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<sst xmlns="http://schemas.openxmlformats.org/spreadsheetml/2006/main" count="1897" uniqueCount="881">
  <si>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</si>
  <si>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</si>
  <si>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</si>
  <si>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</si>
  <si>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</si>
  <si>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</si>
  <si>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</si>
  <si>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</si>
  <si>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</si>
  <si>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</si>
  <si>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</si>
  <si>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</si>
  <si>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</si>
  <si>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</si>
  <si>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</si>
  <si>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</si>
  <si>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</si>
  <si>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</si>
  <si>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</si>
  <si>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</si>
  <si>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</si>
  <si>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</si>
  <si>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</si>
  <si>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</si>
  <si>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</si>
  <si>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</si>
  <si>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</si>
  <si>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</si>
  <si>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</si>
  <si>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</si>
  <si>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</si>
  <si>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</si>
  <si>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</si>
  <si>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</si>
  <si>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</si>
  <si>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</si>
  <si>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</si>
  <si>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</si>
  <si>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</si>
  <si>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</si>
  <si>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</si>
  <si>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</si>
  <si>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</si>
  <si>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</si>
  <si>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</si>
  <si>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</si>
  <si>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</si>
  <si>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</si>
  <si>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</si>
  <si>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</si>
  <si>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</si>
  <si>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</si>
  <si>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</si>
  <si>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</si>
  <si>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</si>
  <si>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</si>
  <si>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</si>
  <si>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</si>
  <si>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</si>
  <si>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</si>
  <si>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</si>
  <si>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</si>
  <si>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</si>
  <si>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</si>
  <si>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</si>
  <si>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</si>
  <si>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</si>
  <si>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</si>
  <si>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</si>
  <si>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</si>
  <si>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</si>
  <si>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</si>
  <si>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</si>
  <si>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</si>
  <si>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</si>
  <si>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</si>
  <si>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</si>
  <si>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</si>
  <si>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</si>
  <si>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</si>
  <si>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</si>
  <si>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</si>
  <si>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</si>
  <si>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</si>
  <si>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</si>
  <si>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</si>
  <si>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</si>
  <si>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</si>
  <si>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</si>
  <si>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</si>
  <si>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</si>
  <si>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</si>
  <si>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</si>
  <si>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</si>
  <si>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</si>
  <si>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</si>
  <si>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</si>
  <si>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</si>
  <si>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</si>
  <si>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</si>
  <si>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</si>
  <si>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</si>
  <si>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</si>
  <si>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</si>
  <si>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</si>
  <si>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</si>
  <si>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</si>
  <si>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</si>
  <si>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</si>
  <si>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</si>
  <si>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</si>
  <si>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</si>
  <si>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</si>
  <si>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</si>
  <si>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</si>
  <si>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</si>
  <si>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</si>
  <si>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</si>
  <si>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</si>
  <si>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</si>
  <si>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</si>
  <si>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</si>
  <si>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</si>
  <si>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</si>
  <si>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</si>
  <si>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</si>
  <si>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</si>
  <si>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</si>
  <si>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</si>
  <si>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</si>
  <si>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</si>
  <si>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</si>
  <si>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</si>
  <si>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</si>
  <si>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</si>
  <si>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</si>
  <si>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</si>
  <si>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</si>
  <si>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</si>
  <si>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</si>
  <si>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</si>
  <si>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</si>
  <si>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</si>
  <si>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</si>
  <si>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</si>
  <si>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</si>
  <si>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</si>
  <si>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</si>
  <si>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</si>
  <si>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</si>
  <si>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</si>
  <si>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</si>
  <si>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</si>
  <si>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</si>
  <si>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</si>
  <si>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</si>
  <si>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</si>
  <si>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</si>
  <si>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</si>
  <si>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</si>
  <si>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</si>
  <si>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</si>
  <si>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</si>
  <si>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</si>
  <si>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</si>
  <si>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</si>
  <si>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</si>
  <si>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</si>
  <si>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</si>
  <si>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</si>
  <si>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</si>
  <si>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</si>
  <si>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</si>
  <si>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</si>
  <si>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</si>
  <si>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</si>
  <si>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</si>
  <si>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</si>
  <si>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</si>
  <si>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</si>
  <si>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</si>
  <si>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</si>
  <si>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</si>
  <si>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</si>
  <si>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</si>
  <si>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</si>
  <si>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</si>
  <si>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</si>
  <si>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</si>
  <si>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</si>
  <si>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</si>
  <si>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</si>
  <si>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</si>
  <si>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</si>
  <si>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</si>
  <si>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</si>
  <si>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</si>
  <si>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</si>
  <si>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</si>
  <si>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</si>
  <si>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</si>
  <si>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</si>
  <si>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</si>
  <si>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</si>
  <si>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</si>
  <si>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</si>
  <si>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</si>
  <si>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</si>
  <si>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</si>
  <si>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</si>
  <si>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</si>
  <si>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</si>
  <si>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</si>
  <si>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</si>
  <si>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</si>
  <si>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</si>
  <si>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</si>
  <si>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</si>
  <si>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</si>
  <si>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</si>
  <si>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</si>
  <si>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</si>
  <si>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</si>
  <si>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</si>
  <si>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</si>
  <si>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</si>
  <si>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</si>
  <si>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</si>
  <si>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</si>
  <si>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</si>
  <si>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</si>
  <si>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</si>
  <si>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</si>
  <si>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</si>
  <si>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</si>
  <si>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</si>
  <si>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</si>
  <si>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</si>
  <si>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</si>
  <si>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</si>
  <si>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</si>
  <si>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</si>
  <si>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</si>
  <si>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</si>
  <si>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</si>
  <si>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</si>
  <si>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</si>
  <si>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</si>
  <si>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</si>
  <si>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</si>
  <si>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</si>
  <si>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</si>
  <si>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</si>
  <si>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</si>
  <si>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</si>
  <si>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</si>
  <si>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</si>
  <si>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</si>
  <si>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</si>
  <si>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</si>
  <si>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</si>
  <si>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</si>
  <si>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</si>
  <si>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</si>
  <si>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</si>
  <si>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</si>
  <si>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</si>
  <si>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</si>
  <si>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</si>
  <si>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</si>
  <si>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</si>
  <si>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</si>
  <si>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</si>
  <si>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</si>
  <si>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</si>
  <si>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</si>
  <si>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</si>
  <si>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</si>
  <si>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</si>
  <si>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</si>
  <si>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</si>
  <si>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</si>
  <si>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</si>
  <si>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</si>
  <si>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</si>
  <si>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</si>
  <si>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</si>
  <si>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</si>
  <si>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</si>
  <si>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</si>
  <si>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</si>
  <si>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</si>
  <si>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</si>
  <si>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</si>
  <si>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</si>
  <si>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</si>
  <si>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</si>
  <si>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</si>
  <si>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</si>
  <si>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</si>
  <si>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</si>
  <si>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</si>
  <si>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</si>
  <si>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</si>
  <si>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</si>
  <si>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</si>
  <si>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</si>
  <si>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</si>
  <si>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</si>
  <si>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</si>
  <si>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</si>
  <si>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</si>
  <si>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</si>
  <si>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</si>
  <si>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</si>
  <si>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</si>
  <si>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</si>
  <si>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</si>
  <si>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</si>
  <si>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</si>
  <si>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</si>
  <si>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</si>
  <si>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</si>
  <si>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</si>
  <si>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</si>
  <si>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</si>
  <si>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</si>
  <si>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</si>
  <si>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</si>
  <si>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</si>
  <si>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</si>
  <si>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</si>
  <si>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</si>
  <si>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</si>
  <si>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</si>
  <si>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</si>
  <si>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</si>
  <si>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</si>
  <si>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</si>
  <si>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</si>
  <si>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</si>
  <si>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</si>
  <si>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</si>
  <si>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</si>
  <si>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</si>
  <si>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</si>
  <si>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</si>
  <si>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</si>
  <si>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</si>
  <si>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</si>
  <si>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</si>
  <si>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</si>
  <si>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</si>
  <si>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</si>
  <si>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</si>
  <si>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</si>
  <si>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</si>
  <si>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</si>
  <si>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</si>
  <si>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</si>
  <si>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</si>
  <si>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</si>
  <si>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</si>
  <si>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</si>
  <si>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</si>
  <si>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</si>
  <si>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</si>
  <si>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</si>
  <si>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</si>
  <si>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</si>
  <si>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</si>
  <si>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</si>
  <si>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</si>
  <si>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</si>
  <si>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</si>
  <si>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</si>
  <si>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</si>
  <si>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</si>
  <si>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</si>
  <si>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</si>
  <si>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</si>
  <si>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</si>
  <si>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</si>
  <si>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</si>
  <si>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</si>
  <si>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</si>
  <si>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</si>
  <si>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</si>
  <si>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</si>
  <si>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</si>
  <si>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</si>
  <si>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</si>
  <si>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</si>
  <si>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</si>
  <si>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</si>
  <si>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</si>
  <si>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</si>
  <si>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</si>
  <si>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</si>
  <si>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</si>
  <si>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</si>
  <si>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</si>
  <si>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</si>
  <si>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</si>
  <si>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</si>
  <si>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</si>
  <si>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</si>
  <si>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</si>
  <si>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</si>
  <si>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</si>
  <si>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</si>
  <si>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</si>
  <si>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</si>
  <si>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</si>
  <si>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</si>
  <si>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</si>
  <si>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</si>
  <si>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</si>
  <si>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</si>
  <si>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</si>
  <si>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</si>
  <si>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</si>
  <si>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</si>
  <si>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</si>
  <si>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</si>
  <si>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</si>
  <si>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</si>
  <si>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</si>
  <si>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</si>
  <si>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</si>
  <si>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</si>
  <si>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</si>
  <si>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</si>
  <si>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</si>
  <si>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</si>
  <si>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</si>
  <si>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</si>
  <si>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</si>
  <si>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</si>
  <si>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</si>
  <si>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</si>
  <si>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</si>
  <si>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</si>
  <si>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</si>
  <si>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</si>
  <si>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</si>
  <si>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</si>
  <si>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</si>
  <si>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</si>
  <si>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</si>
  <si>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</si>
  <si>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</si>
  <si>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</si>
  <si>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</si>
  <si>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</si>
  <si>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</si>
  <si>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</si>
  <si>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</si>
  <si>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</si>
  <si>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</si>
  <si>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</si>
  <si>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</si>
  <si>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</si>
  <si>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</si>
  <si>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</si>
  <si>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</si>
  <si>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</si>
  <si>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</si>
  <si>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</si>
  <si>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</si>
  <si>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</si>
  <si>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</si>
  <si>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</si>
  <si>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</si>
  <si>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</si>
  <si>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</si>
  <si>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</si>
  <si>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</si>
  <si>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</si>
  <si>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</si>
  <si>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</si>
  <si>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</si>
  <si>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</si>
  <si>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</si>
  <si>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</si>
  <si>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</si>
  <si>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</si>
  <si>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</si>
  <si>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</si>
  <si>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</si>
  <si>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</si>
  <si>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</si>
  <si>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</si>
  <si>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</si>
  <si>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</si>
  <si>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</si>
  <si>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</si>
  <si>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</si>
  <si>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</si>
  <si>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</si>
  <si>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</si>
  <si>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</si>
  <si>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</si>
  <si>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</si>
  <si>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</si>
  <si>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</si>
  <si>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</si>
  <si>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</si>
  <si>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</si>
  <si>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</si>
  <si>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</si>
  <si>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</si>
  <si>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</si>
  <si>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</si>
  <si>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</si>
  <si>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</si>
  <si>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</si>
  <si>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</si>
  <si>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</si>
  <si>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</si>
  <si>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</si>
  <si>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</si>
  <si>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</si>
  <si>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</si>
  <si>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</si>
  <si>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</si>
  <si>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</si>
  <si>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</si>
  <si>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</si>
  <si>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</si>
  <si>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</si>
  <si>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</si>
  <si>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</si>
  <si>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</si>
  <si>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</si>
  <si>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</si>
  <si>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</si>
  <si>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</si>
  <si>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</si>
  <si>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</si>
  <si>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</si>
  <si>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</si>
  <si>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</si>
  <si>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</si>
  <si>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</si>
  <si>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</si>
  <si>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</si>
  <si>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</si>
  <si>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</si>
  <si>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</si>
  <si>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</si>
  <si>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</si>
  <si>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</si>
  <si>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</si>
  <si>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</si>
  <si>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</si>
  <si>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</si>
  <si>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</si>
  <si>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</si>
  <si>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</si>
  <si>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</si>
  <si>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</si>
  <si>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</si>
  <si>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</si>
  <si>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</si>
  <si>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</si>
  <si>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</si>
  <si>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</si>
  <si>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</si>
  <si>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</si>
  <si>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</si>
  <si>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</si>
  <si>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</si>
  <si>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</si>
  <si>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</si>
  <si>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</si>
  <si>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</si>
  <si>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</si>
  <si>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</si>
  <si>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</si>
  <si>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</si>
  <si>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</si>
  <si>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</si>
  <si>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</si>
  <si>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</si>
  <si>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</si>
  <si>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</si>
  <si>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</si>
  <si>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</si>
  <si>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</si>
  <si>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</si>
  <si>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</si>
  <si>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</si>
  <si>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</si>
  <si>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</si>
  <si>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</si>
  <si>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</si>
  <si>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</si>
  <si>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</si>
  <si>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</si>
  <si>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</si>
  <si>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</si>
  <si>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</si>
  <si>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</si>
  <si>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</si>
  <si>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</si>
  <si>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</si>
  <si>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</si>
  <si>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</si>
  <si>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</si>
  <si>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</si>
  <si>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</si>
  <si>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</si>
  <si>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</si>
  <si>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</si>
  <si>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</si>
  <si>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</si>
  <si>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</si>
  <si>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</si>
  <si>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</si>
  <si>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</si>
  <si>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</si>
  <si>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</si>
  <si>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</si>
  <si>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</si>
  <si>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</si>
  <si>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</si>
  <si>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</si>
  <si>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</si>
  <si>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</si>
  <si>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</si>
  <si>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</si>
  <si>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</si>
  <si>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</si>
  <si>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</si>
  <si>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</si>
  <si>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</si>
  <si>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</si>
  <si>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</si>
  <si>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</si>
  <si>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</si>
  <si>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</si>
  <si>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</si>
  <si>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</si>
  <si>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</si>
  <si>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</si>
  <si>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</si>
  <si>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</si>
  <si>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</si>
  <si>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</si>
  <si>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</si>
  <si>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</si>
  <si>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</si>
  <si>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</si>
  <si>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</si>
  <si>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</si>
  <si>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</si>
  <si>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</si>
  <si>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</si>
  <si>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</si>
  <si>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</si>
  <si>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</si>
  <si>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</si>
  <si>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</si>
  <si>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</si>
  <si>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</si>
  <si>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</si>
  <si>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</si>
  <si>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</si>
  <si>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</si>
  <si>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</si>
  <si>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</si>
  <si>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</si>
  <si>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</si>
  <si>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</si>
  <si>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</si>
  <si>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</si>
  <si>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</si>
  <si>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</si>
  <si>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</si>
  <si>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</si>
  <si>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</si>
  <si>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</si>
  <si>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</si>
  <si>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</si>
  <si>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</si>
  <si>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</si>
  <si>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</si>
  <si>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</si>
  <si>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</si>
  <si>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</si>
  <si>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</si>
  <si>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</si>
  <si>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</si>
  <si>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</si>
  <si>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</si>
  <si>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</si>
  <si>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</si>
  <si>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</si>
  <si>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</si>
  <si>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</si>
  <si>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</si>
  <si>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</si>
  <si>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</si>
  <si>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</si>
  <si>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</si>
  <si>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</si>
  <si>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</si>
  <si>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</si>
  <si>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</si>
  <si>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</si>
  <si>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</si>
  <si>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</si>
  <si>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</si>
  <si>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</si>
  <si>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</si>
  <si>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</si>
  <si>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</si>
  <si>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</si>
  <si>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</si>
  <si>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</si>
  <si>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</si>
  <si>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</si>
  <si>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</si>
  <si>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</si>
  <si>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</si>
  <si>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</si>
  <si>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</si>
  <si>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</si>
  <si>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</si>
  <si>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</si>
  <si>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</si>
  <si>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</si>
  <si>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</si>
  <si>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</si>
  <si>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</si>
  <si>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</si>
  <si>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</si>
  <si>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</si>
  <si>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</si>
  <si>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</si>
  <si>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</si>
  <si>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</si>
  <si>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</si>
  <si>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</si>
  <si>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</si>
  <si>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</si>
  <si>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</si>
  <si>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</si>
  <si>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</si>
  <si>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</si>
  <si>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</si>
  <si>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</si>
  <si>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</si>
  <si>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</si>
  <si>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</si>
  <si>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</si>
  <si>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</si>
  <si>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</si>
  <si>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</si>
  <si>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</si>
  <si>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</si>
  <si>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</si>
  <si>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</si>
  <si>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</si>
  <si>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</si>
  <si>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</si>
  <si>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</si>
  <si>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</si>
  <si>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</si>
  <si>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</si>
  <si>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</si>
  <si>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</si>
  <si>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</si>
  <si>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</si>
  <si>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</si>
  <si>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</si>
  <si>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</si>
  <si>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</si>
  <si>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</si>
  <si>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</si>
  <si>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</si>
  <si>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</si>
  <si>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</si>
  <si>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</si>
  <si>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</si>
  <si>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</si>
  <si>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</si>
  <si>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</si>
  <si>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</si>
  <si>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</si>
  <si>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</si>
  <si>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</si>
  <si>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</si>
  <si>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</si>
  <si>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</si>
  <si>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</si>
  <si>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</si>
  <si>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</si>
  <si>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</si>
  <si>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</si>
  <si>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</si>
  <si>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</si>
  <si>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</si>
  <si>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</si>
  <si>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</si>
  <si>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</si>
  <si>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</si>
  <si>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</si>
  <si>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</si>
  <si>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</si>
  <si>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</si>
  <si>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</si>
  <si>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</si>
  <si>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</si>
  <si>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</si>
  <si>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</si>
  <si>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</si>
  <si>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</si>
  <si>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</si>
  <si>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</si>
  <si>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</si>
  <si>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</si>
  <si>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</si>
  <si>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</si>
  <si>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</si>
  <si>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</si>
  <si>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</si>
  <si>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</si>
  <si>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</si>
  <si>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</si>
  <si>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</si>
  <si>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</si>
  <si>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</si>
  <si>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</si>
  <si>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</si>
  <si>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</si>
  <si>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</si>
  <si>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</si>
  <si>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</si>
  <si>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</si>
  <si>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</si>
  <si>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</si>
  <si>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</si>
  <si>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</si>
  <si>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</si>
  <si>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</si>
  <si>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</si>
  <si>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</si>
  <si>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</si>
  <si>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</si>
  <si>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</si>
  <si>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</si>
  <si>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</si>
  <si>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</si>
  <si>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</si>
  <si>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</si>
  <si>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</si>
  <si>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</si>
  <si>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</si>
  <si>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</si>
  <si>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</si>
  <si>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</si>
  <si>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</si>
  <si>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</si>
  <si>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</si>
  <si>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</si>
  <si>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</si>
  <si>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</si>
  <si>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</si>
  <si>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</si>
  <si>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</si>
  <si>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</si>
  <si>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</si>
  <si>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</si>
  <si>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</si>
  <si>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</si>
  <si>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</si>
  <si>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</si>
  <si>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</si>
  <si>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 1254 F 2-3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</si>
</sst>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57" sqref="K15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44428</v>
      </c>
      <c r="G6" s="475"/>
      <c r="H6" s="475"/>
      <c r="I6" s="476"/>
      <c r="J6" s="316"/>
      <c r="K6" s="316"/>
      <c r="L6" s="316"/>
      <c r="M6" s="316"/>
    </row>
    <row r="7" spans="1:13" ht="12.75" customHeight="1">
      <c r="A7" s="316"/>
      <c r="B7" s="316"/>
      <c r="C7" s="316"/>
      <c r="D7" s="316" t="s">
        <v>160</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41.9</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804</v>
      </c>
      <c r="H41" s="459"/>
      <c r="I41" s="459"/>
      <c r="J41" s="459"/>
      <c r="K41" s="459"/>
      <c r="L41" s="460"/>
      <c r="M41" s="26"/>
    </row>
    <row r="42" spans="1:13" ht="12.75">
      <c r="A42" s="137" t="s">
        <v>105</v>
      </c>
      <c r="B42" s="472" t="s">
        <v>20</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878</v>
      </c>
      <c r="G54" s="459"/>
      <c r="H54" s="459"/>
      <c r="I54" s="188"/>
      <c r="J54" s="466" t="s">
        <v>878</v>
      </c>
      <c r="K54" s="467"/>
      <c r="L54" s="468"/>
      <c r="M54" s="26"/>
    </row>
    <row r="55" spans="1:13" ht="12.75">
      <c r="A55" s="136" t="s">
        <v>837</v>
      </c>
      <c r="B55" s="41" t="s">
        <v>831</v>
      </c>
      <c r="C55" s="26"/>
      <c r="D55" s="26"/>
      <c r="E55" s="26"/>
      <c r="F55" s="469" t="s">
        <v>35</v>
      </c>
      <c r="G55" s="470"/>
      <c r="H55" s="470"/>
      <c r="I55" s="187"/>
      <c r="J55" s="469" t="s">
        <v>35</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66" t="s">
        <v>875</v>
      </c>
      <c r="G59" s="459"/>
      <c r="H59" s="459"/>
      <c r="I59" s="187"/>
      <c r="J59" s="466" t="s">
        <v>875</v>
      </c>
      <c r="K59" s="459"/>
      <c r="L59" s="460"/>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571</v>
      </c>
      <c r="G101" s="463"/>
      <c r="H101" s="463"/>
      <c r="I101" s="464"/>
      <c r="J101" s="26"/>
      <c r="K101" s="26"/>
      <c r="L101" s="26"/>
      <c r="M101" s="26"/>
    </row>
    <row r="102" spans="1:13" ht="12.75">
      <c r="A102" s="136"/>
      <c r="B102" s="40"/>
      <c r="C102" s="26" t="s">
        <v>171</v>
      </c>
      <c r="D102" s="26"/>
      <c r="E102" s="26"/>
      <c r="F102" s="458" t="s">
        <v>610</v>
      </c>
      <c r="G102" s="459"/>
      <c r="H102" s="459"/>
      <c r="I102" s="460"/>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0.45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0.45</v>
      </c>
      <c r="H129" s="26"/>
      <c r="I129" s="193"/>
      <c r="J129" s="193"/>
      <c r="K129" s="193"/>
      <c r="L129" s="26"/>
      <c r="M129" s="26"/>
    </row>
    <row r="130" spans="1:13" ht="12.75">
      <c r="A130" s="26"/>
      <c r="B130" s="26"/>
      <c r="C130" s="320" t="s">
        <v>333</v>
      </c>
      <c r="D130" s="136"/>
      <c r="E130" s="324"/>
      <c r="F130" s="324" t="s">
        <v>176</v>
      </c>
      <c r="G130" s="318">
        <f>'Calculations- All Data'!F133</f>
        <v>46.37925</v>
      </c>
      <c r="H130" s="26" t="s">
        <v>129</v>
      </c>
      <c r="I130" s="193"/>
      <c r="J130" s="193"/>
      <c r="K130" s="193"/>
      <c r="L130" s="26"/>
      <c r="M130" s="26"/>
    </row>
    <row r="131" spans="1:13" ht="12.75" customHeight="1">
      <c r="A131" s="109"/>
      <c r="B131" s="26"/>
      <c r="C131" s="320" t="s">
        <v>463</v>
      </c>
      <c r="D131" s="40"/>
      <c r="E131" s="40"/>
      <c r="F131" s="324" t="s">
        <v>177</v>
      </c>
      <c r="G131" s="248">
        <f>'Calculations- All Data'!F134</f>
        <v>12.417323472128317</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33.96192652787168</v>
      </c>
      <c r="H133" s="26" t="s">
        <v>129</v>
      </c>
      <c r="I133" s="26"/>
      <c r="J133" s="372"/>
      <c r="K133" s="26"/>
      <c r="L133" s="26"/>
      <c r="M133" s="26"/>
    </row>
    <row r="134" spans="1:13" ht="13.5" thickBot="1">
      <c r="A134" s="109"/>
      <c r="B134" s="26"/>
      <c r="C134" s="267" t="s">
        <v>193</v>
      </c>
      <c r="D134" s="267"/>
      <c r="E134" s="267"/>
      <c r="F134" s="324" t="s">
        <v>176</v>
      </c>
      <c r="G134" s="395">
        <f>'Calculations- All Data'!F136</f>
        <v>1423.0047215178236</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446</v>
      </c>
      <c r="G148" s="441"/>
      <c r="H148" s="441"/>
      <c r="I148" s="441"/>
      <c r="J148" s="441"/>
      <c r="K148" s="255"/>
      <c r="L148" s="99"/>
      <c r="M148" s="99"/>
    </row>
    <row r="149" spans="1:13" s="97" customFormat="1" ht="22.5" customHeight="1">
      <c r="A149" s="205"/>
      <c r="B149" s="99"/>
      <c r="C149" s="99"/>
      <c r="D149" s="99"/>
      <c r="E149" s="263" t="s">
        <v>7</v>
      </c>
      <c r="F149" s="440" t="s">
        <v>100</v>
      </c>
      <c r="G149" s="441"/>
      <c r="H149" s="441"/>
      <c r="I149" s="441"/>
      <c r="J149" s="441"/>
      <c r="K149" s="256"/>
      <c r="L149" s="99"/>
      <c r="M149" s="99"/>
    </row>
    <row r="150" spans="1:13" s="97" customFormat="1" ht="22.5" customHeight="1">
      <c r="A150" s="205"/>
      <c r="B150" s="99"/>
      <c r="C150" s="99"/>
      <c r="D150" s="99"/>
      <c r="E150" s="263" t="s">
        <v>7</v>
      </c>
      <c r="F150" s="440"/>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41.9</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576.3169122147186</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576.3169122147186</v>
      </c>
      <c r="H174" s="26" t="s">
        <v>760</v>
      </c>
      <c r="I174" s="26"/>
      <c r="J174" s="26"/>
      <c r="K174" s="26"/>
      <c r="L174" s="26"/>
      <c r="M174" s="26"/>
    </row>
    <row r="175" spans="1:13" ht="14.25" customHeight="1">
      <c r="A175" s="98"/>
      <c r="B175" s="27" t="s">
        <v>180</v>
      </c>
      <c r="C175" s="26"/>
      <c r="D175" s="26"/>
      <c r="E175" s="136"/>
      <c r="F175" s="136" t="s">
        <v>175</v>
      </c>
      <c r="G175" s="319">
        <f>'Calculations- All Data'!F47</f>
        <v>0.941</v>
      </c>
      <c r="H175" s="26"/>
      <c r="I175" s="26"/>
      <c r="J175" s="26"/>
      <c r="K175" s="26"/>
      <c r="L175" s="26"/>
      <c r="M175" s="26"/>
    </row>
    <row r="176" spans="1:13" ht="12.75">
      <c r="A176" s="26"/>
      <c r="B176" s="39" t="s">
        <v>198</v>
      </c>
      <c r="C176" s="26"/>
      <c r="D176" s="26"/>
      <c r="E176" s="26"/>
      <c r="F176" s="136" t="s">
        <v>176</v>
      </c>
      <c r="G176" s="319">
        <f>'Calculations- All Data'!F178</f>
        <v>542.3142143940502</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542</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488</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44428</v>
      </c>
      <c r="G4" s="541"/>
      <c r="H4" s="541"/>
      <c r="I4" s="542"/>
      <c r="J4" s="317"/>
      <c r="K4" s="317"/>
      <c r="L4" s="317"/>
      <c r="M4" s="317"/>
    </row>
    <row r="5" spans="1:13" ht="12.75">
      <c r="A5" s="317"/>
      <c r="B5" s="317"/>
      <c r="C5" s="317"/>
      <c r="D5" s="317" t="s">
        <v>160</v>
      </c>
      <c r="E5" s="317"/>
      <c r="F5" s="543" t="str">
        <f>'CREDIT CALCULATION FORM'!F7:K7</f>
        <v>Ulmer T 1254 F 2-3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700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41.9</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7" t="s">
        <v>729</v>
      </c>
      <c r="C46" s="508"/>
      <c r="D46" s="508"/>
      <c r="E46" s="508"/>
      <c r="F46" s="331">
        <f>'CREDIT CALCULATION FORM'!G42</f>
        <v>70</v>
      </c>
      <c r="G46" s="127"/>
      <c r="H46" s="120"/>
      <c r="I46" s="120"/>
      <c r="J46" s="120"/>
      <c r="K46" s="120"/>
      <c r="L46" s="110"/>
      <c r="M46" s="110"/>
    </row>
    <row r="47" spans="1:13" ht="12.75">
      <c r="A47" s="123"/>
      <c r="B47" s="125"/>
      <c r="C47" s="508" t="s">
        <v>189</v>
      </c>
      <c r="D47" s="508"/>
      <c r="E47" s="508"/>
      <c r="F47" s="103">
        <f>VLOOKUP(F46,'BMPs and Bay Model Data'!A4:D30,4,FALSE)</f>
        <v>0.941</v>
      </c>
      <c r="G47" s="120"/>
      <c r="H47" s="120"/>
      <c r="I47" s="120"/>
      <c r="J47" s="120"/>
      <c r="K47" s="120"/>
      <c r="L47" s="110"/>
      <c r="M47" s="110"/>
    </row>
    <row r="48" spans="1:13" ht="12.75">
      <c r="A48" s="123"/>
      <c r="B48" s="125"/>
      <c r="C48" s="508" t="s">
        <v>190</v>
      </c>
      <c r="D48" s="508"/>
      <c r="E48" s="508"/>
      <c r="F48" s="103">
        <f>VLOOKUP(F46,'BMPs and Bay Model Data'!A4:E30,5,FALSE)</f>
        <v>0.45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577</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753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Soybeans </v>
      </c>
      <c r="G105" s="518"/>
      <c r="H105" s="518"/>
      <c r="I105" s="519"/>
      <c r="J105" s="110"/>
      <c r="K105" s="110"/>
      <c r="L105" s="110"/>
      <c r="M105" s="110"/>
    </row>
    <row r="106" spans="1:13" ht="12.75">
      <c r="A106" s="110"/>
      <c r="B106" s="117"/>
      <c r="C106" s="110" t="s">
        <v>29</v>
      </c>
      <c r="D106" s="110"/>
      <c r="E106" s="110"/>
      <c r="F106" s="458" t="str">
        <f>'CREDIT CALCULATION FORM'!F102</f>
        <v>Hartleton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46.37925</v>
      </c>
      <c r="G133" s="119" t="s">
        <v>730</v>
      </c>
      <c r="H133" s="129"/>
      <c r="I133" s="110"/>
      <c r="J133" s="110"/>
      <c r="K133" s="110"/>
      <c r="L133" s="110"/>
      <c r="M133" s="110"/>
    </row>
    <row r="134" spans="1:13" ht="12.75" customHeight="1">
      <c r="A134" s="110"/>
      <c r="B134" s="117" t="s">
        <v>207</v>
      </c>
      <c r="C134" s="117"/>
      <c r="D134" s="117"/>
      <c r="E134" s="110"/>
      <c r="F134" s="248">
        <f>F133-(F133*(1-K45)*(1-L45))</f>
        <v>12.417323472128317</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1423.0047215178236</v>
      </c>
      <c r="G136" s="119" t="s">
        <v>760</v>
      </c>
      <c r="H136" s="129"/>
      <c r="I136" s="110"/>
      <c r="J136" s="110"/>
      <c r="K136" s="110"/>
      <c r="L136" s="110"/>
      <c r="M136" s="110"/>
    </row>
    <row r="137" spans="1:13" ht="12.75" customHeight="1">
      <c r="A137" s="110"/>
      <c r="B137" s="131" t="s">
        <v>151</v>
      </c>
      <c r="C137" s="119"/>
      <c r="D137" s="110"/>
      <c r="E137" s="110"/>
      <c r="F137" s="403">
        <f>IF(F43=0,"0",F136/F43)</f>
        <v>33.96192652787168</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Continuous No-Till*</v>
      </c>
      <c r="F144" s="516"/>
      <c r="G144" s="496"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496"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41.9</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576.3169122147186</v>
      </c>
      <c r="G153" s="120" t="s">
        <v>760</v>
      </c>
      <c r="H153" s="122"/>
      <c r="I153" s="211"/>
      <c r="J153" s="254"/>
      <c r="K153" s="254"/>
      <c r="L153" s="120"/>
      <c r="M153" s="120"/>
    </row>
    <row r="154" spans="1:13" ht="12.75">
      <c r="A154" s="110"/>
      <c r="B154" s="110"/>
      <c r="C154" s="110"/>
      <c r="D154" s="141" t="s">
        <v>130</v>
      </c>
      <c r="E154" s="212"/>
      <c r="F154" s="281">
        <f>IF(F43=0,"0",(F136-F153)/F43)</f>
        <v>20.207346284083652</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576.3169122147186</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576.3169122147186</v>
      </c>
      <c r="G176" s="110" t="s">
        <v>760</v>
      </c>
      <c r="H176" s="110"/>
      <c r="I176" s="110"/>
      <c r="J176" s="110"/>
      <c r="K176" s="110"/>
      <c r="L176" s="110"/>
      <c r="M176" s="110"/>
    </row>
    <row r="177" spans="1:13" ht="12.75">
      <c r="A177" s="116"/>
      <c r="B177" s="131" t="s">
        <v>192</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542.3142143940502</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542.3142143940502</v>
      </c>
      <c r="G180" s="110" t="s">
        <v>167</v>
      </c>
      <c r="H180" s="110"/>
      <c r="I180" s="110"/>
      <c r="J180" s="110"/>
      <c r="K180" s="110"/>
      <c r="L180" s="110"/>
      <c r="M180" s="110"/>
    </row>
    <row r="181" spans="1:13" ht="13.5" thickBot="1">
      <c r="A181" s="110"/>
      <c r="B181" s="116" t="s">
        <v>143</v>
      </c>
      <c r="C181" s="415"/>
      <c r="D181" s="415"/>
      <c r="E181" s="415"/>
      <c r="F181" s="416">
        <f>ROUND(F180,0)</f>
        <v>542</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487.8</v>
      </c>
      <c r="G184" s="420" t="s">
        <v>167</v>
      </c>
      <c r="H184" s="110"/>
      <c r="I184" s="110"/>
      <c r="J184" s="110"/>
      <c r="K184" s="110"/>
      <c r="L184" s="110"/>
      <c r="M184" s="110"/>
    </row>
    <row r="185" spans="1:13" ht="15.75" thickBot="1">
      <c r="A185" s="110"/>
      <c r="B185" s="112" t="s">
        <v>141</v>
      </c>
      <c r="C185" s="421"/>
      <c r="D185" s="421"/>
      <c r="E185" s="421"/>
      <c r="F185" s="414">
        <f>ROUND(F184,0)</f>
        <v>488</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58" t="s">
        <v>576</v>
      </c>
      <c r="B81" s="497"/>
      <c r="C81" s="23"/>
      <c r="D81" s="22"/>
      <c r="E81" s="22"/>
      <c r="F81" s="22"/>
      <c r="G81" s="22"/>
    </row>
    <row r="82" spans="1:7" ht="12.75">
      <c r="A82" s="566" t="s">
        <v>695</v>
      </c>
      <c r="B82" s="576" t="s">
        <v>570</v>
      </c>
      <c r="C82" s="564"/>
      <c r="D82" s="16"/>
      <c r="E82" s="5"/>
      <c r="F82" s="5"/>
      <c r="G82" s="5"/>
    </row>
    <row r="83" spans="1:7" ht="12.75">
      <c r="A83" s="567"/>
      <c r="B83" s="577"/>
      <c r="C83" s="565"/>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58" t="s">
        <v>840</v>
      </c>
      <c r="B123" s="559"/>
      <c r="D123" s="379"/>
      <c r="E123" s="45"/>
      <c r="F123" s="378"/>
      <c r="G123" s="22"/>
    </row>
    <row r="124" spans="1:7" ht="12.75">
      <c r="A124" s="578" t="s">
        <v>841</v>
      </c>
      <c r="B124" s="580" t="s">
        <v>32</v>
      </c>
      <c r="D124" s="380"/>
      <c r="E124" s="381"/>
      <c r="F124" s="16"/>
      <c r="G124" s="5"/>
    </row>
    <row r="125" spans="1:7" ht="12.75">
      <c r="A125" s="579"/>
      <c r="B125" s="581"/>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2" t="s">
        <v>691</v>
      </c>
      <c r="B131" s="563"/>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2" t="s">
        <v>742</v>
      </c>
      <c r="B247" s="497"/>
      <c r="C247" s="497"/>
      <c r="D247" s="497"/>
      <c r="E247" s="498"/>
    </row>
    <row r="248" spans="1:5" ht="12.75">
      <c r="A248" s="28" t="s">
        <v>739</v>
      </c>
      <c r="B248" s="571" t="s">
        <v>740</v>
      </c>
      <c r="C248" s="572"/>
      <c r="D248" s="572"/>
      <c r="E248" s="228" t="s">
        <v>52</v>
      </c>
    </row>
    <row r="249" spans="1:5" ht="12.75">
      <c r="A249" s="223" t="s">
        <v>35</v>
      </c>
      <c r="B249" s="224">
        <v>28</v>
      </c>
      <c r="C249" s="569" t="s">
        <v>188</v>
      </c>
      <c r="D249" s="570"/>
      <c r="E249" s="6" t="s">
        <v>186</v>
      </c>
    </row>
    <row r="250" spans="1:5" ht="12.75">
      <c r="A250" s="31" t="s">
        <v>39</v>
      </c>
      <c r="B250" s="32">
        <v>10</v>
      </c>
      <c r="C250" s="560" t="s">
        <v>741</v>
      </c>
      <c r="D250" s="568"/>
      <c r="E250" s="7" t="s">
        <v>51</v>
      </c>
    </row>
    <row r="251" spans="1:5" ht="12.75">
      <c r="A251" s="31" t="s">
        <v>37</v>
      </c>
      <c r="B251" s="32">
        <v>9</v>
      </c>
      <c r="C251" s="560" t="s">
        <v>741</v>
      </c>
      <c r="D251" s="568"/>
      <c r="E251" s="7" t="s">
        <v>51</v>
      </c>
    </row>
    <row r="252" spans="1:5" ht="12.75">
      <c r="A252" s="33" t="s">
        <v>38</v>
      </c>
      <c r="B252" s="222">
        <v>7</v>
      </c>
      <c r="C252" s="574" t="s">
        <v>741</v>
      </c>
      <c r="D252" s="575"/>
      <c r="E252" s="8" t="s">
        <v>51</v>
      </c>
    </row>
    <row r="253" spans="1:5" ht="12.75">
      <c r="A253" s="58" t="s">
        <v>36</v>
      </c>
      <c r="B253" s="58">
        <v>36</v>
      </c>
      <c r="C253" s="569" t="s">
        <v>188</v>
      </c>
      <c r="D253" s="570"/>
      <c r="E253" s="405" t="s">
        <v>186</v>
      </c>
    </row>
    <row r="254" spans="1:5" ht="12.75">
      <c r="A254" s="104" t="s">
        <v>33</v>
      </c>
      <c r="B254" s="105">
        <v>11</v>
      </c>
      <c r="C254" s="584" t="s">
        <v>741</v>
      </c>
      <c r="D254" s="570"/>
      <c r="E254" s="7" t="s">
        <v>51</v>
      </c>
    </row>
    <row r="255" spans="1:5" ht="12.75">
      <c r="A255" s="33" t="s">
        <v>34</v>
      </c>
      <c r="B255" s="222">
        <v>14</v>
      </c>
      <c r="C255" s="574" t="s">
        <v>741</v>
      </c>
      <c r="D255" s="575"/>
      <c r="E255" s="8" t="s">
        <v>51</v>
      </c>
    </row>
    <row r="256" spans="1:5" ht="12.75">
      <c r="A256" s="225" t="s">
        <v>873</v>
      </c>
      <c r="B256" s="423">
        <v>12</v>
      </c>
      <c r="C256" s="160" t="s">
        <v>741</v>
      </c>
      <c r="D256" s="422"/>
      <c r="E256" s="7" t="s">
        <v>51</v>
      </c>
    </row>
    <row r="257" spans="1:5" ht="12.75">
      <c r="A257" s="11" t="s">
        <v>40</v>
      </c>
      <c r="B257" s="106">
        <v>30</v>
      </c>
      <c r="C257" s="569" t="s">
        <v>188</v>
      </c>
      <c r="D257" s="570"/>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743</v>
      </c>
      <c r="B273" s="58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1:D251"/>
    <mergeCell ref="C252:D252"/>
    <mergeCell ref="A273:B273"/>
    <mergeCell ref="C262:D262"/>
    <mergeCell ref="C254:D254"/>
    <mergeCell ref="C249:D249"/>
    <mergeCell ref="C258:D258"/>
    <mergeCell ref="C261:D261"/>
    <mergeCell ref="C264:D264"/>
    <mergeCell ref="C267:D267"/>
    <mergeCell ref="C270:D270"/>
    <mergeCell ref="C266:D266"/>
    <mergeCell ref="C257:D257"/>
    <mergeCell ref="C265:D265"/>
    <mergeCell ref="B248:D248"/>
    <mergeCell ref="A2:H2"/>
    <mergeCell ref="C255:D255"/>
    <mergeCell ref="C263:D263"/>
    <mergeCell ref="A81:B81"/>
    <mergeCell ref="B82:B83"/>
    <mergeCell ref="C260:D260"/>
    <mergeCell ref="A123:B123"/>
    <mergeCell ref="C259:D259"/>
    <mergeCell ref="A131:B131"/>
    <mergeCell ref="C82:C83"/>
    <mergeCell ref="A82:A83"/>
    <mergeCell ref="C250:D250"/>
    <mergeCell ref="C253:D253"/>
    <mergeCell ref="A247:E247"/>
    <mergeCell ref="A124:A125"/>
    <mergeCell ref="B124:B12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2" t="s">
        <v>785</v>
      </c>
      <c r="B33" s="497"/>
      <c r="C33" s="497"/>
      <c r="D33" s="497"/>
      <c r="E33" s="497"/>
      <c r="F33" s="498"/>
      <c r="G33" s="201"/>
    </row>
    <row r="34" spans="1:7" ht="12.75" customHeight="1">
      <c r="A34" s="591" t="s">
        <v>761</v>
      </c>
      <c r="B34" s="597" t="s">
        <v>159</v>
      </c>
      <c r="C34" s="591" t="s">
        <v>848</v>
      </c>
      <c r="D34" s="599" t="s">
        <v>155</v>
      </c>
      <c r="E34" s="599" t="s">
        <v>156</v>
      </c>
      <c r="F34" s="599" t="s">
        <v>157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2" t="s">
        <v>331</v>
      </c>
      <c r="B60" s="497"/>
      <c r="C60" s="497"/>
      <c r="D60" s="497"/>
      <c r="E60" s="497"/>
      <c r="F60" s="498"/>
    </row>
    <row r="61" spans="1:7" ht="38.25">
      <c r="A61" s="593" t="s">
        <v>761</v>
      </c>
      <c r="B61" s="596" t="s">
        <v>864</v>
      </c>
      <c r="C61" s="589" t="s">
        <v>849</v>
      </c>
      <c r="D61" s="62" t="s">
        <v>155</v>
      </c>
      <c r="E61" s="62" t="s">
        <v>156</v>
      </c>
      <c r="F61" s="62" t="s">
        <v>157</v>
      </c>
      <c r="G61" s="199"/>
    </row>
    <row r="62" spans="1:7" ht="12.75">
      <c r="A62" s="594"/>
      <c r="B62" s="594"/>
      <c r="C62" s="589"/>
      <c r="D62" s="63" t="s">
        <v>782</v>
      </c>
      <c r="E62" s="63" t="s">
        <v>782</v>
      </c>
      <c r="F62" s="63" t="s">
        <v>782</v>
      </c>
      <c r="G62" s="200"/>
    </row>
    <row r="63" spans="1:7" ht="12.75">
      <c r="A63" s="594"/>
      <c r="B63" s="594"/>
      <c r="C63" s="589"/>
      <c r="D63" s="64" t="s">
        <v>762</v>
      </c>
      <c r="E63" s="64" t="s">
        <v>762</v>
      </c>
      <c r="F63" s="64" t="s">
        <v>762</v>
      </c>
      <c r="G63" s="200"/>
    </row>
    <row r="64" spans="1:7" ht="13.5" thickBot="1">
      <c r="A64" s="595"/>
      <c r="B64" s="595"/>
      <c r="C64" s="590"/>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87" t="s">
        <v>222</v>
      </c>
      <c r="B145" s="588"/>
      <c r="C145" s="588"/>
      <c r="D145" s="588"/>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2021-08-20T14:29:44Z</dcterms:modified>
  <cp:category/>
  <cp:version/>
  <cp:contentType/>
  <cp:contentStatus/>
</cp:coreProperties>
</file>