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<sst xmlns="http://schemas.openxmlformats.org/spreadsheetml/2006/main" count="1904" uniqueCount="880">
  <si>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</si>
  <si>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</si>
  <si>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</si>
  <si>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</si>
  <si>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</si>
  <si>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</si>
  <si>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</si>
  <si>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</si>
  <si>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</si>
  <si>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</si>
  <si>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</si>
  <si>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</si>
  <si>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</si>
  <si>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</si>
  <si>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</si>
  <si>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</si>
  <si>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</si>
  <si>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</si>
  <si>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</si>
  <si>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</si>
  <si>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</si>
  <si>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</si>
  <si>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</si>
  <si>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</si>
  <si>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</si>
  <si>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</si>
  <si>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</si>
  <si>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</si>
  <si>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</si>
  <si>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</si>
  <si>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</si>
  <si>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</si>
  <si>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</si>
  <si>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</si>
  <si>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</si>
  <si>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</si>
  <si>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</si>
  <si>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</si>
  <si>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</si>
  <si>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</si>
  <si>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</si>
  <si>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</si>
  <si>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</si>
  <si>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</si>
  <si>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</si>
  <si>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</si>
  <si>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</si>
  <si>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</si>
  <si>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</si>
  <si>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</si>
  <si>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</si>
  <si>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</si>
  <si>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</si>
  <si>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</si>
  <si>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</si>
  <si>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</si>
  <si>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</si>
  <si>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</si>
  <si>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</si>
  <si>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</si>
  <si>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</si>
  <si>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</si>
  <si>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</si>
  <si>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</si>
  <si>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</si>
  <si>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</si>
  <si>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</si>
  <si>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</si>
  <si>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</si>
  <si>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</si>
  <si>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</si>
  <si>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</si>
  <si>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</si>
  <si>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</si>
  <si>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</si>
  <si>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</si>
  <si>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</si>
  <si>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</si>
  <si>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</si>
  <si>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</si>
  <si>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</si>
  <si>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</si>
  <si>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</si>
  <si>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</si>
  <si>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</si>
  <si>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</si>
  <si>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</si>
  <si>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</si>
  <si>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</si>
  <si>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</si>
  <si>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</si>
  <si>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</si>
  <si>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</si>
  <si>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</si>
  <si>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</si>
  <si>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</si>
  <si>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</si>
  <si>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</si>
  <si>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</si>
  <si>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</si>
  <si>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</si>
  <si>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</si>
  <si>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</si>
  <si>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</si>
  <si>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</si>
  <si>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</si>
  <si>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</si>
  <si>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</si>
  <si>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</si>
  <si>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</si>
  <si>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</si>
  <si>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</si>
  <si>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</si>
  <si>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</si>
  <si>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</si>
  <si>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</si>
  <si>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</si>
  <si>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</si>
  <si>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</si>
  <si>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</si>
  <si>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</si>
  <si>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</si>
  <si>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</si>
  <si>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</si>
  <si>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</si>
  <si>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</si>
  <si>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</si>
  <si>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</si>
  <si>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</si>
  <si>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</si>
  <si>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</si>
  <si>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</si>
  <si>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</si>
  <si>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</si>
  <si>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</si>
  <si>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</si>
  <si>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</si>
  <si>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</si>
  <si>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</si>
  <si>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</si>
  <si>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</si>
  <si>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</si>
  <si>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</si>
  <si>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</si>
  <si>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</si>
  <si>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</si>
  <si>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</si>
  <si>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</si>
  <si>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</si>
  <si>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</si>
  <si>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</si>
  <si>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</si>
  <si>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</si>
  <si>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</si>
  <si>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</si>
  <si>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</si>
  <si>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</si>
  <si>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</si>
  <si>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</si>
  <si>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</si>
  <si>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</si>
  <si>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</si>
  <si>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</si>
  <si>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</si>
  <si>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</si>
  <si>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</si>
  <si>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</si>
  <si>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</si>
  <si>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</si>
  <si>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</si>
  <si>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</si>
  <si>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</si>
  <si>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</si>
  <si>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</si>
  <si>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</si>
  <si>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</si>
  <si>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</si>
  <si>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</si>
  <si>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</si>
  <si>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</si>
  <si>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</si>
  <si>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</si>
  <si>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</si>
  <si>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</si>
  <si>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</si>
  <si>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</si>
  <si>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</si>
  <si>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</si>
  <si>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</si>
  <si>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</si>
  <si>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</si>
  <si>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</si>
  <si>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</si>
  <si>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</si>
  <si>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</si>
  <si>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</si>
  <si>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</si>
  <si>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</si>
  <si>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</si>
  <si>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</si>
  <si>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</si>
  <si>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</si>
  <si>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</si>
  <si>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</si>
  <si>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</si>
  <si>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</si>
  <si>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</si>
  <si>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</si>
  <si>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</si>
  <si>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</si>
  <si>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</si>
  <si>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</si>
  <si>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</si>
  <si>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</si>
  <si>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</si>
  <si>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</si>
  <si>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</si>
  <si>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</si>
  <si>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</si>
  <si>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</si>
  <si>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</si>
  <si>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</si>
  <si>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</si>
  <si>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</si>
  <si>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</si>
  <si>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</si>
  <si>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</si>
  <si>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</si>
  <si>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</si>
  <si>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</si>
  <si>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</si>
  <si>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</si>
  <si>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</si>
  <si>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</si>
  <si>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</si>
  <si>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</si>
  <si>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</si>
  <si>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</si>
  <si>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</si>
  <si>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</si>
  <si>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</si>
  <si>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</si>
  <si>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</si>
  <si>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</si>
  <si>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</si>
  <si>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</si>
  <si>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</si>
  <si>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</si>
  <si>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</si>
  <si>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</si>
  <si>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</si>
  <si>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</si>
  <si>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</si>
  <si>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</si>
  <si>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</si>
  <si>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</si>
  <si>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</si>
  <si>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</si>
  <si>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</si>
  <si>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</si>
  <si>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</si>
  <si>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</si>
  <si>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</si>
  <si>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</si>
  <si>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</si>
  <si>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</si>
  <si>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</si>
  <si>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</si>
  <si>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</si>
  <si>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</si>
  <si>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</si>
  <si>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</si>
  <si>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</si>
  <si>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</si>
  <si>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</si>
  <si>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</si>
  <si>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</si>
  <si>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</si>
  <si>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</si>
  <si>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</si>
  <si>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</si>
  <si>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</si>
  <si>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</si>
  <si>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</si>
  <si>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</si>
  <si>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</si>
  <si>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</si>
  <si>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</si>
  <si>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</si>
  <si>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</si>
  <si>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</si>
  <si>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</si>
  <si>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</si>
  <si>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</si>
  <si>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</si>
  <si>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</si>
  <si>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</si>
  <si>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</si>
  <si>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</si>
  <si>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</si>
  <si>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</si>
  <si>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</si>
  <si>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</si>
  <si>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</si>
  <si>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</si>
  <si>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</si>
  <si>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</si>
  <si>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</si>
  <si>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</si>
  <si>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</si>
  <si>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</si>
  <si>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</si>
  <si>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</si>
  <si>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</si>
  <si>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</si>
  <si>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</si>
  <si>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</si>
  <si>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</si>
  <si>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</si>
  <si>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</si>
  <si>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</si>
  <si>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</si>
  <si>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</si>
  <si>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</si>
  <si>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</si>
  <si>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</si>
  <si>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</si>
  <si>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</si>
  <si>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</si>
  <si>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</si>
  <si>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</si>
  <si>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</si>
  <si>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</si>
  <si>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</si>
  <si>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</si>
  <si>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</si>
  <si>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</si>
  <si>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</si>
  <si>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</si>
  <si>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</si>
  <si>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</si>
  <si>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</si>
  <si>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</si>
  <si>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</si>
  <si>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</si>
  <si>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</si>
  <si>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</si>
  <si>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</si>
  <si>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</si>
  <si>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</si>
  <si>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</si>
  <si>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</si>
  <si>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</si>
  <si>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</si>
  <si>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</si>
  <si>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</si>
  <si>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</si>
  <si>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</si>
  <si>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</si>
  <si>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</si>
  <si>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</si>
  <si>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</si>
  <si>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</si>
  <si>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</si>
  <si>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</si>
  <si>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</si>
  <si>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</si>
  <si>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</si>
  <si>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</si>
  <si>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</si>
  <si>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</si>
  <si>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</si>
  <si>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</si>
  <si>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</si>
  <si>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</si>
  <si>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</si>
  <si>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</si>
  <si>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</si>
  <si>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</si>
  <si>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</si>
  <si>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</si>
  <si>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</si>
  <si>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</si>
  <si>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</si>
  <si>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</si>
  <si>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</si>
  <si>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</si>
  <si>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</si>
  <si>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</si>
  <si>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</si>
  <si>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</si>
  <si>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</si>
  <si>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</si>
  <si>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</si>
  <si>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</si>
  <si>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</si>
  <si>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</si>
  <si>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</si>
  <si>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</si>
  <si>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</si>
  <si>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</si>
  <si>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</si>
  <si>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</si>
  <si>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</si>
  <si>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</si>
  <si>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</si>
  <si>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</si>
  <si>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</si>
  <si>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</si>
  <si>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</si>
  <si>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</si>
  <si>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</si>
  <si>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</si>
  <si>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</si>
  <si>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</si>
  <si>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</si>
  <si>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</si>
  <si>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</si>
  <si>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</si>
  <si>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</si>
  <si>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</si>
  <si>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</si>
  <si>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</si>
  <si>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</si>
  <si>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</si>
  <si>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</si>
  <si>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</si>
  <si>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</si>
  <si>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</si>
  <si>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</si>
  <si>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</si>
  <si>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</si>
  <si>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</si>
  <si>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</si>
  <si>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</si>
  <si>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</si>
  <si>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</si>
  <si>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</si>
  <si>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</si>
  <si>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</si>
  <si>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</si>
  <si>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</si>
  <si>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</si>
  <si>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</si>
  <si>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</si>
  <si>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</si>
  <si>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</si>
  <si>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</si>
  <si>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</si>
  <si>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</si>
  <si>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</si>
  <si>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</si>
  <si>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</si>
  <si>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</si>
  <si>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</si>
  <si>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</si>
  <si>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</si>
  <si>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</si>
  <si>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</si>
  <si>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</si>
  <si>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</si>
  <si>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</si>
  <si>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</si>
  <si>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</si>
  <si>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</si>
  <si>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</si>
  <si>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</si>
  <si>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</si>
  <si>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</si>
  <si>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</si>
  <si>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</si>
  <si>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</si>
  <si>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</si>
  <si>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</si>
  <si>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</si>
  <si>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</si>
  <si>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</si>
  <si>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</si>
  <si>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</si>
  <si>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</si>
  <si>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</si>
  <si>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</si>
  <si>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</si>
  <si>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</si>
  <si>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</si>
  <si>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</si>
  <si>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</si>
  <si>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</si>
  <si>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</si>
  <si>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</si>
  <si>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</si>
  <si>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</si>
  <si>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</si>
  <si>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</si>
  <si>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</si>
  <si>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</si>
  <si>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</si>
  <si>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</si>
  <si>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</si>
  <si>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</si>
  <si>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</si>
  <si>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</si>
  <si>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</si>
  <si>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</si>
  <si>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</si>
  <si>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</si>
  <si>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</si>
  <si>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</si>
  <si>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</si>
  <si>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</si>
  <si>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</si>
  <si>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</si>
  <si>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</si>
  <si>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</si>
  <si>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</si>
  <si>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</si>
  <si>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</si>
  <si>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</si>
  <si>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</si>
  <si>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</si>
  <si>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</si>
  <si>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</si>
  <si>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</si>
  <si>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</si>
  <si>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</si>
  <si>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</si>
  <si>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</si>
  <si>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</si>
  <si>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</si>
  <si>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</si>
  <si>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</si>
  <si>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</si>
  <si>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</si>
  <si>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</si>
  <si>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</si>
  <si>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</si>
  <si>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</si>
  <si>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</si>
  <si>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</si>
  <si>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</si>
  <si>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</si>
  <si>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</si>
  <si>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</si>
  <si>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</si>
  <si>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</si>
  <si>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</si>
  <si>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</si>
  <si>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</si>
  <si>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</si>
  <si>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</si>
  <si>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</si>
  <si>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</si>
  <si>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</si>
  <si>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</si>
  <si>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</si>
  <si>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</si>
  <si>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</si>
  <si>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</si>
  <si>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</si>
  <si>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</si>
  <si>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</si>
  <si>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</si>
  <si>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</si>
  <si>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</si>
  <si>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</si>
  <si>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</si>
  <si>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</si>
  <si>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</si>
  <si>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</si>
  <si>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</si>
  <si>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</si>
  <si>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</si>
  <si>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</si>
  <si>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</si>
  <si>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</si>
  <si>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</si>
  <si>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</si>
  <si>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</si>
  <si>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</si>
  <si>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</si>
  <si>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</si>
  <si>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</si>
  <si>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</si>
  <si>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</si>
  <si>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</si>
  <si>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</si>
  <si>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</si>
  <si>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</si>
  <si>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</si>
  <si>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</si>
  <si>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</si>
  <si>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</si>
  <si>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</si>
  <si>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</si>
  <si>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</si>
  <si>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</si>
  <si>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</si>
  <si>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</si>
  <si>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</si>
  <si>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</si>
  <si>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</si>
  <si>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</si>
  <si>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</si>
  <si>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</si>
  <si>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</si>
  <si>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</si>
  <si>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</si>
  <si>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</si>
  <si>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</si>
  <si>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</si>
  <si>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</si>
  <si>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</si>
  <si>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</si>
  <si>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</si>
  <si>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</si>
  <si>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</si>
  <si>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</si>
  <si>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</si>
  <si>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</si>
  <si>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</si>
  <si>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</si>
  <si>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</si>
  <si>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</si>
  <si>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</si>
  <si>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</si>
  <si>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</si>
  <si>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</si>
  <si>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</si>
  <si>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</si>
  <si>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</si>
  <si>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</si>
  <si>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</si>
  <si>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</si>
  <si>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</si>
  <si>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</si>
  <si>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</si>
  <si>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</si>
  <si>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</si>
  <si>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</si>
  <si>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</si>
  <si>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</si>
  <si>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</si>
  <si>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</si>
  <si>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</si>
  <si>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</si>
  <si>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</si>
  <si>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</si>
  <si>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</si>
  <si>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</si>
  <si>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</si>
  <si>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</si>
  <si>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</si>
  <si>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</si>
  <si>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</si>
  <si>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</si>
  <si>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</si>
  <si>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</si>
  <si>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</si>
  <si>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</si>
  <si>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</si>
  <si>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</si>
  <si>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</si>
  <si>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</si>
  <si>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</si>
  <si>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</si>
  <si>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</si>
  <si>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</si>
  <si>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</si>
  <si>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</si>
  <si>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</si>
  <si>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</si>
  <si>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</si>
  <si>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</si>
  <si>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</si>
  <si>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</si>
  <si>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</si>
  <si>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</si>
  <si>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</si>
  <si>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</si>
  <si>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</si>
  <si>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</si>
  <si>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</si>
  <si>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</si>
  <si>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</si>
  <si>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</si>
  <si>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</si>
  <si>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</si>
  <si>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</si>
  <si>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</si>
  <si>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</si>
  <si>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</si>
  <si>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</si>
  <si>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</si>
  <si>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</si>
  <si>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</si>
  <si>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</si>
  <si>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</si>
  <si>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</si>
  <si>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</si>
  <si>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</si>
  <si>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</si>
  <si>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</si>
  <si>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</si>
  <si>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</si>
  <si>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</si>
  <si>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</si>
  <si>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</si>
  <si>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</si>
  <si>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</si>
  <si>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</si>
  <si>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</si>
  <si>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</si>
  <si>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</si>
  <si>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</si>
  <si>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</si>
  <si>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</si>
  <si>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</si>
  <si>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</si>
  <si>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</si>
  <si>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</si>
  <si>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</si>
  <si>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</si>
  <si>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</si>
  <si>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</si>
  <si>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</si>
  <si>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</si>
  <si>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</si>
  <si>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</si>
  <si>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</si>
  <si>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</si>
  <si>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</si>
  <si>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</si>
  <si>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</si>
  <si>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</si>
  <si>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</si>
  <si>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</si>
  <si>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</si>
  <si>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</si>
  <si>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</si>
  <si>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</si>
  <si>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</si>
  <si>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</si>
  <si>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</si>
  <si>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</si>
  <si>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</si>
  <si>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</si>
  <si>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</si>
  <si>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</si>
  <si>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</si>
  <si>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</si>
  <si>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</si>
  <si>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</si>
  <si>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</si>
  <si>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</si>
  <si>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</si>
  <si>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</si>
  <si>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</si>
  <si>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</si>
  <si>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</si>
  <si>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</si>
  <si>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</si>
  <si>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</si>
  <si>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</si>
  <si>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</si>
  <si>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</si>
  <si>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</si>
  <si>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</si>
  <si>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</si>
  <si>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</si>
  <si>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</si>
  <si>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</si>
  <si>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</si>
  <si>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</si>
  <si>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</si>
  <si>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</si>
  <si>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</si>
  <si>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</si>
  <si>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</si>
  <si>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</si>
  <si>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</si>
  <si>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</si>
  <si>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</si>
  <si>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</si>
  <si>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</si>
  <si>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</si>
  <si>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</si>
  <si>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</si>
  <si>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</si>
  <si>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</si>
  <si>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</si>
  <si>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</si>
  <si>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</si>
  <si>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</si>
  <si>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</si>
  <si>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</si>
  <si>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</si>
  <si>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</si>
  <si>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</si>
  <si>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</si>
  <si>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</si>
  <si>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</si>
  <si>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</si>
  <si>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</si>
  <si>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</si>
  <si>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</si>
  <si>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</si>
  <si>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</si>
  <si>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</si>
  <si>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</si>
  <si>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</si>
  <si>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</si>
  <si>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</si>
  <si>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</si>
  <si>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</si>
  <si>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</si>
  <si>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</si>
  <si>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</si>
  <si>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</si>
  <si>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</si>
  <si>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</si>
  <si>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</si>
  <si>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</si>
  <si>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</si>
  <si>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</si>
  <si>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</si>
  <si>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</si>
  <si>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</si>
  <si>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</si>
  <si>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</si>
  <si>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</si>
  <si>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</si>
  <si>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</si>
  <si>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</si>
  <si>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</si>
  <si>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</si>
  <si>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</si>
  <si>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</si>
  <si>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</si>
  <si>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</si>
  <si>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</si>
  <si>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</si>
  <si>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</si>
  <si>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</si>
  <si>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</si>
  <si>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</si>
  <si>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</si>
  <si>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</si>
  <si>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</si>
  <si>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</si>
  <si>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</si>
  <si>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</si>
  <si>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</si>
  <si>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</si>
  <si>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</si>
  <si>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</si>
  <si>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</si>
  <si>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</si>
  <si>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</si>
  <si>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</si>
  <si>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</si>
  <si>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</si>
  <si>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</si>
  <si>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</si>
  <si>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</si>
  <si>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</si>
  <si>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</si>
  <si>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</si>
  <si>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</si>
  <si>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</si>
  <si>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</si>
  <si>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</si>
  <si>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</si>
  <si>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</si>
  <si>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</si>
  <si>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</si>
  <si>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</si>
  <si>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</si>
  <si>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</si>
  <si>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</si>
  <si>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61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</si>
</sst>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39" sqref="K3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44375</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15.4</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589</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1412.35831803945</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15.4</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635.5612431177524</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635.5612431177524</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591.0719560995097</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591</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532</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44375</v>
      </c>
      <c r="G4" s="523"/>
      <c r="H4" s="523"/>
      <c r="I4" s="524"/>
      <c r="J4" s="317"/>
      <c r="K4" s="317"/>
      <c r="L4" s="317"/>
      <c r="M4" s="317"/>
    </row>
    <row r="5" spans="1:13" ht="12.75">
      <c r="A5" s="317"/>
      <c r="B5" s="317"/>
      <c r="C5" s="317"/>
      <c r="D5" s="317" t="s">
        <v>94</v>
      </c>
      <c r="E5" s="317"/>
      <c r="F5" s="525" t="str">
        <f>'CREDIT CALCULATION FORM'!F7:K7</f>
        <v>Bishcroft T 61 F 3</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15.4</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Volusia </v>
      </c>
      <c r="G106" s="505"/>
      <c r="H106" s="505"/>
      <c r="I106" s="506"/>
      <c r="J106" s="110"/>
      <c r="K106" s="110"/>
      <c r="L106" s="110"/>
      <c r="M106" s="110"/>
    </row>
    <row r="107" spans="1:13" ht="12.75">
      <c r="A107" s="110"/>
      <c r="B107" s="117"/>
      <c r="C107" s="110" t="s">
        <v>843</v>
      </c>
      <c r="D107" s="110"/>
      <c r="E107" s="110"/>
      <c r="F107" s="218">
        <f>VLOOKUP(F106,'Data Tables'!A133:B245,2,FALSE)</f>
        <v>4</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1412.35831803945</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15.4</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635.5612431177524</v>
      </c>
      <c r="G153" s="120" t="s">
        <v>693</v>
      </c>
      <c r="H153" s="122"/>
      <c r="I153" s="211"/>
      <c r="J153" s="254"/>
      <c r="K153" s="254"/>
      <c r="L153" s="120"/>
      <c r="M153" s="120"/>
    </row>
    <row r="154" spans="1:13" ht="12.75">
      <c r="A154" s="110"/>
      <c r="B154" s="110"/>
      <c r="C154" s="110"/>
      <c r="D154" s="141" t="s">
        <v>64</v>
      </c>
      <c r="E154" s="212"/>
      <c r="F154" s="281">
        <f>IF(F43=0,"0",(F136-F153)/F43)</f>
        <v>50.44136850140894</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635.5612431177524</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635.5612431177524</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591.0719560995097</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591.0719560995097</v>
      </c>
      <c r="G180" s="110" t="s">
        <v>101</v>
      </c>
      <c r="H180" s="110"/>
      <c r="I180" s="110"/>
      <c r="J180" s="110"/>
      <c r="K180" s="110"/>
      <c r="L180" s="110"/>
      <c r="M180" s="110"/>
    </row>
    <row r="181" spans="1:13" ht="13.5" thickBot="1">
      <c r="A181" s="110"/>
      <c r="B181" s="116" t="s">
        <v>77</v>
      </c>
      <c r="C181" s="415"/>
      <c r="D181" s="415"/>
      <c r="E181" s="415"/>
      <c r="F181" s="416">
        <f>ROUND(F180,0)</f>
        <v>591</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531.9</v>
      </c>
      <c r="G184" s="420" t="s">
        <v>101</v>
      </c>
      <c r="H184" s="110"/>
      <c r="I184" s="110"/>
      <c r="J184" s="110"/>
      <c r="K184" s="110"/>
      <c r="L184" s="110"/>
      <c r="M184" s="110"/>
    </row>
    <row r="185" spans="1:13" ht="15.75" thickBot="1">
      <c r="A185" s="110"/>
      <c r="B185" s="112" t="s">
        <v>75</v>
      </c>
      <c r="C185" s="421"/>
      <c r="D185" s="421"/>
      <c r="E185" s="421"/>
      <c r="F185" s="414">
        <f>ROUND(F184,0)</f>
        <v>532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9" t="s">
        <v>88</v>
      </c>
      <c r="B2" s="570"/>
      <c r="C2" s="570"/>
      <c r="D2" s="570"/>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3" t="s">
        <v>509</v>
      </c>
      <c r="B81" s="505"/>
      <c r="C81" s="23"/>
      <c r="D81" s="22"/>
      <c r="E81" s="22"/>
      <c r="F81" s="22"/>
      <c r="G81" s="22"/>
    </row>
    <row r="82" spans="1:7" ht="12.75">
      <c r="A82" s="567" t="s">
        <v>628</v>
      </c>
      <c r="B82" s="574" t="s">
        <v>503</v>
      </c>
      <c r="C82" s="565"/>
      <c r="D82" s="16"/>
      <c r="E82" s="5"/>
      <c r="F82" s="5"/>
      <c r="G82" s="5"/>
    </row>
    <row r="83" spans="1:7" ht="12.75">
      <c r="A83" s="568"/>
      <c r="B83" s="575"/>
      <c r="C83" s="566"/>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3" t="s">
        <v>773</v>
      </c>
      <c r="B123" s="580"/>
      <c r="D123" s="379"/>
      <c r="E123" s="45"/>
      <c r="F123" s="378"/>
      <c r="G123" s="22"/>
    </row>
    <row r="124" spans="1:7" ht="12.75">
      <c r="A124" s="578" t="s">
        <v>774</v>
      </c>
      <c r="B124" s="581" t="s">
        <v>845</v>
      </c>
      <c r="D124" s="380"/>
      <c r="E124" s="381"/>
      <c r="F124" s="16"/>
      <c r="G124" s="5"/>
    </row>
    <row r="125" spans="1:7" ht="12.75">
      <c r="A125" s="579"/>
      <c r="B125" s="582"/>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9" t="s">
        <v>624</v>
      </c>
      <c r="B131" s="583"/>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9" t="s">
        <v>675</v>
      </c>
      <c r="B247" s="505"/>
      <c r="C247" s="505"/>
      <c r="D247" s="505"/>
      <c r="E247" s="506"/>
    </row>
    <row r="248" spans="1:5" ht="12.75">
      <c r="A248" s="28" t="s">
        <v>672</v>
      </c>
      <c r="B248" s="576" t="s">
        <v>673</v>
      </c>
      <c r="C248" s="577"/>
      <c r="D248" s="577"/>
      <c r="E248" s="228" t="s">
        <v>865</v>
      </c>
    </row>
    <row r="249" spans="1:5" ht="12.75">
      <c r="A249" s="223" t="s">
        <v>848</v>
      </c>
      <c r="B249" s="224">
        <v>28</v>
      </c>
      <c r="C249" s="564" t="s">
        <v>121</v>
      </c>
      <c r="D249" s="563"/>
      <c r="E249" s="6" t="s">
        <v>120</v>
      </c>
    </row>
    <row r="250" spans="1:5" ht="12.75">
      <c r="A250" s="31" t="s">
        <v>852</v>
      </c>
      <c r="B250" s="32">
        <v>10</v>
      </c>
      <c r="C250" s="560" t="s">
        <v>674</v>
      </c>
      <c r="D250" s="586"/>
      <c r="E250" s="7" t="s">
        <v>864</v>
      </c>
    </row>
    <row r="251" spans="1:5" ht="12.75">
      <c r="A251" s="31" t="s">
        <v>850</v>
      </c>
      <c r="B251" s="32">
        <v>9</v>
      </c>
      <c r="C251" s="560" t="s">
        <v>674</v>
      </c>
      <c r="D251" s="586"/>
      <c r="E251" s="7" t="s">
        <v>864</v>
      </c>
    </row>
    <row r="252" spans="1:5" ht="12.75">
      <c r="A252" s="33" t="s">
        <v>851</v>
      </c>
      <c r="B252" s="222">
        <v>7</v>
      </c>
      <c r="C252" s="571" t="s">
        <v>674</v>
      </c>
      <c r="D252" s="572"/>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71" t="s">
        <v>674</v>
      </c>
      <c r="D255" s="572"/>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4">
        <v>0</v>
      </c>
      <c r="D270" s="585"/>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B248:D248"/>
    <mergeCell ref="C257:D257"/>
    <mergeCell ref="A124:A125"/>
    <mergeCell ref="A123:B123"/>
    <mergeCell ref="B124:B125"/>
    <mergeCell ref="A131:B131"/>
    <mergeCell ref="C82:C83"/>
    <mergeCell ref="A82:A83"/>
    <mergeCell ref="C259:D259"/>
    <mergeCell ref="A2:H2"/>
    <mergeCell ref="C255:D255"/>
    <mergeCell ref="C263:D263"/>
    <mergeCell ref="A81:B81"/>
    <mergeCell ref="B82:B83"/>
    <mergeCell ref="C260:D260"/>
    <mergeCell ref="A247:E247"/>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9" t="s">
        <v>718</v>
      </c>
      <c r="B33" s="505"/>
      <c r="C33" s="505"/>
      <c r="D33" s="505"/>
      <c r="E33" s="505"/>
      <c r="F33" s="506"/>
      <c r="G33" s="201"/>
    </row>
    <row r="34" spans="1:7" ht="12.75" customHeight="1">
      <c r="A34" s="589" t="s">
        <v>694</v>
      </c>
      <c r="B34" s="599" t="s">
        <v>93</v>
      </c>
      <c r="C34" s="589" t="s">
        <v>781</v>
      </c>
      <c r="D34" s="587" t="s">
        <v>89</v>
      </c>
      <c r="E34" s="587" t="s">
        <v>90</v>
      </c>
      <c r="F34" s="587" t="s">
        <v>91</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9" t="s">
        <v>264</v>
      </c>
      <c r="B60" s="505"/>
      <c r="C60" s="505"/>
      <c r="D60" s="505"/>
      <c r="E60" s="505"/>
      <c r="F60" s="506"/>
    </row>
    <row r="61" spans="1:7" ht="38.25">
      <c r="A61" s="595" t="s">
        <v>694</v>
      </c>
      <c r="B61" s="598" t="s">
        <v>797</v>
      </c>
      <c r="C61" s="593" t="s">
        <v>782</v>
      </c>
      <c r="D61" s="62" t="s">
        <v>89</v>
      </c>
      <c r="E61" s="62" t="s">
        <v>90</v>
      </c>
      <c r="F61" s="62" t="s">
        <v>91</v>
      </c>
      <c r="G61" s="199"/>
    </row>
    <row r="62" spans="1:7" ht="12.75">
      <c r="A62" s="596"/>
      <c r="B62" s="596"/>
      <c r="C62" s="593"/>
      <c r="D62" s="63" t="s">
        <v>715</v>
      </c>
      <c r="E62" s="63" t="s">
        <v>715</v>
      </c>
      <c r="F62" s="63" t="s">
        <v>715</v>
      </c>
      <c r="G62" s="200"/>
    </row>
    <row r="63" spans="1:7" ht="12.75">
      <c r="A63" s="596"/>
      <c r="B63" s="596"/>
      <c r="C63" s="593"/>
      <c r="D63" s="64" t="s">
        <v>695</v>
      </c>
      <c r="E63" s="64" t="s">
        <v>695</v>
      </c>
      <c r="F63" s="64" t="s">
        <v>695</v>
      </c>
      <c r="G63" s="200"/>
    </row>
    <row r="64" spans="1:7" ht="13.5" thickBot="1">
      <c r="A64" s="597"/>
      <c r="B64" s="597"/>
      <c r="C64" s="594"/>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1" t="s">
        <v>155</v>
      </c>
      <c r="B145" s="592"/>
      <c r="C145" s="592"/>
      <c r="D145" s="592"/>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2021-06-28T19:11:52Z</dcterms:modified>
  <cp:category/>
  <cp:version/>
  <cp:contentType/>
  <cp:contentStatus/>
</cp:coreProperties>
</file>