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u001-sp.shell.com/sites/AAFAA2355/Air/05_Legal/Monthly Submittals for Letter due 21st of the Month/2026_03_Submitted to PADEP/Send_to_PADEP/"/>
    </mc:Choice>
  </mc:AlternateContent>
  <xr:revisionPtr revIDLastSave="1149" documentId="13_ncr:1_{8E3346F2-5128-45C3-BDB1-146058ECC74D}" xr6:coauthVersionLast="47" xr6:coauthVersionMax="47" xr10:uidLastSave="{D7115417-86FD-4247-9B89-8E6104748440}"/>
  <bookViews>
    <workbookView xWindow="-110" yWindow="-110" windowWidth="19420" windowHeight="11500" tabRatio="771" activeTab="3" xr2:uid="{00000000-000D-0000-FFFF-FFFF00000000}"/>
  </bookViews>
  <sheets>
    <sheet name="Monthly_2020_thru_2025" sheetId="8" r:id="rId1"/>
    <sheet name="Rolling_12-Month_2020_thru_2026" sheetId="9" r:id="rId2"/>
    <sheet name="2026_Monthly_Source" sheetId="24" r:id="rId3"/>
    <sheet name="2026_Speciated_HAP_Annual" sheetId="25" r:id="rId4"/>
    <sheet name="2025_Monthly_Source" sheetId="22" r:id="rId5"/>
    <sheet name="2025_Speciated_HAP_Annual" sheetId="23" r:id="rId6"/>
  </sheets>
  <definedNames>
    <definedName name="_Dist_Values" hidden="1">#REF!</definedName>
    <definedName name="_Fill" hidden="1">#REF!</definedName>
    <definedName name="_xlnm._FilterDatabase" localSheetId="4" hidden="1">'2025_Monthly_Source'!$B$5:$Y$579</definedName>
    <definedName name="_xlnm._FilterDatabase" localSheetId="2" hidden="1">'2026_Monthly_Source'!$B$5:$Y$553</definedName>
    <definedName name="_Order1" hidden="1">255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aa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anscount" hidden="1">2</definedName>
    <definedName name="bhjhjghj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fred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h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Modeling" hidden="1">#REF!</definedName>
    <definedName name="_xlnm.Print_Titles" localSheetId="5">'2025_Speciated_HAP_Annual'!$B:$C</definedName>
    <definedName name="_xlnm.Print_Titles" localSheetId="3">'2026_Speciated_HAP_Annual'!$B:$C</definedName>
    <definedName name="regres" hidden="1">#REF!</definedName>
    <definedName name="regressout" hidden="1">#REF!</definedName>
    <definedName name="regx" hidden="1">#REF!</definedName>
    <definedName name="regy" hidden="1">#REF!</definedName>
    <definedName name="sdg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test" hidden="1">{"Detailed",#N/A,FALSE,"GAS-COMB";"Summary",#N/A,FALSE,"GAS-COMB"}</definedName>
    <definedName name="testing" hidden="1">{"Detailed",#N/A,FALSE,"GAS-COMB";"Summary",#N/A,FALSE,"GAS-COMB"}</definedName>
    <definedName name="Turbine" hidden="1">{"Detailed",#N/A,FALSE,"GAS-COMB";"Summary",#N/A,FALSE,"GAS-COMB"}</definedName>
    <definedName name="Turbine2" hidden="1">{"Detailed",#N/A,FALSE,"GAS-COMB";"Summary",#N/A,FALSE,"GAS-COMB"}</definedName>
    <definedName name="WE" hidden="1">#REF!</definedName>
    <definedName name="wrn.Detailed._.and._.Summary._.Report." hidden="1">{"Detailed",#N/A,FALSE,"GAS-COMB";"Summary",#N/A,FALSE,"GAS-COMB"}</definedName>
    <definedName name="wrn.Detailed._.Report." hidden="1">{"Detailed",#N/A,FALSE,"GAS-COMB"}</definedName>
    <definedName name="wrn.Example._.Calculation._.Sheets.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wrn.PSVReport." hidden="1">{#N/A,#N/A,FALSE,"PSVCALC";#N/A,#N/A,FALSE,"Cases";#N/A,#N/A,FALSE,"SKETCH";#N/A,#N/A,FALSE,"1900 series critical vapor";#N/A,#N/A,FALSE,"1900 series liquid";#N/A,#N/A,FALSE,"AGCO series D critical vapor";#N/A,#N/A,FALSE,"API vapor";#N/A,#N/A,FALSE,"API liquid";#N/A,#N/A,FALSE,"API noncertified liquid";#N/A,#N/A,FALSE,"Heat &amp; Mass Bal.- NORM &amp; RELIEF";#N/A,#N/A,FALSE,"Heat input from fire";#N/A,#N/A,FALSE,"Additional heat";#N/A,#N/A,FALSE,"Thermal Relief";#N/A,#N/A,FALSE,"Vapor control valve";#N/A,#N/A,FALSE,"Liquid control valve";#N/A,#N/A,FALSE,"Liquid Tube rupture";#N/A,#N/A,FALSE,"Vapor Tube rupture";#N/A,#N/A,FALSE,"isothermal";#N/A,#N/A,FALSE,"incompressible"}</definedName>
    <definedName name="wrn.Summary._.Report." hidden="1">{"Summary",#N/A,FALSE,"GAS-COMB"}</definedName>
    <definedName name="wrvf" hidden="1">{#N/A,#N/A,TRUE,"Emission Summary";#N/A,#N/A,TRUE,"Engines";#N/A,#N/A,TRUE,"Tank (V-B Flash)";#N/A,#N/A,TRUE,"TANKS 3.0";#N/A,#N/A,TRUE,"Truck Loading";#N/A,#N/A,TRUE,"Fugitives";#N/A,#N/A,TRUE,"Heaters";#N/A,#N/A,TRUE,"Gas Analysis"}</definedName>
    <definedName name="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1" i="25" l="1"/>
  <c r="AT41" i="25"/>
  <c r="AS41" i="25"/>
  <c r="AR41" i="25"/>
  <c r="AQ41" i="25"/>
  <c r="AP41" i="25"/>
  <c r="AO41" i="25"/>
  <c r="AN41" i="25"/>
  <c r="AM41" i="25"/>
  <c r="AL41" i="25"/>
  <c r="AK41" i="25"/>
  <c r="AJ41" i="25"/>
  <c r="AI41" i="25"/>
  <c r="AH41" i="25"/>
  <c r="AG41" i="25"/>
  <c r="AF41" i="25"/>
  <c r="AE41" i="25"/>
  <c r="AD41" i="25"/>
  <c r="AC41" i="25"/>
  <c r="Z41" i="25"/>
  <c r="U41" i="25"/>
  <c r="T41" i="25"/>
  <c r="S41" i="25"/>
  <c r="R41" i="25"/>
  <c r="Q41" i="25"/>
  <c r="P41" i="25"/>
  <c r="N41" i="25"/>
  <c r="M41" i="25"/>
  <c r="K41" i="25"/>
  <c r="J41" i="25"/>
  <c r="H41" i="25"/>
  <c r="G41" i="25"/>
  <c r="F41" i="25"/>
  <c r="E41" i="25"/>
  <c r="AV40" i="25"/>
  <c r="AV39" i="25"/>
  <c r="V41" i="25"/>
  <c r="L41" i="25"/>
  <c r="I41" i="25"/>
  <c r="AV38" i="25"/>
  <c r="AV37" i="25"/>
  <c r="Y41" i="25"/>
  <c r="X41" i="25"/>
  <c r="W41" i="25"/>
  <c r="O41" i="25"/>
  <c r="AV36" i="25"/>
  <c r="AV35" i="25"/>
  <c r="AV34" i="25"/>
  <c r="AV33" i="25"/>
  <c r="AV32" i="25"/>
  <c r="AV31" i="25"/>
  <c r="AV30" i="25"/>
  <c r="AV29" i="25"/>
  <c r="AV28" i="25"/>
  <c r="AV27" i="25"/>
  <c r="AV26" i="25"/>
  <c r="AV25" i="25"/>
  <c r="AV24" i="25"/>
  <c r="AV23" i="25"/>
  <c r="AV22" i="25"/>
  <c r="AA41" i="25"/>
  <c r="AV21" i="25"/>
  <c r="AV20" i="25"/>
  <c r="AV19" i="25"/>
  <c r="AV18" i="25"/>
  <c r="AV17" i="25"/>
  <c r="AV16" i="25"/>
  <c r="AV15" i="25"/>
  <c r="AV14" i="25"/>
  <c r="AV13" i="25"/>
  <c r="AV12" i="25"/>
  <c r="AV11" i="25"/>
  <c r="AV10" i="25"/>
  <c r="AV9" i="25"/>
  <c r="V550" i="24"/>
  <c r="T550" i="24"/>
  <c r="S550" i="24"/>
  <c r="R550" i="24"/>
  <c r="P550" i="24"/>
  <c r="O550" i="24"/>
  <c r="N550" i="24"/>
  <c r="M550" i="24"/>
  <c r="L550" i="24"/>
  <c r="K550" i="24"/>
  <c r="J550" i="24"/>
  <c r="I550" i="24"/>
  <c r="H550" i="24"/>
  <c r="V549" i="24"/>
  <c r="T549" i="24"/>
  <c r="S549" i="24"/>
  <c r="R549" i="24"/>
  <c r="P549" i="24"/>
  <c r="O549" i="24"/>
  <c r="N549" i="24"/>
  <c r="M549" i="24"/>
  <c r="L549" i="24"/>
  <c r="K549" i="24"/>
  <c r="J549" i="24"/>
  <c r="I549" i="24"/>
  <c r="H549" i="24"/>
  <c r="V548" i="24"/>
  <c r="T548" i="24"/>
  <c r="S548" i="24"/>
  <c r="R548" i="24"/>
  <c r="P548" i="24"/>
  <c r="O548" i="24"/>
  <c r="N548" i="24"/>
  <c r="M548" i="24"/>
  <c r="L548" i="24"/>
  <c r="K548" i="24"/>
  <c r="J548" i="24"/>
  <c r="I548" i="24"/>
  <c r="H548" i="24"/>
  <c r="V547" i="24"/>
  <c r="T547" i="24"/>
  <c r="S547" i="24"/>
  <c r="R547" i="24"/>
  <c r="P547" i="24"/>
  <c r="O547" i="24"/>
  <c r="N547" i="24"/>
  <c r="M547" i="24"/>
  <c r="L547" i="24"/>
  <c r="K547" i="24"/>
  <c r="J547" i="24"/>
  <c r="I547" i="24"/>
  <c r="H547" i="24"/>
  <c r="V546" i="24"/>
  <c r="U546" i="24"/>
  <c r="T546" i="24"/>
  <c r="S546" i="24"/>
  <c r="R546" i="24"/>
  <c r="P546" i="24"/>
  <c r="O546" i="24"/>
  <c r="N546" i="24"/>
  <c r="M546" i="24"/>
  <c r="L546" i="24"/>
  <c r="K546" i="24"/>
  <c r="J546" i="24"/>
  <c r="I546" i="24"/>
  <c r="H546" i="24"/>
  <c r="V545" i="24"/>
  <c r="T545" i="24"/>
  <c r="S545" i="24"/>
  <c r="R545" i="24"/>
  <c r="P545" i="24"/>
  <c r="O545" i="24"/>
  <c r="N545" i="24"/>
  <c r="M545" i="24"/>
  <c r="L545" i="24"/>
  <c r="K545" i="24"/>
  <c r="J545" i="24"/>
  <c r="I545" i="24"/>
  <c r="H545" i="24"/>
  <c r="V544" i="24"/>
  <c r="T544" i="24"/>
  <c r="S544" i="24"/>
  <c r="R544" i="24"/>
  <c r="P544" i="24"/>
  <c r="O544" i="24"/>
  <c r="N544" i="24"/>
  <c r="M544" i="24"/>
  <c r="L544" i="24"/>
  <c r="K544" i="24"/>
  <c r="J544" i="24"/>
  <c r="I544" i="24"/>
  <c r="H544" i="24"/>
  <c r="V543" i="24"/>
  <c r="T543" i="24"/>
  <c r="S543" i="24"/>
  <c r="R543" i="24"/>
  <c r="Q543" i="24"/>
  <c r="P543" i="24"/>
  <c r="O543" i="24"/>
  <c r="N543" i="24"/>
  <c r="M543" i="24"/>
  <c r="L543" i="24"/>
  <c r="K543" i="24"/>
  <c r="J543" i="24"/>
  <c r="I543" i="24"/>
  <c r="H543" i="24"/>
  <c r="V542" i="24"/>
  <c r="T542" i="24"/>
  <c r="S542" i="24"/>
  <c r="R542" i="24"/>
  <c r="Q542" i="24"/>
  <c r="P542" i="24"/>
  <c r="O542" i="24"/>
  <c r="N542" i="24"/>
  <c r="M542" i="24"/>
  <c r="L542" i="24"/>
  <c r="K542" i="24"/>
  <c r="J542" i="24"/>
  <c r="I542" i="24"/>
  <c r="H542" i="24"/>
  <c r="V541" i="24"/>
  <c r="T541" i="24"/>
  <c r="S541" i="24"/>
  <c r="R541" i="24"/>
  <c r="P541" i="24"/>
  <c r="O541" i="24"/>
  <c r="N541" i="24"/>
  <c r="M541" i="24"/>
  <c r="L541" i="24"/>
  <c r="K541" i="24"/>
  <c r="J541" i="24"/>
  <c r="I541" i="24"/>
  <c r="H541" i="24"/>
  <c r="V540" i="24"/>
  <c r="T540" i="24"/>
  <c r="S540" i="24"/>
  <c r="R540" i="24"/>
  <c r="P540" i="24"/>
  <c r="O540" i="24"/>
  <c r="N540" i="24"/>
  <c r="M540" i="24"/>
  <c r="L540" i="24"/>
  <c r="K540" i="24"/>
  <c r="J540" i="24"/>
  <c r="I540" i="24"/>
  <c r="V539" i="24"/>
  <c r="T539" i="24"/>
  <c r="S539" i="24"/>
  <c r="R539" i="24"/>
  <c r="P539" i="24"/>
  <c r="O539" i="24"/>
  <c r="N539" i="24"/>
  <c r="M539" i="24"/>
  <c r="L539" i="24"/>
  <c r="K539" i="24"/>
  <c r="J539" i="24"/>
  <c r="I539" i="24"/>
  <c r="H539" i="24"/>
  <c r="V538" i="24"/>
  <c r="U538" i="24"/>
  <c r="T538" i="24"/>
  <c r="S538" i="24"/>
  <c r="R538" i="24"/>
  <c r="Q538" i="24"/>
  <c r="P538" i="24"/>
  <c r="O538" i="24"/>
  <c r="N538" i="24"/>
  <c r="M538" i="24"/>
  <c r="L538" i="24"/>
  <c r="K538" i="24"/>
  <c r="J538" i="24"/>
  <c r="I538" i="24"/>
  <c r="H538" i="24"/>
  <c r="V525" i="24"/>
  <c r="U525" i="24"/>
  <c r="T525" i="24"/>
  <c r="S525" i="24"/>
  <c r="R525" i="24"/>
  <c r="Q525" i="24"/>
  <c r="P525" i="24"/>
  <c r="O525" i="24"/>
  <c r="N525" i="24"/>
  <c r="M525" i="24"/>
  <c r="L525" i="24"/>
  <c r="K525" i="24"/>
  <c r="J525" i="24"/>
  <c r="I525" i="24"/>
  <c r="H525" i="24"/>
  <c r="V512" i="24"/>
  <c r="U512" i="24"/>
  <c r="T512" i="24"/>
  <c r="S512" i="24"/>
  <c r="R512" i="24"/>
  <c r="Q512" i="24"/>
  <c r="P512" i="24"/>
  <c r="O512" i="24"/>
  <c r="N512" i="24"/>
  <c r="M512" i="24"/>
  <c r="L512" i="24"/>
  <c r="K512" i="24"/>
  <c r="J512" i="24"/>
  <c r="I512" i="24"/>
  <c r="H512" i="24"/>
  <c r="V499" i="24"/>
  <c r="U499" i="24"/>
  <c r="T499" i="24"/>
  <c r="S499" i="24"/>
  <c r="R499" i="24"/>
  <c r="Q499" i="24"/>
  <c r="P499" i="24"/>
  <c r="O499" i="24"/>
  <c r="N499" i="24"/>
  <c r="M499" i="24"/>
  <c r="L499" i="24"/>
  <c r="K499" i="24"/>
  <c r="J499" i="24"/>
  <c r="I499" i="24"/>
  <c r="H499" i="24"/>
  <c r="V486" i="24"/>
  <c r="T486" i="24"/>
  <c r="S486" i="24"/>
  <c r="R486" i="24"/>
  <c r="P486" i="24"/>
  <c r="O486" i="24"/>
  <c r="N486" i="24"/>
  <c r="M486" i="24"/>
  <c r="L486" i="24"/>
  <c r="K486" i="24"/>
  <c r="J486" i="24"/>
  <c r="I486" i="24"/>
  <c r="H486" i="24"/>
  <c r="U486" i="24"/>
  <c r="Q486" i="24"/>
  <c r="V473" i="24"/>
  <c r="U473" i="24"/>
  <c r="T473" i="24"/>
  <c r="S473" i="24"/>
  <c r="R473" i="24"/>
  <c r="Q473" i="24"/>
  <c r="P473" i="24"/>
  <c r="O473" i="24"/>
  <c r="N473" i="24"/>
  <c r="M473" i="24"/>
  <c r="L473" i="24"/>
  <c r="K473" i="24"/>
  <c r="J473" i="24"/>
  <c r="I473" i="24"/>
  <c r="H473" i="24"/>
  <c r="V460" i="24"/>
  <c r="U460" i="24"/>
  <c r="T460" i="24"/>
  <c r="S460" i="24"/>
  <c r="R460" i="24"/>
  <c r="Q460" i="24"/>
  <c r="P460" i="24"/>
  <c r="O460" i="24"/>
  <c r="N460" i="24"/>
  <c r="M460" i="24"/>
  <c r="L460" i="24"/>
  <c r="K460" i="24"/>
  <c r="J460" i="24"/>
  <c r="I460" i="24"/>
  <c r="H460" i="24"/>
  <c r="V447" i="24"/>
  <c r="U447" i="24"/>
  <c r="T447" i="24"/>
  <c r="S447" i="24"/>
  <c r="R447" i="24"/>
  <c r="Q447" i="24"/>
  <c r="P447" i="24"/>
  <c r="O447" i="24"/>
  <c r="N447" i="24"/>
  <c r="M447" i="24"/>
  <c r="L447" i="24"/>
  <c r="K447" i="24"/>
  <c r="J447" i="24"/>
  <c r="I447" i="24"/>
  <c r="H447" i="24"/>
  <c r="V434" i="24"/>
  <c r="U434" i="24"/>
  <c r="T434" i="24"/>
  <c r="S434" i="24"/>
  <c r="R434" i="24"/>
  <c r="Q434" i="24"/>
  <c r="P434" i="24"/>
  <c r="O434" i="24"/>
  <c r="N434" i="24"/>
  <c r="M434" i="24"/>
  <c r="L434" i="24"/>
  <c r="K434" i="24"/>
  <c r="J434" i="24"/>
  <c r="I434" i="24"/>
  <c r="H434" i="24"/>
  <c r="V421" i="24"/>
  <c r="T421" i="24"/>
  <c r="S421" i="24"/>
  <c r="R421" i="24"/>
  <c r="P421" i="24"/>
  <c r="O421" i="24"/>
  <c r="N421" i="24"/>
  <c r="M421" i="24"/>
  <c r="L421" i="24"/>
  <c r="K421" i="24"/>
  <c r="J421" i="24"/>
  <c r="I421" i="24"/>
  <c r="H421" i="24"/>
  <c r="U544" i="24"/>
  <c r="Q544" i="24"/>
  <c r="U421" i="24"/>
  <c r="Q421" i="24"/>
  <c r="V408" i="24"/>
  <c r="T408" i="24"/>
  <c r="S408" i="24"/>
  <c r="R408" i="24"/>
  <c r="Q408" i="24"/>
  <c r="P408" i="24"/>
  <c r="O408" i="24"/>
  <c r="N408" i="24"/>
  <c r="M408" i="24"/>
  <c r="L408" i="24"/>
  <c r="K408" i="24"/>
  <c r="J408" i="24"/>
  <c r="I408" i="24"/>
  <c r="H408" i="24"/>
  <c r="U550" i="24"/>
  <c r="Q550" i="24"/>
  <c r="U549" i="24"/>
  <c r="Q549" i="24"/>
  <c r="U548" i="24"/>
  <c r="Q548" i="24"/>
  <c r="U547" i="24"/>
  <c r="Q547" i="24"/>
  <c r="Q546" i="24"/>
  <c r="U545" i="24"/>
  <c r="Q545" i="24"/>
  <c r="U543" i="24"/>
  <c r="U542" i="24"/>
  <c r="U541" i="24"/>
  <c r="Q541" i="24"/>
  <c r="U539" i="24"/>
  <c r="Q539" i="24"/>
  <c r="V395" i="24"/>
  <c r="U395" i="24"/>
  <c r="T395" i="24"/>
  <c r="S395" i="24"/>
  <c r="R395" i="24"/>
  <c r="Q395" i="24"/>
  <c r="P395" i="24"/>
  <c r="O395" i="24"/>
  <c r="N395" i="24"/>
  <c r="M395" i="24"/>
  <c r="L395" i="24"/>
  <c r="K395" i="24"/>
  <c r="J395" i="24"/>
  <c r="I395" i="24"/>
  <c r="H395" i="24"/>
  <c r="V382" i="24"/>
  <c r="U382" i="24"/>
  <c r="T382" i="24"/>
  <c r="S382" i="24"/>
  <c r="R382" i="24"/>
  <c r="Q382" i="24"/>
  <c r="P382" i="24"/>
  <c r="O382" i="24"/>
  <c r="N382" i="24"/>
  <c r="M382" i="24"/>
  <c r="L382" i="24"/>
  <c r="K382" i="24"/>
  <c r="J382" i="24"/>
  <c r="I382" i="24"/>
  <c r="H382" i="24"/>
  <c r="V369" i="24"/>
  <c r="U369" i="24"/>
  <c r="T369" i="24"/>
  <c r="S369" i="24"/>
  <c r="R369" i="24"/>
  <c r="Q369" i="24"/>
  <c r="P369" i="24"/>
  <c r="O369" i="24"/>
  <c r="N369" i="24"/>
  <c r="M369" i="24"/>
  <c r="L369" i="24"/>
  <c r="K369" i="24"/>
  <c r="J369" i="24"/>
  <c r="I369" i="24"/>
  <c r="H369" i="24"/>
  <c r="V356" i="24"/>
  <c r="U356" i="24"/>
  <c r="T356" i="24"/>
  <c r="S356" i="24"/>
  <c r="R356" i="24"/>
  <c r="Q356" i="24"/>
  <c r="P356" i="24"/>
  <c r="O356" i="24"/>
  <c r="N356" i="24"/>
  <c r="M356" i="24"/>
  <c r="L356" i="24"/>
  <c r="K356" i="24"/>
  <c r="J356" i="24"/>
  <c r="I356" i="24"/>
  <c r="H356" i="24"/>
  <c r="V343" i="24"/>
  <c r="U343" i="24"/>
  <c r="T343" i="24"/>
  <c r="S343" i="24"/>
  <c r="R343" i="24"/>
  <c r="Q343" i="24"/>
  <c r="P343" i="24"/>
  <c r="O343" i="24"/>
  <c r="N343" i="24"/>
  <c r="M343" i="24"/>
  <c r="L343" i="24"/>
  <c r="K343" i="24"/>
  <c r="J343" i="24"/>
  <c r="I343" i="24"/>
  <c r="H343" i="24"/>
  <c r="V330" i="24"/>
  <c r="U330" i="24"/>
  <c r="T330" i="24"/>
  <c r="S330" i="24"/>
  <c r="R330" i="24"/>
  <c r="Q330" i="24"/>
  <c r="P330" i="24"/>
  <c r="O330" i="24"/>
  <c r="N330" i="24"/>
  <c r="M330" i="24"/>
  <c r="L330" i="24"/>
  <c r="K330" i="24"/>
  <c r="J330" i="24"/>
  <c r="I330" i="24"/>
  <c r="H330" i="24"/>
  <c r="V317" i="24"/>
  <c r="U317" i="24"/>
  <c r="T317" i="24"/>
  <c r="S317" i="24"/>
  <c r="R317" i="24"/>
  <c r="Q317" i="24"/>
  <c r="P317" i="24"/>
  <c r="O317" i="24"/>
  <c r="N317" i="24"/>
  <c r="M317" i="24"/>
  <c r="L317" i="24"/>
  <c r="K317" i="24"/>
  <c r="J317" i="24"/>
  <c r="I317" i="24"/>
  <c r="H317" i="24"/>
  <c r="V304" i="24"/>
  <c r="U304" i="24"/>
  <c r="T304" i="24"/>
  <c r="S304" i="24"/>
  <c r="R304" i="24"/>
  <c r="Q304" i="24"/>
  <c r="P304" i="24"/>
  <c r="O304" i="24"/>
  <c r="N304" i="24"/>
  <c r="M304" i="24"/>
  <c r="L304" i="24"/>
  <c r="K304" i="24"/>
  <c r="J304" i="24"/>
  <c r="I304" i="24"/>
  <c r="H304" i="24"/>
  <c r="V291" i="24"/>
  <c r="U291" i="24"/>
  <c r="T291" i="24"/>
  <c r="S291" i="24"/>
  <c r="R291" i="24"/>
  <c r="Q291" i="24"/>
  <c r="P291" i="24"/>
  <c r="O291" i="24"/>
  <c r="N291" i="24"/>
  <c r="M291" i="24"/>
  <c r="L291" i="24"/>
  <c r="K291" i="24"/>
  <c r="J291" i="24"/>
  <c r="I291" i="24"/>
  <c r="H291" i="24"/>
  <c r="V278" i="24"/>
  <c r="U278" i="24"/>
  <c r="T278" i="24"/>
  <c r="S278" i="24"/>
  <c r="R278" i="24"/>
  <c r="Q278" i="24"/>
  <c r="P278" i="24"/>
  <c r="O278" i="24"/>
  <c r="N278" i="24"/>
  <c r="M278" i="24"/>
  <c r="L278" i="24"/>
  <c r="K278" i="24"/>
  <c r="J278" i="24"/>
  <c r="I278" i="24"/>
  <c r="H278" i="24"/>
  <c r="V265" i="24"/>
  <c r="U265" i="24"/>
  <c r="T265" i="24"/>
  <c r="S265" i="24"/>
  <c r="R265" i="24"/>
  <c r="Q265" i="24"/>
  <c r="P265" i="24"/>
  <c r="O265" i="24"/>
  <c r="N265" i="24"/>
  <c r="M265" i="24"/>
  <c r="L265" i="24"/>
  <c r="K265" i="24"/>
  <c r="J265" i="24"/>
  <c r="I265" i="24"/>
  <c r="H265" i="24"/>
  <c r="V252" i="24"/>
  <c r="U252" i="24"/>
  <c r="T252" i="24"/>
  <c r="S252" i="24"/>
  <c r="R252" i="24"/>
  <c r="Q252" i="24"/>
  <c r="P252" i="24"/>
  <c r="O252" i="24"/>
  <c r="N252" i="24"/>
  <c r="M252" i="24"/>
  <c r="L252" i="24"/>
  <c r="K252" i="24"/>
  <c r="J252" i="24"/>
  <c r="I252" i="24"/>
  <c r="H252" i="24"/>
  <c r="V239" i="24"/>
  <c r="U239" i="24"/>
  <c r="T239" i="24"/>
  <c r="S239" i="24"/>
  <c r="R239" i="24"/>
  <c r="Q239" i="24"/>
  <c r="P239" i="24"/>
  <c r="O239" i="24"/>
  <c r="N239" i="24"/>
  <c r="M239" i="24"/>
  <c r="L239" i="24"/>
  <c r="K239" i="24"/>
  <c r="J239" i="24"/>
  <c r="I239" i="24"/>
  <c r="H239" i="24"/>
  <c r="V226" i="24"/>
  <c r="U226" i="24"/>
  <c r="T226" i="24"/>
  <c r="S226" i="24"/>
  <c r="R226" i="24"/>
  <c r="Q226" i="24"/>
  <c r="P226" i="24"/>
  <c r="O226" i="24"/>
  <c r="N226" i="24"/>
  <c r="M226" i="24"/>
  <c r="L226" i="24"/>
  <c r="K226" i="24"/>
  <c r="J226" i="24"/>
  <c r="I226" i="24"/>
  <c r="H226" i="24"/>
  <c r="V213" i="24"/>
  <c r="U213" i="24"/>
  <c r="T213" i="24"/>
  <c r="S213" i="24"/>
  <c r="R213" i="24"/>
  <c r="Q213" i="24"/>
  <c r="P213" i="24"/>
  <c r="O213" i="24"/>
  <c r="N213" i="24"/>
  <c r="M213" i="24"/>
  <c r="L213" i="24"/>
  <c r="K213" i="24"/>
  <c r="J213" i="24"/>
  <c r="I213" i="24"/>
  <c r="H213" i="24"/>
  <c r="V200" i="24"/>
  <c r="U200" i="24"/>
  <c r="T200" i="24"/>
  <c r="S200" i="24"/>
  <c r="R200" i="24"/>
  <c r="P200" i="24"/>
  <c r="O200" i="24"/>
  <c r="N200" i="24"/>
  <c r="M200" i="24"/>
  <c r="L200" i="24"/>
  <c r="K200" i="24"/>
  <c r="J200" i="24"/>
  <c r="I200" i="24"/>
  <c r="U540" i="24"/>
  <c r="Q200" i="24"/>
  <c r="H200" i="24"/>
  <c r="V187" i="24"/>
  <c r="U187" i="24"/>
  <c r="T187" i="24"/>
  <c r="S187" i="24"/>
  <c r="R187" i="24"/>
  <c r="Q187" i="24"/>
  <c r="P187" i="24"/>
  <c r="O187" i="24"/>
  <c r="N187" i="24"/>
  <c r="M187" i="24"/>
  <c r="L187" i="24"/>
  <c r="K187" i="24"/>
  <c r="J187" i="24"/>
  <c r="I187" i="24"/>
  <c r="H187" i="24"/>
  <c r="V174" i="24"/>
  <c r="U174" i="24"/>
  <c r="T174" i="24"/>
  <c r="S174" i="24"/>
  <c r="R174" i="24"/>
  <c r="Q174" i="24"/>
  <c r="P174" i="24"/>
  <c r="O174" i="24"/>
  <c r="N174" i="24"/>
  <c r="M174" i="24"/>
  <c r="L174" i="24"/>
  <c r="K174" i="24"/>
  <c r="J174" i="24"/>
  <c r="I174" i="24"/>
  <c r="H174" i="24"/>
  <c r="V161" i="24"/>
  <c r="U161" i="24"/>
  <c r="T161" i="24"/>
  <c r="S161" i="24"/>
  <c r="R161" i="24"/>
  <c r="Q161" i="24"/>
  <c r="P161" i="24"/>
  <c r="O161" i="24"/>
  <c r="N161" i="24"/>
  <c r="M161" i="24"/>
  <c r="L161" i="24"/>
  <c r="K161" i="24"/>
  <c r="J161" i="24"/>
  <c r="I161" i="24"/>
  <c r="H161" i="24"/>
  <c r="V148" i="24"/>
  <c r="U148" i="24"/>
  <c r="T148" i="24"/>
  <c r="S148" i="24"/>
  <c r="R148" i="24"/>
  <c r="Q148" i="24"/>
  <c r="P148" i="24"/>
  <c r="O148" i="24"/>
  <c r="N148" i="24"/>
  <c r="M148" i="24"/>
  <c r="L148" i="24"/>
  <c r="K148" i="24"/>
  <c r="J148" i="24"/>
  <c r="I148" i="24"/>
  <c r="H148" i="24"/>
  <c r="V135" i="24"/>
  <c r="U135" i="24"/>
  <c r="T135" i="24"/>
  <c r="S135" i="24"/>
  <c r="R135" i="24"/>
  <c r="Q135" i="24"/>
  <c r="P135" i="24"/>
  <c r="O135" i="24"/>
  <c r="N135" i="24"/>
  <c r="M135" i="24"/>
  <c r="L135" i="24"/>
  <c r="K135" i="24"/>
  <c r="J135" i="24"/>
  <c r="I135" i="24"/>
  <c r="H135" i="24"/>
  <c r="V122" i="24"/>
  <c r="U122" i="24"/>
  <c r="T122" i="24"/>
  <c r="S122" i="24"/>
  <c r="R122" i="24"/>
  <c r="Q122" i="24"/>
  <c r="P122" i="24"/>
  <c r="O122" i="24"/>
  <c r="N122" i="24"/>
  <c r="M122" i="24"/>
  <c r="L122" i="24"/>
  <c r="K122" i="24"/>
  <c r="J122" i="24"/>
  <c r="I122" i="24"/>
  <c r="H122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V57" i="24"/>
  <c r="U57" i="24"/>
  <c r="T57" i="24"/>
  <c r="S57" i="24"/>
  <c r="R57" i="24"/>
  <c r="Q57" i="24"/>
  <c r="P57" i="24"/>
  <c r="O57" i="24"/>
  <c r="N57" i="24"/>
  <c r="M57" i="24"/>
  <c r="L57" i="24"/>
  <c r="K57" i="24"/>
  <c r="J57" i="24"/>
  <c r="I57" i="24"/>
  <c r="H57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D80" i="9"/>
  <c r="E80" i="9"/>
  <c r="F80" i="9"/>
  <c r="G80" i="9"/>
  <c r="H80" i="9"/>
  <c r="I80" i="9"/>
  <c r="J80" i="9"/>
  <c r="W80" i="9" s="1"/>
  <c r="K80" i="9"/>
  <c r="X80" i="9" s="1"/>
  <c r="L80" i="9"/>
  <c r="M80" i="9"/>
  <c r="N80" i="9"/>
  <c r="O80" i="9"/>
  <c r="P80" i="9"/>
  <c r="U80" i="9"/>
  <c r="AT42" i="23"/>
  <c r="AS42" i="23"/>
  <c r="AQ42" i="23"/>
  <c r="AP42" i="23"/>
  <c r="AO42" i="23"/>
  <c r="AN42" i="23"/>
  <c r="AM42" i="23"/>
  <c r="AL42" i="23"/>
  <c r="AK42" i="23"/>
  <c r="AJ42" i="23"/>
  <c r="AF42" i="23"/>
  <c r="AE42" i="23"/>
  <c r="AD42" i="23"/>
  <c r="AC42" i="23"/>
  <c r="Z42" i="23"/>
  <c r="Y42" i="23"/>
  <c r="U42" i="23"/>
  <c r="R42" i="23"/>
  <c r="Q42" i="23"/>
  <c r="P42" i="23"/>
  <c r="N42" i="23"/>
  <c r="K42" i="23"/>
  <c r="J42" i="23"/>
  <c r="H42" i="23"/>
  <c r="F42" i="23"/>
  <c r="E42" i="23"/>
  <c r="AV41" i="23"/>
  <c r="AV40" i="23"/>
  <c r="AI42" i="23"/>
  <c r="AH42" i="23"/>
  <c r="V42" i="23"/>
  <c r="L42" i="23"/>
  <c r="AV39" i="23"/>
  <c r="AV38" i="23"/>
  <c r="AV37" i="23"/>
  <c r="O42" i="23"/>
  <c r="AV36" i="23"/>
  <c r="AV35" i="23"/>
  <c r="AV34" i="23"/>
  <c r="AV33" i="23"/>
  <c r="AV32" i="23"/>
  <c r="AV31" i="23"/>
  <c r="AV30" i="23"/>
  <c r="AV29" i="23"/>
  <c r="AV28" i="23"/>
  <c r="AV27" i="23"/>
  <c r="AV26" i="23"/>
  <c r="AV25" i="23"/>
  <c r="AV24" i="23"/>
  <c r="AV23" i="23"/>
  <c r="AU42" i="23"/>
  <c r="AR42" i="23"/>
  <c r="AG42" i="23"/>
  <c r="AB42" i="23"/>
  <c r="AA42" i="23"/>
  <c r="X42" i="23"/>
  <c r="W42" i="23"/>
  <c r="AV22" i="23"/>
  <c r="S42" i="23"/>
  <c r="M42" i="23"/>
  <c r="AV21" i="23"/>
  <c r="AV20" i="23"/>
  <c r="AV19" i="23"/>
  <c r="AV18" i="23"/>
  <c r="AV17" i="23"/>
  <c r="AV16" i="23"/>
  <c r="AV15" i="23"/>
  <c r="AV14" i="23"/>
  <c r="AV13" i="23"/>
  <c r="AV12" i="23"/>
  <c r="AV11" i="23"/>
  <c r="AV10" i="23"/>
  <c r="AV9" i="23"/>
  <c r="V576" i="22"/>
  <c r="T576" i="22"/>
  <c r="S576" i="22"/>
  <c r="R576" i="22"/>
  <c r="P576" i="22"/>
  <c r="O576" i="22"/>
  <c r="N576" i="22"/>
  <c r="M576" i="22"/>
  <c r="L576" i="22"/>
  <c r="K576" i="22"/>
  <c r="J576" i="22"/>
  <c r="I576" i="22"/>
  <c r="H576" i="22"/>
  <c r="V575" i="22"/>
  <c r="T575" i="22"/>
  <c r="S575" i="22"/>
  <c r="R575" i="22"/>
  <c r="P575" i="22"/>
  <c r="O575" i="22"/>
  <c r="N575" i="22"/>
  <c r="M575" i="22"/>
  <c r="L575" i="22"/>
  <c r="K575" i="22"/>
  <c r="J575" i="22"/>
  <c r="I575" i="22"/>
  <c r="H575" i="22"/>
  <c r="V574" i="22"/>
  <c r="T574" i="22"/>
  <c r="S574" i="22"/>
  <c r="R574" i="22"/>
  <c r="Q574" i="22"/>
  <c r="P574" i="22"/>
  <c r="O574" i="22"/>
  <c r="N574" i="22"/>
  <c r="M574" i="22"/>
  <c r="L574" i="22"/>
  <c r="K574" i="22"/>
  <c r="J574" i="22"/>
  <c r="I574" i="22"/>
  <c r="H574" i="22"/>
  <c r="V573" i="22"/>
  <c r="T573" i="22"/>
  <c r="S573" i="22"/>
  <c r="R573" i="22"/>
  <c r="Q573" i="22"/>
  <c r="P573" i="22"/>
  <c r="O573" i="22"/>
  <c r="N573" i="22"/>
  <c r="M573" i="22"/>
  <c r="L573" i="22"/>
  <c r="K573" i="22"/>
  <c r="J573" i="22"/>
  <c r="I573" i="22"/>
  <c r="H573" i="22"/>
  <c r="V572" i="22"/>
  <c r="T572" i="22"/>
  <c r="S572" i="22"/>
  <c r="R572" i="22"/>
  <c r="P572" i="22"/>
  <c r="O572" i="22"/>
  <c r="N572" i="22"/>
  <c r="M572" i="22"/>
  <c r="L572" i="22"/>
  <c r="K572" i="22"/>
  <c r="J572" i="22"/>
  <c r="I572" i="22"/>
  <c r="H572" i="22"/>
  <c r="V571" i="22"/>
  <c r="T571" i="22"/>
  <c r="S571" i="22"/>
  <c r="R571" i="22"/>
  <c r="P571" i="22"/>
  <c r="O571" i="22"/>
  <c r="N571" i="22"/>
  <c r="M571" i="22"/>
  <c r="L571" i="22"/>
  <c r="K571" i="22"/>
  <c r="J571" i="22"/>
  <c r="I571" i="22"/>
  <c r="H571" i="22"/>
  <c r="V570" i="22"/>
  <c r="T570" i="22"/>
  <c r="S570" i="22"/>
  <c r="R570" i="22"/>
  <c r="P570" i="22"/>
  <c r="O570" i="22"/>
  <c r="N570" i="22"/>
  <c r="M570" i="22"/>
  <c r="L570" i="22"/>
  <c r="K570" i="22"/>
  <c r="J570" i="22"/>
  <c r="I570" i="22"/>
  <c r="H570" i="22"/>
  <c r="M569" i="22"/>
  <c r="L569" i="22"/>
  <c r="J569" i="22"/>
  <c r="I569" i="22"/>
  <c r="V568" i="22"/>
  <c r="T568" i="22"/>
  <c r="S568" i="22"/>
  <c r="R568" i="22"/>
  <c r="P568" i="22"/>
  <c r="O568" i="22"/>
  <c r="N568" i="22"/>
  <c r="M568" i="22"/>
  <c r="L568" i="22"/>
  <c r="K568" i="22"/>
  <c r="J568" i="22"/>
  <c r="I568" i="22"/>
  <c r="H568" i="22"/>
  <c r="V567" i="22"/>
  <c r="T567" i="22"/>
  <c r="S567" i="22"/>
  <c r="R567" i="22"/>
  <c r="P567" i="22"/>
  <c r="O567" i="22"/>
  <c r="N567" i="22"/>
  <c r="M567" i="22"/>
  <c r="L567" i="22"/>
  <c r="K567" i="22"/>
  <c r="J567" i="22"/>
  <c r="I567" i="22"/>
  <c r="H567" i="22"/>
  <c r="V566" i="22"/>
  <c r="T566" i="22"/>
  <c r="S566" i="22"/>
  <c r="R566" i="22"/>
  <c r="P566" i="22"/>
  <c r="O566" i="22"/>
  <c r="N566" i="22"/>
  <c r="M566" i="22"/>
  <c r="L566" i="22"/>
  <c r="K566" i="22"/>
  <c r="J566" i="22"/>
  <c r="I566" i="22"/>
  <c r="H566" i="22"/>
  <c r="V565" i="22"/>
  <c r="T565" i="22"/>
  <c r="S565" i="22"/>
  <c r="R565" i="22"/>
  <c r="P565" i="22"/>
  <c r="O565" i="22"/>
  <c r="N565" i="22"/>
  <c r="M565" i="22"/>
  <c r="L565" i="22"/>
  <c r="K565" i="22"/>
  <c r="J565" i="22"/>
  <c r="I565" i="22"/>
  <c r="H565" i="22"/>
  <c r="V564" i="22"/>
  <c r="U564" i="22"/>
  <c r="T564" i="22"/>
  <c r="S564" i="22"/>
  <c r="R564" i="22"/>
  <c r="Q564" i="22"/>
  <c r="P564" i="22"/>
  <c r="O564" i="22"/>
  <c r="N564" i="22"/>
  <c r="M564" i="22"/>
  <c r="L564" i="22"/>
  <c r="K564" i="22"/>
  <c r="J564" i="22"/>
  <c r="I564" i="22"/>
  <c r="H564" i="22"/>
  <c r="V551" i="22"/>
  <c r="U551" i="22"/>
  <c r="T551" i="22"/>
  <c r="S551" i="22"/>
  <c r="R551" i="22"/>
  <c r="Q551" i="22"/>
  <c r="P551" i="22"/>
  <c r="O551" i="22"/>
  <c r="N551" i="22"/>
  <c r="M551" i="22"/>
  <c r="L551" i="22"/>
  <c r="K551" i="22"/>
  <c r="J551" i="22"/>
  <c r="I551" i="22"/>
  <c r="H551" i="22"/>
  <c r="V538" i="22"/>
  <c r="U538" i="22"/>
  <c r="T538" i="22"/>
  <c r="S538" i="22"/>
  <c r="R538" i="22"/>
  <c r="Q538" i="22"/>
  <c r="P538" i="22"/>
  <c r="O538" i="22"/>
  <c r="N538" i="22"/>
  <c r="M538" i="22"/>
  <c r="L538" i="22"/>
  <c r="K538" i="22"/>
  <c r="J538" i="22"/>
  <c r="I538" i="22"/>
  <c r="H538" i="22"/>
  <c r="V525" i="22"/>
  <c r="U525" i="22"/>
  <c r="T525" i="22"/>
  <c r="S525" i="22"/>
  <c r="R525" i="22"/>
  <c r="Q525" i="22"/>
  <c r="P525" i="22"/>
  <c r="O525" i="22"/>
  <c r="N525" i="22"/>
  <c r="M525" i="22"/>
  <c r="L525" i="22"/>
  <c r="K525" i="22"/>
  <c r="J525" i="22"/>
  <c r="I525" i="22"/>
  <c r="H525" i="22"/>
  <c r="V512" i="22"/>
  <c r="T512" i="22"/>
  <c r="S512" i="22"/>
  <c r="R512" i="22"/>
  <c r="P512" i="22"/>
  <c r="O512" i="22"/>
  <c r="N512" i="22"/>
  <c r="M512" i="22"/>
  <c r="L512" i="22"/>
  <c r="K512" i="22"/>
  <c r="J512" i="22"/>
  <c r="I512" i="22"/>
  <c r="H512" i="22"/>
  <c r="Q512" i="22"/>
  <c r="U512" i="22"/>
  <c r="V499" i="22"/>
  <c r="U499" i="22"/>
  <c r="T499" i="22"/>
  <c r="S499" i="22"/>
  <c r="R499" i="22"/>
  <c r="Q499" i="22"/>
  <c r="P499" i="22"/>
  <c r="O499" i="22"/>
  <c r="N499" i="22"/>
  <c r="M499" i="22"/>
  <c r="L499" i="22"/>
  <c r="K499" i="22"/>
  <c r="J499" i="22"/>
  <c r="I499" i="22"/>
  <c r="H499" i="22"/>
  <c r="V486" i="22"/>
  <c r="U486" i="22"/>
  <c r="T486" i="22"/>
  <c r="S486" i="22"/>
  <c r="R486" i="22"/>
  <c r="Q486" i="22"/>
  <c r="P486" i="22"/>
  <c r="O486" i="22"/>
  <c r="N486" i="22"/>
  <c r="M486" i="22"/>
  <c r="L486" i="22"/>
  <c r="K486" i="22"/>
  <c r="J486" i="22"/>
  <c r="I486" i="22"/>
  <c r="H486" i="22"/>
  <c r="V473" i="22"/>
  <c r="U473" i="22"/>
  <c r="T473" i="22"/>
  <c r="S473" i="22"/>
  <c r="R473" i="22"/>
  <c r="Q473" i="22"/>
  <c r="P473" i="22"/>
  <c r="O473" i="22"/>
  <c r="N473" i="22"/>
  <c r="M473" i="22"/>
  <c r="L473" i="22"/>
  <c r="K473" i="22"/>
  <c r="J473" i="22"/>
  <c r="I473" i="22"/>
  <c r="H473" i="22"/>
  <c r="V460" i="22"/>
  <c r="T460" i="22"/>
  <c r="S460" i="22"/>
  <c r="R460" i="22"/>
  <c r="P460" i="22"/>
  <c r="O460" i="22"/>
  <c r="N460" i="22"/>
  <c r="M460" i="22"/>
  <c r="L460" i="22"/>
  <c r="K460" i="22"/>
  <c r="J460" i="22"/>
  <c r="I460" i="22"/>
  <c r="H460" i="22"/>
  <c r="U460" i="22"/>
  <c r="Q460" i="22"/>
  <c r="V447" i="22"/>
  <c r="U447" i="22"/>
  <c r="T447" i="22"/>
  <c r="S447" i="22"/>
  <c r="R447" i="22"/>
  <c r="Q447" i="22"/>
  <c r="P447" i="22"/>
  <c r="O447" i="22"/>
  <c r="N447" i="22"/>
  <c r="M447" i="22"/>
  <c r="L447" i="22"/>
  <c r="K447" i="22"/>
  <c r="J447" i="22"/>
  <c r="I447" i="22"/>
  <c r="H447" i="22"/>
  <c r="V434" i="22"/>
  <c r="T434" i="22"/>
  <c r="S434" i="22"/>
  <c r="R434" i="22"/>
  <c r="P434" i="22"/>
  <c r="O434" i="22"/>
  <c r="N434" i="22"/>
  <c r="M434" i="22"/>
  <c r="L434" i="22"/>
  <c r="K434" i="22"/>
  <c r="J434" i="22"/>
  <c r="I434" i="22"/>
  <c r="H434" i="22"/>
  <c r="U572" i="22"/>
  <c r="Q434" i="22"/>
  <c r="U434" i="22"/>
  <c r="V421" i="22"/>
  <c r="T421" i="22"/>
  <c r="S421" i="22"/>
  <c r="R421" i="22"/>
  <c r="P421" i="22"/>
  <c r="O421" i="22"/>
  <c r="N421" i="22"/>
  <c r="M421" i="22"/>
  <c r="L421" i="22"/>
  <c r="K421" i="22"/>
  <c r="J421" i="22"/>
  <c r="I421" i="22"/>
  <c r="H421" i="22"/>
  <c r="U576" i="22"/>
  <c r="Q576" i="22"/>
  <c r="U575" i="22"/>
  <c r="U574" i="22"/>
  <c r="U573" i="22"/>
  <c r="U571" i="22"/>
  <c r="U570" i="22"/>
  <c r="U568" i="22"/>
  <c r="U421" i="22"/>
  <c r="U566" i="22"/>
  <c r="Q421" i="22"/>
  <c r="U565" i="22"/>
  <c r="V408" i="22"/>
  <c r="U408" i="22"/>
  <c r="T408" i="22"/>
  <c r="S408" i="22"/>
  <c r="R408" i="22"/>
  <c r="Q408" i="22"/>
  <c r="P408" i="22"/>
  <c r="O408" i="22"/>
  <c r="N408" i="22"/>
  <c r="M408" i="22"/>
  <c r="L408" i="22"/>
  <c r="K408" i="22"/>
  <c r="J408" i="22"/>
  <c r="I408" i="22"/>
  <c r="H408" i="22"/>
  <c r="V395" i="22"/>
  <c r="U395" i="22"/>
  <c r="T395" i="22"/>
  <c r="S395" i="22"/>
  <c r="R395" i="22"/>
  <c r="Q395" i="22"/>
  <c r="P395" i="22"/>
  <c r="O395" i="22"/>
  <c r="N395" i="22"/>
  <c r="M395" i="22"/>
  <c r="L395" i="22"/>
  <c r="K395" i="22"/>
  <c r="J395" i="22"/>
  <c r="I395" i="22"/>
  <c r="H395" i="22"/>
  <c r="V382" i="22"/>
  <c r="U382" i="22"/>
  <c r="T382" i="22"/>
  <c r="S382" i="22"/>
  <c r="R382" i="22"/>
  <c r="Q382" i="22"/>
  <c r="P382" i="22"/>
  <c r="O382" i="22"/>
  <c r="N382" i="22"/>
  <c r="M382" i="22"/>
  <c r="L382" i="22"/>
  <c r="K382" i="22"/>
  <c r="J382" i="22"/>
  <c r="I382" i="22"/>
  <c r="H382" i="22"/>
  <c r="V369" i="22"/>
  <c r="U369" i="22"/>
  <c r="T369" i="22"/>
  <c r="S369" i="22"/>
  <c r="R369" i="22"/>
  <c r="Q369" i="22"/>
  <c r="P369" i="22"/>
  <c r="O369" i="22"/>
  <c r="N369" i="22"/>
  <c r="M369" i="22"/>
  <c r="L369" i="22"/>
  <c r="K369" i="22"/>
  <c r="J369" i="22"/>
  <c r="I369" i="22"/>
  <c r="H369" i="22"/>
  <c r="V356" i="22"/>
  <c r="U356" i="22"/>
  <c r="T356" i="22"/>
  <c r="S356" i="22"/>
  <c r="R356" i="22"/>
  <c r="Q356" i="22"/>
  <c r="P356" i="22"/>
  <c r="O356" i="22"/>
  <c r="N356" i="22"/>
  <c r="M356" i="22"/>
  <c r="L356" i="22"/>
  <c r="K356" i="22"/>
  <c r="J356" i="22"/>
  <c r="I356" i="22"/>
  <c r="H356" i="22"/>
  <c r="V343" i="22"/>
  <c r="U343" i="22"/>
  <c r="T343" i="22"/>
  <c r="S343" i="22"/>
  <c r="R343" i="22"/>
  <c r="Q343" i="22"/>
  <c r="P343" i="22"/>
  <c r="O343" i="22"/>
  <c r="N343" i="22"/>
  <c r="M343" i="22"/>
  <c r="L343" i="22"/>
  <c r="K343" i="22"/>
  <c r="J343" i="22"/>
  <c r="I343" i="22"/>
  <c r="H343" i="22"/>
  <c r="V330" i="22"/>
  <c r="U330" i="22"/>
  <c r="T330" i="22"/>
  <c r="S330" i="22"/>
  <c r="R330" i="22"/>
  <c r="Q330" i="22"/>
  <c r="P330" i="22"/>
  <c r="O330" i="22"/>
  <c r="N330" i="22"/>
  <c r="M330" i="22"/>
  <c r="L330" i="22"/>
  <c r="K330" i="22"/>
  <c r="J330" i="22"/>
  <c r="I330" i="22"/>
  <c r="H330" i="22"/>
  <c r="V317" i="22"/>
  <c r="U317" i="22"/>
  <c r="T317" i="22"/>
  <c r="T577" i="22" s="1"/>
  <c r="S317" i="22"/>
  <c r="R317" i="22"/>
  <c r="Q317" i="22"/>
  <c r="P317" i="22"/>
  <c r="O317" i="22"/>
  <c r="N317" i="22"/>
  <c r="M317" i="22"/>
  <c r="L317" i="22"/>
  <c r="K317" i="22"/>
  <c r="J317" i="22"/>
  <c r="I317" i="22"/>
  <c r="H317" i="22"/>
  <c r="V304" i="22"/>
  <c r="U304" i="22"/>
  <c r="T304" i="22"/>
  <c r="S304" i="22"/>
  <c r="R304" i="22"/>
  <c r="Q304" i="22"/>
  <c r="P304" i="22"/>
  <c r="O304" i="22"/>
  <c r="N304" i="22"/>
  <c r="M304" i="22"/>
  <c r="L304" i="22"/>
  <c r="K304" i="22"/>
  <c r="J304" i="22"/>
  <c r="I304" i="22"/>
  <c r="H304" i="22"/>
  <c r="V291" i="22"/>
  <c r="U291" i="22"/>
  <c r="T291" i="22"/>
  <c r="S291" i="22"/>
  <c r="R291" i="22"/>
  <c r="Q291" i="22"/>
  <c r="P291" i="22"/>
  <c r="O291" i="22"/>
  <c r="N291" i="22"/>
  <c r="M291" i="22"/>
  <c r="L291" i="22"/>
  <c r="K291" i="22"/>
  <c r="J291" i="22"/>
  <c r="I291" i="22"/>
  <c r="H291" i="22"/>
  <c r="V278" i="22"/>
  <c r="U278" i="22"/>
  <c r="T278" i="22"/>
  <c r="S278" i="22"/>
  <c r="R278" i="22"/>
  <c r="Q278" i="22"/>
  <c r="P278" i="22"/>
  <c r="O278" i="22"/>
  <c r="N278" i="22"/>
  <c r="M278" i="22"/>
  <c r="L278" i="22"/>
  <c r="K278" i="22"/>
  <c r="J278" i="22"/>
  <c r="I278" i="22"/>
  <c r="H278" i="22"/>
  <c r="V265" i="22"/>
  <c r="U265" i="22"/>
  <c r="T265" i="22"/>
  <c r="S265" i="22"/>
  <c r="R265" i="22"/>
  <c r="Q265" i="22"/>
  <c r="P265" i="22"/>
  <c r="O265" i="22"/>
  <c r="N265" i="22"/>
  <c r="M265" i="22"/>
  <c r="L265" i="22"/>
  <c r="K265" i="22"/>
  <c r="J265" i="22"/>
  <c r="I265" i="22"/>
  <c r="H265" i="22"/>
  <c r="V252" i="22"/>
  <c r="U252" i="22"/>
  <c r="T252" i="22"/>
  <c r="S252" i="22"/>
  <c r="R252" i="22"/>
  <c r="Q252" i="22"/>
  <c r="P252" i="22"/>
  <c r="O252" i="22"/>
  <c r="N252" i="22"/>
  <c r="M252" i="22"/>
  <c r="L252" i="22"/>
  <c r="K252" i="22"/>
  <c r="J252" i="22"/>
  <c r="I252" i="22"/>
  <c r="H252" i="22"/>
  <c r="V239" i="22"/>
  <c r="U239" i="22"/>
  <c r="T239" i="22"/>
  <c r="S239" i="22"/>
  <c r="R239" i="22"/>
  <c r="Q239" i="22"/>
  <c r="P239" i="22"/>
  <c r="O239" i="22"/>
  <c r="N239" i="22"/>
  <c r="M239" i="22"/>
  <c r="L239" i="22"/>
  <c r="K239" i="22"/>
  <c r="J239" i="22"/>
  <c r="I239" i="22"/>
  <c r="H239" i="22"/>
  <c r="V226" i="22"/>
  <c r="U226" i="22"/>
  <c r="T226" i="22"/>
  <c r="S226" i="22"/>
  <c r="R226" i="22"/>
  <c r="P226" i="22"/>
  <c r="O226" i="22"/>
  <c r="N226" i="22"/>
  <c r="M226" i="22"/>
  <c r="L226" i="22"/>
  <c r="K226" i="22"/>
  <c r="J226" i="22"/>
  <c r="I226" i="22"/>
  <c r="H226" i="22"/>
  <c r="Q575" i="22"/>
  <c r="Q572" i="22"/>
  <c r="Q571" i="22"/>
  <c r="Q570" i="22"/>
  <c r="Q568" i="22"/>
  <c r="Q567" i="22"/>
  <c r="Q566" i="22"/>
  <c r="Q565" i="22"/>
  <c r="V213" i="22"/>
  <c r="U213" i="22"/>
  <c r="T213" i="22"/>
  <c r="S213" i="22"/>
  <c r="R213" i="22"/>
  <c r="Q213" i="22"/>
  <c r="P213" i="22"/>
  <c r="O213" i="22"/>
  <c r="N213" i="22"/>
  <c r="M213" i="22"/>
  <c r="L213" i="22"/>
  <c r="K213" i="22"/>
  <c r="J213" i="22"/>
  <c r="I213" i="22"/>
  <c r="H213" i="22"/>
  <c r="V200" i="22"/>
  <c r="U200" i="22"/>
  <c r="T200" i="22"/>
  <c r="S200" i="22"/>
  <c r="R200" i="22"/>
  <c r="Q200" i="22"/>
  <c r="P200" i="22"/>
  <c r="O200" i="22"/>
  <c r="N200" i="22"/>
  <c r="M200" i="22"/>
  <c r="L200" i="22"/>
  <c r="K200" i="22"/>
  <c r="J200" i="22"/>
  <c r="I200" i="22"/>
  <c r="H200" i="22"/>
  <c r="V187" i="22"/>
  <c r="T187" i="22"/>
  <c r="Q187" i="22"/>
  <c r="L187" i="22"/>
  <c r="K187" i="22"/>
  <c r="J187" i="22"/>
  <c r="I187" i="22"/>
  <c r="V569" i="22"/>
  <c r="U187" i="22"/>
  <c r="T569" i="22"/>
  <c r="S187" i="22"/>
  <c r="R187" i="22"/>
  <c r="Q569" i="22"/>
  <c r="P187" i="22"/>
  <c r="O187" i="22"/>
  <c r="N187" i="22"/>
  <c r="M187" i="22"/>
  <c r="K569" i="22"/>
  <c r="H569" i="22"/>
  <c r="V174" i="22"/>
  <c r="U174" i="22"/>
  <c r="T174" i="22"/>
  <c r="S174" i="22"/>
  <c r="R174" i="22"/>
  <c r="Q174" i="22"/>
  <c r="P174" i="22"/>
  <c r="O174" i="22"/>
  <c r="N174" i="22"/>
  <c r="M174" i="22"/>
  <c r="L174" i="22"/>
  <c r="K174" i="22"/>
  <c r="J174" i="22"/>
  <c r="I174" i="22"/>
  <c r="H174" i="22"/>
  <c r="V161" i="22"/>
  <c r="U161" i="22"/>
  <c r="T161" i="22"/>
  <c r="S161" i="22"/>
  <c r="R161" i="22"/>
  <c r="Q161" i="22"/>
  <c r="P161" i="22"/>
  <c r="O161" i="22"/>
  <c r="N161" i="22"/>
  <c r="M161" i="22"/>
  <c r="L161" i="22"/>
  <c r="K161" i="22"/>
  <c r="J161" i="22"/>
  <c r="I161" i="22"/>
  <c r="H161" i="22"/>
  <c r="V148" i="22"/>
  <c r="U148" i="22"/>
  <c r="T148" i="22"/>
  <c r="S148" i="22"/>
  <c r="R148" i="22"/>
  <c r="Q148" i="22"/>
  <c r="P148" i="22"/>
  <c r="O148" i="22"/>
  <c r="N148" i="22"/>
  <c r="M148" i="22"/>
  <c r="L148" i="22"/>
  <c r="K148" i="22"/>
  <c r="J148" i="22"/>
  <c r="I148" i="22"/>
  <c r="H148" i="22"/>
  <c r="V135" i="22"/>
  <c r="U135" i="22"/>
  <c r="T135" i="22"/>
  <c r="S135" i="22"/>
  <c r="R135" i="22"/>
  <c r="Q135" i="22"/>
  <c r="P135" i="22"/>
  <c r="O135" i="22"/>
  <c r="N135" i="22"/>
  <c r="M135" i="22"/>
  <c r="L135" i="22"/>
  <c r="K135" i="22"/>
  <c r="J135" i="22"/>
  <c r="I135" i="22"/>
  <c r="H135" i="22"/>
  <c r="V122" i="22"/>
  <c r="U122" i="22"/>
  <c r="T122" i="22"/>
  <c r="S122" i="22"/>
  <c r="R122" i="22"/>
  <c r="Q122" i="22"/>
  <c r="P122" i="22"/>
  <c r="O122" i="22"/>
  <c r="N122" i="22"/>
  <c r="M122" i="22"/>
  <c r="L122" i="22"/>
  <c r="K122" i="22"/>
  <c r="J122" i="22"/>
  <c r="I122" i="22"/>
  <c r="H122" i="22"/>
  <c r="V109" i="22"/>
  <c r="U109" i="22"/>
  <c r="T109" i="22"/>
  <c r="S109" i="22"/>
  <c r="R109" i="22"/>
  <c r="Q109" i="22"/>
  <c r="P109" i="22"/>
  <c r="O109" i="22"/>
  <c r="N109" i="22"/>
  <c r="M109" i="22"/>
  <c r="L109" i="22"/>
  <c r="K109" i="22"/>
  <c r="J109" i="22"/>
  <c r="I109" i="22"/>
  <c r="H109" i="22"/>
  <c r="V96" i="22"/>
  <c r="U96" i="22"/>
  <c r="T96" i="22"/>
  <c r="S96" i="22"/>
  <c r="R96" i="22"/>
  <c r="Q96" i="22"/>
  <c r="P96" i="22"/>
  <c r="O96" i="22"/>
  <c r="N96" i="22"/>
  <c r="M96" i="22"/>
  <c r="L96" i="22"/>
  <c r="K96" i="22"/>
  <c r="J96" i="22"/>
  <c r="I96" i="22"/>
  <c r="H96" i="22"/>
  <c r="V83" i="22"/>
  <c r="U83" i="22"/>
  <c r="T83" i="22"/>
  <c r="S83" i="22"/>
  <c r="R83" i="22"/>
  <c r="Q83" i="22"/>
  <c r="P83" i="22"/>
  <c r="O83" i="22"/>
  <c r="N83" i="22"/>
  <c r="M83" i="22"/>
  <c r="L83" i="22"/>
  <c r="K83" i="22"/>
  <c r="J83" i="22"/>
  <c r="I83" i="22"/>
  <c r="H83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V18" i="22"/>
  <c r="V577" i="22" s="1"/>
  <c r="U18" i="22"/>
  <c r="T18" i="22"/>
  <c r="S18" i="22"/>
  <c r="S577" i="22" s="1"/>
  <c r="R18" i="22"/>
  <c r="R577" i="22" s="1"/>
  <c r="Q18" i="22"/>
  <c r="P18" i="22"/>
  <c r="P577" i="22" s="1"/>
  <c r="O18" i="22"/>
  <c r="O577" i="22" s="1"/>
  <c r="N18" i="22"/>
  <c r="M18" i="22"/>
  <c r="M577" i="22" s="1"/>
  <c r="L18" i="22"/>
  <c r="L577" i="22" s="1"/>
  <c r="K18" i="22"/>
  <c r="K577" i="22" s="1"/>
  <c r="J18" i="22"/>
  <c r="J577" i="22" s="1"/>
  <c r="I18" i="22"/>
  <c r="I577" i="22" s="1"/>
  <c r="H18" i="22"/>
  <c r="P79" i="9"/>
  <c r="O79" i="9"/>
  <c r="N79" i="9"/>
  <c r="AA80" i="9" s="1"/>
  <c r="M79" i="9"/>
  <c r="Z80" i="9" s="1"/>
  <c r="L79" i="9"/>
  <c r="Y80" i="9" s="1"/>
  <c r="K79" i="9"/>
  <c r="J79" i="9"/>
  <c r="I79" i="9"/>
  <c r="V80" i="9" s="1"/>
  <c r="H79" i="9"/>
  <c r="G79" i="9"/>
  <c r="F79" i="9"/>
  <c r="E79" i="9"/>
  <c r="D79" i="9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D140" i="8"/>
  <c r="C140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D139" i="8"/>
  <c r="C139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D138" i="8"/>
  <c r="C138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D137" i="8"/>
  <c r="C137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C136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C135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D134" i="8"/>
  <c r="C134" i="8"/>
  <c r="P133" i="8"/>
  <c r="O133" i="8"/>
  <c r="O141" i="8" s="1"/>
  <c r="N133" i="8"/>
  <c r="M133" i="8"/>
  <c r="L133" i="8"/>
  <c r="K133" i="8"/>
  <c r="J133" i="8"/>
  <c r="I133" i="8"/>
  <c r="H133" i="8"/>
  <c r="G133" i="8"/>
  <c r="F133" i="8"/>
  <c r="E133" i="8"/>
  <c r="D133" i="8"/>
  <c r="C133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D132" i="8"/>
  <c r="C132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D131" i="8"/>
  <c r="C131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D130" i="8"/>
  <c r="C130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D129" i="8"/>
  <c r="D141" i="8" s="1"/>
  <c r="C129" i="8"/>
  <c r="C141" i="8" s="1"/>
  <c r="D78" i="9"/>
  <c r="E78" i="9"/>
  <c r="F78" i="9"/>
  <c r="G78" i="9"/>
  <c r="H78" i="9"/>
  <c r="I78" i="9"/>
  <c r="J78" i="9"/>
  <c r="K78" i="9"/>
  <c r="L78" i="9"/>
  <c r="M78" i="9"/>
  <c r="N78" i="9"/>
  <c r="O78" i="9"/>
  <c r="P78" i="9"/>
  <c r="D77" i="9"/>
  <c r="E77" i="9"/>
  <c r="F77" i="9"/>
  <c r="G77" i="9"/>
  <c r="H77" i="9"/>
  <c r="I77" i="9"/>
  <c r="J77" i="9"/>
  <c r="K77" i="9"/>
  <c r="L77" i="9"/>
  <c r="M77" i="9"/>
  <c r="N77" i="9"/>
  <c r="O77" i="9"/>
  <c r="P77" i="9"/>
  <c r="D76" i="9"/>
  <c r="E76" i="9"/>
  <c r="F76" i="9"/>
  <c r="G76" i="9"/>
  <c r="H76" i="9"/>
  <c r="I76" i="9"/>
  <c r="J76" i="9"/>
  <c r="K76" i="9"/>
  <c r="L76" i="9"/>
  <c r="M76" i="9"/>
  <c r="N76" i="9"/>
  <c r="O76" i="9"/>
  <c r="P76" i="9"/>
  <c r="N551" i="24" l="1"/>
  <c r="R551" i="24"/>
  <c r="S551" i="24"/>
  <c r="T551" i="24"/>
  <c r="V551" i="24"/>
  <c r="AC80" i="9"/>
  <c r="AB80" i="9"/>
  <c r="N141" i="8"/>
  <c r="P141" i="8"/>
  <c r="S80" i="9"/>
  <c r="R80" i="9"/>
  <c r="T80" i="9"/>
  <c r="Q80" i="9"/>
  <c r="K551" i="24"/>
  <c r="O551" i="24"/>
  <c r="I551" i="24"/>
  <c r="L551" i="24"/>
  <c r="P551" i="24"/>
  <c r="J551" i="24"/>
  <c r="Q551" i="24"/>
  <c r="M551" i="24"/>
  <c r="H551" i="24"/>
  <c r="U551" i="24"/>
  <c r="U408" i="24"/>
  <c r="Q540" i="24"/>
  <c r="AB41" i="25"/>
  <c r="H540" i="24"/>
  <c r="AV41" i="25"/>
  <c r="AX23" i="25" s="1"/>
  <c r="M141" i="8"/>
  <c r="I141" i="8"/>
  <c r="F141" i="8"/>
  <c r="G141" i="8"/>
  <c r="AX40" i="23"/>
  <c r="AX30" i="23"/>
  <c r="AX25" i="23"/>
  <c r="U577" i="22"/>
  <c r="AV42" i="23"/>
  <c r="AX38" i="23" s="1"/>
  <c r="AX37" i="23"/>
  <c r="AX20" i="23"/>
  <c r="AX35" i="23"/>
  <c r="AX14" i="23"/>
  <c r="AX12" i="23"/>
  <c r="N577" i="22"/>
  <c r="N569" i="22"/>
  <c r="H187" i="22"/>
  <c r="H577" i="22" s="1"/>
  <c r="O569" i="22"/>
  <c r="G42" i="23"/>
  <c r="Q226" i="22"/>
  <c r="Q577" i="22" s="1"/>
  <c r="P569" i="22"/>
  <c r="I42" i="23"/>
  <c r="S569" i="22"/>
  <c r="U569" i="22"/>
  <c r="T42" i="23"/>
  <c r="R569" i="22"/>
  <c r="U567" i="22"/>
  <c r="L141" i="8"/>
  <c r="K141" i="8"/>
  <c r="H141" i="8"/>
  <c r="J141" i="8"/>
  <c r="E141" i="8"/>
  <c r="AX22" i="25" l="1"/>
  <c r="AX9" i="25"/>
  <c r="AX33" i="25"/>
  <c r="AX28" i="25"/>
  <c r="AX39" i="25"/>
  <c r="AX36" i="25"/>
  <c r="AX31" i="25"/>
  <c r="AX35" i="25"/>
  <c r="AX30" i="25"/>
  <c r="AX38" i="25"/>
  <c r="AX11" i="25"/>
  <c r="AX17" i="25"/>
  <c r="AX26" i="25"/>
  <c r="AX13" i="25"/>
  <c r="AX32" i="25"/>
  <c r="AX37" i="25"/>
  <c r="AX29" i="25"/>
  <c r="AX15" i="25"/>
  <c r="AX18" i="25"/>
  <c r="AX10" i="25"/>
  <c r="AX40" i="25"/>
  <c r="AX24" i="25"/>
  <c r="AX20" i="25"/>
  <c r="AX27" i="25"/>
  <c r="AX16" i="25"/>
  <c r="AX12" i="25"/>
  <c r="AX14" i="25"/>
  <c r="AX19" i="25"/>
  <c r="AX25" i="25"/>
  <c r="AX21" i="25"/>
  <c r="AX34" i="25"/>
  <c r="AX17" i="23"/>
  <c r="AX13" i="23"/>
  <c r="AX16" i="23"/>
  <c r="AX41" i="23"/>
  <c r="AX32" i="23"/>
  <c r="AX19" i="23"/>
  <c r="AX24" i="23"/>
  <c r="AX11" i="23"/>
  <c r="AX31" i="23"/>
  <c r="AX23" i="23"/>
  <c r="AX18" i="23"/>
  <c r="AX10" i="23"/>
  <c r="AX29" i="23"/>
  <c r="AX39" i="23"/>
  <c r="AX9" i="23"/>
  <c r="AX42" i="23" s="1"/>
  <c r="AX28" i="23"/>
  <c r="AX36" i="23"/>
  <c r="AX34" i="23"/>
  <c r="AX27" i="23"/>
  <c r="AX21" i="23"/>
  <c r="AX26" i="23"/>
  <c r="AX15" i="23"/>
  <c r="AX22" i="23"/>
  <c r="AX33" i="23"/>
  <c r="AX41" i="25" l="1"/>
  <c r="D75" i="9"/>
  <c r="E75" i="9"/>
  <c r="F75" i="9"/>
  <c r="G75" i="9"/>
  <c r="H75" i="9"/>
  <c r="I75" i="9"/>
  <c r="J75" i="9"/>
  <c r="K75" i="9"/>
  <c r="L75" i="9"/>
  <c r="M75" i="9"/>
  <c r="N75" i="9"/>
  <c r="O75" i="9"/>
  <c r="P75" i="9"/>
  <c r="D74" i="9" l="1"/>
  <c r="E74" i="9"/>
  <c r="F74" i="9"/>
  <c r="G74" i="9"/>
  <c r="H74" i="9"/>
  <c r="I74" i="9"/>
  <c r="J74" i="9"/>
  <c r="K74" i="9"/>
  <c r="L74" i="9"/>
  <c r="M74" i="9"/>
  <c r="N74" i="9"/>
  <c r="O74" i="9"/>
  <c r="P74" i="9"/>
  <c r="D73" i="9"/>
  <c r="E73" i="9"/>
  <c r="F73" i="9"/>
  <c r="G73" i="9"/>
  <c r="H73" i="9"/>
  <c r="I73" i="9"/>
  <c r="J73" i="9"/>
  <c r="K73" i="9"/>
  <c r="L73" i="9"/>
  <c r="M73" i="9"/>
  <c r="N73" i="9"/>
  <c r="O73" i="9"/>
  <c r="P73" i="9"/>
  <c r="D72" i="9" l="1"/>
  <c r="E72" i="9"/>
  <c r="F72" i="9"/>
  <c r="G72" i="9"/>
  <c r="H72" i="9"/>
  <c r="I72" i="9"/>
  <c r="J72" i="9"/>
  <c r="K72" i="9"/>
  <c r="L72" i="9"/>
  <c r="M72" i="9"/>
  <c r="N72" i="9"/>
  <c r="O72" i="9"/>
  <c r="P72" i="9"/>
  <c r="D71" i="9"/>
  <c r="E71" i="9"/>
  <c r="F71" i="9"/>
  <c r="G71" i="9"/>
  <c r="H71" i="9"/>
  <c r="I71" i="9"/>
  <c r="J71" i="9"/>
  <c r="K71" i="9"/>
  <c r="L71" i="9"/>
  <c r="M71" i="9"/>
  <c r="N71" i="9"/>
  <c r="O71" i="9"/>
  <c r="P71" i="9"/>
  <c r="P70" i="9" l="1"/>
  <c r="O70" i="9"/>
  <c r="N70" i="9"/>
  <c r="M70" i="9"/>
  <c r="L70" i="9"/>
  <c r="K70" i="9"/>
  <c r="J70" i="9"/>
  <c r="I70" i="9"/>
  <c r="H70" i="9"/>
  <c r="G70" i="9"/>
  <c r="F70" i="9"/>
  <c r="E70" i="9"/>
  <c r="D70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8" i="9"/>
  <c r="O68" i="9"/>
  <c r="N68" i="9"/>
  <c r="M68" i="9"/>
  <c r="Z79" i="9" s="1"/>
  <c r="L68" i="9"/>
  <c r="Y79" i="9" s="1"/>
  <c r="K68" i="9"/>
  <c r="X79" i="9" s="1"/>
  <c r="J68" i="9"/>
  <c r="I68" i="9"/>
  <c r="V79" i="9" s="1"/>
  <c r="H68" i="9"/>
  <c r="G68" i="9"/>
  <c r="F68" i="9"/>
  <c r="E68" i="9"/>
  <c r="D68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Z66" i="9"/>
  <c r="Y66" i="9"/>
  <c r="X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V65" i="9"/>
  <c r="U65" i="9"/>
  <c r="T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AC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AA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P61" i="9"/>
  <c r="O61" i="9"/>
  <c r="N61" i="9"/>
  <c r="M61" i="9"/>
  <c r="L61" i="9"/>
  <c r="K61" i="9"/>
  <c r="J61" i="9"/>
  <c r="W65" i="9" s="1"/>
  <c r="I61" i="9"/>
  <c r="H61" i="9"/>
  <c r="G61" i="9"/>
  <c r="F61" i="9"/>
  <c r="E61" i="9"/>
  <c r="D61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Z58" i="9"/>
  <c r="Y58" i="9"/>
  <c r="X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AC56" i="9"/>
  <c r="AB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AA55" i="9"/>
  <c r="Z55" i="9"/>
  <c r="P55" i="9"/>
  <c r="O55" i="9"/>
  <c r="N55" i="9"/>
  <c r="M55" i="9"/>
  <c r="L55" i="9"/>
  <c r="K55" i="9"/>
  <c r="J55" i="9"/>
  <c r="I55" i="9"/>
  <c r="H55" i="9"/>
  <c r="G55" i="9"/>
  <c r="F55" i="9"/>
  <c r="E55" i="9"/>
  <c r="R66" i="9" s="1"/>
  <c r="D55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P53" i="9"/>
  <c r="O53" i="9"/>
  <c r="N53" i="9"/>
  <c r="M53" i="9"/>
  <c r="Z63" i="9" s="1"/>
  <c r="L53" i="9"/>
  <c r="Y63" i="9" s="1"/>
  <c r="K53" i="9"/>
  <c r="X60" i="9" s="1"/>
  <c r="J53" i="9"/>
  <c r="W60" i="9" s="1"/>
  <c r="I53" i="9"/>
  <c r="V64" i="9" s="1"/>
  <c r="H53" i="9"/>
  <c r="U64" i="9" s="1"/>
  <c r="G53" i="9"/>
  <c r="F53" i="9"/>
  <c r="E53" i="9"/>
  <c r="D53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P51" i="9"/>
  <c r="O51" i="9"/>
  <c r="AB61" i="9" s="1"/>
  <c r="N51" i="9"/>
  <c r="AA61" i="9" s="1"/>
  <c r="M51" i="9"/>
  <c r="Z62" i="9" s="1"/>
  <c r="L51" i="9"/>
  <c r="Y62" i="9" s="1"/>
  <c r="K51" i="9"/>
  <c r="J51" i="9"/>
  <c r="I51" i="9"/>
  <c r="H51" i="9"/>
  <c r="G51" i="9"/>
  <c r="F51" i="9"/>
  <c r="E51" i="9"/>
  <c r="D51" i="9"/>
  <c r="P50" i="9"/>
  <c r="O50" i="9"/>
  <c r="N50" i="9"/>
  <c r="AA60" i="9" s="1"/>
  <c r="M50" i="9"/>
  <c r="L50" i="9"/>
  <c r="K50" i="9"/>
  <c r="J50" i="9"/>
  <c r="I50" i="9"/>
  <c r="H50" i="9"/>
  <c r="G50" i="9"/>
  <c r="F50" i="9"/>
  <c r="E50" i="9"/>
  <c r="D50" i="9"/>
  <c r="R49" i="9"/>
  <c r="P49" i="9"/>
  <c r="O49" i="9"/>
  <c r="N49" i="9"/>
  <c r="M49" i="9"/>
  <c r="L49" i="9"/>
  <c r="K49" i="9"/>
  <c r="J49" i="9"/>
  <c r="I49" i="9"/>
  <c r="H49" i="9"/>
  <c r="U60" i="9" s="1"/>
  <c r="G49" i="9"/>
  <c r="F49" i="9"/>
  <c r="E49" i="9"/>
  <c r="R59" i="9" s="1"/>
  <c r="D49" i="9"/>
  <c r="Q59" i="9" s="1"/>
  <c r="R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A47" i="9"/>
  <c r="P47" i="9"/>
  <c r="O47" i="9"/>
  <c r="N47" i="9"/>
  <c r="M47" i="9"/>
  <c r="L47" i="9"/>
  <c r="K47" i="9"/>
  <c r="J47" i="9"/>
  <c r="W57" i="9" s="1"/>
  <c r="I47" i="9"/>
  <c r="V58" i="9" s="1"/>
  <c r="H47" i="9"/>
  <c r="U58" i="9" s="1"/>
  <c r="G47" i="9"/>
  <c r="T57" i="9" s="1"/>
  <c r="F47" i="9"/>
  <c r="S58" i="9" s="1"/>
  <c r="E47" i="9"/>
  <c r="D47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P45" i="9"/>
  <c r="O45" i="9"/>
  <c r="N45" i="9"/>
  <c r="M45" i="9"/>
  <c r="Z56" i="9" s="1"/>
  <c r="L45" i="9"/>
  <c r="Y56" i="9" s="1"/>
  <c r="K45" i="9"/>
  <c r="X55" i="9" s="1"/>
  <c r="J45" i="9"/>
  <c r="I45" i="9"/>
  <c r="H45" i="9"/>
  <c r="G45" i="9"/>
  <c r="F45" i="9"/>
  <c r="E45" i="9"/>
  <c r="D45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P43" i="9"/>
  <c r="AC54" i="9" s="1"/>
  <c r="O43" i="9"/>
  <c r="N43" i="9"/>
  <c r="M43" i="9"/>
  <c r="L43" i="9"/>
  <c r="K43" i="9"/>
  <c r="J43" i="9"/>
  <c r="I43" i="9"/>
  <c r="H43" i="9"/>
  <c r="G43" i="9"/>
  <c r="F43" i="9"/>
  <c r="E43" i="9"/>
  <c r="D43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W41" i="9"/>
  <c r="P41" i="9"/>
  <c r="O41" i="9"/>
  <c r="N41" i="9"/>
  <c r="M41" i="9"/>
  <c r="L41" i="9"/>
  <c r="K41" i="9"/>
  <c r="J41" i="9"/>
  <c r="I41" i="9"/>
  <c r="H41" i="9"/>
  <c r="U51" i="9" s="1"/>
  <c r="G41" i="9"/>
  <c r="T51" i="9" s="1"/>
  <c r="F41" i="9"/>
  <c r="E41" i="9"/>
  <c r="D41" i="9"/>
  <c r="P40" i="9"/>
  <c r="O40" i="9"/>
  <c r="AB50" i="9" s="1"/>
  <c r="N40" i="9"/>
  <c r="AA50" i="9" s="1"/>
  <c r="M40" i="9"/>
  <c r="L40" i="9"/>
  <c r="K40" i="9"/>
  <c r="J40" i="9"/>
  <c r="I40" i="9"/>
  <c r="H40" i="9"/>
  <c r="G40" i="9"/>
  <c r="F40" i="9"/>
  <c r="E40" i="9"/>
  <c r="D40" i="9"/>
  <c r="P39" i="9"/>
  <c r="O39" i="9"/>
  <c r="N39" i="9"/>
  <c r="M39" i="9"/>
  <c r="L39" i="9"/>
  <c r="Y49" i="9" s="1"/>
  <c r="K39" i="9"/>
  <c r="J39" i="9"/>
  <c r="I39" i="9"/>
  <c r="H39" i="9"/>
  <c r="G39" i="9"/>
  <c r="F39" i="9"/>
  <c r="E39" i="9"/>
  <c r="D39" i="9"/>
  <c r="P38" i="9"/>
  <c r="O38" i="9"/>
  <c r="N38" i="9"/>
  <c r="AA49" i="9" s="1"/>
  <c r="M38" i="9"/>
  <c r="L38" i="9"/>
  <c r="K38" i="9"/>
  <c r="J38" i="9"/>
  <c r="I38" i="9"/>
  <c r="H38" i="9"/>
  <c r="G38" i="9"/>
  <c r="F38" i="9"/>
  <c r="E38" i="9"/>
  <c r="D38" i="9"/>
  <c r="P37" i="9"/>
  <c r="AC47" i="9" s="1"/>
  <c r="O37" i="9"/>
  <c r="N37" i="9"/>
  <c r="M37" i="9"/>
  <c r="L37" i="9"/>
  <c r="K37" i="9"/>
  <c r="J37" i="9"/>
  <c r="I37" i="9"/>
  <c r="H37" i="9"/>
  <c r="G37" i="9"/>
  <c r="F37" i="9"/>
  <c r="E37" i="9"/>
  <c r="D37" i="9"/>
  <c r="P36" i="9"/>
  <c r="O36" i="9"/>
  <c r="N36" i="9"/>
  <c r="M36" i="9"/>
  <c r="L36" i="9"/>
  <c r="K36" i="9"/>
  <c r="J36" i="9"/>
  <c r="I36" i="9"/>
  <c r="V46" i="9" s="1"/>
  <c r="H36" i="9"/>
  <c r="G36" i="9"/>
  <c r="T43" i="9" s="1"/>
  <c r="F36" i="9"/>
  <c r="S46" i="9" s="1"/>
  <c r="E36" i="9"/>
  <c r="R46" i="9" s="1"/>
  <c r="D36" i="9"/>
  <c r="Q47" i="9" s="1"/>
  <c r="T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P34" i="9"/>
  <c r="O34" i="9"/>
  <c r="N34" i="9"/>
  <c r="M34" i="9"/>
  <c r="Z45" i="9" s="1"/>
  <c r="L34" i="9"/>
  <c r="Y44" i="9" s="1"/>
  <c r="K34" i="9"/>
  <c r="J34" i="9"/>
  <c r="W44" i="9" s="1"/>
  <c r="I34" i="9"/>
  <c r="H34" i="9"/>
  <c r="U45" i="9" s="1"/>
  <c r="G34" i="9"/>
  <c r="T45" i="9" s="1"/>
  <c r="F34" i="9"/>
  <c r="E34" i="9"/>
  <c r="D34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P32" i="9"/>
  <c r="AC42" i="9" s="1"/>
  <c r="O32" i="9"/>
  <c r="N32" i="9"/>
  <c r="AA43" i="9" s="1"/>
  <c r="M32" i="9"/>
  <c r="Z43" i="9" s="1"/>
  <c r="L32" i="9"/>
  <c r="Y43" i="9" s="1"/>
  <c r="K32" i="9"/>
  <c r="J32" i="9"/>
  <c r="I32" i="9"/>
  <c r="H32" i="9"/>
  <c r="G32" i="9"/>
  <c r="F32" i="9"/>
  <c r="E32" i="9"/>
  <c r="D32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P29" i="9"/>
  <c r="O29" i="9"/>
  <c r="AB40" i="9" s="1"/>
  <c r="N29" i="9"/>
  <c r="M29" i="9"/>
  <c r="Z36" i="9" s="1"/>
  <c r="L29" i="9"/>
  <c r="K29" i="9"/>
  <c r="J29" i="9"/>
  <c r="I29" i="9"/>
  <c r="H29" i="9"/>
  <c r="J28" i="9"/>
  <c r="W39" i="9" s="1"/>
  <c r="I28" i="9"/>
  <c r="V38" i="9" s="1"/>
  <c r="H28" i="9"/>
  <c r="G28" i="9"/>
  <c r="F28" i="9"/>
  <c r="S38" i="9" s="1"/>
  <c r="E28" i="9"/>
  <c r="D28" i="9"/>
  <c r="N27" i="9"/>
  <c r="F27" i="9"/>
  <c r="D27" i="9"/>
  <c r="M26" i="9"/>
  <c r="P25" i="9"/>
  <c r="H25" i="9"/>
  <c r="E25" i="9"/>
  <c r="D25" i="9"/>
  <c r="P24" i="9"/>
  <c r="O24" i="9"/>
  <c r="N24" i="9"/>
  <c r="M24" i="9"/>
  <c r="L24" i="9"/>
  <c r="K24" i="9"/>
  <c r="AB23" i="9"/>
  <c r="N23" i="9"/>
  <c r="L23" i="9"/>
  <c r="K23" i="9"/>
  <c r="J23" i="9"/>
  <c r="I23" i="9"/>
  <c r="H23" i="9"/>
  <c r="G23" i="9"/>
  <c r="F23" i="9"/>
  <c r="T22" i="9"/>
  <c r="P21" i="9"/>
  <c r="AC32" i="9" s="1"/>
  <c r="O21" i="9"/>
  <c r="AB32" i="9" s="1"/>
  <c r="N21" i="9"/>
  <c r="M21" i="9"/>
  <c r="Z32" i="9" s="1"/>
  <c r="L21" i="9"/>
  <c r="K21" i="9"/>
  <c r="J21" i="9"/>
  <c r="I21" i="9"/>
  <c r="H21" i="9"/>
  <c r="J20" i="9"/>
  <c r="I20" i="9"/>
  <c r="H20" i="9"/>
  <c r="G20" i="9"/>
  <c r="F20" i="9"/>
  <c r="S30" i="9" s="1"/>
  <c r="E20" i="9"/>
  <c r="D20" i="9"/>
  <c r="O19" i="9"/>
  <c r="F19" i="9"/>
  <c r="D19" i="9"/>
  <c r="N18" i="9"/>
  <c r="M18" i="9"/>
  <c r="L18" i="9"/>
  <c r="K18" i="9"/>
  <c r="M17" i="9"/>
  <c r="K17" i="9"/>
  <c r="J17" i="9"/>
  <c r="I17" i="9"/>
  <c r="H17" i="9"/>
  <c r="G17" i="9"/>
  <c r="F17" i="9"/>
  <c r="E17" i="9"/>
  <c r="R28" i="9" s="1"/>
  <c r="H16" i="9"/>
  <c r="D16" i="9"/>
  <c r="O15" i="9"/>
  <c r="N15" i="9"/>
  <c r="M15" i="9"/>
  <c r="D15" i="9"/>
  <c r="O14" i="9"/>
  <c r="N14" i="9"/>
  <c r="M14" i="9"/>
  <c r="L14" i="9"/>
  <c r="K14" i="9"/>
  <c r="O13" i="9"/>
  <c r="AB24" i="9" s="1"/>
  <c r="N13" i="9"/>
  <c r="M13" i="9"/>
  <c r="L13" i="9"/>
  <c r="K13" i="9"/>
  <c r="N12" i="9"/>
  <c r="L12" i="9"/>
  <c r="K12" i="9"/>
  <c r="J12" i="9"/>
  <c r="W23" i="9" s="1"/>
  <c r="I12" i="9"/>
  <c r="H12" i="9"/>
  <c r="G12" i="9"/>
  <c r="F12" i="9"/>
  <c r="K11" i="9"/>
  <c r="I11" i="9"/>
  <c r="D11" i="9"/>
  <c r="O10" i="9"/>
  <c r="N10" i="9"/>
  <c r="F10" i="9"/>
  <c r="E10" i="9"/>
  <c r="D10" i="9"/>
  <c r="P9" i="9"/>
  <c r="O9" i="9"/>
  <c r="AB20" i="9" s="1"/>
  <c r="N9" i="9"/>
  <c r="M9" i="9"/>
  <c r="K9" i="9"/>
  <c r="O8" i="9"/>
  <c r="N8" i="9"/>
  <c r="M8" i="9"/>
  <c r="L8" i="9"/>
  <c r="K8" i="9"/>
  <c r="O7" i="9"/>
  <c r="M7" i="9"/>
  <c r="L7" i="9"/>
  <c r="K7" i="9"/>
  <c r="AE121" i="8"/>
  <c r="AD121" i="8"/>
  <c r="AC121" i="8"/>
  <c r="AB121" i="8"/>
  <c r="AA121" i="8"/>
  <c r="Z121" i="8"/>
  <c r="Y121" i="8"/>
  <c r="X121" i="8"/>
  <c r="W121" i="8"/>
  <c r="V121" i="8"/>
  <c r="U121" i="8"/>
  <c r="T121" i="8"/>
  <c r="S121" i="8"/>
  <c r="R121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D120" i="8"/>
  <c r="C120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D119" i="8"/>
  <c r="C119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D118" i="8"/>
  <c r="C118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D117" i="8"/>
  <c r="C117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D116" i="8"/>
  <c r="C116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D112" i="8"/>
  <c r="C112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I101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P95" i="8"/>
  <c r="O95" i="8"/>
  <c r="N95" i="8"/>
  <c r="M95" i="8"/>
  <c r="L95" i="8"/>
  <c r="L101" i="8" s="1"/>
  <c r="K95" i="8"/>
  <c r="K101" i="8" s="1"/>
  <c r="J95" i="8"/>
  <c r="J101" i="8" s="1"/>
  <c r="I95" i="8"/>
  <c r="H95" i="8"/>
  <c r="G95" i="8"/>
  <c r="F95" i="8"/>
  <c r="E95" i="8"/>
  <c r="D95" i="8"/>
  <c r="C95" i="8"/>
  <c r="P94" i="8"/>
  <c r="O94" i="8"/>
  <c r="N94" i="8"/>
  <c r="M94" i="8"/>
  <c r="L94" i="8"/>
  <c r="K94" i="8"/>
  <c r="J94" i="8"/>
  <c r="I94" i="8"/>
  <c r="H94" i="8"/>
  <c r="H101" i="8" s="1"/>
  <c r="G94" i="8"/>
  <c r="F94" i="8"/>
  <c r="E94" i="8"/>
  <c r="D94" i="8"/>
  <c r="C94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P92" i="8"/>
  <c r="O92" i="8"/>
  <c r="N92" i="8"/>
  <c r="M92" i="8"/>
  <c r="L92" i="8"/>
  <c r="K92" i="8"/>
  <c r="J92" i="8"/>
  <c r="I92" i="8"/>
  <c r="H92" i="8"/>
  <c r="G92" i="8"/>
  <c r="G101" i="8" s="1"/>
  <c r="F92" i="8"/>
  <c r="E92" i="8"/>
  <c r="D92" i="8"/>
  <c r="C92" i="8"/>
  <c r="P91" i="8"/>
  <c r="O91" i="8"/>
  <c r="N91" i="8"/>
  <c r="M91" i="8"/>
  <c r="L91" i="8"/>
  <c r="K91" i="8"/>
  <c r="J91" i="8"/>
  <c r="I91" i="8"/>
  <c r="H91" i="8"/>
  <c r="G91" i="8"/>
  <c r="F91" i="8"/>
  <c r="F101" i="8" s="1"/>
  <c r="E91" i="8"/>
  <c r="D91" i="8"/>
  <c r="C91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P89" i="8"/>
  <c r="O89" i="8"/>
  <c r="O101" i="8" s="1"/>
  <c r="N89" i="8"/>
  <c r="N101" i="8" s="1"/>
  <c r="M89" i="8"/>
  <c r="M101" i="8" s="1"/>
  <c r="L89" i="8"/>
  <c r="K89" i="8"/>
  <c r="J89" i="8"/>
  <c r="I89" i="8"/>
  <c r="H89" i="8"/>
  <c r="G89" i="8"/>
  <c r="F89" i="8"/>
  <c r="E89" i="8"/>
  <c r="D89" i="8"/>
  <c r="C89" i="8"/>
  <c r="AE81" i="8"/>
  <c r="AD81" i="8"/>
  <c r="AC81" i="8"/>
  <c r="AB81" i="8"/>
  <c r="AA81" i="8"/>
  <c r="Z81" i="8"/>
  <c r="Y81" i="8"/>
  <c r="X81" i="8"/>
  <c r="W81" i="8"/>
  <c r="V81" i="8"/>
  <c r="U81" i="8"/>
  <c r="T81" i="8"/>
  <c r="S81" i="8"/>
  <c r="R81" i="8"/>
  <c r="N81" i="8"/>
  <c r="M81" i="8"/>
  <c r="L81" i="8"/>
  <c r="K81" i="8"/>
  <c r="J81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P73" i="8"/>
  <c r="P81" i="8" s="1"/>
  <c r="O73" i="8"/>
  <c r="O81" i="8" s="1"/>
  <c r="N73" i="8"/>
  <c r="M73" i="8"/>
  <c r="L73" i="8"/>
  <c r="K73" i="8"/>
  <c r="J73" i="8"/>
  <c r="I73" i="8"/>
  <c r="H73" i="8"/>
  <c r="G73" i="8"/>
  <c r="F73" i="8"/>
  <c r="E73" i="8"/>
  <c r="D73" i="8"/>
  <c r="C73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P69" i="8"/>
  <c r="O69" i="8"/>
  <c r="N69" i="8"/>
  <c r="M69" i="8"/>
  <c r="L69" i="8"/>
  <c r="K69" i="8"/>
  <c r="J69" i="8"/>
  <c r="I69" i="8"/>
  <c r="H69" i="8"/>
  <c r="H81" i="8" s="1"/>
  <c r="G69" i="8"/>
  <c r="F69" i="8"/>
  <c r="E69" i="8"/>
  <c r="D69" i="8"/>
  <c r="D81" i="8" s="1"/>
  <c r="C69" i="8"/>
  <c r="C81" i="8" s="1"/>
  <c r="AE61" i="8"/>
  <c r="AD61" i="8"/>
  <c r="AC61" i="8"/>
  <c r="AB61" i="8"/>
  <c r="AA61" i="8"/>
  <c r="Z61" i="8"/>
  <c r="Y61" i="8"/>
  <c r="X61" i="8"/>
  <c r="W61" i="8"/>
  <c r="V61" i="8"/>
  <c r="U61" i="8"/>
  <c r="T61" i="8"/>
  <c r="S61" i="8"/>
  <c r="R61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P59" i="8"/>
  <c r="O59" i="8"/>
  <c r="N59" i="8"/>
  <c r="M59" i="8"/>
  <c r="L59" i="8"/>
  <c r="K59" i="8"/>
  <c r="J59" i="8"/>
  <c r="I59" i="8"/>
  <c r="H59" i="8"/>
  <c r="G59" i="8"/>
  <c r="F59" i="8"/>
  <c r="E59" i="8"/>
  <c r="D59" i="8"/>
  <c r="C59" i="8"/>
  <c r="P58" i="8"/>
  <c r="O58" i="8"/>
  <c r="N58" i="8"/>
  <c r="M58" i="8"/>
  <c r="L58" i="8"/>
  <c r="K58" i="8"/>
  <c r="J58" i="8"/>
  <c r="I58" i="8"/>
  <c r="H58" i="8"/>
  <c r="G58" i="8"/>
  <c r="F58" i="8"/>
  <c r="E58" i="8"/>
  <c r="D58" i="8"/>
  <c r="C58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P54" i="8"/>
  <c r="O54" i="8"/>
  <c r="N54" i="8"/>
  <c r="M54" i="8"/>
  <c r="L54" i="8"/>
  <c r="K54" i="8"/>
  <c r="J54" i="8"/>
  <c r="I54" i="8"/>
  <c r="H54" i="8"/>
  <c r="G54" i="8"/>
  <c r="F54" i="8"/>
  <c r="E54" i="8"/>
  <c r="D54" i="8"/>
  <c r="C54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D61" i="8" s="1"/>
  <c r="C53" i="8"/>
  <c r="C61" i="8" s="1"/>
  <c r="P52" i="8"/>
  <c r="P61" i="8" s="1"/>
  <c r="O52" i="8"/>
  <c r="O61" i="8" s="1"/>
  <c r="N52" i="8"/>
  <c r="M52" i="8"/>
  <c r="L52" i="8"/>
  <c r="K52" i="8"/>
  <c r="J52" i="8"/>
  <c r="I52" i="8"/>
  <c r="H52" i="8"/>
  <c r="G52" i="8"/>
  <c r="F52" i="8"/>
  <c r="E52" i="8"/>
  <c r="D52" i="8"/>
  <c r="C52" i="8"/>
  <c r="P51" i="8"/>
  <c r="O51" i="8"/>
  <c r="N51" i="8"/>
  <c r="N61" i="8" s="1"/>
  <c r="M51" i="8"/>
  <c r="L51" i="8"/>
  <c r="K51" i="8"/>
  <c r="J51" i="8"/>
  <c r="I51" i="8"/>
  <c r="H51" i="8"/>
  <c r="G51" i="8"/>
  <c r="F51" i="8"/>
  <c r="E51" i="8"/>
  <c r="D51" i="8"/>
  <c r="C51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P49" i="8"/>
  <c r="O49" i="8"/>
  <c r="N49" i="8"/>
  <c r="M49" i="8"/>
  <c r="L49" i="8"/>
  <c r="K49" i="8"/>
  <c r="J49" i="8"/>
  <c r="I49" i="8"/>
  <c r="H49" i="8"/>
  <c r="G49" i="8"/>
  <c r="G61" i="8" s="1"/>
  <c r="F49" i="8"/>
  <c r="F61" i="8" s="1"/>
  <c r="E49" i="8"/>
  <c r="E61" i="8" s="1"/>
  <c r="D49" i="8"/>
  <c r="C49" i="8"/>
  <c r="V41" i="8"/>
  <c r="T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E40" i="8"/>
  <c r="P30" i="9" s="1"/>
  <c r="AC41" i="9" s="1"/>
  <c r="AD40" i="8"/>
  <c r="O30" i="9" s="1"/>
  <c r="AC40" i="8"/>
  <c r="N30" i="9" s="1"/>
  <c r="AB40" i="8"/>
  <c r="M30" i="9" s="1"/>
  <c r="AA40" i="8"/>
  <c r="L30" i="9" s="1"/>
  <c r="Z40" i="8"/>
  <c r="K30" i="9" s="1"/>
  <c r="Y40" i="8"/>
  <c r="J30" i="9" s="1"/>
  <c r="X40" i="8"/>
  <c r="I30" i="9" s="1"/>
  <c r="V41" i="9" s="1"/>
  <c r="W40" i="8"/>
  <c r="H30" i="9" s="1"/>
  <c r="U41" i="9" s="1"/>
  <c r="V40" i="8"/>
  <c r="G30" i="9" s="1"/>
  <c r="T41" i="9" s="1"/>
  <c r="U40" i="8"/>
  <c r="F30" i="9" s="1"/>
  <c r="T40" i="8"/>
  <c r="E30" i="9" s="1"/>
  <c r="R41" i="9" s="1"/>
  <c r="S40" i="8"/>
  <c r="R40" i="8"/>
  <c r="D30" i="9" s="1"/>
  <c r="AE39" i="8"/>
  <c r="AD39" i="8"/>
  <c r="AC39" i="8"/>
  <c r="AB39" i="8"/>
  <c r="AA39" i="8"/>
  <c r="Z39" i="8"/>
  <c r="Y39" i="8"/>
  <c r="X39" i="8"/>
  <c r="W39" i="8"/>
  <c r="V39" i="8"/>
  <c r="G29" i="9" s="1"/>
  <c r="T40" i="9" s="1"/>
  <c r="U39" i="8"/>
  <c r="F29" i="9" s="1"/>
  <c r="S40" i="9" s="1"/>
  <c r="T39" i="8"/>
  <c r="E29" i="9" s="1"/>
  <c r="S39" i="8"/>
  <c r="R39" i="8"/>
  <c r="D29" i="9" s="1"/>
  <c r="AE38" i="8"/>
  <c r="P28" i="9" s="1"/>
  <c r="AD38" i="8"/>
  <c r="O28" i="9" s="1"/>
  <c r="AB39" i="9" s="1"/>
  <c r="AC38" i="8"/>
  <c r="N28" i="9" s="1"/>
  <c r="AA39" i="9" s="1"/>
  <c r="AB38" i="8"/>
  <c r="M28" i="9" s="1"/>
  <c r="Z39" i="9" s="1"/>
  <c r="AA38" i="8"/>
  <c r="L28" i="9" s="1"/>
  <c r="Y39" i="9" s="1"/>
  <c r="Z38" i="8"/>
  <c r="K28" i="9" s="1"/>
  <c r="Y38" i="8"/>
  <c r="X38" i="8"/>
  <c r="W38" i="8"/>
  <c r="V38" i="8"/>
  <c r="U38" i="8"/>
  <c r="T38" i="8"/>
  <c r="S38" i="8"/>
  <c r="R38" i="8"/>
  <c r="AE37" i="8"/>
  <c r="P27" i="9" s="1"/>
  <c r="AD37" i="8"/>
  <c r="O27" i="9" s="1"/>
  <c r="AC37" i="8"/>
  <c r="AB37" i="8"/>
  <c r="M27" i="9" s="1"/>
  <c r="AA37" i="8"/>
  <c r="L27" i="9" s="1"/>
  <c r="Z37" i="8"/>
  <c r="K27" i="9" s="1"/>
  <c r="Y37" i="8"/>
  <c r="J27" i="9" s="1"/>
  <c r="X37" i="8"/>
  <c r="I27" i="9" s="1"/>
  <c r="W37" i="8"/>
  <c r="H27" i="9" s="1"/>
  <c r="U38" i="9" s="1"/>
  <c r="V37" i="8"/>
  <c r="G27" i="9" s="1"/>
  <c r="T38" i="9" s="1"/>
  <c r="U37" i="8"/>
  <c r="T37" i="8"/>
  <c r="E27" i="9" s="1"/>
  <c r="R38" i="9" s="1"/>
  <c r="S37" i="8"/>
  <c r="R37" i="8"/>
  <c r="AE36" i="8"/>
  <c r="P26" i="9" s="1"/>
  <c r="AD36" i="8"/>
  <c r="O26" i="9" s="1"/>
  <c r="AC36" i="8"/>
  <c r="N26" i="9" s="1"/>
  <c r="AA37" i="9" s="1"/>
  <c r="AB36" i="8"/>
  <c r="AA36" i="8"/>
  <c r="L26" i="9" s="1"/>
  <c r="Z36" i="8"/>
  <c r="K26" i="9" s="1"/>
  <c r="Y36" i="8"/>
  <c r="J26" i="9" s="1"/>
  <c r="X36" i="8"/>
  <c r="I26" i="9" s="1"/>
  <c r="V37" i="9" s="1"/>
  <c r="W36" i="8"/>
  <c r="H26" i="9" s="1"/>
  <c r="U37" i="9" s="1"/>
  <c r="V36" i="8"/>
  <c r="G26" i="9" s="1"/>
  <c r="U36" i="8"/>
  <c r="F26" i="9" s="1"/>
  <c r="T36" i="8"/>
  <c r="E26" i="9" s="1"/>
  <c r="S36" i="8"/>
  <c r="R36" i="8"/>
  <c r="D26" i="9" s="1"/>
  <c r="AE35" i="8"/>
  <c r="AD35" i="8"/>
  <c r="O25" i="9" s="1"/>
  <c r="AC35" i="8"/>
  <c r="N25" i="9" s="1"/>
  <c r="AA36" i="9" s="1"/>
  <c r="AB35" i="8"/>
  <c r="M25" i="9" s="1"/>
  <c r="AA35" i="8"/>
  <c r="L25" i="9" s="1"/>
  <c r="Z35" i="8"/>
  <c r="K25" i="9" s="1"/>
  <c r="Y35" i="8"/>
  <c r="J25" i="9" s="1"/>
  <c r="X35" i="8"/>
  <c r="I25" i="9" s="1"/>
  <c r="W35" i="8"/>
  <c r="V35" i="8"/>
  <c r="G25" i="9" s="1"/>
  <c r="T36" i="9" s="1"/>
  <c r="U35" i="8"/>
  <c r="F25" i="9" s="1"/>
  <c r="S36" i="9" s="1"/>
  <c r="T35" i="8"/>
  <c r="S35" i="8"/>
  <c r="R35" i="8"/>
  <c r="AE34" i="8"/>
  <c r="AD34" i="8"/>
  <c r="AC34" i="8"/>
  <c r="AB34" i="8"/>
  <c r="AA34" i="8"/>
  <c r="Z34" i="8"/>
  <c r="Y34" i="8"/>
  <c r="J24" i="9" s="1"/>
  <c r="X34" i="8"/>
  <c r="I24" i="9" s="1"/>
  <c r="W34" i="8"/>
  <c r="H24" i="9" s="1"/>
  <c r="V34" i="8"/>
  <c r="G24" i="9" s="1"/>
  <c r="U34" i="8"/>
  <c r="F24" i="9" s="1"/>
  <c r="T34" i="8"/>
  <c r="E24" i="9" s="1"/>
  <c r="R35" i="9" s="1"/>
  <c r="S34" i="8"/>
  <c r="R34" i="8"/>
  <c r="D24" i="9" s="1"/>
  <c r="Q35" i="9" s="1"/>
  <c r="AE33" i="8"/>
  <c r="P23" i="9" s="1"/>
  <c r="AC34" i="9" s="1"/>
  <c r="AD33" i="8"/>
  <c r="O23" i="9" s="1"/>
  <c r="AB34" i="9" s="1"/>
  <c r="AC33" i="8"/>
  <c r="AB33" i="8"/>
  <c r="M23" i="9" s="1"/>
  <c r="Z34" i="9" s="1"/>
  <c r="AA33" i="8"/>
  <c r="Z33" i="8"/>
  <c r="Y33" i="8"/>
  <c r="X33" i="8"/>
  <c r="W33" i="8"/>
  <c r="V33" i="8"/>
  <c r="U33" i="8"/>
  <c r="T33" i="8"/>
  <c r="E23" i="9" s="1"/>
  <c r="S33" i="8"/>
  <c r="R33" i="8"/>
  <c r="D23" i="9" s="1"/>
  <c r="AE32" i="8"/>
  <c r="P22" i="9" s="1"/>
  <c r="AC33" i="9" s="1"/>
  <c r="AD32" i="8"/>
  <c r="O22" i="9" s="1"/>
  <c r="AC32" i="8"/>
  <c r="N22" i="9" s="1"/>
  <c r="AB32" i="8"/>
  <c r="M22" i="9" s="1"/>
  <c r="AA32" i="8"/>
  <c r="L22" i="9" s="1"/>
  <c r="Z32" i="8"/>
  <c r="K22" i="9" s="1"/>
  <c r="X31" i="9" s="1"/>
  <c r="Y32" i="8"/>
  <c r="J22" i="9" s="1"/>
  <c r="X32" i="8"/>
  <c r="I22" i="9" s="1"/>
  <c r="W32" i="8"/>
  <c r="H22" i="9" s="1"/>
  <c r="V32" i="8"/>
  <c r="G22" i="9" s="1"/>
  <c r="U32" i="8"/>
  <c r="F22" i="9" s="1"/>
  <c r="T32" i="8"/>
  <c r="E22" i="9" s="1"/>
  <c r="R33" i="9" s="1"/>
  <c r="S32" i="8"/>
  <c r="R32" i="8"/>
  <c r="D22" i="9" s="1"/>
  <c r="Q33" i="9" s="1"/>
  <c r="AE31" i="8"/>
  <c r="AD31" i="8"/>
  <c r="AC31" i="8"/>
  <c r="AB31" i="8"/>
  <c r="AA31" i="8"/>
  <c r="Z31" i="8"/>
  <c r="Y31" i="8"/>
  <c r="X31" i="8"/>
  <c r="W31" i="8"/>
  <c r="V31" i="8"/>
  <c r="G21" i="9" s="1"/>
  <c r="U31" i="8"/>
  <c r="F21" i="9" s="1"/>
  <c r="T31" i="8"/>
  <c r="E21" i="9" s="1"/>
  <c r="S31" i="8"/>
  <c r="S41" i="8" s="1"/>
  <c r="R31" i="8"/>
  <c r="AE30" i="8"/>
  <c r="P20" i="9" s="1"/>
  <c r="AD30" i="8"/>
  <c r="O20" i="9" s="1"/>
  <c r="AC30" i="8"/>
  <c r="N20" i="9" s="1"/>
  <c r="AA31" i="9" s="1"/>
  <c r="AB30" i="8"/>
  <c r="M20" i="9" s="1"/>
  <c r="AA30" i="8"/>
  <c r="L20" i="9" s="1"/>
  <c r="Z30" i="8"/>
  <c r="K20" i="9" s="1"/>
  <c r="Y30" i="8"/>
  <c r="X30" i="8"/>
  <c r="W30" i="8"/>
  <c r="V30" i="8"/>
  <c r="U30" i="8"/>
  <c r="T30" i="8"/>
  <c r="S30" i="8"/>
  <c r="R30" i="8"/>
  <c r="AE29" i="8"/>
  <c r="AD29" i="8"/>
  <c r="AC29" i="8"/>
  <c r="N19" i="9" s="1"/>
  <c r="AB29" i="8"/>
  <c r="AA29" i="8"/>
  <c r="Z29" i="8"/>
  <c r="Y29" i="8"/>
  <c r="J19" i="9" s="1"/>
  <c r="X29" i="8"/>
  <c r="I19" i="9" s="1"/>
  <c r="W29" i="8"/>
  <c r="H19" i="9" s="1"/>
  <c r="V29" i="8"/>
  <c r="G19" i="9" s="1"/>
  <c r="U29" i="8"/>
  <c r="T29" i="8"/>
  <c r="E19" i="9" s="1"/>
  <c r="R30" i="9" s="1"/>
  <c r="S29" i="8"/>
  <c r="R29" i="8"/>
  <c r="AC21" i="8"/>
  <c r="AB21" i="8"/>
  <c r="AA21" i="8"/>
  <c r="Z21" i="8"/>
  <c r="N21" i="8"/>
  <c r="M21" i="8"/>
  <c r="L21" i="8"/>
  <c r="K21" i="8"/>
  <c r="J21" i="8"/>
  <c r="I21" i="8"/>
  <c r="H21" i="8"/>
  <c r="G21" i="8"/>
  <c r="F21" i="8"/>
  <c r="E21" i="8"/>
  <c r="D21" i="8"/>
  <c r="C21" i="8"/>
  <c r="AD20" i="8"/>
  <c r="O18" i="9" s="1"/>
  <c r="AC20" i="8"/>
  <c r="AB20" i="8"/>
  <c r="AA20" i="8"/>
  <c r="Z20" i="8"/>
  <c r="Y20" i="8"/>
  <c r="J18" i="9" s="1"/>
  <c r="X20" i="8"/>
  <c r="I18" i="9" s="1"/>
  <c r="W20" i="8"/>
  <c r="H18" i="9" s="1"/>
  <c r="V20" i="8"/>
  <c r="G18" i="9" s="1"/>
  <c r="U20" i="8"/>
  <c r="F18" i="9" s="1"/>
  <c r="T20" i="8"/>
  <c r="E18" i="9" s="1"/>
  <c r="S20" i="8"/>
  <c r="R20" i="8"/>
  <c r="D18" i="9" s="1"/>
  <c r="P20" i="8"/>
  <c r="AE20" i="8" s="1"/>
  <c r="P18" i="9" s="1"/>
  <c r="O20" i="8"/>
  <c r="AD19" i="8"/>
  <c r="O17" i="9" s="1"/>
  <c r="AC19" i="8"/>
  <c r="N17" i="9" s="1"/>
  <c r="AB19" i="8"/>
  <c r="AA19" i="8"/>
  <c r="L17" i="9" s="1"/>
  <c r="Z19" i="8"/>
  <c r="Y19" i="8"/>
  <c r="X19" i="8"/>
  <c r="W19" i="8"/>
  <c r="V19" i="8"/>
  <c r="U19" i="8"/>
  <c r="T19" i="8"/>
  <c r="S19" i="8"/>
  <c r="R19" i="8"/>
  <c r="D17" i="9" s="1"/>
  <c r="P19" i="8"/>
  <c r="AE19" i="8" s="1"/>
  <c r="P17" i="9" s="1"/>
  <c r="O19" i="8"/>
  <c r="AD18" i="8"/>
  <c r="O16" i="9" s="1"/>
  <c r="AC18" i="8"/>
  <c r="N16" i="9" s="1"/>
  <c r="AB18" i="8"/>
  <c r="M16" i="9" s="1"/>
  <c r="AA18" i="8"/>
  <c r="L16" i="9" s="1"/>
  <c r="Z18" i="8"/>
  <c r="K16" i="9" s="1"/>
  <c r="Y18" i="8"/>
  <c r="J16" i="9" s="1"/>
  <c r="X18" i="8"/>
  <c r="I16" i="9" s="1"/>
  <c r="W18" i="8"/>
  <c r="V18" i="8"/>
  <c r="G16" i="9" s="1"/>
  <c r="U18" i="8"/>
  <c r="F16" i="9" s="1"/>
  <c r="T18" i="8"/>
  <c r="E16" i="9" s="1"/>
  <c r="R27" i="9" s="1"/>
  <c r="S18" i="8"/>
  <c r="R18" i="8"/>
  <c r="P18" i="8"/>
  <c r="AE18" i="8" s="1"/>
  <c r="P16" i="9" s="1"/>
  <c r="O18" i="8"/>
  <c r="AD17" i="8"/>
  <c r="AC17" i="8"/>
  <c r="AB17" i="8"/>
  <c r="AA17" i="8"/>
  <c r="L15" i="9" s="1"/>
  <c r="Z17" i="8"/>
  <c r="K15" i="9" s="1"/>
  <c r="Y17" i="8"/>
  <c r="J15" i="9" s="1"/>
  <c r="X17" i="8"/>
  <c r="I15" i="9" s="1"/>
  <c r="W17" i="8"/>
  <c r="H15" i="9" s="1"/>
  <c r="V17" i="8"/>
  <c r="G15" i="9" s="1"/>
  <c r="U17" i="8"/>
  <c r="F15" i="9" s="1"/>
  <c r="T17" i="8"/>
  <c r="E15" i="9" s="1"/>
  <c r="S17" i="8"/>
  <c r="R17" i="8"/>
  <c r="P17" i="8"/>
  <c r="AE17" i="8" s="1"/>
  <c r="P15" i="9" s="1"/>
  <c r="O17" i="8"/>
  <c r="AD16" i="8"/>
  <c r="AC16" i="8"/>
  <c r="AB16" i="8"/>
  <c r="AA16" i="8"/>
  <c r="Z16" i="8"/>
  <c r="Y16" i="8"/>
  <c r="J14" i="9" s="1"/>
  <c r="X16" i="8"/>
  <c r="I14" i="9" s="1"/>
  <c r="W16" i="8"/>
  <c r="H14" i="9" s="1"/>
  <c r="V16" i="8"/>
  <c r="G14" i="9" s="1"/>
  <c r="U16" i="8"/>
  <c r="F14" i="9" s="1"/>
  <c r="T16" i="8"/>
  <c r="E14" i="9" s="1"/>
  <c r="S16" i="8"/>
  <c r="R16" i="8"/>
  <c r="D14" i="9" s="1"/>
  <c r="P16" i="8"/>
  <c r="AE16" i="8" s="1"/>
  <c r="P14" i="9" s="1"/>
  <c r="O16" i="8"/>
  <c r="AD15" i="8"/>
  <c r="AC15" i="8"/>
  <c r="AB15" i="8"/>
  <c r="AA15" i="8"/>
  <c r="Z15" i="8"/>
  <c r="Y15" i="8"/>
  <c r="J13" i="9" s="1"/>
  <c r="X15" i="8"/>
  <c r="I13" i="9" s="1"/>
  <c r="W15" i="8"/>
  <c r="H13" i="9" s="1"/>
  <c r="V15" i="8"/>
  <c r="G13" i="9" s="1"/>
  <c r="U15" i="8"/>
  <c r="F13" i="9" s="1"/>
  <c r="T15" i="8"/>
  <c r="E13" i="9" s="1"/>
  <c r="S15" i="8"/>
  <c r="R15" i="8"/>
  <c r="D13" i="9" s="1"/>
  <c r="P15" i="8"/>
  <c r="AE15" i="8" s="1"/>
  <c r="P13" i="9" s="1"/>
  <c r="O15" i="8"/>
  <c r="AD14" i="8"/>
  <c r="O12" i="9" s="1"/>
  <c r="AC14" i="8"/>
  <c r="AB14" i="8"/>
  <c r="M12" i="9" s="1"/>
  <c r="AA14" i="8"/>
  <c r="Z14" i="8"/>
  <c r="Y14" i="8"/>
  <c r="X14" i="8"/>
  <c r="W14" i="8"/>
  <c r="V14" i="8"/>
  <c r="U14" i="8"/>
  <c r="T14" i="8"/>
  <c r="E12" i="9" s="1"/>
  <c r="S14" i="8"/>
  <c r="R14" i="8"/>
  <c r="D12" i="9" s="1"/>
  <c r="P14" i="8"/>
  <c r="AE14" i="8" s="1"/>
  <c r="P12" i="9" s="1"/>
  <c r="O14" i="8"/>
  <c r="AD13" i="8"/>
  <c r="O11" i="9" s="1"/>
  <c r="AB21" i="9" s="1"/>
  <c r="AC13" i="8"/>
  <c r="N11" i="9" s="1"/>
  <c r="AA21" i="9" s="1"/>
  <c r="AB13" i="8"/>
  <c r="M11" i="9" s="1"/>
  <c r="AA13" i="8"/>
  <c r="L11" i="9" s="1"/>
  <c r="Y18" i="9" s="1"/>
  <c r="Z13" i="8"/>
  <c r="Y13" i="8"/>
  <c r="J11" i="9" s="1"/>
  <c r="X13" i="8"/>
  <c r="W13" i="8"/>
  <c r="H11" i="9" s="1"/>
  <c r="V13" i="8"/>
  <c r="G11" i="9" s="1"/>
  <c r="U13" i="8"/>
  <c r="F11" i="9" s="1"/>
  <c r="T13" i="8"/>
  <c r="E11" i="9" s="1"/>
  <c r="S13" i="8"/>
  <c r="R13" i="8"/>
  <c r="P13" i="8"/>
  <c r="AE13" i="8" s="1"/>
  <c r="P11" i="9" s="1"/>
  <c r="O13" i="8"/>
  <c r="AD12" i="8"/>
  <c r="AC12" i="8"/>
  <c r="AB12" i="8"/>
  <c r="M10" i="9" s="1"/>
  <c r="AA12" i="8"/>
  <c r="L10" i="9" s="1"/>
  <c r="Z12" i="8"/>
  <c r="K10" i="9" s="1"/>
  <c r="Y12" i="8"/>
  <c r="J10" i="9" s="1"/>
  <c r="X12" i="8"/>
  <c r="I10" i="9" s="1"/>
  <c r="W12" i="8"/>
  <c r="H10" i="9" s="1"/>
  <c r="V12" i="8"/>
  <c r="G10" i="9" s="1"/>
  <c r="U12" i="8"/>
  <c r="T12" i="8"/>
  <c r="S12" i="8"/>
  <c r="R12" i="8"/>
  <c r="P12" i="8"/>
  <c r="AE12" i="8" s="1"/>
  <c r="P10" i="9" s="1"/>
  <c r="O12" i="8"/>
  <c r="AD11" i="8"/>
  <c r="AC11" i="8"/>
  <c r="AB11" i="8"/>
  <c r="AA11" i="8"/>
  <c r="L9" i="9" s="1"/>
  <c r="Z11" i="8"/>
  <c r="Y11" i="8"/>
  <c r="J9" i="9" s="1"/>
  <c r="W20" i="9" s="1"/>
  <c r="X11" i="8"/>
  <c r="I9" i="9" s="1"/>
  <c r="W11" i="8"/>
  <c r="H9" i="9" s="1"/>
  <c r="V11" i="8"/>
  <c r="G9" i="9" s="1"/>
  <c r="U11" i="8"/>
  <c r="F9" i="9" s="1"/>
  <c r="T11" i="8"/>
  <c r="E9" i="9" s="1"/>
  <c r="S11" i="8"/>
  <c r="R11" i="8"/>
  <c r="D9" i="9" s="1"/>
  <c r="P11" i="8"/>
  <c r="AE11" i="8" s="1"/>
  <c r="O11" i="8"/>
  <c r="AD10" i="8"/>
  <c r="AC10" i="8"/>
  <c r="AB10" i="8"/>
  <c r="AA10" i="8"/>
  <c r="Z10" i="8"/>
  <c r="Y10" i="8"/>
  <c r="J8" i="9" s="1"/>
  <c r="X10" i="8"/>
  <c r="I8" i="9" s="1"/>
  <c r="V19" i="9" s="1"/>
  <c r="W10" i="8"/>
  <c r="H8" i="9" s="1"/>
  <c r="V10" i="8"/>
  <c r="G8" i="9" s="1"/>
  <c r="U10" i="8"/>
  <c r="F8" i="9" s="1"/>
  <c r="T10" i="8"/>
  <c r="E8" i="9" s="1"/>
  <c r="S10" i="8"/>
  <c r="R10" i="8"/>
  <c r="D8" i="9" s="1"/>
  <c r="P10" i="8"/>
  <c r="AE10" i="8" s="1"/>
  <c r="P8" i="9" s="1"/>
  <c r="O10" i="8"/>
  <c r="AD9" i="8"/>
  <c r="AD21" i="8" s="1"/>
  <c r="AC9" i="8"/>
  <c r="N7" i="9" s="1"/>
  <c r="AB9" i="8"/>
  <c r="AA9" i="8"/>
  <c r="Z9" i="8"/>
  <c r="Y9" i="8"/>
  <c r="X9" i="8"/>
  <c r="W9" i="8"/>
  <c r="W21" i="8" s="1"/>
  <c r="V9" i="8"/>
  <c r="U9" i="8"/>
  <c r="F7" i="9" s="1"/>
  <c r="T9" i="8"/>
  <c r="S9" i="8"/>
  <c r="R9" i="8"/>
  <c r="D7" i="9" s="1"/>
  <c r="P9" i="8"/>
  <c r="O9" i="8"/>
  <c r="O21" i="8" s="1"/>
  <c r="AA79" i="9" l="1"/>
  <c r="AB79" i="9"/>
  <c r="AC79" i="9"/>
  <c r="Q79" i="9"/>
  <c r="R79" i="9"/>
  <c r="S79" i="9"/>
  <c r="T79" i="9"/>
  <c r="U79" i="9"/>
  <c r="W79" i="9"/>
  <c r="U77" i="9"/>
  <c r="U78" i="9"/>
  <c r="V78" i="9"/>
  <c r="V77" i="9"/>
  <c r="W78" i="9"/>
  <c r="W77" i="9"/>
  <c r="X77" i="9"/>
  <c r="X78" i="9"/>
  <c r="Y77" i="9"/>
  <c r="Y78" i="9"/>
  <c r="Z77" i="9"/>
  <c r="Z78" i="9"/>
  <c r="AA78" i="9"/>
  <c r="AA77" i="9"/>
  <c r="AB78" i="9"/>
  <c r="AB77" i="9"/>
  <c r="Q76" i="9"/>
  <c r="Q77" i="9"/>
  <c r="Q78" i="9"/>
  <c r="AC78" i="9"/>
  <c r="AC77" i="9"/>
  <c r="R77" i="9"/>
  <c r="R78" i="9"/>
  <c r="S77" i="9"/>
  <c r="S78" i="9"/>
  <c r="T77" i="9"/>
  <c r="T78" i="9"/>
  <c r="U75" i="9"/>
  <c r="U76" i="9"/>
  <c r="V75" i="9"/>
  <c r="V76" i="9"/>
  <c r="W75" i="9"/>
  <c r="W76" i="9"/>
  <c r="X76" i="9"/>
  <c r="Y76" i="9"/>
  <c r="Z75" i="9"/>
  <c r="Z76" i="9"/>
  <c r="AA76" i="9"/>
  <c r="AB76" i="9"/>
  <c r="AC76" i="9"/>
  <c r="R76" i="9"/>
  <c r="S76" i="9"/>
  <c r="T76" i="9"/>
  <c r="X75" i="9"/>
  <c r="Y75" i="9"/>
  <c r="AA75" i="9"/>
  <c r="AB75" i="9"/>
  <c r="AC75" i="9"/>
  <c r="Q75" i="9"/>
  <c r="R75" i="9"/>
  <c r="S75" i="9"/>
  <c r="T75" i="9"/>
  <c r="W73" i="9"/>
  <c r="W74" i="9"/>
  <c r="X74" i="9"/>
  <c r="Y73" i="9"/>
  <c r="Y74" i="9"/>
  <c r="Z74" i="9"/>
  <c r="AA74" i="9"/>
  <c r="AB74" i="9"/>
  <c r="AC74" i="9"/>
  <c r="V73" i="9"/>
  <c r="V74" i="9"/>
  <c r="U73" i="9"/>
  <c r="U74" i="9"/>
  <c r="Q74" i="9"/>
  <c r="R74" i="9"/>
  <c r="S74" i="9"/>
  <c r="T74" i="9"/>
  <c r="X73" i="9"/>
  <c r="Z73" i="9"/>
  <c r="AA73" i="9"/>
  <c r="AB73" i="9"/>
  <c r="AC73" i="9"/>
  <c r="Q73" i="9"/>
  <c r="R73" i="9"/>
  <c r="S73" i="9"/>
  <c r="T73" i="9"/>
  <c r="W71" i="9"/>
  <c r="W72" i="9"/>
  <c r="X72" i="9"/>
  <c r="Y72" i="9"/>
  <c r="Z72" i="9"/>
  <c r="AB72" i="9"/>
  <c r="AC72" i="9"/>
  <c r="V71" i="9"/>
  <c r="V72" i="9"/>
  <c r="U71" i="9"/>
  <c r="U72" i="9"/>
  <c r="AA72" i="9"/>
  <c r="Q72" i="9"/>
  <c r="R72" i="9"/>
  <c r="S72" i="9"/>
  <c r="T72" i="9"/>
  <c r="V68" i="9"/>
  <c r="X71" i="9"/>
  <c r="Y71" i="9"/>
  <c r="Z71" i="9"/>
  <c r="AA71" i="9"/>
  <c r="AB71" i="9"/>
  <c r="AC71" i="9"/>
  <c r="H121" i="8"/>
  <c r="Q71" i="9"/>
  <c r="R71" i="9"/>
  <c r="S71" i="9"/>
  <c r="T71" i="9"/>
  <c r="T68" i="9"/>
  <c r="T70" i="9"/>
  <c r="E121" i="8"/>
  <c r="G121" i="8"/>
  <c r="AB69" i="9"/>
  <c r="O121" i="8"/>
  <c r="Y70" i="9"/>
  <c r="U68" i="9"/>
  <c r="P121" i="8"/>
  <c r="Z68" i="9"/>
  <c r="Z70" i="9"/>
  <c r="AA69" i="9"/>
  <c r="AC69" i="9"/>
  <c r="X70" i="9"/>
  <c r="Y68" i="9"/>
  <c r="U70" i="9"/>
  <c r="C121" i="8"/>
  <c r="F121" i="8"/>
  <c r="D121" i="8"/>
  <c r="Q70" i="9"/>
  <c r="Q67" i="9"/>
  <c r="T19" i="9"/>
  <c r="U20" i="9"/>
  <c r="W33" i="9"/>
  <c r="V36" i="9"/>
  <c r="Y42" i="9"/>
  <c r="S67" i="9"/>
  <c r="V20" i="9"/>
  <c r="AC29" i="9"/>
  <c r="V23" i="9"/>
  <c r="AA29" i="9"/>
  <c r="Y32" i="9"/>
  <c r="Y31" i="9"/>
  <c r="R39" i="9"/>
  <c r="W56" i="9"/>
  <c r="W49" i="9"/>
  <c r="V29" i="9"/>
  <c r="S35" i="9"/>
  <c r="X18" i="9"/>
  <c r="T28" i="9"/>
  <c r="S31" i="9"/>
  <c r="R24" i="9"/>
  <c r="W29" i="9"/>
  <c r="AB31" i="9"/>
  <c r="X37" i="9"/>
  <c r="X36" i="9"/>
  <c r="Q41" i="9"/>
  <c r="Q38" i="9"/>
  <c r="U25" i="9"/>
  <c r="U36" i="9"/>
  <c r="AA30" i="9"/>
  <c r="AA26" i="9"/>
  <c r="Y37" i="9"/>
  <c r="Y36" i="9"/>
  <c r="V28" i="9"/>
  <c r="X40" i="9"/>
  <c r="X39" i="9"/>
  <c r="V30" i="9"/>
  <c r="S57" i="9"/>
  <c r="S70" i="9"/>
  <c r="AC28" i="9"/>
  <c r="X49" i="9"/>
  <c r="X50" i="9"/>
  <c r="X41" i="9"/>
  <c r="Z18" i="9"/>
  <c r="U29" i="9"/>
  <c r="H7" i="9"/>
  <c r="U18" i="9" s="1"/>
  <c r="Q40" i="9"/>
  <c r="W28" i="9"/>
  <c r="Q19" i="9"/>
  <c r="S22" i="9"/>
  <c r="V25" i="9"/>
  <c r="Y28" i="9"/>
  <c r="S33" i="9"/>
  <c r="AC38" i="9"/>
  <c r="S41" i="9"/>
  <c r="Y25" i="9"/>
  <c r="Y23" i="9"/>
  <c r="X34" i="9"/>
  <c r="AB48" i="9"/>
  <c r="AB45" i="9"/>
  <c r="AB47" i="9"/>
  <c r="AB54" i="9"/>
  <c r="AB52" i="9"/>
  <c r="AB53" i="9"/>
  <c r="S65" i="9"/>
  <c r="AA20" i="9"/>
  <c r="AA18" i="9"/>
  <c r="Y21" i="8"/>
  <c r="Q45" i="9"/>
  <c r="Q43" i="9"/>
  <c r="Q46" i="9"/>
  <c r="R26" i="9"/>
  <c r="R25" i="9"/>
  <c r="T25" i="9"/>
  <c r="T27" i="9"/>
  <c r="W37" i="9"/>
  <c r="W36" i="9"/>
  <c r="AB38" i="9"/>
  <c r="AB37" i="9"/>
  <c r="T20" i="9"/>
  <c r="V24" i="9"/>
  <c r="V22" i="9"/>
  <c r="W25" i="9"/>
  <c r="X25" i="9"/>
  <c r="R32" i="9"/>
  <c r="T33" i="9"/>
  <c r="R40" i="9"/>
  <c r="Y34" i="9"/>
  <c r="X21" i="9"/>
  <c r="X21" i="8"/>
  <c r="X23" i="9"/>
  <c r="S27" i="9"/>
  <c r="S25" i="9"/>
  <c r="S52" i="9"/>
  <c r="S49" i="9"/>
  <c r="S51" i="9"/>
  <c r="R22" i="9"/>
  <c r="R19" i="9"/>
  <c r="U22" i="9"/>
  <c r="W24" i="9"/>
  <c r="S32" i="9"/>
  <c r="U33" i="9"/>
  <c r="AC37" i="9"/>
  <c r="S23" i="9"/>
  <c r="W19" i="9"/>
  <c r="Q30" i="9"/>
  <c r="Y20" i="9"/>
  <c r="AC25" i="9"/>
  <c r="Q24" i="9"/>
  <c r="AB29" i="9"/>
  <c r="S19" i="9"/>
  <c r="V31" i="9"/>
  <c r="AA23" i="9"/>
  <c r="AC40" i="9"/>
  <c r="X44" i="9"/>
  <c r="X35" i="9"/>
  <c r="AB66" i="9"/>
  <c r="S18" i="9"/>
  <c r="V21" i="9"/>
  <c r="W22" i="9"/>
  <c r="AB27" i="9"/>
  <c r="AE41" i="8"/>
  <c r="W35" i="9"/>
  <c r="N121" i="8"/>
  <c r="Q31" i="9"/>
  <c r="W32" i="9"/>
  <c r="V40" i="9"/>
  <c r="W43" i="9"/>
  <c r="Z48" i="9"/>
  <c r="V50" i="9"/>
  <c r="Q52" i="9"/>
  <c r="Z54" i="9"/>
  <c r="U56" i="9"/>
  <c r="Q58" i="9"/>
  <c r="Y47" i="9"/>
  <c r="AC59" i="9"/>
  <c r="Y61" i="9"/>
  <c r="V62" i="9"/>
  <c r="R64" i="9"/>
  <c r="U54" i="9"/>
  <c r="AC67" i="9"/>
  <c r="AC68" i="9"/>
  <c r="W70" i="9"/>
  <c r="Q64" i="9"/>
  <c r="R65" i="9"/>
  <c r="W66" i="9"/>
  <c r="V21" i="8"/>
  <c r="U19" i="9"/>
  <c r="W21" i="9"/>
  <c r="G7" i="9"/>
  <c r="T18" i="9" s="1"/>
  <c r="X22" i="9"/>
  <c r="U27" i="9"/>
  <c r="R31" i="9"/>
  <c r="X32" i="9"/>
  <c r="Q39" i="9"/>
  <c r="W40" i="9"/>
  <c r="X43" i="9"/>
  <c r="S45" i="9"/>
  <c r="AA48" i="9"/>
  <c r="W50" i="9"/>
  <c r="R52" i="9"/>
  <c r="X42" i="9"/>
  <c r="AA54" i="9"/>
  <c r="V56" i="9"/>
  <c r="R58" i="9"/>
  <c r="Z47" i="9"/>
  <c r="Q48" i="9"/>
  <c r="AC60" i="9"/>
  <c r="Z60" i="9"/>
  <c r="W62" i="9"/>
  <c r="S64" i="9"/>
  <c r="Q66" i="9"/>
  <c r="Y55" i="9"/>
  <c r="Q56" i="9"/>
  <c r="R57" i="9"/>
  <c r="AA68" i="9"/>
  <c r="AB64" i="9"/>
  <c r="T32" i="9"/>
  <c r="I7" i="9"/>
  <c r="V18" i="9" s="1"/>
  <c r="J7" i="9"/>
  <c r="W18" i="9" s="1"/>
  <c r="U31" i="9"/>
  <c r="U30" i="9"/>
  <c r="Z37" i="9"/>
  <c r="T66" i="9"/>
  <c r="T64" i="9"/>
  <c r="U39" i="9"/>
  <c r="T29" i="9"/>
  <c r="I61" i="8"/>
  <c r="T34" i="9"/>
  <c r="AA66" i="9"/>
  <c r="AC22" i="9"/>
  <c r="Q23" i="9"/>
  <c r="S26" i="9"/>
  <c r="AA33" i="9"/>
  <c r="S37" i="9"/>
  <c r="AA41" i="9"/>
  <c r="K61" i="8"/>
  <c r="M61" i="8"/>
  <c r="C101" i="8"/>
  <c r="E101" i="8"/>
  <c r="V34" i="9"/>
  <c r="AB35" i="9"/>
  <c r="S42" i="9"/>
  <c r="Q49" i="9"/>
  <c r="V39" i="9"/>
  <c r="Z51" i="9"/>
  <c r="Z49" i="9"/>
  <c r="U53" i="9"/>
  <c r="Q55" i="9"/>
  <c r="AC55" i="9"/>
  <c r="AB57" i="9"/>
  <c r="Y57" i="9"/>
  <c r="T59" i="9"/>
  <c r="Q51" i="9"/>
  <c r="T52" i="9"/>
  <c r="AA64" i="9"/>
  <c r="X65" i="9"/>
  <c r="U67" i="9"/>
  <c r="AB58" i="9"/>
  <c r="AC66" i="9"/>
  <c r="Q28" i="9"/>
  <c r="Z42" i="9"/>
  <c r="R29" i="9"/>
  <c r="U23" i="9"/>
  <c r="AA32" i="9"/>
  <c r="Z40" i="9"/>
  <c r="V45" i="9"/>
  <c r="V43" i="9"/>
  <c r="P101" i="8"/>
  <c r="AB18" i="9"/>
  <c r="Y35" i="9"/>
  <c r="AB43" i="9"/>
  <c r="U49" i="9"/>
  <c r="Y33" i="9"/>
  <c r="AB26" i="9"/>
  <c r="S43" i="9"/>
  <c r="R60" i="9"/>
  <c r="R37" i="9"/>
  <c r="J61" i="8"/>
  <c r="Q26" i="9"/>
  <c r="AA35" i="9"/>
  <c r="R42" i="9"/>
  <c r="Z31" i="9"/>
  <c r="U47" i="9"/>
  <c r="Y51" i="9"/>
  <c r="T53" i="9"/>
  <c r="Q53" i="9"/>
  <c r="V44" i="9"/>
  <c r="AB55" i="9"/>
  <c r="AA57" i="9"/>
  <c r="X57" i="9"/>
  <c r="S60" i="9"/>
  <c r="Z50" i="9"/>
  <c r="AC62" i="9"/>
  <c r="Z64" i="9"/>
  <c r="T67" i="9"/>
  <c r="AA58" i="9"/>
  <c r="T60" i="9"/>
  <c r="T26" i="9"/>
  <c r="AB33" i="9"/>
  <c r="T37" i="9"/>
  <c r="AB41" i="9"/>
  <c r="L61" i="8"/>
  <c r="D101" i="8"/>
  <c r="W34" i="9"/>
  <c r="AC35" i="9"/>
  <c r="U28" i="9"/>
  <c r="T42" i="9"/>
  <c r="AA44" i="9"/>
  <c r="W46" i="9"/>
  <c r="AA51" i="9"/>
  <c r="V53" i="9"/>
  <c r="V51" i="9"/>
  <c r="R55" i="9"/>
  <c r="R53" i="9"/>
  <c r="AC57" i="9"/>
  <c r="U59" i="9"/>
  <c r="R51" i="9"/>
  <c r="U52" i="9"/>
  <c r="AB63" i="9"/>
  <c r="AA65" i="9"/>
  <c r="Y65" i="9"/>
  <c r="S69" i="9"/>
  <c r="AC58" i="9"/>
  <c r="S59" i="9"/>
  <c r="V60" i="9"/>
  <c r="W68" i="9"/>
  <c r="AC43" i="9"/>
  <c r="R23" i="9"/>
  <c r="S24" i="9"/>
  <c r="U26" i="9"/>
  <c r="V27" i="9"/>
  <c r="W30" i="9"/>
  <c r="W38" i="9"/>
  <c r="X19" i="9"/>
  <c r="AB30" i="9"/>
  <c r="AA38" i="9"/>
  <c r="U42" i="9"/>
  <c r="Y46" i="9"/>
  <c r="S48" i="9"/>
  <c r="AB51" i="9"/>
  <c r="W53" i="9"/>
  <c r="S55" i="9"/>
  <c r="AA45" i="9"/>
  <c r="W59" i="9"/>
  <c r="S61" i="9"/>
  <c r="AC50" i="9"/>
  <c r="V52" i="9"/>
  <c r="AC63" i="9"/>
  <c r="AB65" i="9"/>
  <c r="W67" i="9"/>
  <c r="T69" i="9"/>
  <c r="Q69" i="9"/>
  <c r="Z61" i="9"/>
  <c r="X68" i="9"/>
  <c r="Z69" i="9"/>
  <c r="Q37" i="9"/>
  <c r="Q20" i="9"/>
  <c r="T24" i="9"/>
  <c r="V26" i="9"/>
  <c r="W27" i="9"/>
  <c r="U21" i="8"/>
  <c r="K19" i="9"/>
  <c r="Z41" i="8"/>
  <c r="Q34" i="9"/>
  <c r="X38" i="9"/>
  <c r="U41" i="8"/>
  <c r="I121" i="8"/>
  <c r="Y19" i="9"/>
  <c r="P19" i="9"/>
  <c r="AC30" i="9" s="1"/>
  <c r="V42" i="9"/>
  <c r="Q44" i="9"/>
  <c r="Z46" i="9"/>
  <c r="U48" i="9"/>
  <c r="Q50" i="9"/>
  <c r="AC51" i="9"/>
  <c r="X53" i="9"/>
  <c r="T55" i="9"/>
  <c r="Z44" i="9"/>
  <c r="X59" i="9"/>
  <c r="T61" i="9"/>
  <c r="Q61" i="9"/>
  <c r="Q63" i="9"/>
  <c r="W52" i="9"/>
  <c r="Z53" i="9"/>
  <c r="AC65" i="9"/>
  <c r="X67" i="9"/>
  <c r="U69" i="9"/>
  <c r="R69" i="9"/>
  <c r="Q62" i="9"/>
  <c r="X51" i="9"/>
  <c r="AE9" i="8"/>
  <c r="P21" i="8"/>
  <c r="U24" i="9"/>
  <c r="W26" i="9"/>
  <c r="AA41" i="8"/>
  <c r="L19" i="9"/>
  <c r="Y22" i="9" s="1"/>
  <c r="Y38" i="9"/>
  <c r="J121" i="8"/>
  <c r="X24" i="9"/>
  <c r="W42" i="9"/>
  <c r="R44" i="9"/>
  <c r="V33" i="9"/>
  <c r="AA46" i="9"/>
  <c r="V48" i="9"/>
  <c r="R50" i="9"/>
  <c r="AC52" i="9"/>
  <c r="Y53" i="9"/>
  <c r="U55" i="9"/>
  <c r="AC45" i="9"/>
  <c r="Y59" i="9"/>
  <c r="U61" i="9"/>
  <c r="R63" i="9"/>
  <c r="R61" i="9"/>
  <c r="X52" i="9"/>
  <c r="AA53" i="9"/>
  <c r="Q54" i="9"/>
  <c r="Y67" i="9"/>
  <c r="V69" i="9"/>
  <c r="V67" i="9"/>
  <c r="Y60" i="9"/>
  <c r="R62" i="9"/>
  <c r="R70" i="9"/>
  <c r="Y40" i="9"/>
  <c r="S66" i="9"/>
  <c r="AA22" i="9"/>
  <c r="AA25" i="9"/>
  <c r="W31" i="9"/>
  <c r="U57" i="9"/>
  <c r="AA70" i="9"/>
  <c r="Q21" i="9"/>
  <c r="W45" i="9"/>
  <c r="AB42" i="9"/>
  <c r="T44" i="9"/>
  <c r="U66" i="9"/>
  <c r="V57" i="9"/>
  <c r="AB70" i="9"/>
  <c r="AB68" i="9"/>
  <c r="T47" i="9"/>
  <c r="S53" i="9"/>
  <c r="AA56" i="9"/>
  <c r="V49" i="9"/>
  <c r="AB62" i="9"/>
  <c r="AB60" i="9"/>
  <c r="V66" i="9"/>
  <c r="U34" i="9"/>
  <c r="R20" i="9"/>
  <c r="Y27" i="9"/>
  <c r="AB41" i="8"/>
  <c r="M19" i="9"/>
  <c r="R34" i="9"/>
  <c r="Z38" i="9"/>
  <c r="W41" i="8"/>
  <c r="E81" i="8"/>
  <c r="K121" i="8"/>
  <c r="AA19" i="9"/>
  <c r="X29" i="9"/>
  <c r="S44" i="9"/>
  <c r="AB46" i="9"/>
  <c r="AB44" i="9"/>
  <c r="W48" i="9"/>
  <c r="S50" i="9"/>
  <c r="Z52" i="9"/>
  <c r="V54" i="9"/>
  <c r="Q57" i="9"/>
  <c r="T46" i="9"/>
  <c r="V47" i="9"/>
  <c r="Z59" i="9"/>
  <c r="Z57" i="9"/>
  <c r="V61" i="9"/>
  <c r="V59" i="9"/>
  <c r="S63" i="9"/>
  <c r="Y52" i="9"/>
  <c r="R54" i="9"/>
  <c r="Z67" i="9"/>
  <c r="Z65" i="9"/>
  <c r="W69" i="9"/>
  <c r="AC61" i="9"/>
  <c r="S62" i="9"/>
  <c r="V63" i="9"/>
  <c r="AC27" i="9"/>
  <c r="T23" i="9"/>
  <c r="S28" i="9"/>
  <c r="S39" i="9"/>
  <c r="T58" i="9"/>
  <c r="T56" i="9"/>
  <c r="T39" i="9"/>
  <c r="R47" i="9"/>
  <c r="R45" i="9"/>
  <c r="AC48" i="9"/>
  <c r="W64" i="9"/>
  <c r="AB22" i="9"/>
  <c r="H61" i="8"/>
  <c r="AA40" i="9"/>
  <c r="AA62" i="9"/>
  <c r="R68" i="9"/>
  <c r="Y41" i="9"/>
  <c r="R21" i="9"/>
  <c r="Z35" i="9"/>
  <c r="Q42" i="9"/>
  <c r="X45" i="9"/>
  <c r="U44" i="9"/>
  <c r="W58" i="9"/>
  <c r="Y50" i="9"/>
  <c r="Y64" i="9"/>
  <c r="S68" i="9"/>
  <c r="AC70" i="9"/>
  <c r="Z33" i="9"/>
  <c r="Z41" i="9"/>
  <c r="S21" i="9"/>
  <c r="AC44" i="9"/>
  <c r="Q18" i="9"/>
  <c r="S21" i="8"/>
  <c r="S20" i="9"/>
  <c r="T21" i="9"/>
  <c r="Z27" i="9"/>
  <c r="AA28" i="9"/>
  <c r="AC41" i="8"/>
  <c r="AC31" i="9"/>
  <c r="U35" i="9"/>
  <c r="AC39" i="9"/>
  <c r="X41" i="8"/>
  <c r="F81" i="8"/>
  <c r="L121" i="8"/>
  <c r="AB19" i="9"/>
  <c r="Y29" i="9"/>
  <c r="U32" i="9"/>
  <c r="Q36" i="9"/>
  <c r="X33" i="9"/>
  <c r="AC46" i="9"/>
  <c r="X48" i="9"/>
  <c r="X46" i="9"/>
  <c r="T50" i="9"/>
  <c r="T48" i="9"/>
  <c r="AA52" i="9"/>
  <c r="W54" i="9"/>
  <c r="R56" i="9"/>
  <c r="U46" i="9"/>
  <c r="W47" i="9"/>
  <c r="AA59" i="9"/>
  <c r="W61" i="9"/>
  <c r="T63" i="9"/>
  <c r="AC53" i="9"/>
  <c r="S54" i="9"/>
  <c r="V55" i="9"/>
  <c r="AA67" i="9"/>
  <c r="X69" i="9"/>
  <c r="T62" i="9"/>
  <c r="W63" i="9"/>
  <c r="Y21" i="9"/>
  <c r="AB36" i="9"/>
  <c r="T31" i="9"/>
  <c r="AC36" i="9"/>
  <c r="T30" i="9"/>
  <c r="AB49" i="9"/>
  <c r="X56" i="9"/>
  <c r="X54" i="9"/>
  <c r="AC20" i="9"/>
  <c r="AC49" i="9"/>
  <c r="AA42" i="9"/>
  <c r="T49" i="9"/>
  <c r="Q68" i="9"/>
  <c r="S29" i="9"/>
  <c r="AB25" i="9"/>
  <c r="S34" i="9"/>
  <c r="S47" i="9"/>
  <c r="W51" i="9"/>
  <c r="R43" i="9"/>
  <c r="Q60" i="9"/>
  <c r="X64" i="9"/>
  <c r="X62" i="9"/>
  <c r="Q25" i="9"/>
  <c r="Y45" i="9"/>
  <c r="R67" i="9"/>
  <c r="X27" i="9"/>
  <c r="T21" i="8"/>
  <c r="E7" i="9"/>
  <c r="R18" i="9" s="1"/>
  <c r="U21" i="9"/>
  <c r="AA27" i="9"/>
  <c r="AB28" i="9"/>
  <c r="AD41" i="8"/>
  <c r="D21" i="9"/>
  <c r="Q32" i="9" s="1"/>
  <c r="R41" i="8"/>
  <c r="V35" i="9"/>
  <c r="Y41" i="8"/>
  <c r="G81" i="8"/>
  <c r="I81" i="8"/>
  <c r="M121" i="8"/>
  <c r="AA24" i="9"/>
  <c r="V32" i="9"/>
  <c r="R36" i="9"/>
  <c r="U40" i="9"/>
  <c r="U43" i="9"/>
  <c r="AA34" i="9"/>
  <c r="Y48" i="9"/>
  <c r="U50" i="9"/>
  <c r="Y54" i="9"/>
  <c r="S56" i="9"/>
  <c r="X47" i="9"/>
  <c r="AB59" i="9"/>
  <c r="X61" i="9"/>
  <c r="U63" i="9"/>
  <c r="Q65" i="9"/>
  <c r="T54" i="9"/>
  <c r="W55" i="9"/>
  <c r="AB67" i="9"/>
  <c r="Y69" i="9"/>
  <c r="V70" i="9"/>
  <c r="U62" i="9"/>
  <c r="X63" i="9"/>
  <c r="R21" i="8"/>
  <c r="AC24" i="9" l="1"/>
  <c r="AC26" i="9"/>
  <c r="Z30" i="9"/>
  <c r="Z26" i="9"/>
  <c r="Z29" i="9"/>
  <c r="Z24" i="9"/>
  <c r="Z19" i="9"/>
  <c r="Q27" i="9"/>
  <c r="Q22" i="9"/>
  <c r="AC21" i="9"/>
  <c r="AC23" i="9"/>
  <c r="Z20" i="9"/>
  <c r="Z21" i="9"/>
  <c r="Z23" i="9"/>
  <c r="Z28" i="9"/>
  <c r="Y30" i="9"/>
  <c r="Y26" i="9"/>
  <c r="AC19" i="9"/>
  <c r="Z25" i="9"/>
  <c r="Q29" i="9"/>
  <c r="P7" i="9"/>
  <c r="AC18" i="9" s="1"/>
  <c r="AE21" i="8"/>
  <c r="Z22" i="9"/>
  <c r="Y24" i="9"/>
  <c r="X30" i="9"/>
  <c r="X28" i="9"/>
  <c r="X26" i="9"/>
  <c r="X20" i="9"/>
</calcChain>
</file>

<file path=xl/sharedStrings.xml><?xml version="1.0" encoding="utf-8"?>
<sst xmlns="http://schemas.openxmlformats.org/spreadsheetml/2006/main" count="5523" uniqueCount="200">
  <si>
    <t>Shell Polymers Monaca</t>
  </si>
  <si>
    <t>2020 Summary of Site Emissions</t>
  </si>
  <si>
    <t>Refer to 2020 Air Inventory Files</t>
  </si>
  <si>
    <t>CO Emissions</t>
  </si>
  <si>
    <t>H2SO4 Emissions</t>
  </si>
  <si>
    <t>NH3 Emissions</t>
  </si>
  <si>
    <t>NOx Emissions</t>
  </si>
  <si>
    <t>PM (Filt) Emissions</t>
  </si>
  <si>
    <t>PM10 Emissions</t>
  </si>
  <si>
    <t>PM2.5 Emissions</t>
  </si>
  <si>
    <t>SO2 Emissions</t>
  </si>
  <si>
    <t>VOC Emissions</t>
  </si>
  <si>
    <t>CO2 Emissions</t>
  </si>
  <si>
    <t>CH4 Emissions</t>
  </si>
  <si>
    <t>N2O Emissions</t>
  </si>
  <si>
    <t>HAP Emissions</t>
  </si>
  <si>
    <t>CO2e Emissions</t>
  </si>
  <si>
    <t>Year</t>
  </si>
  <si>
    <t>Month</t>
  </si>
  <si>
    <t>lbs/mo</t>
  </si>
  <si>
    <t>tons/mo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</si>
  <si>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</si>
  <si>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</si>
  <si>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</si>
  <si>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</si>
  <si>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</si>
  <si>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</si>
  <si>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</si>
  <si>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</si>
  <si>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</si>
  <si>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</si>
  <si>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</si>
  <si>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</si>
  <si>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</si>
  <si>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2021 Summary of Site Emissions</t>
  </si>
  <si>
    <r>
      <t xml:space="preserve">See file entitled </t>
    </r>
    <r>
      <rPr>
        <i/>
        <sz val="11"/>
        <color theme="1"/>
        <rFont val="Calibri"/>
        <family val="2"/>
        <scheme val="minor"/>
      </rPr>
      <t>2021_Monthly_Emissions_by_Source.xlsx</t>
    </r>
  </si>
  <si>
    <t>2022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</si>
  <si>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2022_Monthly_Actual_Emission_Summary_20221231_R5_Final_AES_Online_20230517.xlsx</t>
    </r>
  </si>
  <si>
    <t>2023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</si>
  <si>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2023_Monthly_Actual_Emission_Summary_Date.xlsx</t>
    </r>
  </si>
  <si>
    <t>12-Month Rolling Summation Emissions</t>
  </si>
  <si>
    <t>CO</t>
  </si>
  <si>
    <t>NH3</t>
  </si>
  <si>
    <t>NOx</t>
  </si>
  <si>
    <t>PM (Filt)</t>
  </si>
  <si>
    <t>PM10</t>
  </si>
  <si>
    <t>PM2.5</t>
  </si>
  <si>
    <t>SO2</t>
  </si>
  <si>
    <t>VOC</t>
  </si>
  <si>
    <t>CO2</t>
  </si>
  <si>
    <t>CH4</t>
  </si>
  <si>
    <t>N2O</t>
  </si>
  <si>
    <t>Total HAP</t>
  </si>
  <si>
    <t>CO2e</t>
  </si>
  <si>
    <t>Monthly Emissions (tons/mo)</t>
  </si>
  <si>
    <t>Rolling Emissions (tons/12-mo)</t>
  </si>
  <si>
    <t>2024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</si>
  <si>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2024_Monthly_Actual_Emission_Summary_Date.xlsx</t>
    </r>
  </si>
  <si>
    <t>2025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</si>
  <si>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2025_Monthly_Actual_Emission_Summary_Date.xlsx</t>
    </r>
  </si>
  <si>
    <t>Monthly Total Emissions from Calendar Year 2020 through Calendar Year 2025</t>
  </si>
  <si>
    <t>OVERALL TOTAL</t>
  </si>
  <si>
    <t>Total</t>
  </si>
  <si>
    <t>Manual</t>
  </si>
  <si>
    <t>Miscellaneous Generator Sets</t>
  </si>
  <si>
    <t>Misc Engines</t>
  </si>
  <si>
    <t>Stationary Combustion</t>
  </si>
  <si>
    <t>Building Utility Natural Gas Combustion</t>
  </si>
  <si>
    <t>Misc Combustion</t>
  </si>
  <si>
    <t>Gas Insulated Switchgear (SF6)</t>
  </si>
  <si>
    <t>Fugitive</t>
  </si>
  <si>
    <t>Plant Roadways</t>
  </si>
  <si>
    <t>Wastewater Treatment Plant/Uncontrolled WEMCO EC-15</t>
  </si>
  <si>
    <t>Water9/Manual</t>
  </si>
  <si>
    <t>Equipment Components - ECU, PE12, OSBL</t>
  </si>
  <si>
    <t>LeaksDas/Manual</t>
  </si>
  <si>
    <t>Equipment Components - Cogen and UGF</t>
  </si>
  <si>
    <t>Diesel Fuel Storage Tanks (&lt;150 Gal)</t>
  </si>
  <si>
    <t>Pyrolysis Fuel Oil Storage Tanks - Miscellaneous Releases</t>
  </si>
  <si>
    <t>Diesel Fuel Storage Tanks (&gt;150 Gal)</t>
  </si>
  <si>
    <t>Spent Caustic Storage Tanks - Miscellaneous Releases</t>
  </si>
  <si>
    <t>Recovered Oil and FEOR Storage Tanks - Miscellaneous Releases</t>
  </si>
  <si>
    <t>Liquid Loadout (Recovered Oil)</t>
  </si>
  <si>
    <t>PE Pellet Material Storage, Handling, Loadout - VOC Residual</t>
  </si>
  <si>
    <t>PE Pellet Material Storage, Handling, Loadout - PM Sources</t>
  </si>
  <si>
    <t>Process</t>
  </si>
  <si>
    <t>Spent Caustic Header System - SCTO</t>
  </si>
  <si>
    <t>HP Header System - Waste Gas Flare (TGEF/Elevated)</t>
  </si>
  <si>
    <t>Flaring</t>
  </si>
  <si>
    <t>HP Header System - Elevated Flare Pilot</t>
  </si>
  <si>
    <t>HP Header System - TEGF #2 Pilot</t>
  </si>
  <si>
    <t>HP Header System - TEGF #1 Pilot</t>
  </si>
  <si>
    <t>LP Header System - MPGF CVTO Trips</t>
  </si>
  <si>
    <t>LP Header System - MPGF Ethylene Storage Tank Vent</t>
  </si>
  <si>
    <t>LP Header System - MPGF PE1/PE2 Episodic Vents</t>
  </si>
  <si>
    <t>LP Header System - MPGF Pilot</t>
  </si>
  <si>
    <t>LP Header System - CVTO</t>
  </si>
  <si>
    <t>Process Cooling Tower</t>
  </si>
  <si>
    <t>PE Manufacturing Lines - Miscellaneous Releases</t>
  </si>
  <si>
    <t>PE Manufacturing Lines - PM Sources</t>
  </si>
  <si>
    <t>Cogeneration Plant Cooling Tower</t>
  </si>
  <si>
    <t>Ethane Cracking Furnace #7</t>
  </si>
  <si>
    <t>037</t>
  </si>
  <si>
    <t>Ethane Cracking Furnace #6</t>
  </si>
  <si>
    <t>036</t>
  </si>
  <si>
    <t>Ethane Cracking Furnace #5</t>
  </si>
  <si>
    <t>035</t>
  </si>
  <si>
    <t>Ethane Cracking Furnace #4</t>
  </si>
  <si>
    <t>034</t>
  </si>
  <si>
    <t>Ethane Cracking Furnace #3</t>
  </si>
  <si>
    <t>033</t>
  </si>
  <si>
    <t>Ethane Cracking Furnace #2</t>
  </si>
  <si>
    <t>032</t>
  </si>
  <si>
    <t>Ethane Cracking Furnace #1</t>
  </si>
  <si>
    <t>031</t>
  </si>
  <si>
    <t>Natural-Gas Fired Emergency Generators (3)</t>
  </si>
  <si>
    <t>Fire Pump Engines (2)</t>
  </si>
  <si>
    <t>Diesel-Fired Emergency Generators (2)</t>
  </si>
  <si>
    <t>Combustion Tubine/Duct Burner Unit #3</t>
  </si>
  <si>
    <t>Combustion Tubine/Duct Burner Unit #2</t>
  </si>
  <si>
    <t>Combustion Tubine/Duct Burner Unit #1</t>
  </si>
  <si>
    <t>CO2e Emissions (tons/mo)</t>
  </si>
  <si>
    <t>HAP Emissions (tons/mo)</t>
  </si>
  <si>
    <t>N2O Emissions (tons/mo)</t>
  </si>
  <si>
    <t>CH4 Emissions (tons/mo</t>
  </si>
  <si>
    <t>CO2 Emissions (tons/mo)</t>
  </si>
  <si>
    <t>VOC Emissions (tons/mo)</t>
  </si>
  <si>
    <t>SO2 Emissions (tons/mo)</t>
  </si>
  <si>
    <t>PM2.5 Emissions (tons/mo)</t>
  </si>
  <si>
    <t>PM10 Emissions (tons/mo)</t>
  </si>
  <si>
    <t>PM (cond) Emissions (tons/mo)</t>
  </si>
  <si>
    <t>PM (filt) Emissions (tons/mo)</t>
  </si>
  <si>
    <t>NOx Emissions (tons/mo)</t>
  </si>
  <si>
    <t>NH3 Emissions (tons/mo)</t>
  </si>
  <si>
    <t>H2SO4 Emission (tons/mo)</t>
  </si>
  <si>
    <t>CO Emissions (tons/mo)</t>
  </si>
  <si>
    <t>PMR Category</t>
  </si>
  <si>
    <t>Quarter</t>
  </si>
  <si>
    <t>Calculation Platform</t>
  </si>
  <si>
    <t>PADEP Source Name</t>
  </si>
  <si>
    <t>PADEP ID</t>
  </si>
  <si>
    <t>SHELL POLYMERS MONACA</t>
  </si>
  <si>
    <t>SUMMARY OF ACTUAL MONTHLY EMISSIONS, EMISSION SOURCE BASIS</t>
  </si>
  <si>
    <t>Wastewater Treatment Plant</t>
  </si>
  <si>
    <t>Equipment Components</t>
  </si>
  <si>
    <t>tons</t>
  </si>
  <si>
    <t>% of Total</t>
  </si>
  <si>
    <t>TOTAL HAPS</t>
  </si>
  <si>
    <t>Selenium</t>
  </si>
  <si>
    <t>Nickel</t>
  </si>
  <si>
    <t>Mercury</t>
  </si>
  <si>
    <t>Manganese</t>
  </si>
  <si>
    <t>Lead</t>
  </si>
  <si>
    <t>Cobalt</t>
  </si>
  <si>
    <t>Chromium</t>
  </si>
  <si>
    <t>Cadmium</t>
  </si>
  <si>
    <t>Beryllium</t>
  </si>
  <si>
    <t>Arsenic</t>
  </si>
  <si>
    <t>Tetrachloroethylene</t>
  </si>
  <si>
    <t>1,2 Dichloropropane</t>
  </si>
  <si>
    <t>Dibutylphthalate</t>
  </si>
  <si>
    <t xml:space="preserve">Dimethyl Phthalate </t>
  </si>
  <si>
    <t>XYLENE (MIXED ISOMERS)</t>
  </si>
  <si>
    <t>VINYL CHLORIDE</t>
  </si>
  <si>
    <t>2,2,4-TRIMETHYLPENTANE</t>
  </si>
  <si>
    <t>1,1,2,TRICHLOROETHANE</t>
  </si>
  <si>
    <t>1,1,2,2-TETRACHLOROETHANE</t>
  </si>
  <si>
    <t>TOLUENE</t>
  </si>
  <si>
    <t>STYRENE</t>
  </si>
  <si>
    <t>PROPYLENE OXIDE</t>
  </si>
  <si>
    <t>POM (Minus Napthalene)</t>
  </si>
  <si>
    <t>PHENOL</t>
  </si>
  <si>
    <t>NAPHTHALENE</t>
  </si>
  <si>
    <t>METHYLENE CHLORIDE</t>
  </si>
  <si>
    <t>METHANOL</t>
  </si>
  <si>
    <t>HEXANE</t>
  </si>
  <si>
    <t>FORMALDEHYDE</t>
  </si>
  <si>
    <t>ETHYLENE GLYCOL   MONOBUTYL ETHER ACETATE</t>
  </si>
  <si>
    <t>Ethylene Glycol</t>
  </si>
  <si>
    <t>ETHYLDIBROMIDE</t>
  </si>
  <si>
    <t>ETHYLBENZENE</t>
  </si>
  <si>
    <t>1,3-DICHLOROPROPENE</t>
  </si>
  <si>
    <t>DICHLOROBENZENE</t>
  </si>
  <si>
    <t>CHLORFORM</t>
  </si>
  <si>
    <t>CHLOROBENZENE</t>
  </si>
  <si>
    <t>CARBON TETRACHLORIDE</t>
  </si>
  <si>
    <t>1,3 BUTADIENE</t>
  </si>
  <si>
    <t>BIPHENYL</t>
  </si>
  <si>
    <t>BENZENE</t>
  </si>
  <si>
    <t>ACROLEIN</t>
  </si>
  <si>
    <t>ACETALDEHYDE</t>
  </si>
  <si>
    <t>HAP SPECIATION EMISSIONS</t>
  </si>
  <si>
    <t>CALENDAR YEAR 2025</t>
  </si>
  <si>
    <t>Ethane Cracking Furnace #5 - Miscellaneous Releases</t>
  </si>
  <si>
    <t>January - December 2025</t>
  </si>
  <si>
    <t>2026 Summary of Site Emissions</t>
  </si>
  <si>
    <r>
      <t xml:space="preserve">See file entitled: </t>
    </r>
    <r>
      <rPr>
        <i/>
        <sz val="11"/>
        <color theme="1"/>
        <rFont val="Calibri"/>
        <family val="2"/>
        <scheme val="minor"/>
      </rPr>
      <t>2026_Monthly_Actual_Emission_Summary_Date.xlsx</t>
    </r>
  </si>
  <si>
    <t>CALENDAR YEAR 2026</t>
  </si>
  <si>
    <t>Ethylene Manufacturing Lines - Miscellaneous Releases</t>
  </si>
  <si>
    <t>January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</si>
</sst>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000"/>
    <numFmt numFmtId="166" formatCode="#,##0.000"/>
    <numFmt numFmtId="167" formatCode="#,##0.000000"/>
    <numFmt numFmtId="168" formatCode="#,##0.00000"/>
    <numFmt numFmtId="169" formatCode="0.000000"/>
    <numFmt numFmtId="170" formatCode="#,##0.####"/>
    <numFmt numFmtId="171" formatCode="0.####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 wrapText="1"/>
    </xf>
    <xf numFmtId="0" fontId="2" fillId="0" borderId="0" xfId="0" applyFont="1"/>
    <xf numFmtId="0" fontId="1" fillId="0" borderId="0" xfId="0" applyFont="1"/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 wrapText="1"/>
    </xf>
    <xf numFmtId="164" fontId="0" fillId="2" borderId="0" xfId="0" applyNumberFormat="1" applyFill="1"/>
    <xf numFmtId="4" fontId="0" fillId="2" borderId="0" xfId="0" applyNumberFormat="1" applyFill="1"/>
    <xf numFmtId="4" fontId="0" fillId="0" borderId="0" xfId="0" applyNumberFormat="1" applyAlignment="1">
      <alignment horizontal="right" wrapText="1"/>
    </xf>
    <xf numFmtId="3" fontId="0" fillId="0" borderId="0" xfId="0" applyNumberFormat="1"/>
    <xf numFmtId="3" fontId="0" fillId="0" borderId="0" xfId="0" applyNumberFormat="1" applyAlignment="1">
      <alignment horizontal="right" wrapText="1"/>
    </xf>
    <xf numFmtId="3" fontId="0" fillId="2" borderId="0" xfId="0" applyNumberFormat="1" applyFill="1"/>
    <xf numFmtId="4" fontId="0" fillId="0" borderId="0" xfId="0" applyNumberFormat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 applyAlignment="1">
      <alignment horizontal="right" wrapText="1"/>
    </xf>
    <xf numFmtId="4" fontId="0" fillId="4" borderId="0" xfId="0" applyNumberFormat="1" applyFill="1"/>
    <xf numFmtId="3" fontId="0" fillId="4" borderId="0" xfId="0" applyNumberFormat="1" applyFill="1"/>
    <xf numFmtId="0" fontId="0" fillId="4" borderId="0" xfId="0" applyFill="1" applyAlignment="1">
      <alignment horizontal="center"/>
    </xf>
    <xf numFmtId="164" fontId="3" fillId="4" borderId="0" xfId="0" applyNumberFormat="1" applyFont="1" applyFill="1" applyAlignment="1">
      <alignment horizontal="right"/>
    </xf>
    <xf numFmtId="0" fontId="0" fillId="4" borderId="0" xfId="0" applyFill="1"/>
    <xf numFmtId="4" fontId="3" fillId="0" borderId="0" xfId="0" applyNumberFormat="1" applyFont="1" applyAlignment="1">
      <alignment horizontal="right"/>
    </xf>
    <xf numFmtId="4" fontId="3" fillId="4" borderId="0" xfId="0" applyNumberFormat="1" applyFont="1" applyFill="1" applyAlignment="1">
      <alignment horizontal="right"/>
    </xf>
    <xf numFmtId="164" fontId="4" fillId="0" borderId="0" xfId="0" applyNumberFormat="1" applyFont="1"/>
    <xf numFmtId="166" fontId="0" fillId="0" borderId="0" xfId="0" applyNumberFormat="1" applyAlignment="1">
      <alignment horizontal="right"/>
    </xf>
    <xf numFmtId="2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167" fontId="5" fillId="0" borderId="0" xfId="0" applyNumberFormat="1" applyFont="1"/>
    <xf numFmtId="4" fontId="5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167" fontId="5" fillId="0" borderId="2" xfId="0" applyNumberFormat="1" applyFont="1" applyBorder="1"/>
    <xf numFmtId="4" fontId="5" fillId="0" borderId="2" xfId="0" applyNumberFormat="1" applyFont="1" applyBorder="1"/>
    <xf numFmtId="0" fontId="5" fillId="0" borderId="3" xfId="0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167" fontId="5" fillId="0" borderId="3" xfId="0" applyNumberFormat="1" applyFont="1" applyBorder="1" applyAlignment="1">
      <alignment vertical="top"/>
    </xf>
    <xf numFmtId="4" fontId="5" fillId="0" borderId="3" xfId="0" applyNumberFormat="1" applyFont="1" applyBorder="1" applyAlignment="1">
      <alignment vertical="top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70" fontId="6" fillId="0" borderId="1" xfId="0" applyNumberFormat="1" applyFont="1" applyBorder="1" applyAlignment="1">
      <alignment horizontal="right" wrapText="1"/>
    </xf>
    <xf numFmtId="171" fontId="6" fillId="0" borderId="1" xfId="0" applyNumberFormat="1" applyFont="1" applyBorder="1" applyAlignment="1">
      <alignment horizontal="right" wrapText="1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quotePrefix="1" applyFont="1" applyAlignment="1">
      <alignment horizontal="left" vertical="top"/>
    </xf>
    <xf numFmtId="0" fontId="5" fillId="0" borderId="2" xfId="0" quotePrefix="1" applyFont="1" applyBorder="1" applyAlignment="1">
      <alignment horizontal="left" vertical="top"/>
    </xf>
    <xf numFmtId="0" fontId="5" fillId="0" borderId="0" xfId="0" applyFont="1" applyAlignment="1">
      <alignment vertical="top" wrapText="1"/>
    </xf>
    <xf numFmtId="169" fontId="5" fillId="0" borderId="0" xfId="0" applyNumberFormat="1" applyFont="1"/>
    <xf numFmtId="168" fontId="5" fillId="0" borderId="0" xfId="0" applyNumberFormat="1" applyFont="1"/>
    <xf numFmtId="168" fontId="5" fillId="0" borderId="2" xfId="0" applyNumberFormat="1" applyFont="1" applyBorder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167" fontId="5" fillId="0" borderId="2" xfId="0" applyNumberFormat="1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5" fillId="0" borderId="2" xfId="0" applyFont="1" applyBorder="1"/>
    <xf numFmtId="0" fontId="5" fillId="0" borderId="0" xfId="0" applyFont="1" applyAlignment="1">
      <alignment horizontal="left"/>
    </xf>
    <xf numFmtId="11" fontId="5" fillId="0" borderId="0" xfId="0" applyNumberFormat="1" applyFont="1"/>
    <xf numFmtId="0" fontId="6" fillId="0" borderId="0" xfId="0" applyFont="1"/>
    <xf numFmtId="0" fontId="6" fillId="0" borderId="0" xfId="0" quotePrefix="1" applyFont="1"/>
    <xf numFmtId="0" fontId="5" fillId="0" borderId="3" xfId="0" applyFont="1" applyBorder="1"/>
    <xf numFmtId="0" fontId="5" fillId="0" borderId="3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7" fontId="5" fillId="0" borderId="3" xfId="0" applyNumberFormat="1" applyFont="1" applyBorder="1"/>
    <xf numFmtId="4" fontId="5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960B-4D8A-4FDB-BA47-97F468FB2039}">
  <dimension ref="A1:AE141"/>
  <sheetViews>
    <sheetView showGridLines="0" topLeftCell="R112" workbookViewId="0">
      <selection activeCell="W129" sqref="W129:AE130"/>
    </sheetView>
  </sheetViews>
  <sheetFormatPr defaultRowHeight="14.5" x14ac:dyDescent="0.35"/>
  <cols>
    <col min="2" max="2" width="11.1796875" bestFit="1" customWidth="1"/>
    <col min="3" max="11" width="11.7265625" customWidth="1"/>
    <col min="12" max="12" width="13.1796875" customWidth="1"/>
    <col min="13" max="15" width="11.7265625" customWidth="1"/>
    <col min="16" max="16" width="14" customWidth="1"/>
    <col min="17" max="17" width="3.7265625" customWidth="1"/>
    <col min="18" max="30" width="11.7265625" customWidth="1"/>
    <col min="31" max="31" width="12.26953125" customWidth="1"/>
    <col min="32" max="64" width="11.7265625" customWidth="1"/>
  </cols>
  <sheetData>
    <row r="1" spans="1:31" x14ac:dyDescent="0.35">
      <c r="A1" s="7" t="s">
        <v>60</v>
      </c>
    </row>
    <row r="2" spans="1:31" x14ac:dyDescent="0.35">
      <c r="A2" s="7" t="s">
        <v>0</v>
      </c>
    </row>
    <row r="3" spans="1:31" x14ac:dyDescent="0.35">
      <c r="A3" s="1"/>
    </row>
    <row r="4" spans="1:31" x14ac:dyDescent="0.35">
      <c r="A4" s="6" t="s">
        <v>1</v>
      </c>
    </row>
    <row r="5" spans="1:31" x14ac:dyDescent="0.35">
      <c r="A5" t="s">
        <v>2</v>
      </c>
    </row>
    <row r="7" spans="1:31" ht="29" x14ac:dyDescent="0.35">
      <c r="A7" s="1"/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18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R7" s="5" t="s">
        <v>3</v>
      </c>
      <c r="S7" s="5" t="s">
        <v>4</v>
      </c>
      <c r="T7" s="5" t="s">
        <v>5</v>
      </c>
      <c r="U7" s="5" t="s">
        <v>6</v>
      </c>
      <c r="V7" s="5" t="s">
        <v>7</v>
      </c>
      <c r="W7" s="5" t="s">
        <v>8</v>
      </c>
      <c r="X7" s="5" t="s">
        <v>9</v>
      </c>
      <c r="Y7" s="5" t="s">
        <v>10</v>
      </c>
      <c r="Z7" s="5" t="s">
        <v>11</v>
      </c>
      <c r="AA7" s="5" t="s">
        <v>12</v>
      </c>
      <c r="AB7" s="5" t="s">
        <v>13</v>
      </c>
      <c r="AC7" s="5" t="s">
        <v>14</v>
      </c>
      <c r="AD7" s="5" t="s">
        <v>15</v>
      </c>
      <c r="AE7" s="5" t="s">
        <v>16</v>
      </c>
    </row>
    <row r="8" spans="1:31" x14ac:dyDescent="0.35">
      <c r="A8" s="1" t="s">
        <v>17</v>
      </c>
      <c r="B8" t="s">
        <v>18</v>
      </c>
      <c r="C8" s="5" t="s">
        <v>19</v>
      </c>
      <c r="D8" s="5" t="s">
        <v>19</v>
      </c>
      <c r="E8" s="5" t="s">
        <v>19</v>
      </c>
      <c r="F8" s="5" t="s">
        <v>19</v>
      </c>
      <c r="G8" s="5" t="s">
        <v>19</v>
      </c>
      <c r="H8" s="5" t="s">
        <v>19</v>
      </c>
      <c r="I8" s="5" t="s">
        <v>19</v>
      </c>
      <c r="J8" s="5" t="s">
        <v>19</v>
      </c>
      <c r="K8" s="5" t="s">
        <v>19</v>
      </c>
      <c r="L8" s="18" t="s">
        <v>19</v>
      </c>
      <c r="M8" s="5" t="s">
        <v>19</v>
      </c>
      <c r="N8" s="5" t="s">
        <v>19</v>
      </c>
      <c r="O8" s="5" t="s">
        <v>19</v>
      </c>
      <c r="P8" s="18" t="s">
        <v>19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  <c r="W8" s="5" t="s">
        <v>20</v>
      </c>
      <c r="X8" s="5" t="s">
        <v>20</v>
      </c>
      <c r="Y8" s="5" t="s">
        <v>20</v>
      </c>
      <c r="Z8" s="5" t="s">
        <v>20</v>
      </c>
      <c r="AA8" s="5" t="s">
        <v>20</v>
      </c>
      <c r="AB8" s="5" t="s">
        <v>20</v>
      </c>
      <c r="AC8" s="5" t="s">
        <v>20</v>
      </c>
      <c r="AD8" s="5" t="s">
        <v>20</v>
      </c>
      <c r="AE8" s="5" t="s">
        <v>20</v>
      </c>
    </row>
    <row r="9" spans="1:31" x14ac:dyDescent="0.35">
      <c r="A9" s="1">
        <v>2020</v>
      </c>
      <c r="B9" t="s">
        <v>21</v>
      </c>
      <c r="C9" s="15">
        <v>7.33</v>
      </c>
      <c r="D9" s="15">
        <v>0</v>
      </c>
      <c r="E9" s="15">
        <v>0</v>
      </c>
      <c r="F9" s="15">
        <v>7.47</v>
      </c>
      <c r="G9" s="15">
        <v>0.23</v>
      </c>
      <c r="H9" s="15">
        <v>0.22000000000000003</v>
      </c>
      <c r="I9" s="15">
        <v>0.21000000000000002</v>
      </c>
      <c r="J9" s="15">
        <v>0.01</v>
      </c>
      <c r="K9" s="15">
        <v>0.21000000000000002</v>
      </c>
      <c r="L9" s="19">
        <v>1383.7900000000002</v>
      </c>
      <c r="M9" s="15">
        <v>1.1100000000000001</v>
      </c>
      <c r="N9" s="15">
        <v>0.01</v>
      </c>
      <c r="O9" s="15">
        <f t="shared" ref="O9:O20" si="0">0.0011*166.666666666667</f>
        <v>0.18333333333333371</v>
      </c>
      <c r="P9" s="24">
        <f t="shared" ref="P9:P20" si="1">+L9+M9*25+N9*298</f>
        <v>1414.5200000000002</v>
      </c>
      <c r="R9" s="12">
        <f t="shared" ref="R9:R20" si="2">+C9/2000</f>
        <v>3.6649999999999999E-3</v>
      </c>
      <c r="S9" s="12">
        <f t="shared" ref="S9:S20" si="3">+D9/2000</f>
        <v>0</v>
      </c>
      <c r="T9" s="12">
        <f t="shared" ref="T9:T20" si="4">+E9/2000</f>
        <v>0</v>
      </c>
      <c r="U9" s="12">
        <f t="shared" ref="U9:U20" si="5">+F9/2000</f>
        <v>3.735E-3</v>
      </c>
      <c r="V9" s="12">
        <f t="shared" ref="V9:V20" si="6">+G9/2000</f>
        <v>1.15E-4</v>
      </c>
      <c r="W9" s="12">
        <f t="shared" ref="W9:W20" si="7">+H9/2000</f>
        <v>1.1000000000000002E-4</v>
      </c>
      <c r="X9" s="12">
        <f t="shared" ref="X9:X20" si="8">+I9/2000</f>
        <v>1.05E-4</v>
      </c>
      <c r="Y9" s="12">
        <f t="shared" ref="Y9:Y20" si="9">+J9/2000</f>
        <v>5.0000000000000004E-6</v>
      </c>
      <c r="Z9" s="12">
        <f t="shared" ref="Z9:Z20" si="10">+K9/2000</f>
        <v>1.05E-4</v>
      </c>
      <c r="AA9" s="12">
        <f t="shared" ref="AA9:AA20" si="11">+L9/2000</f>
        <v>0.69189500000000015</v>
      </c>
      <c r="AB9" s="12">
        <f t="shared" ref="AB9:AB20" si="12">+M9/2000</f>
        <v>5.5500000000000005E-4</v>
      </c>
      <c r="AC9" s="12">
        <f t="shared" ref="AC9:AC20" si="13">+N9/2000</f>
        <v>5.0000000000000004E-6</v>
      </c>
      <c r="AD9" s="12">
        <f t="shared" ref="AD9:AD20" si="14">+O9/2000</f>
        <v>9.1666666666666857E-5</v>
      </c>
      <c r="AE9" s="12">
        <f t="shared" ref="AE9:AE20" si="15">+P9/2000</f>
        <v>0.70726000000000011</v>
      </c>
    </row>
    <row r="10" spans="1:31" x14ac:dyDescent="0.35">
      <c r="A10" s="1">
        <v>2020</v>
      </c>
      <c r="B10" t="s">
        <v>22</v>
      </c>
      <c r="C10" s="15">
        <v>37.79</v>
      </c>
      <c r="D10" s="15">
        <v>0</v>
      </c>
      <c r="E10" s="15">
        <v>0</v>
      </c>
      <c r="F10" s="15">
        <v>12.629999999999999</v>
      </c>
      <c r="G10" s="15">
        <v>0.26</v>
      </c>
      <c r="H10" s="15">
        <v>0.24000000000000002</v>
      </c>
      <c r="I10" s="15">
        <v>0.24000000000000002</v>
      </c>
      <c r="J10" s="15">
        <v>0</v>
      </c>
      <c r="K10" s="15">
        <v>0.77</v>
      </c>
      <c r="L10" s="19">
        <v>1844.13</v>
      </c>
      <c r="M10" s="15">
        <v>7.1999999999999993</v>
      </c>
      <c r="N10" s="15">
        <v>0</v>
      </c>
      <c r="O10" s="15">
        <f t="shared" si="0"/>
        <v>0.18333333333333371</v>
      </c>
      <c r="P10" s="24">
        <f t="shared" si="1"/>
        <v>2024.13</v>
      </c>
      <c r="R10" s="12">
        <f t="shared" si="2"/>
        <v>1.8894999999999999E-2</v>
      </c>
      <c r="S10" s="12">
        <f t="shared" si="3"/>
        <v>0</v>
      </c>
      <c r="T10" s="12">
        <f t="shared" si="4"/>
        <v>0</v>
      </c>
      <c r="U10" s="12">
        <f t="shared" si="5"/>
        <v>6.3149999999999994E-3</v>
      </c>
      <c r="V10" s="12">
        <f t="shared" si="6"/>
        <v>1.3000000000000002E-4</v>
      </c>
      <c r="W10" s="12">
        <f t="shared" si="7"/>
        <v>1.2E-4</v>
      </c>
      <c r="X10" s="12">
        <f t="shared" si="8"/>
        <v>1.2E-4</v>
      </c>
      <c r="Y10" s="12">
        <f t="shared" si="9"/>
        <v>0</v>
      </c>
      <c r="Z10" s="12">
        <f t="shared" si="10"/>
        <v>3.8500000000000003E-4</v>
      </c>
      <c r="AA10" s="12">
        <f t="shared" si="11"/>
        <v>0.92206500000000002</v>
      </c>
      <c r="AB10" s="12">
        <f t="shared" si="12"/>
        <v>3.5999999999999995E-3</v>
      </c>
      <c r="AC10" s="12">
        <f t="shared" si="13"/>
        <v>0</v>
      </c>
      <c r="AD10" s="12">
        <f t="shared" si="14"/>
        <v>9.1666666666666857E-5</v>
      </c>
      <c r="AE10" s="12">
        <f t="shared" si="15"/>
        <v>1.012065</v>
      </c>
    </row>
    <row r="11" spans="1:31" x14ac:dyDescent="0.35">
      <c r="A11" s="1">
        <v>2020</v>
      </c>
      <c r="B11" t="s">
        <v>23</v>
      </c>
      <c r="C11" s="15">
        <v>40.380000000000003</v>
      </c>
      <c r="D11" s="15">
        <v>0</v>
      </c>
      <c r="E11" s="15">
        <v>0</v>
      </c>
      <c r="F11" s="15">
        <v>13.51</v>
      </c>
      <c r="G11" s="15">
        <v>0.27999999999999997</v>
      </c>
      <c r="H11" s="15">
        <v>0.27999999999999997</v>
      </c>
      <c r="I11" s="15">
        <v>0.26</v>
      </c>
      <c r="J11" s="15">
        <v>0</v>
      </c>
      <c r="K11" s="15">
        <v>0.81</v>
      </c>
      <c r="L11" s="19">
        <v>1971.32</v>
      </c>
      <c r="M11" s="15">
        <v>7.6999999999999993</v>
      </c>
      <c r="N11" s="15">
        <v>0</v>
      </c>
      <c r="O11" s="15">
        <f t="shared" si="0"/>
        <v>0.18333333333333371</v>
      </c>
      <c r="P11" s="24">
        <f t="shared" si="1"/>
        <v>2163.8199999999997</v>
      </c>
      <c r="R11" s="12">
        <f t="shared" si="2"/>
        <v>2.019E-2</v>
      </c>
      <c r="S11" s="12">
        <f t="shared" si="3"/>
        <v>0</v>
      </c>
      <c r="T11" s="12">
        <f t="shared" si="4"/>
        <v>0</v>
      </c>
      <c r="U11" s="12">
        <f t="shared" si="5"/>
        <v>6.7549999999999997E-3</v>
      </c>
      <c r="V11" s="12">
        <f t="shared" si="6"/>
        <v>1.3999999999999999E-4</v>
      </c>
      <c r="W11" s="12">
        <f t="shared" si="7"/>
        <v>1.3999999999999999E-4</v>
      </c>
      <c r="X11" s="12">
        <f t="shared" si="8"/>
        <v>1.3000000000000002E-4</v>
      </c>
      <c r="Y11" s="12">
        <f t="shared" si="9"/>
        <v>0</v>
      </c>
      <c r="Z11" s="12">
        <f t="shared" si="10"/>
        <v>4.0500000000000003E-4</v>
      </c>
      <c r="AA11" s="12">
        <f t="shared" si="11"/>
        <v>0.98565999999999998</v>
      </c>
      <c r="AB11" s="12">
        <f t="shared" si="12"/>
        <v>3.8499999999999997E-3</v>
      </c>
      <c r="AC11" s="12">
        <f t="shared" si="13"/>
        <v>0</v>
      </c>
      <c r="AD11" s="12">
        <f t="shared" si="14"/>
        <v>9.1666666666666857E-5</v>
      </c>
      <c r="AE11" s="12">
        <f t="shared" si="15"/>
        <v>1.0819099999999999</v>
      </c>
    </row>
    <row r="12" spans="1:31" x14ac:dyDescent="0.35">
      <c r="A12" s="1">
        <v>2020</v>
      </c>
      <c r="B12" t="s">
        <v>24</v>
      </c>
      <c r="C12" s="15">
        <v>20.13</v>
      </c>
      <c r="D12" s="15">
        <v>0</v>
      </c>
      <c r="E12" s="15">
        <v>0</v>
      </c>
      <c r="F12" s="15">
        <v>6.7</v>
      </c>
      <c r="G12" s="15">
        <v>0.12999999999999998</v>
      </c>
      <c r="H12" s="15">
        <v>0.12000000000000001</v>
      </c>
      <c r="I12" s="15">
        <v>0.12000000000000001</v>
      </c>
      <c r="J12" s="15">
        <v>0</v>
      </c>
      <c r="K12" s="15">
        <v>0.39</v>
      </c>
      <c r="L12" s="19">
        <v>897.05000000000007</v>
      </c>
      <c r="M12" s="15">
        <v>3.7</v>
      </c>
      <c r="N12" s="15">
        <v>0</v>
      </c>
      <c r="O12" s="15">
        <f t="shared" si="0"/>
        <v>0.18333333333333371</v>
      </c>
      <c r="P12" s="24">
        <f t="shared" si="1"/>
        <v>989.55000000000007</v>
      </c>
      <c r="R12" s="12">
        <f t="shared" si="2"/>
        <v>1.0064999999999999E-2</v>
      </c>
      <c r="S12" s="12">
        <f t="shared" si="3"/>
        <v>0</v>
      </c>
      <c r="T12" s="12">
        <f t="shared" si="4"/>
        <v>0</v>
      </c>
      <c r="U12" s="12">
        <f t="shared" si="5"/>
        <v>3.3500000000000001E-3</v>
      </c>
      <c r="V12" s="12">
        <f t="shared" si="6"/>
        <v>6.4999999999999994E-5</v>
      </c>
      <c r="W12" s="12">
        <f t="shared" si="7"/>
        <v>6.0000000000000002E-5</v>
      </c>
      <c r="X12" s="12">
        <f t="shared" si="8"/>
        <v>6.0000000000000002E-5</v>
      </c>
      <c r="Y12" s="12">
        <f t="shared" si="9"/>
        <v>0</v>
      </c>
      <c r="Z12" s="12">
        <f t="shared" si="10"/>
        <v>1.95E-4</v>
      </c>
      <c r="AA12" s="12">
        <f t="shared" si="11"/>
        <v>0.44852500000000001</v>
      </c>
      <c r="AB12" s="12">
        <f t="shared" si="12"/>
        <v>1.8500000000000001E-3</v>
      </c>
      <c r="AC12" s="12">
        <f t="shared" si="13"/>
        <v>0</v>
      </c>
      <c r="AD12" s="12">
        <f t="shared" si="14"/>
        <v>9.1666666666666857E-5</v>
      </c>
      <c r="AE12" s="12">
        <f t="shared" si="15"/>
        <v>0.49477500000000002</v>
      </c>
    </row>
    <row r="13" spans="1:31" x14ac:dyDescent="0.35">
      <c r="A13" s="1">
        <v>2020</v>
      </c>
      <c r="B13" t="s">
        <v>25</v>
      </c>
      <c r="C13" s="15">
        <v>7.74</v>
      </c>
      <c r="D13" s="15">
        <v>0</v>
      </c>
      <c r="E13" s="15">
        <v>0</v>
      </c>
      <c r="F13" s="15">
        <v>2.5499999999999998</v>
      </c>
      <c r="G13" s="15">
        <v>0.02</v>
      </c>
      <c r="H13" s="15">
        <v>0.02</v>
      </c>
      <c r="I13" s="15">
        <v>0.02</v>
      </c>
      <c r="J13" s="15">
        <v>0</v>
      </c>
      <c r="K13" s="15">
        <v>0.15000000000000002</v>
      </c>
      <c r="L13" s="19">
        <v>230.69</v>
      </c>
      <c r="M13" s="15">
        <v>1.24</v>
      </c>
      <c r="N13" s="15">
        <v>0</v>
      </c>
      <c r="O13" s="15">
        <f t="shared" si="0"/>
        <v>0.18333333333333371</v>
      </c>
      <c r="P13" s="24">
        <f t="shared" si="1"/>
        <v>261.69</v>
      </c>
      <c r="R13" s="12">
        <f t="shared" si="2"/>
        <v>3.8700000000000002E-3</v>
      </c>
      <c r="S13" s="12">
        <f t="shared" si="3"/>
        <v>0</v>
      </c>
      <c r="T13" s="12">
        <f t="shared" si="4"/>
        <v>0</v>
      </c>
      <c r="U13" s="12">
        <f t="shared" si="5"/>
        <v>1.2749999999999999E-3</v>
      </c>
      <c r="V13" s="12">
        <f t="shared" si="6"/>
        <v>1.0000000000000001E-5</v>
      </c>
      <c r="W13" s="12">
        <f t="shared" si="7"/>
        <v>1.0000000000000001E-5</v>
      </c>
      <c r="X13" s="12">
        <f t="shared" si="8"/>
        <v>1.0000000000000001E-5</v>
      </c>
      <c r="Y13" s="12">
        <f t="shared" si="9"/>
        <v>0</v>
      </c>
      <c r="Z13" s="12">
        <f t="shared" si="10"/>
        <v>7.5000000000000007E-5</v>
      </c>
      <c r="AA13" s="12">
        <f t="shared" si="11"/>
        <v>0.115345</v>
      </c>
      <c r="AB13" s="12">
        <f t="shared" si="12"/>
        <v>6.2E-4</v>
      </c>
      <c r="AC13" s="12">
        <f t="shared" si="13"/>
        <v>0</v>
      </c>
      <c r="AD13" s="12">
        <f t="shared" si="14"/>
        <v>9.1666666666666857E-5</v>
      </c>
      <c r="AE13" s="12">
        <f t="shared" si="15"/>
        <v>0.13084499999999999</v>
      </c>
    </row>
    <row r="14" spans="1:31" x14ac:dyDescent="0.35">
      <c r="A14" s="1">
        <v>2020</v>
      </c>
      <c r="B14" t="s">
        <v>26</v>
      </c>
      <c r="C14" s="15">
        <v>9.8500000000000014</v>
      </c>
      <c r="D14" s="15">
        <v>0</v>
      </c>
      <c r="E14" s="15">
        <v>0</v>
      </c>
      <c r="F14" s="15">
        <v>3.81</v>
      </c>
      <c r="G14" s="15">
        <v>0.12</v>
      </c>
      <c r="H14" s="15">
        <v>0.12</v>
      </c>
      <c r="I14" s="15">
        <v>0.12</v>
      </c>
      <c r="J14" s="15">
        <v>0</v>
      </c>
      <c r="K14" s="15">
        <v>0.31000000000000005</v>
      </c>
      <c r="L14" s="19">
        <v>1052.3699999999999</v>
      </c>
      <c r="M14" s="15">
        <v>2.5300000000000002</v>
      </c>
      <c r="N14" s="15">
        <v>0</v>
      </c>
      <c r="O14" s="15">
        <f t="shared" si="0"/>
        <v>0.18333333333333371</v>
      </c>
      <c r="P14" s="24">
        <f t="shared" si="1"/>
        <v>1115.6199999999999</v>
      </c>
      <c r="R14" s="12">
        <f t="shared" si="2"/>
        <v>4.9250000000000006E-3</v>
      </c>
      <c r="S14" s="12">
        <f t="shared" si="3"/>
        <v>0</v>
      </c>
      <c r="T14" s="12">
        <f t="shared" si="4"/>
        <v>0</v>
      </c>
      <c r="U14" s="12">
        <f t="shared" si="5"/>
        <v>1.905E-3</v>
      </c>
      <c r="V14" s="12">
        <f t="shared" si="6"/>
        <v>5.9999999999999995E-5</v>
      </c>
      <c r="W14" s="12">
        <f t="shared" si="7"/>
        <v>5.9999999999999995E-5</v>
      </c>
      <c r="X14" s="12">
        <f t="shared" si="8"/>
        <v>5.9999999999999995E-5</v>
      </c>
      <c r="Y14" s="12">
        <f t="shared" si="9"/>
        <v>0</v>
      </c>
      <c r="Z14" s="12">
        <f t="shared" si="10"/>
        <v>1.5500000000000003E-4</v>
      </c>
      <c r="AA14" s="12">
        <f t="shared" si="11"/>
        <v>0.5261849999999999</v>
      </c>
      <c r="AB14" s="12">
        <f t="shared" si="12"/>
        <v>1.2650000000000001E-3</v>
      </c>
      <c r="AC14" s="12">
        <f t="shared" si="13"/>
        <v>0</v>
      </c>
      <c r="AD14" s="12">
        <f t="shared" si="14"/>
        <v>9.1666666666666857E-5</v>
      </c>
      <c r="AE14" s="12">
        <f t="shared" si="15"/>
        <v>0.55780999999999992</v>
      </c>
    </row>
    <row r="15" spans="1:31" x14ac:dyDescent="0.35">
      <c r="A15" s="1">
        <v>2020</v>
      </c>
      <c r="B15" t="s">
        <v>27</v>
      </c>
      <c r="C15" s="15">
        <v>17.529999999999998</v>
      </c>
      <c r="D15" s="15">
        <v>0</v>
      </c>
      <c r="E15" s="15">
        <v>0</v>
      </c>
      <c r="F15" s="15">
        <v>8.7099999999999991</v>
      </c>
      <c r="G15" s="15">
        <v>0.15</v>
      </c>
      <c r="H15" s="15">
        <v>0.14000000000000001</v>
      </c>
      <c r="I15" s="15">
        <v>0.14000000000000001</v>
      </c>
      <c r="J15" s="15">
        <v>0.01</v>
      </c>
      <c r="K15" s="15">
        <v>0.3600000000000001</v>
      </c>
      <c r="L15" s="19">
        <v>1247.6099999999999</v>
      </c>
      <c r="M15" s="15">
        <v>2.91</v>
      </c>
      <c r="N15" s="15">
        <v>0.01</v>
      </c>
      <c r="O15" s="15">
        <f t="shared" si="0"/>
        <v>0.18333333333333371</v>
      </c>
      <c r="P15" s="24">
        <f t="shared" si="1"/>
        <v>1323.34</v>
      </c>
      <c r="R15" s="12">
        <f t="shared" si="2"/>
        <v>8.7649999999999985E-3</v>
      </c>
      <c r="S15" s="12">
        <f t="shared" si="3"/>
        <v>0</v>
      </c>
      <c r="T15" s="12">
        <f t="shared" si="4"/>
        <v>0</v>
      </c>
      <c r="U15" s="12">
        <f t="shared" si="5"/>
        <v>4.3549999999999995E-3</v>
      </c>
      <c r="V15" s="12">
        <f t="shared" si="6"/>
        <v>7.4999999999999993E-5</v>
      </c>
      <c r="W15" s="12">
        <f t="shared" si="7"/>
        <v>7.0000000000000007E-5</v>
      </c>
      <c r="X15" s="12">
        <f t="shared" si="8"/>
        <v>7.0000000000000007E-5</v>
      </c>
      <c r="Y15" s="12">
        <f t="shared" si="9"/>
        <v>5.0000000000000004E-6</v>
      </c>
      <c r="Z15" s="12">
        <f t="shared" si="10"/>
        <v>1.8000000000000004E-4</v>
      </c>
      <c r="AA15" s="12">
        <f t="shared" si="11"/>
        <v>0.62380499999999994</v>
      </c>
      <c r="AB15" s="12">
        <f t="shared" si="12"/>
        <v>1.4550000000000001E-3</v>
      </c>
      <c r="AC15" s="12">
        <f t="shared" si="13"/>
        <v>5.0000000000000004E-6</v>
      </c>
      <c r="AD15" s="12">
        <f t="shared" si="14"/>
        <v>9.1666666666666857E-5</v>
      </c>
      <c r="AE15" s="12">
        <f t="shared" si="15"/>
        <v>0.66166999999999998</v>
      </c>
    </row>
    <row r="16" spans="1:31" x14ac:dyDescent="0.35">
      <c r="A16" s="1">
        <v>2020</v>
      </c>
      <c r="B16" t="s">
        <v>28</v>
      </c>
      <c r="C16" s="15">
        <v>22.44</v>
      </c>
      <c r="D16" s="15">
        <v>0</v>
      </c>
      <c r="E16" s="15">
        <v>0</v>
      </c>
      <c r="F16" s="15">
        <v>11.51</v>
      </c>
      <c r="G16" s="15">
        <v>0.29000000000000004</v>
      </c>
      <c r="H16" s="15">
        <v>0.28000000000000003</v>
      </c>
      <c r="I16" s="15">
        <v>0.26</v>
      </c>
      <c r="J16" s="15">
        <v>0.01</v>
      </c>
      <c r="K16" s="15">
        <v>0.53</v>
      </c>
      <c r="L16" s="19">
        <v>1579.98</v>
      </c>
      <c r="M16" s="15">
        <v>3.62</v>
      </c>
      <c r="N16" s="15">
        <v>0.01</v>
      </c>
      <c r="O16" s="15">
        <f t="shared" si="0"/>
        <v>0.18333333333333371</v>
      </c>
      <c r="P16" s="24">
        <f t="shared" si="1"/>
        <v>1673.46</v>
      </c>
      <c r="R16" s="12">
        <f t="shared" si="2"/>
        <v>1.1220000000000001E-2</v>
      </c>
      <c r="S16" s="12">
        <f t="shared" si="3"/>
        <v>0</v>
      </c>
      <c r="T16" s="12">
        <f t="shared" si="4"/>
        <v>0</v>
      </c>
      <c r="U16" s="12">
        <f t="shared" si="5"/>
        <v>5.7549999999999997E-3</v>
      </c>
      <c r="V16" s="12">
        <f t="shared" si="6"/>
        <v>1.4500000000000003E-4</v>
      </c>
      <c r="W16" s="12">
        <f t="shared" si="7"/>
        <v>1.4000000000000001E-4</v>
      </c>
      <c r="X16" s="12">
        <f t="shared" si="8"/>
        <v>1.3000000000000002E-4</v>
      </c>
      <c r="Y16" s="12">
        <f t="shared" si="9"/>
        <v>5.0000000000000004E-6</v>
      </c>
      <c r="Z16" s="12">
        <f t="shared" si="10"/>
        <v>2.6499999999999999E-4</v>
      </c>
      <c r="AA16" s="12">
        <f t="shared" si="11"/>
        <v>0.78998999999999997</v>
      </c>
      <c r="AB16" s="12">
        <f t="shared" si="12"/>
        <v>1.81E-3</v>
      </c>
      <c r="AC16" s="12">
        <f t="shared" si="13"/>
        <v>5.0000000000000004E-6</v>
      </c>
      <c r="AD16" s="12">
        <f t="shared" si="14"/>
        <v>9.1666666666666857E-5</v>
      </c>
      <c r="AE16" s="12">
        <f t="shared" si="15"/>
        <v>0.83672999999999997</v>
      </c>
    </row>
    <row r="17" spans="1:31" x14ac:dyDescent="0.35">
      <c r="A17" s="1">
        <v>2020</v>
      </c>
      <c r="B17" t="s">
        <v>29</v>
      </c>
      <c r="C17" s="15">
        <v>514.29</v>
      </c>
      <c r="D17" s="15">
        <v>0</v>
      </c>
      <c r="E17" s="15">
        <v>0</v>
      </c>
      <c r="F17" s="15">
        <v>402.64</v>
      </c>
      <c r="G17" s="15">
        <v>19.939999999999998</v>
      </c>
      <c r="H17" s="15">
        <v>19.150000000000002</v>
      </c>
      <c r="I17" s="15">
        <v>17.97</v>
      </c>
      <c r="J17" s="15">
        <v>3.7199999999999998</v>
      </c>
      <c r="K17" s="15">
        <v>201.68999999999997</v>
      </c>
      <c r="L17" s="19">
        <v>365034.77</v>
      </c>
      <c r="M17" s="15">
        <v>19.329999999999998</v>
      </c>
      <c r="N17" s="15">
        <v>2.95</v>
      </c>
      <c r="O17" s="15">
        <f t="shared" si="0"/>
        <v>0.18333333333333371</v>
      </c>
      <c r="P17" s="24">
        <f t="shared" si="1"/>
        <v>366397.12</v>
      </c>
      <c r="R17" s="12">
        <f t="shared" si="2"/>
        <v>0.25714499999999996</v>
      </c>
      <c r="S17" s="12">
        <f t="shared" si="3"/>
        <v>0</v>
      </c>
      <c r="T17" s="12">
        <f t="shared" si="4"/>
        <v>0</v>
      </c>
      <c r="U17" s="12">
        <f t="shared" si="5"/>
        <v>0.20132</v>
      </c>
      <c r="V17" s="12">
        <f t="shared" si="6"/>
        <v>9.9699999999999997E-3</v>
      </c>
      <c r="W17" s="12">
        <f t="shared" si="7"/>
        <v>9.5750000000000019E-3</v>
      </c>
      <c r="X17" s="12">
        <f t="shared" si="8"/>
        <v>8.9849999999999999E-3</v>
      </c>
      <c r="Y17" s="12">
        <f t="shared" si="9"/>
        <v>1.8599999999999999E-3</v>
      </c>
      <c r="Z17" s="12">
        <f t="shared" si="10"/>
        <v>0.10084499999999999</v>
      </c>
      <c r="AA17" s="12">
        <f t="shared" si="11"/>
        <v>182.51738500000002</v>
      </c>
      <c r="AB17" s="12">
        <f t="shared" si="12"/>
        <v>9.665E-3</v>
      </c>
      <c r="AC17" s="12">
        <f t="shared" si="13"/>
        <v>1.4750000000000002E-3</v>
      </c>
      <c r="AD17" s="12">
        <f t="shared" si="14"/>
        <v>9.1666666666666857E-5</v>
      </c>
      <c r="AE17" s="12">
        <f t="shared" si="15"/>
        <v>183.19855999999999</v>
      </c>
    </row>
    <row r="18" spans="1:31" x14ac:dyDescent="0.35">
      <c r="A18" s="1">
        <v>2020</v>
      </c>
      <c r="B18" t="s">
        <v>30</v>
      </c>
      <c r="C18" s="15">
        <v>427.22</v>
      </c>
      <c r="D18" s="15">
        <v>0</v>
      </c>
      <c r="E18" s="15">
        <v>0</v>
      </c>
      <c r="F18" s="15">
        <v>338.83000000000004</v>
      </c>
      <c r="G18" s="15">
        <v>16.899999999999999</v>
      </c>
      <c r="H18" s="15">
        <v>16.23</v>
      </c>
      <c r="I18" s="15">
        <v>15.21</v>
      </c>
      <c r="J18" s="15">
        <v>3.14</v>
      </c>
      <c r="K18" s="15">
        <v>170.16</v>
      </c>
      <c r="L18" s="19">
        <v>308658.34000000003</v>
      </c>
      <c r="M18" s="15">
        <v>14.4</v>
      </c>
      <c r="N18" s="15">
        <v>2.5</v>
      </c>
      <c r="O18" s="15">
        <f t="shared" si="0"/>
        <v>0.18333333333333371</v>
      </c>
      <c r="P18" s="24">
        <f t="shared" si="1"/>
        <v>309763.34000000003</v>
      </c>
      <c r="R18" s="12">
        <f t="shared" si="2"/>
        <v>0.21361000000000002</v>
      </c>
      <c r="S18" s="12">
        <f t="shared" si="3"/>
        <v>0</v>
      </c>
      <c r="T18" s="12">
        <f t="shared" si="4"/>
        <v>0</v>
      </c>
      <c r="U18" s="12">
        <f t="shared" si="5"/>
        <v>0.16941500000000001</v>
      </c>
      <c r="V18" s="12">
        <f t="shared" si="6"/>
        <v>8.4499999999999992E-3</v>
      </c>
      <c r="W18" s="12">
        <f t="shared" si="7"/>
        <v>8.1150000000000007E-3</v>
      </c>
      <c r="X18" s="12">
        <f t="shared" si="8"/>
        <v>7.6050000000000006E-3</v>
      </c>
      <c r="Y18" s="12">
        <f t="shared" si="9"/>
        <v>1.57E-3</v>
      </c>
      <c r="Z18" s="12">
        <f t="shared" si="10"/>
        <v>8.5080000000000003E-2</v>
      </c>
      <c r="AA18" s="12">
        <f t="shared" si="11"/>
        <v>154.32917</v>
      </c>
      <c r="AB18" s="12">
        <f t="shared" si="12"/>
        <v>7.1999999999999998E-3</v>
      </c>
      <c r="AC18" s="12">
        <f t="shared" si="13"/>
        <v>1.25E-3</v>
      </c>
      <c r="AD18" s="12">
        <f t="shared" si="14"/>
        <v>9.1666666666666857E-5</v>
      </c>
      <c r="AE18" s="12">
        <f t="shared" si="15"/>
        <v>154.88167000000001</v>
      </c>
    </row>
    <row r="19" spans="1:31" x14ac:dyDescent="0.35">
      <c r="A19" s="1">
        <v>2020</v>
      </c>
      <c r="B19" t="s">
        <v>31</v>
      </c>
      <c r="C19" s="15">
        <v>286.13</v>
      </c>
      <c r="D19" s="15">
        <v>0</v>
      </c>
      <c r="E19" s="15">
        <v>0</v>
      </c>
      <c r="F19" s="15">
        <v>227.9</v>
      </c>
      <c r="G19" s="15">
        <v>10.88</v>
      </c>
      <c r="H19" s="15">
        <v>10.459999999999999</v>
      </c>
      <c r="I19" s="15">
        <v>9.82</v>
      </c>
      <c r="J19" s="15">
        <v>1.9699999999999998</v>
      </c>
      <c r="K19" s="15">
        <v>105.34000000000002</v>
      </c>
      <c r="L19" s="19">
        <v>194163.69999999998</v>
      </c>
      <c r="M19" s="15">
        <v>13.949999999999998</v>
      </c>
      <c r="N19" s="15">
        <v>1.5499999999999998</v>
      </c>
      <c r="O19" s="15">
        <f t="shared" si="0"/>
        <v>0.18333333333333371</v>
      </c>
      <c r="P19" s="24">
        <f t="shared" si="1"/>
        <v>194974.34999999998</v>
      </c>
      <c r="R19" s="12">
        <f t="shared" si="2"/>
        <v>0.143065</v>
      </c>
      <c r="S19" s="12">
        <f t="shared" si="3"/>
        <v>0</v>
      </c>
      <c r="T19" s="12">
        <f t="shared" si="4"/>
        <v>0</v>
      </c>
      <c r="U19" s="12">
        <f t="shared" si="5"/>
        <v>0.11395000000000001</v>
      </c>
      <c r="V19" s="12">
        <f t="shared" si="6"/>
        <v>5.4400000000000004E-3</v>
      </c>
      <c r="W19" s="12">
        <f t="shared" si="7"/>
        <v>5.2299999999999994E-3</v>
      </c>
      <c r="X19" s="12">
        <f t="shared" si="8"/>
        <v>4.9100000000000003E-3</v>
      </c>
      <c r="Y19" s="12">
        <f t="shared" si="9"/>
        <v>9.8499999999999998E-4</v>
      </c>
      <c r="Z19" s="12">
        <f t="shared" si="10"/>
        <v>5.2670000000000008E-2</v>
      </c>
      <c r="AA19" s="12">
        <f t="shared" si="11"/>
        <v>97.081849999999989</v>
      </c>
      <c r="AB19" s="12">
        <f t="shared" si="12"/>
        <v>6.9749999999999986E-3</v>
      </c>
      <c r="AC19" s="12">
        <f t="shared" si="13"/>
        <v>7.7499999999999986E-4</v>
      </c>
      <c r="AD19" s="12">
        <f t="shared" si="14"/>
        <v>9.1666666666666857E-5</v>
      </c>
      <c r="AE19" s="12">
        <f t="shared" si="15"/>
        <v>97.487174999999993</v>
      </c>
    </row>
    <row r="20" spans="1:31" x14ac:dyDescent="0.35">
      <c r="A20" s="1">
        <v>2020</v>
      </c>
      <c r="B20" t="s">
        <v>32</v>
      </c>
      <c r="C20" s="15">
        <v>292.28000000000003</v>
      </c>
      <c r="D20" s="15">
        <v>0</v>
      </c>
      <c r="E20" s="15">
        <v>0</v>
      </c>
      <c r="F20" s="15">
        <v>235.46</v>
      </c>
      <c r="G20" s="15">
        <v>11.36</v>
      </c>
      <c r="H20" s="15">
        <v>10.899999999999999</v>
      </c>
      <c r="I20" s="15">
        <v>10.23</v>
      </c>
      <c r="J20" s="15">
        <v>2.0499999999999998</v>
      </c>
      <c r="K20" s="15">
        <v>110.21</v>
      </c>
      <c r="L20" s="19">
        <v>202788.59</v>
      </c>
      <c r="M20" s="15">
        <v>13.479999999999999</v>
      </c>
      <c r="N20" s="15">
        <v>1.6300000000000001</v>
      </c>
      <c r="O20" s="15">
        <f t="shared" si="0"/>
        <v>0.18333333333333371</v>
      </c>
      <c r="P20" s="24">
        <f t="shared" si="1"/>
        <v>203611.33</v>
      </c>
      <c r="R20" s="12">
        <f t="shared" si="2"/>
        <v>0.14614000000000002</v>
      </c>
      <c r="S20" s="12">
        <f t="shared" si="3"/>
        <v>0</v>
      </c>
      <c r="T20" s="12">
        <f t="shared" si="4"/>
        <v>0</v>
      </c>
      <c r="U20" s="12">
        <f t="shared" si="5"/>
        <v>0.11773</v>
      </c>
      <c r="V20" s="12">
        <f t="shared" si="6"/>
        <v>5.6799999999999993E-3</v>
      </c>
      <c r="W20" s="12">
        <f t="shared" si="7"/>
        <v>5.4499999999999991E-3</v>
      </c>
      <c r="X20" s="12">
        <f t="shared" si="8"/>
        <v>5.1150000000000006E-3</v>
      </c>
      <c r="Y20" s="12">
        <f t="shared" si="9"/>
        <v>1.0249999999999999E-3</v>
      </c>
      <c r="Z20" s="12">
        <f t="shared" si="10"/>
        <v>5.5104999999999994E-2</v>
      </c>
      <c r="AA20" s="12">
        <f t="shared" si="11"/>
        <v>101.394295</v>
      </c>
      <c r="AB20" s="12">
        <f t="shared" si="12"/>
        <v>6.7399999999999995E-3</v>
      </c>
      <c r="AC20" s="12">
        <f t="shared" si="13"/>
        <v>8.1500000000000008E-4</v>
      </c>
      <c r="AD20" s="12">
        <f t="shared" si="14"/>
        <v>9.1666666666666857E-5</v>
      </c>
      <c r="AE20" s="12">
        <f t="shared" si="15"/>
        <v>101.80566499999999</v>
      </c>
    </row>
    <row r="21" spans="1:31" x14ac:dyDescent="0.35">
      <c r="A21" s="1"/>
      <c r="B21" t="s">
        <v>33</v>
      </c>
      <c r="C21" s="23">
        <f t="shared" ref="C21:P21" si="16">SUM(C9:C20)</f>
        <v>1683.11</v>
      </c>
      <c r="D21" s="23">
        <f t="shared" si="16"/>
        <v>0</v>
      </c>
      <c r="E21" s="23">
        <f t="shared" si="16"/>
        <v>0</v>
      </c>
      <c r="F21" s="23">
        <f t="shared" si="16"/>
        <v>1271.72</v>
      </c>
      <c r="G21" s="23">
        <f t="shared" si="16"/>
        <v>60.559999999999995</v>
      </c>
      <c r="H21" s="23">
        <f t="shared" si="16"/>
        <v>58.160000000000004</v>
      </c>
      <c r="I21" s="23">
        <f t="shared" si="16"/>
        <v>54.599999999999994</v>
      </c>
      <c r="J21" s="23">
        <f t="shared" si="16"/>
        <v>10.91</v>
      </c>
      <c r="K21" s="23">
        <f t="shared" si="16"/>
        <v>590.93000000000006</v>
      </c>
      <c r="L21" s="23">
        <f t="shared" si="16"/>
        <v>1080852.3400000001</v>
      </c>
      <c r="M21" s="23">
        <f t="shared" si="16"/>
        <v>91.17</v>
      </c>
      <c r="N21" s="23">
        <f t="shared" si="16"/>
        <v>8.66</v>
      </c>
      <c r="O21" s="23">
        <f t="shared" si="16"/>
        <v>2.2000000000000046</v>
      </c>
      <c r="P21" s="23">
        <f t="shared" si="16"/>
        <v>1085712.27</v>
      </c>
      <c r="R21" s="12">
        <f t="shared" ref="R21:AE21" si="17">SUM(R9:R20)</f>
        <v>0.84155499999999994</v>
      </c>
      <c r="S21" s="12">
        <f t="shared" si="17"/>
        <v>0</v>
      </c>
      <c r="T21" s="12">
        <f t="shared" si="17"/>
        <v>0</v>
      </c>
      <c r="U21" s="12">
        <f t="shared" si="17"/>
        <v>0.63585999999999998</v>
      </c>
      <c r="V21" s="12">
        <f t="shared" si="17"/>
        <v>3.0279999999999994E-2</v>
      </c>
      <c r="W21" s="12">
        <f t="shared" si="17"/>
        <v>2.9080000000000002E-2</v>
      </c>
      <c r="X21" s="12">
        <f t="shared" si="17"/>
        <v>2.7300000000000001E-2</v>
      </c>
      <c r="Y21" s="12">
        <f t="shared" si="17"/>
        <v>5.4549999999999998E-3</v>
      </c>
      <c r="Z21" s="12">
        <f t="shared" si="17"/>
        <v>0.29546500000000003</v>
      </c>
      <c r="AA21" s="12">
        <f t="shared" si="17"/>
        <v>540.42616999999996</v>
      </c>
      <c r="AB21" s="12">
        <f t="shared" si="17"/>
        <v>4.5585000000000001E-2</v>
      </c>
      <c r="AC21" s="12">
        <f t="shared" si="17"/>
        <v>4.3299999999999996E-3</v>
      </c>
      <c r="AD21" s="12">
        <f t="shared" si="17"/>
        <v>1.1000000000000022E-3</v>
      </c>
      <c r="AE21" s="12">
        <f t="shared" si="17"/>
        <v>542.85613499999999</v>
      </c>
    </row>
    <row r="22" spans="1:31" x14ac:dyDescent="0.35">
      <c r="A22" s="1"/>
      <c r="C22" s="2"/>
      <c r="D22" s="2"/>
      <c r="E22" s="2"/>
      <c r="F22" s="2"/>
      <c r="G22" s="2"/>
      <c r="H22" s="2"/>
      <c r="I22" s="2"/>
      <c r="J22" s="2"/>
      <c r="K22" s="2"/>
      <c r="L22" s="17"/>
      <c r="M22" s="2"/>
      <c r="N22" s="2"/>
      <c r="O22" s="2"/>
      <c r="P22" s="17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1:31" x14ac:dyDescent="0.35">
      <c r="A23" s="1"/>
      <c r="C23" s="2"/>
      <c r="D23" s="2"/>
      <c r="E23" s="2"/>
      <c r="F23" s="2"/>
      <c r="G23" s="2"/>
      <c r="H23" s="2"/>
      <c r="I23" s="2"/>
      <c r="J23" s="2"/>
      <c r="K23" s="2"/>
      <c r="L23" s="17"/>
      <c r="M23" s="2"/>
      <c r="N23" s="2"/>
      <c r="O23" s="2"/>
      <c r="P23" s="17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</row>
    <row r="24" spans="1:31" x14ac:dyDescent="0.35">
      <c r="A24" s="6" t="s">
        <v>34</v>
      </c>
      <c r="C24" s="2"/>
      <c r="D24" s="2"/>
      <c r="E24" s="2"/>
      <c r="F24" s="2"/>
      <c r="G24" s="2"/>
      <c r="H24" s="2"/>
      <c r="I24" s="2"/>
      <c r="J24" s="2"/>
      <c r="K24" s="2"/>
      <c r="L24" s="17"/>
      <c r="M24" s="2"/>
      <c r="N24" s="2"/>
      <c r="O24" s="2"/>
      <c r="P24" s="17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</row>
    <row r="25" spans="1:31" x14ac:dyDescent="0.35">
      <c r="A25" t="s">
        <v>35</v>
      </c>
      <c r="C25" s="2"/>
      <c r="D25" s="2"/>
      <c r="E25" s="2"/>
      <c r="F25" s="2"/>
      <c r="G25" s="2"/>
      <c r="H25" s="2"/>
      <c r="I25" s="2"/>
      <c r="J25" s="2"/>
      <c r="K25" s="2"/>
      <c r="L25" s="17"/>
      <c r="M25" s="2"/>
      <c r="N25" s="2"/>
      <c r="O25" s="2"/>
      <c r="P25" s="17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</row>
    <row r="26" spans="1:31" x14ac:dyDescent="0.35">
      <c r="C26" s="2"/>
      <c r="D26" s="2"/>
      <c r="E26" s="2"/>
      <c r="F26" s="2"/>
      <c r="G26" s="2"/>
      <c r="H26" s="2"/>
      <c r="I26" s="2"/>
      <c r="J26" s="2"/>
      <c r="K26" s="2"/>
      <c r="L26" s="17"/>
      <c r="M26" s="2"/>
      <c r="N26" s="2"/>
      <c r="O26" s="2"/>
      <c r="P26" s="17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</row>
    <row r="27" spans="1:31" ht="29" x14ac:dyDescent="0.35">
      <c r="C27" s="16" t="s">
        <v>3</v>
      </c>
      <c r="D27" s="16" t="s">
        <v>4</v>
      </c>
      <c r="E27" s="16" t="s">
        <v>5</v>
      </c>
      <c r="F27" s="16" t="s">
        <v>6</v>
      </c>
      <c r="G27" s="16" t="s">
        <v>7</v>
      </c>
      <c r="H27" s="16" t="s">
        <v>8</v>
      </c>
      <c r="I27" s="16" t="s">
        <v>9</v>
      </c>
      <c r="J27" s="16" t="s">
        <v>10</v>
      </c>
      <c r="K27" s="16" t="s">
        <v>11</v>
      </c>
      <c r="L27" s="18" t="s">
        <v>12</v>
      </c>
      <c r="M27" s="16" t="s">
        <v>13</v>
      </c>
      <c r="N27" s="16" t="s">
        <v>14</v>
      </c>
      <c r="O27" s="16" t="s">
        <v>15</v>
      </c>
      <c r="P27" s="18" t="s">
        <v>16</v>
      </c>
      <c r="R27" s="13" t="s">
        <v>3</v>
      </c>
      <c r="S27" s="13" t="s">
        <v>4</v>
      </c>
      <c r="T27" s="13" t="s">
        <v>5</v>
      </c>
      <c r="U27" s="5" t="s">
        <v>6</v>
      </c>
      <c r="V27" s="13" t="s">
        <v>7</v>
      </c>
      <c r="W27" s="13" t="s">
        <v>8</v>
      </c>
      <c r="X27" s="13" t="s">
        <v>9</v>
      </c>
      <c r="Y27" s="13" t="s">
        <v>10</v>
      </c>
      <c r="Z27" s="13" t="s">
        <v>11</v>
      </c>
      <c r="AA27" s="13" t="s">
        <v>12</v>
      </c>
      <c r="AB27" s="13" t="s">
        <v>13</v>
      </c>
      <c r="AC27" s="13" t="s">
        <v>14</v>
      </c>
      <c r="AD27" s="13" t="s">
        <v>15</v>
      </c>
      <c r="AE27" s="13" t="s">
        <v>16</v>
      </c>
    </row>
    <row r="28" spans="1:31" x14ac:dyDescent="0.35">
      <c r="A28" s="1" t="s">
        <v>17</v>
      </c>
      <c r="B28" t="s">
        <v>18</v>
      </c>
      <c r="C28" s="16" t="s">
        <v>19</v>
      </c>
      <c r="D28" s="16" t="s">
        <v>19</v>
      </c>
      <c r="E28" s="16" t="s">
        <v>19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8" t="s">
        <v>19</v>
      </c>
      <c r="M28" s="16" t="s">
        <v>19</v>
      </c>
      <c r="N28" s="16" t="s">
        <v>19</v>
      </c>
      <c r="O28" s="16" t="s">
        <v>19</v>
      </c>
      <c r="P28" s="18" t="s">
        <v>19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3" t="s">
        <v>20</v>
      </c>
      <c r="X28" s="13" t="s">
        <v>20</v>
      </c>
      <c r="Y28" s="13" t="s">
        <v>20</v>
      </c>
      <c r="Z28" s="13" t="s">
        <v>20</v>
      </c>
      <c r="AA28" s="13" t="s">
        <v>20</v>
      </c>
      <c r="AB28" s="13" t="s">
        <v>20</v>
      </c>
      <c r="AC28" s="13" t="s">
        <v>20</v>
      </c>
      <c r="AD28" s="13" t="s">
        <v>20</v>
      </c>
      <c r="AE28" s="13" t="s">
        <v>20</v>
      </c>
    </row>
    <row r="29" spans="1:31" x14ac:dyDescent="0.35">
      <c r="A29" s="1">
        <v>2021</v>
      </c>
      <c r="B29" t="s">
        <v>21</v>
      </c>
      <c r="C29" s="15">
        <v>532.10640888813339</v>
      </c>
      <c r="D29" s="15">
        <v>4.8994305984000031E-5</v>
      </c>
      <c r="E29" s="15">
        <v>0</v>
      </c>
      <c r="F29" s="15">
        <v>423.2878968354666</v>
      </c>
      <c r="G29" s="15">
        <v>21.168181692533331</v>
      </c>
      <c r="H29" s="15">
        <v>20.337454352933332</v>
      </c>
      <c r="I29" s="15">
        <v>19.066363502133335</v>
      </c>
      <c r="J29" s="15">
        <v>3.9512205856000002</v>
      </c>
      <c r="K29" s="15">
        <v>213.4900464056</v>
      </c>
      <c r="L29" s="19">
        <v>387565.17038013547</v>
      </c>
      <c r="M29" s="15">
        <v>18.26489509384</v>
      </c>
      <c r="N29" s="15">
        <v>3.130979018768</v>
      </c>
      <c r="O29" s="15">
        <v>3.1639165124977775</v>
      </c>
      <c r="P29" s="19">
        <v>388956.63450507435</v>
      </c>
      <c r="R29" s="12">
        <f t="shared" ref="R29:R40" si="18">+C29/2000</f>
        <v>0.26605320444406672</v>
      </c>
      <c r="S29" s="12">
        <f t="shared" ref="S29:S40" si="19">+D29/2000</f>
        <v>2.4497152992000015E-8</v>
      </c>
      <c r="T29" s="12">
        <f t="shared" ref="T29:T40" si="20">+E29/2000</f>
        <v>0</v>
      </c>
      <c r="U29" s="12">
        <f t="shared" ref="U29:U40" si="21">+F29/2000</f>
        <v>0.21164394841773329</v>
      </c>
      <c r="V29" s="12">
        <f t="shared" ref="V29:V40" si="22">+G29/2000</f>
        <v>1.0584090846266665E-2</v>
      </c>
      <c r="W29" s="12">
        <f t="shared" ref="W29:W40" si="23">+H29/2000</f>
        <v>1.0168727176466667E-2</v>
      </c>
      <c r="X29" s="12">
        <f t="shared" ref="X29:X40" si="24">+I29/2000</f>
        <v>9.5331817510666671E-3</v>
      </c>
      <c r="Y29" s="12">
        <f t="shared" ref="Y29:Y40" si="25">+J29/2000</f>
        <v>1.9756102928E-3</v>
      </c>
      <c r="Z29" s="12">
        <f t="shared" ref="Z29:Z40" si="26">+K29/2000</f>
        <v>0.10674502320279999</v>
      </c>
      <c r="AA29" s="12">
        <f t="shared" ref="AA29:AA40" si="27">+L29/2000</f>
        <v>193.78258519006775</v>
      </c>
      <c r="AB29" s="12">
        <f t="shared" ref="AB29:AB40" si="28">+M29/2000</f>
        <v>9.1324475469200007E-3</v>
      </c>
      <c r="AC29" s="12">
        <f t="shared" ref="AC29:AC40" si="29">+N29/2000</f>
        <v>1.565489509384E-3</v>
      </c>
      <c r="AD29" s="12">
        <f t="shared" ref="AD29:AD40" si="30">+O29/2000</f>
        <v>1.5819582562488887E-3</v>
      </c>
      <c r="AE29" s="12">
        <f t="shared" ref="AE29:AE40" si="31">+P29/2000</f>
        <v>194.47831725253718</v>
      </c>
    </row>
    <row r="30" spans="1:31" x14ac:dyDescent="0.35">
      <c r="A30" s="1">
        <v>2021</v>
      </c>
      <c r="B30" t="s">
        <v>22</v>
      </c>
      <c r="C30" s="15">
        <v>448.55640888813332</v>
      </c>
      <c r="D30" s="15">
        <v>4.8994305984000031E-5</v>
      </c>
      <c r="E30" s="15">
        <v>0</v>
      </c>
      <c r="F30" s="15">
        <v>356.3578968354667</v>
      </c>
      <c r="G30" s="15">
        <v>17.728181692533333</v>
      </c>
      <c r="H30" s="15">
        <v>17.027454352933333</v>
      </c>
      <c r="I30" s="15">
        <v>15.966363502133335</v>
      </c>
      <c r="J30" s="15">
        <v>3.3312205856000001</v>
      </c>
      <c r="K30" s="15">
        <v>179.85004640559998</v>
      </c>
      <c r="L30" s="19">
        <v>325964.09038013546</v>
      </c>
      <c r="M30" s="15">
        <v>14.354895093840002</v>
      </c>
      <c r="N30" s="15">
        <v>2.650979018768</v>
      </c>
      <c r="O30" s="15">
        <v>2.9939165124977776</v>
      </c>
      <c r="P30" s="19">
        <v>327110.48450507427</v>
      </c>
      <c r="R30" s="12">
        <f t="shared" si="18"/>
        <v>0.22427820444406665</v>
      </c>
      <c r="S30" s="12">
        <f t="shared" si="19"/>
        <v>2.4497152992000015E-8</v>
      </c>
      <c r="T30" s="12">
        <f t="shared" si="20"/>
        <v>0</v>
      </c>
      <c r="U30" s="12">
        <f t="shared" si="21"/>
        <v>0.17817894841773335</v>
      </c>
      <c r="V30" s="12">
        <f t="shared" si="22"/>
        <v>8.8640908462666659E-3</v>
      </c>
      <c r="W30" s="12">
        <f t="shared" si="23"/>
        <v>8.5137271764666664E-3</v>
      </c>
      <c r="X30" s="12">
        <f t="shared" si="24"/>
        <v>7.9831817510666678E-3</v>
      </c>
      <c r="Y30" s="12">
        <f t="shared" si="25"/>
        <v>1.6656102928000001E-3</v>
      </c>
      <c r="Z30" s="12">
        <f t="shared" si="26"/>
        <v>8.9925023202799992E-2</v>
      </c>
      <c r="AA30" s="12">
        <f t="shared" si="27"/>
        <v>162.98204519006774</v>
      </c>
      <c r="AB30" s="12">
        <f t="shared" si="28"/>
        <v>7.1774475469200006E-3</v>
      </c>
      <c r="AC30" s="12">
        <f t="shared" si="29"/>
        <v>1.325489509384E-3</v>
      </c>
      <c r="AD30" s="12">
        <f t="shared" si="30"/>
        <v>1.4969582562488887E-3</v>
      </c>
      <c r="AE30" s="12">
        <f t="shared" si="31"/>
        <v>163.55524225253714</v>
      </c>
    </row>
    <row r="31" spans="1:31" x14ac:dyDescent="0.35">
      <c r="A31" s="1">
        <v>2021</v>
      </c>
      <c r="B31" t="s">
        <v>23</v>
      </c>
      <c r="C31" s="15">
        <v>450.61640888813326</v>
      </c>
      <c r="D31" s="15">
        <v>4.8994305984000031E-5</v>
      </c>
      <c r="E31" s="15">
        <v>0</v>
      </c>
      <c r="F31" s="15">
        <v>358.00789683546668</v>
      </c>
      <c r="G31" s="15">
        <v>17.798181692533333</v>
      </c>
      <c r="H31" s="15">
        <v>17.087454352933332</v>
      </c>
      <c r="I31" s="15">
        <v>16.016363502133334</v>
      </c>
      <c r="J31" s="15">
        <v>3.3312205856000001</v>
      </c>
      <c r="K31" s="15">
        <v>180.50004640560002</v>
      </c>
      <c r="L31" s="19">
        <v>327145.41038013546</v>
      </c>
      <c r="M31" s="15">
        <v>14.36489509384</v>
      </c>
      <c r="N31" s="15">
        <v>2.650979018768</v>
      </c>
      <c r="O31" s="15">
        <v>2.9739165124977776</v>
      </c>
      <c r="P31" s="19">
        <v>328294.9545050743</v>
      </c>
      <c r="R31" s="12">
        <f t="shared" si="18"/>
        <v>0.22530820444406663</v>
      </c>
      <c r="S31" s="12">
        <f t="shared" si="19"/>
        <v>2.4497152992000015E-8</v>
      </c>
      <c r="T31" s="12">
        <f t="shared" si="20"/>
        <v>0</v>
      </c>
      <c r="U31" s="12">
        <f t="shared" si="21"/>
        <v>0.17900394841773334</v>
      </c>
      <c r="V31" s="12">
        <f t="shared" si="22"/>
        <v>8.8990908462666662E-3</v>
      </c>
      <c r="W31" s="12">
        <f t="shared" si="23"/>
        <v>8.5437271764666652E-3</v>
      </c>
      <c r="X31" s="12">
        <f t="shared" si="24"/>
        <v>8.0081817510666668E-3</v>
      </c>
      <c r="Y31" s="12">
        <f t="shared" si="25"/>
        <v>1.6656102928000001E-3</v>
      </c>
      <c r="Z31" s="12">
        <f t="shared" si="26"/>
        <v>9.0250023202800012E-2</v>
      </c>
      <c r="AA31" s="12">
        <f t="shared" si="27"/>
        <v>163.57270519006772</v>
      </c>
      <c r="AB31" s="12">
        <f t="shared" si="28"/>
        <v>7.1824475469199995E-3</v>
      </c>
      <c r="AC31" s="12">
        <f t="shared" si="29"/>
        <v>1.325489509384E-3</v>
      </c>
      <c r="AD31" s="12">
        <f t="shared" si="30"/>
        <v>1.4869582562488887E-3</v>
      </c>
      <c r="AE31" s="12">
        <f t="shared" si="31"/>
        <v>164.14747725253716</v>
      </c>
    </row>
    <row r="32" spans="1:31" x14ac:dyDescent="0.35">
      <c r="A32" s="1">
        <v>2021</v>
      </c>
      <c r="B32" t="s">
        <v>24</v>
      </c>
      <c r="C32" s="15">
        <v>575.37640888813326</v>
      </c>
      <c r="D32" s="15">
        <v>4.8994305984000031E-5</v>
      </c>
      <c r="E32" s="15">
        <v>0</v>
      </c>
      <c r="F32" s="15">
        <v>452.70789683546673</v>
      </c>
      <c r="G32" s="15">
        <v>24.058181692533335</v>
      </c>
      <c r="H32" s="15">
        <v>23.027454352933333</v>
      </c>
      <c r="I32" s="15">
        <v>20.226363502133335</v>
      </c>
      <c r="J32" s="15">
        <v>4.1912205855999991</v>
      </c>
      <c r="K32" s="15">
        <v>227.34004640559999</v>
      </c>
      <c r="L32" s="19">
        <v>411937.03038013546</v>
      </c>
      <c r="M32" s="15">
        <v>19.394895093839999</v>
      </c>
      <c r="N32" s="15">
        <v>3.3309790187680002</v>
      </c>
      <c r="O32" s="15">
        <v>3.0739165124977776</v>
      </c>
      <c r="P32" s="19">
        <v>413417.35450507439</v>
      </c>
      <c r="R32" s="12">
        <f t="shared" si="18"/>
        <v>0.28768820444406662</v>
      </c>
      <c r="S32" s="12">
        <f t="shared" si="19"/>
        <v>2.4497152992000015E-8</v>
      </c>
      <c r="T32" s="12">
        <f t="shared" si="20"/>
        <v>0</v>
      </c>
      <c r="U32" s="12">
        <f t="shared" si="21"/>
        <v>0.22635394841773337</v>
      </c>
      <c r="V32" s="12">
        <f t="shared" si="22"/>
        <v>1.2029090846266667E-2</v>
      </c>
      <c r="W32" s="12">
        <f t="shared" si="23"/>
        <v>1.1513727176466666E-2</v>
      </c>
      <c r="X32" s="12">
        <f t="shared" si="24"/>
        <v>1.0113181751066668E-2</v>
      </c>
      <c r="Y32" s="12">
        <f t="shared" si="25"/>
        <v>2.0956102927999994E-3</v>
      </c>
      <c r="Z32" s="12">
        <f t="shared" si="26"/>
        <v>0.11367002320279999</v>
      </c>
      <c r="AA32" s="12">
        <f t="shared" si="27"/>
        <v>205.96851519006773</v>
      </c>
      <c r="AB32" s="12">
        <f t="shared" si="28"/>
        <v>9.6974475469200003E-3</v>
      </c>
      <c r="AC32" s="12">
        <f t="shared" si="29"/>
        <v>1.6654895093840001E-3</v>
      </c>
      <c r="AD32" s="12">
        <f t="shared" si="30"/>
        <v>1.5369582562488888E-3</v>
      </c>
      <c r="AE32" s="12">
        <f t="shared" si="31"/>
        <v>206.7086772525372</v>
      </c>
    </row>
    <row r="33" spans="1:31" x14ac:dyDescent="0.35">
      <c r="A33" s="1">
        <v>2021</v>
      </c>
      <c r="B33" t="s">
        <v>25</v>
      </c>
      <c r="C33" s="15">
        <v>481.42640888813332</v>
      </c>
      <c r="D33" s="15">
        <v>4.8994305984000031E-5</v>
      </c>
      <c r="E33" s="15">
        <v>0</v>
      </c>
      <c r="F33" s="15">
        <v>381.44789683546662</v>
      </c>
      <c r="G33" s="15">
        <v>25.758181692533334</v>
      </c>
      <c r="H33" s="15">
        <v>24.30745435293333</v>
      </c>
      <c r="I33" s="15">
        <v>17.096363502133332</v>
      </c>
      <c r="J33" s="15">
        <v>3.5512205855999999</v>
      </c>
      <c r="K33" s="15">
        <v>192.43004640560002</v>
      </c>
      <c r="L33" s="19">
        <v>348104.32038013544</v>
      </c>
      <c r="M33" s="15">
        <v>15.58489509384</v>
      </c>
      <c r="N33" s="15">
        <v>2.8209790187680004</v>
      </c>
      <c r="O33" s="15">
        <v>3.0039165124977778</v>
      </c>
      <c r="P33" s="19">
        <v>349334.9545050743</v>
      </c>
      <c r="R33" s="12">
        <f t="shared" si="18"/>
        <v>0.24071320444406666</v>
      </c>
      <c r="S33" s="12">
        <f t="shared" si="19"/>
        <v>2.4497152992000015E-8</v>
      </c>
      <c r="T33" s="12">
        <f t="shared" si="20"/>
        <v>0</v>
      </c>
      <c r="U33" s="12">
        <f t="shared" si="21"/>
        <v>0.19072394841773332</v>
      </c>
      <c r="V33" s="12">
        <f t="shared" si="22"/>
        <v>1.2879090846266667E-2</v>
      </c>
      <c r="W33" s="12">
        <f t="shared" si="23"/>
        <v>1.2153727176466666E-2</v>
      </c>
      <c r="X33" s="12">
        <f t="shared" si="24"/>
        <v>8.5481817510666656E-3</v>
      </c>
      <c r="Y33" s="12">
        <f t="shared" si="25"/>
        <v>1.7756102927999999E-3</v>
      </c>
      <c r="Z33" s="12">
        <f t="shared" si="26"/>
        <v>9.621502320280001E-2</v>
      </c>
      <c r="AA33" s="12">
        <f t="shared" si="27"/>
        <v>174.05216019006772</v>
      </c>
      <c r="AB33" s="12">
        <f t="shared" si="28"/>
        <v>7.7924475469199998E-3</v>
      </c>
      <c r="AC33" s="12">
        <f t="shared" si="29"/>
        <v>1.4104895093840003E-3</v>
      </c>
      <c r="AD33" s="12">
        <f t="shared" si="30"/>
        <v>1.5019582562488889E-3</v>
      </c>
      <c r="AE33" s="12">
        <f t="shared" si="31"/>
        <v>174.66747725253714</v>
      </c>
    </row>
    <row r="34" spans="1:31" x14ac:dyDescent="0.35">
      <c r="A34" s="1">
        <v>2021</v>
      </c>
      <c r="B34" t="s">
        <v>26</v>
      </c>
      <c r="C34" s="15">
        <v>3864.2360806810811</v>
      </c>
      <c r="D34" s="15">
        <v>31.938218600115114</v>
      </c>
      <c r="E34" s="15">
        <v>9.9999999999999992E-2</v>
      </c>
      <c r="F34" s="15">
        <v>2701.767275155702</v>
      </c>
      <c r="G34" s="15">
        <v>218.17918382472948</v>
      </c>
      <c r="H34" s="15">
        <v>326.96845648512948</v>
      </c>
      <c r="I34" s="15">
        <v>321.74736563432953</v>
      </c>
      <c r="J34" s="15">
        <v>799.12689531215597</v>
      </c>
      <c r="K34" s="15">
        <v>337.85257181964914</v>
      </c>
      <c r="L34" s="19">
        <v>4443331.2146990215</v>
      </c>
      <c r="M34" s="15">
        <v>1007.1397919110125</v>
      </c>
      <c r="N34" s="15">
        <v>12.52422487512159</v>
      </c>
      <c r="O34" s="15">
        <v>5.4039165124977773</v>
      </c>
      <c r="P34" s="19">
        <v>4472286.7760377703</v>
      </c>
      <c r="R34" s="12">
        <f t="shared" si="18"/>
        <v>1.9321180403405405</v>
      </c>
      <c r="S34" s="12">
        <f t="shared" si="19"/>
        <v>1.5969109300057557E-2</v>
      </c>
      <c r="T34" s="12">
        <f t="shared" si="20"/>
        <v>4.9999999999999996E-5</v>
      </c>
      <c r="U34" s="12">
        <f t="shared" si="21"/>
        <v>1.350883637577851</v>
      </c>
      <c r="V34" s="12">
        <f t="shared" si="22"/>
        <v>0.10908959191236474</v>
      </c>
      <c r="W34" s="12">
        <f t="shared" si="23"/>
        <v>0.16348422824256473</v>
      </c>
      <c r="X34" s="12">
        <f t="shared" si="24"/>
        <v>0.16087368281716477</v>
      </c>
      <c r="Y34" s="12">
        <f t="shared" si="25"/>
        <v>0.39956344765607799</v>
      </c>
      <c r="Z34" s="12">
        <f t="shared" si="26"/>
        <v>0.16892628590982456</v>
      </c>
      <c r="AA34" s="12">
        <f t="shared" si="27"/>
        <v>2221.665607349511</v>
      </c>
      <c r="AB34" s="12">
        <f t="shared" si="28"/>
        <v>0.50356989595550627</v>
      </c>
      <c r="AC34" s="12">
        <f t="shared" si="29"/>
        <v>6.2621124375607951E-3</v>
      </c>
      <c r="AD34" s="12">
        <f t="shared" si="30"/>
        <v>2.7019582562488888E-3</v>
      </c>
      <c r="AE34" s="12">
        <f t="shared" si="31"/>
        <v>2236.1433880188852</v>
      </c>
    </row>
    <row r="35" spans="1:31" x14ac:dyDescent="0.35">
      <c r="A35" s="1">
        <v>2021</v>
      </c>
      <c r="B35" t="s">
        <v>27</v>
      </c>
      <c r="C35" s="15">
        <v>3262.1525566750806</v>
      </c>
      <c r="D35" s="15">
        <v>4.0315073144158275E-2</v>
      </c>
      <c r="E35" s="15">
        <v>1.07</v>
      </c>
      <c r="F35" s="15">
        <v>2952.1533211670289</v>
      </c>
      <c r="G35" s="15">
        <v>242.99540715704751</v>
      </c>
      <c r="H35" s="15">
        <v>436.76467981744753</v>
      </c>
      <c r="I35" s="15">
        <v>432.05358896664751</v>
      </c>
      <c r="J35" s="15">
        <v>5.110799731677397</v>
      </c>
      <c r="K35" s="15">
        <v>419.28339306465199</v>
      </c>
      <c r="L35" s="19">
        <v>7392744.7951903604</v>
      </c>
      <c r="M35" s="15">
        <v>1046.1047846571264</v>
      </c>
      <c r="N35" s="15">
        <v>16.509639239762475</v>
      </c>
      <c r="O35" s="15">
        <v>7.2939165124977769</v>
      </c>
      <c r="P35" s="19">
        <v>7423800.4740883894</v>
      </c>
      <c r="R35" s="12">
        <f t="shared" si="18"/>
        <v>1.6310762783375403</v>
      </c>
      <c r="S35" s="12">
        <f t="shared" si="19"/>
        <v>2.0157536572079137E-5</v>
      </c>
      <c r="T35" s="12">
        <f t="shared" si="20"/>
        <v>5.3499999999999999E-4</v>
      </c>
      <c r="U35" s="12">
        <f t="shared" si="21"/>
        <v>1.4760766605835145</v>
      </c>
      <c r="V35" s="12">
        <f t="shared" si="22"/>
        <v>0.12149770357852376</v>
      </c>
      <c r="W35" s="12">
        <f t="shared" si="23"/>
        <v>0.21838233990872377</v>
      </c>
      <c r="X35" s="12">
        <f t="shared" si="24"/>
        <v>0.21602679448332376</v>
      </c>
      <c r="Y35" s="12">
        <f t="shared" si="25"/>
        <v>2.5553998658386983E-3</v>
      </c>
      <c r="Z35" s="12">
        <f t="shared" si="26"/>
        <v>0.20964169653232601</v>
      </c>
      <c r="AA35" s="12">
        <f t="shared" si="27"/>
        <v>3696.3723975951802</v>
      </c>
      <c r="AB35" s="12">
        <f t="shared" si="28"/>
        <v>0.52305239232856315</v>
      </c>
      <c r="AC35" s="12">
        <f t="shared" si="29"/>
        <v>8.2548196198812367E-3</v>
      </c>
      <c r="AD35" s="12">
        <f t="shared" si="30"/>
        <v>3.6469582562488885E-3</v>
      </c>
      <c r="AE35" s="12">
        <f t="shared" si="31"/>
        <v>3711.9002370441949</v>
      </c>
    </row>
    <row r="36" spans="1:31" x14ac:dyDescent="0.35">
      <c r="A36" s="1">
        <v>2021</v>
      </c>
      <c r="B36" t="s">
        <v>28</v>
      </c>
      <c r="C36" s="15">
        <v>1180.448079930894</v>
      </c>
      <c r="D36" s="15">
        <v>3.0581151982332546E-2</v>
      </c>
      <c r="E36" s="15">
        <v>0</v>
      </c>
      <c r="F36" s="15">
        <v>1308.9929132994434</v>
      </c>
      <c r="G36" s="15">
        <v>184.27729871964266</v>
      </c>
      <c r="H36" s="15">
        <v>183.15657138004266</v>
      </c>
      <c r="I36" s="15">
        <v>178.53548052924268</v>
      </c>
      <c r="J36" s="15">
        <v>4.694258867760901</v>
      </c>
      <c r="K36" s="15">
        <v>281.90537090588555</v>
      </c>
      <c r="L36" s="19">
        <v>4077289.8386314986</v>
      </c>
      <c r="M36" s="15">
        <v>958.73093387992446</v>
      </c>
      <c r="N36" s="15">
        <v>7.9732718364475588</v>
      </c>
      <c r="O36" s="15">
        <v>2.9639165124977778</v>
      </c>
      <c r="P36" s="19">
        <v>4103618.9816077151</v>
      </c>
      <c r="R36" s="12">
        <f t="shared" si="18"/>
        <v>0.59022403996544703</v>
      </c>
      <c r="S36" s="12">
        <f t="shared" si="19"/>
        <v>1.5290575991166273E-5</v>
      </c>
      <c r="T36" s="12">
        <f t="shared" si="20"/>
        <v>0</v>
      </c>
      <c r="U36" s="12">
        <f t="shared" si="21"/>
        <v>0.65449645664972167</v>
      </c>
      <c r="V36" s="12">
        <f t="shared" si="22"/>
        <v>9.2138649359821329E-2</v>
      </c>
      <c r="W36" s="12">
        <f t="shared" si="23"/>
        <v>9.1578285690021327E-2</v>
      </c>
      <c r="X36" s="12">
        <f t="shared" si="24"/>
        <v>8.9267740264621337E-2</v>
      </c>
      <c r="Y36" s="12">
        <f t="shared" si="25"/>
        <v>2.3471294338804505E-3</v>
      </c>
      <c r="Z36" s="12">
        <f t="shared" si="26"/>
        <v>0.14095268545294276</v>
      </c>
      <c r="AA36" s="12">
        <f t="shared" si="27"/>
        <v>2038.6449193157493</v>
      </c>
      <c r="AB36" s="12">
        <f t="shared" si="28"/>
        <v>0.47936546693996224</v>
      </c>
      <c r="AC36" s="12">
        <f t="shared" si="29"/>
        <v>3.9866359182237797E-3</v>
      </c>
      <c r="AD36" s="12">
        <f t="shared" si="30"/>
        <v>1.4819582562488889E-3</v>
      </c>
      <c r="AE36" s="12">
        <f t="shared" si="31"/>
        <v>2051.8094908038574</v>
      </c>
    </row>
    <row r="37" spans="1:31" x14ac:dyDescent="0.35">
      <c r="A37" s="1">
        <v>2021</v>
      </c>
      <c r="B37" t="s">
        <v>29</v>
      </c>
      <c r="C37" s="15">
        <v>1083.0612100884334</v>
      </c>
      <c r="D37" s="15">
        <v>0.15031507314415832</v>
      </c>
      <c r="E37" s="15">
        <v>115.78999999999999</v>
      </c>
      <c r="F37" s="15">
        <v>2085.880819959671</v>
      </c>
      <c r="G37" s="15">
        <v>248.7503277784304</v>
      </c>
      <c r="H37" s="15">
        <v>506.31960043883043</v>
      </c>
      <c r="I37" s="15">
        <v>500.27850958803043</v>
      </c>
      <c r="J37" s="15">
        <v>6.8192032073311637</v>
      </c>
      <c r="K37" s="15">
        <v>428.22047473227047</v>
      </c>
      <c r="L37" s="19">
        <v>16199941.12719286</v>
      </c>
      <c r="M37" s="15">
        <v>1067.8487805120487</v>
      </c>
      <c r="N37" s="15">
        <v>18.469114377884022</v>
      </c>
      <c r="O37" s="15">
        <v>38.590916512497778</v>
      </c>
      <c r="P37" s="19">
        <v>16232130.919528898</v>
      </c>
      <c r="R37" s="12">
        <f t="shared" si="18"/>
        <v>0.54153060504421668</v>
      </c>
      <c r="S37" s="12">
        <f t="shared" si="19"/>
        <v>7.5157536572079153E-5</v>
      </c>
      <c r="T37" s="12">
        <f t="shared" si="20"/>
        <v>5.7894999999999995E-2</v>
      </c>
      <c r="U37" s="12">
        <f t="shared" si="21"/>
        <v>1.0429404099798356</v>
      </c>
      <c r="V37" s="12">
        <f t="shared" si="22"/>
        <v>0.1243751638892152</v>
      </c>
      <c r="W37" s="12">
        <f t="shared" si="23"/>
        <v>0.2531598002194152</v>
      </c>
      <c r="X37" s="12">
        <f t="shared" si="24"/>
        <v>0.25013925479401522</v>
      </c>
      <c r="Y37" s="12">
        <f t="shared" si="25"/>
        <v>3.4096016036655819E-3</v>
      </c>
      <c r="Z37" s="12">
        <f t="shared" si="26"/>
        <v>0.21411023736613524</v>
      </c>
      <c r="AA37" s="12">
        <f t="shared" si="27"/>
        <v>8099.9705635964301</v>
      </c>
      <c r="AB37" s="12">
        <f t="shared" si="28"/>
        <v>0.53392439025602434</v>
      </c>
      <c r="AC37" s="12">
        <f t="shared" si="29"/>
        <v>9.2345571889420105E-3</v>
      </c>
      <c r="AD37" s="12">
        <f t="shared" si="30"/>
        <v>1.9295458256248888E-2</v>
      </c>
      <c r="AE37" s="12">
        <f t="shared" si="31"/>
        <v>8116.0654597644489</v>
      </c>
    </row>
    <row r="38" spans="1:31" x14ac:dyDescent="0.35">
      <c r="A38" s="1">
        <v>2021</v>
      </c>
      <c r="B38" t="s">
        <v>30</v>
      </c>
      <c r="C38" s="15">
        <v>840.26411706517763</v>
      </c>
      <c r="D38" s="15">
        <v>0.43031507314415829</v>
      </c>
      <c r="E38" s="15">
        <v>554.63</v>
      </c>
      <c r="F38" s="15">
        <v>2057.0851545954874</v>
      </c>
      <c r="G38" s="15">
        <v>607.27669098281649</v>
      </c>
      <c r="H38" s="15">
        <v>2029.9459636432166</v>
      </c>
      <c r="I38" s="15">
        <v>2025.1648727924166</v>
      </c>
      <c r="J38" s="15">
        <v>10.664945809074544</v>
      </c>
      <c r="K38" s="15">
        <v>1076.6604215055429</v>
      </c>
      <c r="L38" s="19">
        <v>45084639.706186935</v>
      </c>
      <c r="M38" s="15">
        <v>1574.1330416519449</v>
      </c>
      <c r="N38" s="15">
        <v>67.528644764624346</v>
      </c>
      <c r="O38" s="15">
        <v>30.832805401386668</v>
      </c>
      <c r="P38" s="19">
        <v>45144112.812691182</v>
      </c>
      <c r="R38" s="12">
        <f t="shared" si="18"/>
        <v>0.42013205853258884</v>
      </c>
      <c r="S38" s="12">
        <f t="shared" si="19"/>
        <v>2.1515753657207914E-4</v>
      </c>
      <c r="T38" s="12">
        <f t="shared" si="20"/>
        <v>0.27731499999999998</v>
      </c>
      <c r="U38" s="12">
        <f t="shared" si="21"/>
        <v>1.0285425772977437</v>
      </c>
      <c r="V38" s="12">
        <f t="shared" si="22"/>
        <v>0.30363834549140822</v>
      </c>
      <c r="W38" s="12">
        <f t="shared" si="23"/>
        <v>1.0149729818216082</v>
      </c>
      <c r="X38" s="12">
        <f t="shared" si="24"/>
        <v>1.0125824363962084</v>
      </c>
      <c r="Y38" s="12">
        <f t="shared" si="25"/>
        <v>5.3324729045372719E-3</v>
      </c>
      <c r="Z38" s="12">
        <f t="shared" si="26"/>
        <v>0.53833021075277143</v>
      </c>
      <c r="AA38" s="12">
        <f t="shared" si="27"/>
        <v>22542.319853093468</v>
      </c>
      <c r="AB38" s="12">
        <f t="shared" si="28"/>
        <v>0.7870665208259725</v>
      </c>
      <c r="AC38" s="12">
        <f t="shared" si="29"/>
        <v>3.3764322382312174E-2</v>
      </c>
      <c r="AD38" s="12">
        <f t="shared" si="30"/>
        <v>1.5416402700693334E-2</v>
      </c>
      <c r="AE38" s="12">
        <f t="shared" si="31"/>
        <v>22572.056406345589</v>
      </c>
    </row>
    <row r="39" spans="1:31" x14ac:dyDescent="0.35">
      <c r="A39" s="1">
        <v>2021</v>
      </c>
      <c r="B39" t="s">
        <v>31</v>
      </c>
      <c r="C39" s="15">
        <v>237.58640888813332</v>
      </c>
      <c r="D39" s="15">
        <v>1.0500489943059839</v>
      </c>
      <c r="E39" s="15">
        <v>1299.4100000000001</v>
      </c>
      <c r="F39" s="15">
        <v>3157.7078968354672</v>
      </c>
      <c r="G39" s="15">
        <v>1152.5781816925332</v>
      </c>
      <c r="H39" s="15">
        <v>4074.7374543529336</v>
      </c>
      <c r="I39" s="15">
        <v>4071.6763635021334</v>
      </c>
      <c r="J39" s="15">
        <v>26.271220585599998</v>
      </c>
      <c r="K39" s="15">
        <v>2171.5200464056002</v>
      </c>
      <c r="L39" s="19">
        <v>81831842.760380134</v>
      </c>
      <c r="M39" s="15">
        <v>2260.2134665224116</v>
      </c>
      <c r="N39" s="15">
        <v>136.01097901876798</v>
      </c>
      <c r="O39" s="15">
        <v>63.232805401386663</v>
      </c>
      <c r="P39" s="19">
        <v>81928877.888790771</v>
      </c>
      <c r="R39" s="12">
        <f t="shared" si="18"/>
        <v>0.11879320444406666</v>
      </c>
      <c r="S39" s="12">
        <f t="shared" si="19"/>
        <v>5.2502449715299197E-4</v>
      </c>
      <c r="T39" s="12">
        <f t="shared" si="20"/>
        <v>0.64970500000000009</v>
      </c>
      <c r="U39" s="12">
        <f t="shared" si="21"/>
        <v>1.5788539484177335</v>
      </c>
      <c r="V39" s="12">
        <f t="shared" si="22"/>
        <v>0.57628909084626667</v>
      </c>
      <c r="W39" s="12">
        <f t="shared" si="23"/>
        <v>2.0373687271764669</v>
      </c>
      <c r="X39" s="12">
        <f t="shared" si="24"/>
        <v>2.0358381817510667</v>
      </c>
      <c r="Y39" s="12">
        <f t="shared" si="25"/>
        <v>1.3135610292799998E-2</v>
      </c>
      <c r="Z39" s="12">
        <f t="shared" si="26"/>
        <v>1.0857600232028002</v>
      </c>
      <c r="AA39" s="12">
        <f t="shared" si="27"/>
        <v>40915.92138019007</v>
      </c>
      <c r="AB39" s="12">
        <f t="shared" si="28"/>
        <v>1.1301067332612058</v>
      </c>
      <c r="AC39" s="12">
        <f t="shared" si="29"/>
        <v>6.8005489509383996E-2</v>
      </c>
      <c r="AD39" s="12">
        <f t="shared" si="30"/>
        <v>3.1616402700693332E-2</v>
      </c>
      <c r="AE39" s="12">
        <f t="shared" si="31"/>
        <v>40964.438944395384</v>
      </c>
    </row>
    <row r="40" spans="1:31" x14ac:dyDescent="0.35">
      <c r="A40" s="1">
        <v>2021</v>
      </c>
      <c r="B40" t="s">
        <v>32</v>
      </c>
      <c r="C40" s="15">
        <v>469.69640888813336</v>
      </c>
      <c r="D40" s="15">
        <v>1.200048994305984</v>
      </c>
      <c r="E40" s="15">
        <v>3623.35</v>
      </c>
      <c r="F40" s="15">
        <v>5489.1778968354665</v>
      </c>
      <c r="G40" s="15">
        <v>1833.3281816925332</v>
      </c>
      <c r="H40" s="15">
        <v>6474.527454352934</v>
      </c>
      <c r="I40" s="15">
        <v>6467.4863635021338</v>
      </c>
      <c r="J40" s="15">
        <v>30.001220585599999</v>
      </c>
      <c r="K40" s="15">
        <v>3449.3900464056001</v>
      </c>
      <c r="L40" s="19">
        <v>114210630.88038014</v>
      </c>
      <c r="M40" s="15">
        <v>3061.0334665224113</v>
      </c>
      <c r="N40" s="15">
        <v>216.03097901876799</v>
      </c>
      <c r="O40" s="15">
        <v>100.49280540138668</v>
      </c>
      <c r="P40" s="19">
        <v>114351535.59879078</v>
      </c>
      <c r="R40" s="12">
        <f t="shared" si="18"/>
        <v>0.23484820444406668</v>
      </c>
      <c r="S40" s="12">
        <f t="shared" si="19"/>
        <v>6.0002449715299195E-4</v>
      </c>
      <c r="T40" s="12">
        <f t="shared" si="20"/>
        <v>1.8116749999999999</v>
      </c>
      <c r="U40" s="12">
        <f t="shared" si="21"/>
        <v>2.744588948417733</v>
      </c>
      <c r="V40" s="12">
        <f t="shared" si="22"/>
        <v>0.91666409084626665</v>
      </c>
      <c r="W40" s="12">
        <f t="shared" si="23"/>
        <v>3.237263727176467</v>
      </c>
      <c r="X40" s="12">
        <f t="shared" si="24"/>
        <v>3.2337431817510671</v>
      </c>
      <c r="Y40" s="12">
        <f t="shared" si="25"/>
        <v>1.5000610292799999E-2</v>
      </c>
      <c r="Z40" s="12">
        <f t="shared" si="26"/>
        <v>1.7246950232028</v>
      </c>
      <c r="AA40" s="12">
        <f t="shared" si="27"/>
        <v>57105.315440190068</v>
      </c>
      <c r="AB40" s="12">
        <f t="shared" si="28"/>
        <v>1.5305167332612057</v>
      </c>
      <c r="AC40" s="12">
        <f t="shared" si="29"/>
        <v>0.108015489509384</v>
      </c>
      <c r="AD40" s="12">
        <f t="shared" si="30"/>
        <v>5.0246402700693339E-2</v>
      </c>
      <c r="AE40" s="12">
        <f t="shared" si="31"/>
        <v>57175.767799395391</v>
      </c>
    </row>
    <row r="41" spans="1:31" x14ac:dyDescent="0.35">
      <c r="A41" s="1"/>
      <c r="B41" t="s">
        <v>33</v>
      </c>
      <c r="C41" s="23">
        <f t="shared" ref="C41:P41" si="32">SUM(C29:C40)</f>
        <v>13425.526906657602</v>
      </c>
      <c r="D41" s="23">
        <f t="shared" si="32"/>
        <v>34.840087931671803</v>
      </c>
      <c r="E41" s="23">
        <f t="shared" si="32"/>
        <v>5594.35</v>
      </c>
      <c r="F41" s="23">
        <f t="shared" si="32"/>
        <v>21724.574762025601</v>
      </c>
      <c r="G41" s="23">
        <f t="shared" si="32"/>
        <v>4593.8961803103994</v>
      </c>
      <c r="H41" s="23">
        <f t="shared" si="32"/>
        <v>14134.207452235201</v>
      </c>
      <c r="I41" s="23">
        <f t="shared" si="32"/>
        <v>14085.314362025601</v>
      </c>
      <c r="J41" s="23">
        <f t="shared" si="32"/>
        <v>901.04464702719997</v>
      </c>
      <c r="K41" s="23">
        <f t="shared" si="32"/>
        <v>9158.4425568672013</v>
      </c>
      <c r="L41" s="24">
        <f t="shared" si="32"/>
        <v>275041136.34456164</v>
      </c>
      <c r="M41" s="23">
        <f t="shared" si="32"/>
        <v>11057.168741126079</v>
      </c>
      <c r="N41" s="23">
        <f t="shared" si="32"/>
        <v>489.63174822521597</v>
      </c>
      <c r="O41" s="23">
        <f t="shared" si="32"/>
        <v>264.02066481663996</v>
      </c>
      <c r="P41" s="24">
        <f t="shared" si="32"/>
        <v>275463477.83406085</v>
      </c>
      <c r="R41" s="12">
        <f t="shared" ref="R41:AE41" si="33">SUM(R29:R40)</f>
        <v>6.7127634533287992</v>
      </c>
      <c r="S41" s="12">
        <f t="shared" si="33"/>
        <v>1.7420043965835904E-2</v>
      </c>
      <c r="T41" s="12">
        <f t="shared" si="33"/>
        <v>2.7971750000000002</v>
      </c>
      <c r="U41" s="12">
        <f t="shared" si="33"/>
        <v>10.862287381012798</v>
      </c>
      <c r="V41" s="12">
        <f t="shared" si="33"/>
        <v>2.2969480901552002</v>
      </c>
      <c r="W41" s="12">
        <f t="shared" si="33"/>
        <v>7.0671037261176011</v>
      </c>
      <c r="X41" s="12">
        <f t="shared" si="33"/>
        <v>7.0426571810128005</v>
      </c>
      <c r="Y41" s="12">
        <f t="shared" si="33"/>
        <v>0.4505223235136</v>
      </c>
      <c r="Z41" s="12">
        <f t="shared" si="33"/>
        <v>4.5792212784336002</v>
      </c>
      <c r="AA41" s="12">
        <f t="shared" si="33"/>
        <v>137520.56817228079</v>
      </c>
      <c r="AB41" s="12">
        <f t="shared" si="33"/>
        <v>5.5285843705630402</v>
      </c>
      <c r="AC41" s="12">
        <f t="shared" si="33"/>
        <v>0.244815874112608</v>
      </c>
      <c r="AD41" s="12">
        <f t="shared" si="33"/>
        <v>0.13201033240832</v>
      </c>
      <c r="AE41" s="12">
        <f t="shared" si="33"/>
        <v>137731.73891703045</v>
      </c>
    </row>
    <row r="42" spans="1:31" x14ac:dyDescent="0.35">
      <c r="A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1" x14ac:dyDescent="0.35">
      <c r="A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31" x14ac:dyDescent="0.35">
      <c r="A44" s="6" t="s">
        <v>36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31" x14ac:dyDescent="0.35">
      <c r="A45" t="s">
        <v>37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31" x14ac:dyDescent="0.35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31" ht="29" x14ac:dyDescent="0.35">
      <c r="C47" s="16" t="s">
        <v>3</v>
      </c>
      <c r="D47" s="16" t="s">
        <v>4</v>
      </c>
      <c r="E47" s="16" t="s">
        <v>5</v>
      </c>
      <c r="F47" s="16" t="s">
        <v>6</v>
      </c>
      <c r="G47" s="16" t="s">
        <v>7</v>
      </c>
      <c r="H47" s="16" t="s">
        <v>8</v>
      </c>
      <c r="I47" s="16" t="s">
        <v>9</v>
      </c>
      <c r="J47" s="16" t="s">
        <v>10</v>
      </c>
      <c r="K47" s="16" t="s">
        <v>11</v>
      </c>
      <c r="L47" s="16" t="s">
        <v>12</v>
      </c>
      <c r="M47" s="16" t="s">
        <v>13</v>
      </c>
      <c r="N47" s="16" t="s">
        <v>14</v>
      </c>
      <c r="O47" s="16" t="s">
        <v>15</v>
      </c>
      <c r="P47" s="16" t="s">
        <v>16</v>
      </c>
      <c r="R47" s="5" t="s">
        <v>3</v>
      </c>
      <c r="S47" s="5" t="s">
        <v>4</v>
      </c>
      <c r="T47" s="5" t="s">
        <v>5</v>
      </c>
      <c r="U47" s="5" t="s">
        <v>6</v>
      </c>
      <c r="V47" s="5" t="s">
        <v>7</v>
      </c>
      <c r="W47" s="5" t="s">
        <v>8</v>
      </c>
      <c r="X47" s="5" t="s">
        <v>9</v>
      </c>
      <c r="Y47" s="5" t="s">
        <v>10</v>
      </c>
      <c r="Z47" s="5" t="s">
        <v>11</v>
      </c>
      <c r="AA47" s="5" t="s">
        <v>12</v>
      </c>
      <c r="AB47" s="5" t="s">
        <v>13</v>
      </c>
      <c r="AC47" s="5" t="s">
        <v>14</v>
      </c>
      <c r="AD47" s="5" t="s">
        <v>15</v>
      </c>
      <c r="AE47" s="5" t="s">
        <v>16</v>
      </c>
    </row>
    <row r="48" spans="1:31" x14ac:dyDescent="0.35">
      <c r="A48" s="1" t="s">
        <v>17</v>
      </c>
      <c r="B48" t="s">
        <v>18</v>
      </c>
      <c r="C48" s="16" t="s">
        <v>19</v>
      </c>
      <c r="D48" s="16" t="s">
        <v>19</v>
      </c>
      <c r="E48" s="16" t="s">
        <v>19</v>
      </c>
      <c r="F48" s="16" t="s">
        <v>19</v>
      </c>
      <c r="G48" s="16" t="s">
        <v>19</v>
      </c>
      <c r="H48" s="16" t="s">
        <v>19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R48" s="5" t="s">
        <v>20</v>
      </c>
      <c r="S48" s="5" t="s">
        <v>20</v>
      </c>
      <c r="T48" s="5" t="s">
        <v>20</v>
      </c>
      <c r="U48" s="5" t="s">
        <v>20</v>
      </c>
      <c r="V48" s="5" t="s">
        <v>20</v>
      </c>
      <c r="W48" s="5" t="s">
        <v>20</v>
      </c>
      <c r="X48" s="5" t="s">
        <v>20</v>
      </c>
      <c r="Y48" s="5" t="s">
        <v>20</v>
      </c>
      <c r="Z48" s="5" t="s">
        <v>20</v>
      </c>
      <c r="AA48" s="5" t="s">
        <v>20</v>
      </c>
      <c r="AB48" s="5" t="s">
        <v>20</v>
      </c>
      <c r="AC48" s="5" t="s">
        <v>20</v>
      </c>
      <c r="AD48" s="5" t="s">
        <v>20</v>
      </c>
      <c r="AE48" s="5" t="s">
        <v>20</v>
      </c>
    </row>
    <row r="49" spans="1:31" x14ac:dyDescent="0.35">
      <c r="A49" s="1">
        <v>2022</v>
      </c>
      <c r="B49" t="s">
        <v>21</v>
      </c>
      <c r="C49" s="2">
        <f t="shared" ref="C49:C60" si="34">+R49*2000</f>
        <v>1159.9339428909068</v>
      </c>
      <c r="D49" s="2">
        <f t="shared" ref="D49:D60" si="35">+S49*2000</f>
        <v>1.1688869327040576</v>
      </c>
      <c r="E49" s="2">
        <f t="shared" ref="E49:E60" si="36">+T49*2000</f>
        <v>3069.6886132174664</v>
      </c>
      <c r="F49" s="2">
        <f t="shared" ref="F49:F60" si="37">+U49*2000</f>
        <v>6298.0547947736532</v>
      </c>
      <c r="G49" s="2">
        <f t="shared" ref="G49:G60" si="38">+V49*2000</f>
        <v>659.12767491424188</v>
      </c>
      <c r="H49" s="2">
        <f t="shared" ref="H49:H60" si="39">+W49*2000</f>
        <v>2010.0716778105138</v>
      </c>
      <c r="I49" s="2">
        <f t="shared" ref="I49:I60" si="40">+X49*2000</f>
        <v>1947.4277537015628</v>
      </c>
      <c r="J49" s="2">
        <f t="shared" ref="J49:J60" si="41">+Y49*2000</f>
        <v>29.123990565257092</v>
      </c>
      <c r="K49" s="2">
        <f t="shared" ref="K49:K60" si="42">+Z49*2000</f>
        <v>469.35194188644095</v>
      </c>
      <c r="L49" s="17">
        <f t="shared" ref="L49:L60" si="43">+AA49*2000</f>
        <v>101698497.92476653</v>
      </c>
      <c r="M49" s="2">
        <f t="shared" ref="M49:M60" si="44">+AB49*2000</f>
        <v>2028.6181136738519</v>
      </c>
      <c r="N49" s="2">
        <f t="shared" ref="N49:N60" si="45">+AC49*2000</f>
        <v>196.05993310136938</v>
      </c>
      <c r="O49" s="2">
        <f t="shared" ref="O49:O60" si="46">+AD49*2000</f>
        <v>453.4688187248895</v>
      </c>
      <c r="P49" s="17">
        <f t="shared" ref="P49:P60" si="47">+AE49*2000</f>
        <v>101807639.23767254</v>
      </c>
      <c r="R49" s="14">
        <v>0.57996697144545339</v>
      </c>
      <c r="S49" s="14">
        <v>5.8444346635202885E-4</v>
      </c>
      <c r="T49" s="14">
        <v>1.5348443066087332</v>
      </c>
      <c r="U49" s="14">
        <v>3.1490273973868268</v>
      </c>
      <c r="V49" s="14">
        <v>0.32956383745712092</v>
      </c>
      <c r="W49" s="14">
        <v>1.0050358389052569</v>
      </c>
      <c r="X49" s="14">
        <v>0.97371387685078137</v>
      </c>
      <c r="Y49" s="14">
        <v>1.4561995282628547E-2</v>
      </c>
      <c r="Z49" s="14">
        <v>0.23467597094322049</v>
      </c>
      <c r="AA49" s="15">
        <v>50849.248962383266</v>
      </c>
      <c r="AB49" s="14">
        <v>1.014309056836926</v>
      </c>
      <c r="AC49" s="14">
        <v>9.8029966550684688E-2</v>
      </c>
      <c r="AD49" s="14">
        <v>0.22673440936244474</v>
      </c>
      <c r="AE49" s="15">
        <v>50903.819618836271</v>
      </c>
    </row>
    <row r="50" spans="1:31" x14ac:dyDescent="0.35">
      <c r="A50" s="1">
        <v>2022</v>
      </c>
      <c r="B50" t="s">
        <v>22</v>
      </c>
      <c r="C50" s="2">
        <f t="shared" si="34"/>
        <v>967.34348093217807</v>
      </c>
      <c r="D50" s="2">
        <f t="shared" si="35"/>
        <v>1.5408992681144631</v>
      </c>
      <c r="E50" s="2">
        <f t="shared" si="36"/>
        <v>4161.9607682613432</v>
      </c>
      <c r="F50" s="2">
        <f t="shared" si="37"/>
        <v>7258.7431562825932</v>
      </c>
      <c r="G50" s="2">
        <f t="shared" si="38"/>
        <v>1027.5201888470683</v>
      </c>
      <c r="H50" s="2">
        <f t="shared" si="39"/>
        <v>2988.9927132805647</v>
      </c>
      <c r="I50" s="2">
        <f t="shared" si="40"/>
        <v>2878.3888818572127</v>
      </c>
      <c r="J50" s="2">
        <f t="shared" si="41"/>
        <v>38.420489505550115</v>
      </c>
      <c r="K50" s="2">
        <f t="shared" si="42"/>
        <v>599.77461469816967</v>
      </c>
      <c r="L50" s="17">
        <f t="shared" si="43"/>
        <v>136915875.35771579</v>
      </c>
      <c r="M50" s="2">
        <f t="shared" si="44"/>
        <v>2705.8663993660871</v>
      </c>
      <c r="N50" s="2">
        <f t="shared" si="45"/>
        <v>264.53529780266103</v>
      </c>
      <c r="O50" s="2">
        <f t="shared" si="46"/>
        <v>597.87560019233251</v>
      </c>
      <c r="P50" s="17">
        <f t="shared" si="47"/>
        <v>137062353.53644511</v>
      </c>
      <c r="R50" s="14">
        <v>0.48367174046608902</v>
      </c>
      <c r="S50" s="14">
        <v>7.7044963405723151E-4</v>
      </c>
      <c r="T50" s="14">
        <v>2.0809803841306715</v>
      </c>
      <c r="U50" s="14">
        <v>3.6293715781412965</v>
      </c>
      <c r="V50" s="14">
        <v>0.51376009442353421</v>
      </c>
      <c r="W50" s="14">
        <v>1.4944963566402822</v>
      </c>
      <c r="X50" s="14">
        <v>1.4391944409286064</v>
      </c>
      <c r="Y50" s="14">
        <v>1.9210244752775059E-2</v>
      </c>
      <c r="Z50" s="14">
        <v>0.29988730734908486</v>
      </c>
      <c r="AA50" s="15">
        <v>68457.937678857896</v>
      </c>
      <c r="AB50" s="14">
        <v>1.3529331996830436</v>
      </c>
      <c r="AC50" s="14">
        <v>0.13226764890133053</v>
      </c>
      <c r="AD50" s="14">
        <v>0.29893780009616627</v>
      </c>
      <c r="AE50" s="15">
        <v>68531.176768222562</v>
      </c>
    </row>
    <row r="51" spans="1:31" x14ac:dyDescent="0.35">
      <c r="A51" s="1">
        <v>2022</v>
      </c>
      <c r="B51" t="s">
        <v>23</v>
      </c>
      <c r="C51" s="2">
        <f t="shared" si="34"/>
        <v>677.50605566335628</v>
      </c>
      <c r="D51" s="2">
        <f t="shared" si="35"/>
        <v>1.8952527207320868</v>
      </c>
      <c r="E51" s="2">
        <f t="shared" si="36"/>
        <v>5349.7790527218012</v>
      </c>
      <c r="F51" s="2">
        <f t="shared" si="37"/>
        <v>8291.7029396077578</v>
      </c>
      <c r="G51" s="2">
        <f t="shared" si="38"/>
        <v>1171.6342001132175</v>
      </c>
      <c r="H51" s="2">
        <f t="shared" si="39"/>
        <v>3451.7978120052335</v>
      </c>
      <c r="I51" s="2">
        <f t="shared" si="40"/>
        <v>3320.0817898136816</v>
      </c>
      <c r="J51" s="2">
        <f t="shared" si="41"/>
        <v>47.237772021355497</v>
      </c>
      <c r="K51" s="2">
        <f t="shared" si="42"/>
        <v>713.23853496360016</v>
      </c>
      <c r="L51" s="17">
        <f t="shared" si="43"/>
        <v>160177043.10283753</v>
      </c>
      <c r="M51" s="2">
        <f t="shared" si="44"/>
        <v>3164.5952726611386</v>
      </c>
      <c r="N51" s="2">
        <f t="shared" si="45"/>
        <v>309.74141522996217</v>
      </c>
      <c r="O51" s="2">
        <f t="shared" si="46"/>
        <v>705.36677949135105</v>
      </c>
      <c r="P51" s="17">
        <f t="shared" si="47"/>
        <v>160348460.92639256</v>
      </c>
      <c r="R51" s="14">
        <v>0.33875302783167816</v>
      </c>
      <c r="S51" s="14">
        <v>9.4762636036604345E-4</v>
      </c>
      <c r="T51" s="14">
        <v>2.6748895263609005</v>
      </c>
      <c r="U51" s="14">
        <v>4.1458514698038789</v>
      </c>
      <c r="V51" s="14">
        <v>0.58581710005660881</v>
      </c>
      <c r="W51" s="14">
        <v>1.7258989060026166</v>
      </c>
      <c r="X51" s="14">
        <v>1.6600408949068408</v>
      </c>
      <c r="Y51" s="14">
        <v>2.3618886010677749E-2</v>
      </c>
      <c r="Z51" s="14">
        <v>0.35661926748180006</v>
      </c>
      <c r="AA51" s="15">
        <v>80088.521551418773</v>
      </c>
      <c r="AB51" s="14">
        <v>1.5822976363305692</v>
      </c>
      <c r="AC51" s="14">
        <v>0.15487070761498109</v>
      </c>
      <c r="AD51" s="14">
        <v>0.35268338974567554</v>
      </c>
      <c r="AE51" s="15">
        <v>80174.230463196276</v>
      </c>
    </row>
    <row r="52" spans="1:31" x14ac:dyDescent="0.35">
      <c r="A52" s="1">
        <v>2022</v>
      </c>
      <c r="B52" t="s">
        <v>24</v>
      </c>
      <c r="C52" s="2">
        <f t="shared" si="34"/>
        <v>1590.070129491829</v>
      </c>
      <c r="D52" s="2">
        <f t="shared" si="35"/>
        <v>0.94612780024475884</v>
      </c>
      <c r="E52" s="2">
        <f t="shared" si="36"/>
        <v>1827.3180075137802</v>
      </c>
      <c r="F52" s="2">
        <f t="shared" si="37"/>
        <v>4849.0125780751468</v>
      </c>
      <c r="G52" s="2">
        <f t="shared" si="38"/>
        <v>609.90679036714801</v>
      </c>
      <c r="H52" s="2">
        <f t="shared" si="39"/>
        <v>1742.5254965024278</v>
      </c>
      <c r="I52" s="2">
        <f t="shared" si="40"/>
        <v>1653.672215025917</v>
      </c>
      <c r="J52" s="2">
        <f t="shared" si="41"/>
        <v>23.590844525567785</v>
      </c>
      <c r="K52" s="2">
        <f t="shared" si="42"/>
        <v>402.10166435485723</v>
      </c>
      <c r="L52" s="17">
        <f t="shared" si="43"/>
        <v>79322854.773571044</v>
      </c>
      <c r="M52" s="2">
        <f t="shared" si="44"/>
        <v>1598.4672186883479</v>
      </c>
      <c r="N52" s="2">
        <f t="shared" si="45"/>
        <v>153.35716510542994</v>
      </c>
      <c r="O52" s="2">
        <f t="shared" si="46"/>
        <v>347.49157118013323</v>
      </c>
      <c r="P52" s="17">
        <f t="shared" si="47"/>
        <v>79408516.889239684</v>
      </c>
      <c r="R52" s="14">
        <v>0.79503506474591445</v>
      </c>
      <c r="S52" s="14">
        <v>4.7306390012237943E-4</v>
      </c>
      <c r="T52" s="14">
        <v>0.91365900375689013</v>
      </c>
      <c r="U52" s="14">
        <v>2.4245062890375735</v>
      </c>
      <c r="V52" s="14">
        <v>0.30495339518357401</v>
      </c>
      <c r="W52" s="14">
        <v>0.87126274825121386</v>
      </c>
      <c r="X52" s="14">
        <v>0.82683610751295855</v>
      </c>
      <c r="Y52" s="14">
        <v>1.1795422262783893E-2</v>
      </c>
      <c r="Z52" s="14">
        <v>0.20105083217742861</v>
      </c>
      <c r="AA52" s="15">
        <v>39661.427386785523</v>
      </c>
      <c r="AB52" s="14">
        <v>0.79923360934417398</v>
      </c>
      <c r="AC52" s="14">
        <v>7.6678582552714966E-2</v>
      </c>
      <c r="AD52" s="14">
        <v>0.17374578559006662</v>
      </c>
      <c r="AE52" s="15">
        <v>39704.258444619845</v>
      </c>
    </row>
    <row r="53" spans="1:31" x14ac:dyDescent="0.35">
      <c r="A53" s="1">
        <v>2022</v>
      </c>
      <c r="B53" t="s">
        <v>25</v>
      </c>
      <c r="C53" s="2">
        <f t="shared" si="34"/>
        <v>8620.9959751363003</v>
      </c>
      <c r="D53" s="2">
        <f t="shared" si="35"/>
        <v>1.402831176617741</v>
      </c>
      <c r="E53" s="2">
        <f t="shared" si="36"/>
        <v>2339.6726772100378</v>
      </c>
      <c r="F53" s="2">
        <f t="shared" si="37"/>
        <v>10806.023953672044</v>
      </c>
      <c r="G53" s="2">
        <f t="shared" si="38"/>
        <v>996.13368553121848</v>
      </c>
      <c r="H53" s="2">
        <f t="shared" si="39"/>
        <v>3094.1468063962075</v>
      </c>
      <c r="I53" s="2">
        <f t="shared" si="40"/>
        <v>3003.4289618302755</v>
      </c>
      <c r="J53" s="2">
        <f t="shared" si="41"/>
        <v>35.101647121468396</v>
      </c>
      <c r="K53" s="2">
        <f t="shared" si="42"/>
        <v>2916.0586527796299</v>
      </c>
      <c r="L53" s="17">
        <f t="shared" si="43"/>
        <v>134240788.00147554</v>
      </c>
      <c r="M53" s="2">
        <f t="shared" si="44"/>
        <v>8358.1414953213662</v>
      </c>
      <c r="N53" s="2">
        <f t="shared" si="45"/>
        <v>291.86610004225338</v>
      </c>
      <c r="O53" s="2">
        <f t="shared" si="46"/>
        <v>571.30814850735635</v>
      </c>
      <c r="P53" s="17">
        <f t="shared" si="47"/>
        <v>134536712.4366712</v>
      </c>
      <c r="R53" s="14">
        <v>4.3104979875681497</v>
      </c>
      <c r="S53" s="14">
        <v>7.0141558830887052E-4</v>
      </c>
      <c r="T53" s="14">
        <v>1.169836338605019</v>
      </c>
      <c r="U53" s="14">
        <v>5.4030119768360221</v>
      </c>
      <c r="V53" s="14">
        <v>0.49806684276560925</v>
      </c>
      <c r="W53" s="14">
        <v>1.5470734031981037</v>
      </c>
      <c r="X53" s="14">
        <v>1.5017144809151377</v>
      </c>
      <c r="Y53" s="14">
        <v>1.7550823560734199E-2</v>
      </c>
      <c r="Z53" s="14">
        <v>1.458029326389815</v>
      </c>
      <c r="AA53" s="15">
        <v>67120.394000737768</v>
      </c>
      <c r="AB53" s="14">
        <v>4.179070747660683</v>
      </c>
      <c r="AC53" s="14">
        <v>0.14593305002112669</v>
      </c>
      <c r="AD53" s="14">
        <v>0.28565407425367817</v>
      </c>
      <c r="AE53" s="15">
        <v>67268.356218335597</v>
      </c>
    </row>
    <row r="54" spans="1:31" x14ac:dyDescent="0.35">
      <c r="A54" s="1">
        <v>2022</v>
      </c>
      <c r="B54" t="s">
        <v>26</v>
      </c>
      <c r="C54" s="2">
        <f t="shared" si="34"/>
        <v>16302.858331031455</v>
      </c>
      <c r="D54" s="2">
        <f t="shared" si="35"/>
        <v>1.64066242720345</v>
      </c>
      <c r="E54" s="2">
        <f t="shared" si="36"/>
        <v>2754.2545965628065</v>
      </c>
      <c r="F54" s="2">
        <f t="shared" si="37"/>
        <v>15565.877020908691</v>
      </c>
      <c r="G54" s="2">
        <f t="shared" si="38"/>
        <v>1260.3051321436328</v>
      </c>
      <c r="H54" s="2">
        <f t="shared" si="39"/>
        <v>3840.1840581074807</v>
      </c>
      <c r="I54" s="2">
        <f t="shared" si="40"/>
        <v>3703.1111980838059</v>
      </c>
      <c r="J54" s="2">
        <f t="shared" si="41"/>
        <v>41.008809741646402</v>
      </c>
      <c r="K54" s="2">
        <f t="shared" si="42"/>
        <v>4790.0390997184004</v>
      </c>
      <c r="L54" s="17">
        <f t="shared" si="43"/>
        <v>154244393.44109678</v>
      </c>
      <c r="M54" s="2">
        <f t="shared" si="44"/>
        <v>15715.456488101234</v>
      </c>
      <c r="N54" s="2">
        <f t="shared" si="45"/>
        <v>387.94698838987853</v>
      </c>
      <c r="O54" s="2">
        <f t="shared" si="46"/>
        <v>634.14818664170741</v>
      </c>
      <c r="P54" s="17">
        <f t="shared" si="47"/>
        <v>154752873.80783942</v>
      </c>
      <c r="R54" s="14">
        <v>8.1514291655157276</v>
      </c>
      <c r="S54" s="14">
        <v>8.2033121360172506E-4</v>
      </c>
      <c r="T54" s="14">
        <v>1.3771272982814031</v>
      </c>
      <c r="U54" s="14">
        <v>7.7829385104543451</v>
      </c>
      <c r="V54" s="14">
        <v>0.63015256607181636</v>
      </c>
      <c r="W54" s="14">
        <v>1.9200920290537404</v>
      </c>
      <c r="X54" s="14">
        <v>1.851555599041903</v>
      </c>
      <c r="Y54" s="14">
        <v>2.0504404870823202E-2</v>
      </c>
      <c r="Z54" s="14">
        <v>2.3950195498592004</v>
      </c>
      <c r="AA54" s="15">
        <v>77122.196720548396</v>
      </c>
      <c r="AB54" s="14">
        <v>7.8577282440506169</v>
      </c>
      <c r="AC54" s="14">
        <v>0.19397349419493926</v>
      </c>
      <c r="AD54" s="14">
        <v>0.31707409332085368</v>
      </c>
      <c r="AE54" s="15">
        <v>77376.436903919704</v>
      </c>
    </row>
    <row r="55" spans="1:31" x14ac:dyDescent="0.35">
      <c r="A55" s="1">
        <v>2022</v>
      </c>
      <c r="B55" t="s">
        <v>27</v>
      </c>
      <c r="C55" s="2">
        <f t="shared" si="34"/>
        <v>32598.707057961292</v>
      </c>
      <c r="D55" s="2">
        <f t="shared" si="35"/>
        <v>1.4092436861606321</v>
      </c>
      <c r="E55" s="2">
        <f t="shared" si="36"/>
        <v>3245.2348786472089</v>
      </c>
      <c r="F55" s="2">
        <f t="shared" si="37"/>
        <v>19234.29020401826</v>
      </c>
      <c r="G55" s="2">
        <f t="shared" si="38"/>
        <v>1419.1637955586868</v>
      </c>
      <c r="H55" s="2">
        <f t="shared" si="39"/>
        <v>4377.595181217368</v>
      </c>
      <c r="I55" s="2">
        <f t="shared" si="40"/>
        <v>4223.9247061022406</v>
      </c>
      <c r="J55" s="2">
        <f t="shared" si="41"/>
        <v>35.128751078482082</v>
      </c>
      <c r="K55" s="2">
        <f t="shared" si="42"/>
        <v>9596.9895628179602</v>
      </c>
      <c r="L55" s="17">
        <f t="shared" si="43"/>
        <v>167062534.62935758</v>
      </c>
      <c r="M55" s="2">
        <f t="shared" si="44"/>
        <v>37417.047249117299</v>
      </c>
      <c r="N55" s="2">
        <f t="shared" si="45"/>
        <v>467.99801955921822</v>
      </c>
      <c r="O55" s="2">
        <f t="shared" si="46"/>
        <v>672.15363489181118</v>
      </c>
      <c r="P55" s="17">
        <f t="shared" si="47"/>
        <v>168629824.22041422</v>
      </c>
      <c r="R55" s="14">
        <v>16.299353528980646</v>
      </c>
      <c r="S55" s="14">
        <v>7.0462184308031606E-4</v>
      </c>
      <c r="T55" s="14">
        <v>1.6226174393236044</v>
      </c>
      <c r="U55" s="14">
        <v>9.6171451020091308</v>
      </c>
      <c r="V55" s="14">
        <v>0.70958189777934344</v>
      </c>
      <c r="W55" s="14">
        <v>2.1887975906086838</v>
      </c>
      <c r="X55" s="14">
        <v>2.1119623530511205</v>
      </c>
      <c r="Y55" s="14">
        <v>1.7564375539241041E-2</v>
      </c>
      <c r="Z55" s="14">
        <v>4.79849478140898</v>
      </c>
      <c r="AA55" s="15">
        <v>83531.267314678786</v>
      </c>
      <c r="AB55" s="14">
        <v>18.708523624558648</v>
      </c>
      <c r="AC55" s="14">
        <v>0.23399900977960911</v>
      </c>
      <c r="AD55" s="14">
        <v>0.33607681744590556</v>
      </c>
      <c r="AE55" s="15">
        <v>84314.912110207108</v>
      </c>
    </row>
    <row r="56" spans="1:31" x14ac:dyDescent="0.35">
      <c r="A56" s="1">
        <v>2022</v>
      </c>
      <c r="B56" t="s">
        <v>28</v>
      </c>
      <c r="C56" s="2">
        <f t="shared" si="34"/>
        <v>170152.9150962205</v>
      </c>
      <c r="D56" s="2">
        <f t="shared" si="35"/>
        <v>1.3334498513038693</v>
      </c>
      <c r="E56" s="2">
        <f t="shared" si="36"/>
        <v>4977.4540470976535</v>
      </c>
      <c r="F56" s="2">
        <f t="shared" si="37"/>
        <v>55014.884568492642</v>
      </c>
      <c r="G56" s="2">
        <f t="shared" si="38"/>
        <v>2662.0790847766125</v>
      </c>
      <c r="H56" s="2">
        <f t="shared" si="39"/>
        <v>8858.2399332375098</v>
      </c>
      <c r="I56" s="2">
        <f t="shared" si="40"/>
        <v>8687.4114049170712</v>
      </c>
      <c r="J56" s="2">
        <f t="shared" si="41"/>
        <v>33.240553789067974</v>
      </c>
      <c r="K56" s="2">
        <f t="shared" si="42"/>
        <v>4422.1779586408657</v>
      </c>
      <c r="L56" s="17">
        <f t="shared" si="43"/>
        <v>253374859.35107058</v>
      </c>
      <c r="M56" s="2">
        <f t="shared" si="44"/>
        <v>171864.35334301461</v>
      </c>
      <c r="N56" s="2">
        <f t="shared" si="45"/>
        <v>1148.1647768975613</v>
      </c>
      <c r="O56" s="2">
        <f t="shared" si="46"/>
        <v>809.9536825478516</v>
      </c>
      <c r="P56" s="17">
        <f t="shared" si="47"/>
        <v>258013621.28816146</v>
      </c>
      <c r="R56" s="14">
        <v>85.076457548110255</v>
      </c>
      <c r="S56" s="14">
        <v>6.667249256519346E-4</v>
      </c>
      <c r="T56" s="14">
        <v>2.4887270235488268</v>
      </c>
      <c r="U56" s="14">
        <v>27.50744228424632</v>
      </c>
      <c r="V56" s="14">
        <v>1.3310395423883064</v>
      </c>
      <c r="W56" s="14">
        <v>4.4291199666187548</v>
      </c>
      <c r="X56" s="14">
        <v>4.3437057024585357</v>
      </c>
      <c r="Y56" s="14">
        <v>1.6620276894533988E-2</v>
      </c>
      <c r="Z56" s="14">
        <v>2.2110889793204329</v>
      </c>
      <c r="AA56" s="15">
        <v>126687.4296755353</v>
      </c>
      <c r="AB56" s="14">
        <v>85.932176671507307</v>
      </c>
      <c r="AC56" s="14">
        <v>0.57408238844878068</v>
      </c>
      <c r="AD56" s="14">
        <v>0.4049768412739258</v>
      </c>
      <c r="AE56" s="15">
        <v>129006.81064408073</v>
      </c>
    </row>
    <row r="57" spans="1:31" x14ac:dyDescent="0.35">
      <c r="A57" s="1">
        <v>2022</v>
      </c>
      <c r="B57" t="s">
        <v>29</v>
      </c>
      <c r="C57" s="2">
        <f t="shared" si="34"/>
        <v>834184.92736866663</v>
      </c>
      <c r="D57" s="2">
        <f t="shared" si="35"/>
        <v>3.9928062187328024</v>
      </c>
      <c r="E57" s="2">
        <f t="shared" si="36"/>
        <v>5253.9414778007877</v>
      </c>
      <c r="F57" s="2">
        <f t="shared" si="37"/>
        <v>313821.18383111892</v>
      </c>
      <c r="G57" s="2">
        <f t="shared" si="38"/>
        <v>12233.501783672988</v>
      </c>
      <c r="H57" s="2">
        <f t="shared" si="39"/>
        <v>41991.23479945289</v>
      </c>
      <c r="I57" s="2">
        <f t="shared" si="40"/>
        <v>41396.763296958263</v>
      </c>
      <c r="J57" s="2">
        <f t="shared" si="41"/>
        <v>100.89170510814984</v>
      </c>
      <c r="K57" s="2">
        <f t="shared" si="42"/>
        <v>999065.98599159834</v>
      </c>
      <c r="L57" s="17">
        <f t="shared" si="43"/>
        <v>809327085.58567011</v>
      </c>
      <c r="M57" s="2">
        <f t="shared" si="44"/>
        <v>187224.79615737963</v>
      </c>
      <c r="N57" s="2">
        <f t="shared" si="45"/>
        <v>6263.3529824753668</v>
      </c>
      <c r="O57" s="2">
        <f t="shared" si="46"/>
        <v>29902.636552149092</v>
      </c>
      <c r="P57" s="17">
        <f t="shared" si="47"/>
        <v>815867264.67838192</v>
      </c>
      <c r="R57" s="14">
        <v>417.09246368433332</v>
      </c>
      <c r="S57" s="14">
        <v>1.9964031093664012E-3</v>
      </c>
      <c r="T57" s="14">
        <v>2.6269707389003938</v>
      </c>
      <c r="U57" s="14">
        <v>156.91059191555945</v>
      </c>
      <c r="V57" s="14">
        <v>6.1167508918364941</v>
      </c>
      <c r="W57" s="14">
        <v>20.995617399726445</v>
      </c>
      <c r="X57" s="14">
        <v>20.698381648479131</v>
      </c>
      <c r="Y57" s="14">
        <v>5.0445852554074917E-2</v>
      </c>
      <c r="Z57" s="14">
        <v>499.53299299579919</v>
      </c>
      <c r="AA57" s="15">
        <v>404663.54279283504</v>
      </c>
      <c r="AB57" s="14">
        <v>93.612398078689822</v>
      </c>
      <c r="AC57" s="14">
        <v>3.1316764912376835</v>
      </c>
      <c r="AD57" s="14">
        <v>14.951318276074545</v>
      </c>
      <c r="AE57" s="15">
        <v>407933.63233919098</v>
      </c>
    </row>
    <row r="58" spans="1:31" x14ac:dyDescent="0.35">
      <c r="A58" s="1">
        <v>2022</v>
      </c>
      <c r="B58" t="s">
        <v>30</v>
      </c>
      <c r="C58" s="2">
        <f t="shared" si="34"/>
        <v>349479.53311597131</v>
      </c>
      <c r="D58" s="2">
        <f t="shared" si="35"/>
        <v>4.7785701094599418</v>
      </c>
      <c r="E58" s="2">
        <f t="shared" si="36"/>
        <v>8617.6032305557055</v>
      </c>
      <c r="F58" s="2">
        <f t="shared" si="37"/>
        <v>110990.48969639451</v>
      </c>
      <c r="G58" s="2">
        <f t="shared" si="38"/>
        <v>6763.3825016145765</v>
      </c>
      <c r="H58" s="2">
        <f t="shared" si="39"/>
        <v>19597.574650213573</v>
      </c>
      <c r="I58" s="2">
        <f t="shared" si="40"/>
        <v>18951.790867730746</v>
      </c>
      <c r="J58" s="2">
        <f t="shared" si="41"/>
        <v>119.06424839549244</v>
      </c>
      <c r="K58" s="2">
        <f t="shared" si="42"/>
        <v>263694.33896304405</v>
      </c>
      <c r="L58" s="17">
        <f t="shared" si="43"/>
        <v>422351011.09015095</v>
      </c>
      <c r="M58" s="2">
        <f t="shared" si="44"/>
        <v>173400.34946751781</v>
      </c>
      <c r="N58" s="2">
        <f t="shared" si="45"/>
        <v>2312.8715581161</v>
      </c>
      <c r="O58" s="2">
        <f t="shared" si="46"/>
        <v>21542.337764029562</v>
      </c>
      <c r="P58" s="17">
        <f t="shared" si="47"/>
        <v>427375255.55115736</v>
      </c>
      <c r="R58" s="14">
        <v>174.73976655798566</v>
      </c>
      <c r="S58" s="14">
        <v>2.3892850547299711E-3</v>
      </c>
      <c r="T58" s="14">
        <v>4.3088016152778525</v>
      </c>
      <c r="U58" s="14">
        <v>55.495244848197252</v>
      </c>
      <c r="V58" s="14">
        <v>3.3816912508072883</v>
      </c>
      <c r="W58" s="14">
        <v>9.7987873251067867</v>
      </c>
      <c r="X58" s="14">
        <v>9.4758954338653734</v>
      </c>
      <c r="Y58" s="14">
        <v>5.9532124197746221E-2</v>
      </c>
      <c r="Z58" s="14">
        <v>131.84716948152203</v>
      </c>
      <c r="AA58" s="15">
        <v>211175.50554507549</v>
      </c>
      <c r="AB58" s="14">
        <v>86.700174733758899</v>
      </c>
      <c r="AC58" s="14">
        <v>1.15643577905805</v>
      </c>
      <c r="AD58" s="14">
        <v>10.771168882014781</v>
      </c>
      <c r="AE58" s="15">
        <v>213687.62777557867</v>
      </c>
    </row>
    <row r="59" spans="1:31" x14ac:dyDescent="0.35">
      <c r="A59" s="1">
        <v>2022</v>
      </c>
      <c r="B59" t="s">
        <v>31</v>
      </c>
      <c r="C59" s="2">
        <f t="shared" si="34"/>
        <v>241084.87557350504</v>
      </c>
      <c r="D59" s="2">
        <f t="shared" si="35"/>
        <v>4.028899821825016</v>
      </c>
      <c r="E59" s="2">
        <f t="shared" si="36"/>
        <v>8221.6807043856916</v>
      </c>
      <c r="F59" s="2">
        <f t="shared" si="37"/>
        <v>79001.694082001763</v>
      </c>
      <c r="G59" s="2">
        <f t="shared" si="38"/>
        <v>7286.5803183810049</v>
      </c>
      <c r="H59" s="2">
        <f t="shared" si="39"/>
        <v>18027.328256211094</v>
      </c>
      <c r="I59" s="2">
        <f t="shared" si="40"/>
        <v>17440.504022480931</v>
      </c>
      <c r="J59" s="2">
        <f t="shared" si="41"/>
        <v>100.38794237742694</v>
      </c>
      <c r="K59" s="2">
        <f t="shared" si="42"/>
        <v>100914.046850258</v>
      </c>
      <c r="L59" s="17">
        <f t="shared" si="43"/>
        <v>348943982.50633693</v>
      </c>
      <c r="M59" s="2">
        <f t="shared" si="44"/>
        <v>203295.49020097675</v>
      </c>
      <c r="N59" s="2">
        <f t="shared" si="45"/>
        <v>1628.6150673863015</v>
      </c>
      <c r="O59" s="2">
        <f t="shared" si="46"/>
        <v>5833.1508707940347</v>
      </c>
      <c r="P59" s="17">
        <f t="shared" si="47"/>
        <v>354511697.0514425</v>
      </c>
      <c r="R59" s="14">
        <v>120.54243778675252</v>
      </c>
      <c r="S59" s="14">
        <v>2.0144499109125079E-3</v>
      </c>
      <c r="T59" s="14">
        <v>4.110840352192846</v>
      </c>
      <c r="U59" s="14">
        <v>39.500847041000881</v>
      </c>
      <c r="V59" s="14">
        <v>3.6432901591905025</v>
      </c>
      <c r="W59" s="14">
        <v>9.0136641281055478</v>
      </c>
      <c r="X59" s="14">
        <v>8.7202520112404649</v>
      </c>
      <c r="Y59" s="14">
        <v>5.0193971188713472E-2</v>
      </c>
      <c r="Z59" s="14">
        <v>50.457023425129002</v>
      </c>
      <c r="AA59" s="15">
        <v>174471.99125316847</v>
      </c>
      <c r="AB59" s="14">
        <v>101.64774510048838</v>
      </c>
      <c r="AC59" s="14">
        <v>0.81430753369315079</v>
      </c>
      <c r="AD59" s="14">
        <v>2.9165754353970175</v>
      </c>
      <c r="AE59" s="15">
        <v>177255.84852572126</v>
      </c>
    </row>
    <row r="60" spans="1:31" x14ac:dyDescent="0.35">
      <c r="A60" s="1">
        <v>2022</v>
      </c>
      <c r="B60" t="s">
        <v>32</v>
      </c>
      <c r="C60" s="2">
        <f t="shared" si="34"/>
        <v>142130.89773456741</v>
      </c>
      <c r="D60" s="2">
        <f t="shared" si="35"/>
        <v>4.3160176531711887</v>
      </c>
      <c r="E60" s="2">
        <f t="shared" si="36"/>
        <v>7983.5684851953274</v>
      </c>
      <c r="F60" s="2">
        <f t="shared" si="37"/>
        <v>56238.361080403331</v>
      </c>
      <c r="G60" s="2">
        <f t="shared" si="38"/>
        <v>5336.2708786278317</v>
      </c>
      <c r="H60" s="2">
        <f t="shared" si="39"/>
        <v>13338.125730465094</v>
      </c>
      <c r="I60" s="2">
        <f t="shared" si="40"/>
        <v>12814.762311079054</v>
      </c>
      <c r="J60" s="2">
        <f t="shared" si="41"/>
        <v>107.54103491697887</v>
      </c>
      <c r="K60" s="2">
        <f t="shared" si="42"/>
        <v>45102.918004235857</v>
      </c>
      <c r="L60" s="17">
        <f t="shared" si="43"/>
        <v>286943059.34346509</v>
      </c>
      <c r="M60" s="2">
        <f t="shared" si="44"/>
        <v>136980.47613096083</v>
      </c>
      <c r="N60" s="2">
        <f t="shared" si="45"/>
        <v>1168.2880821288279</v>
      </c>
      <c r="O60" s="2">
        <f t="shared" si="46"/>
        <v>3801.9243108940659</v>
      </c>
      <c r="P60" s="17">
        <f t="shared" si="47"/>
        <v>290715721.09521347</v>
      </c>
      <c r="R60" s="14">
        <v>71.065448867283706</v>
      </c>
      <c r="S60" s="14">
        <v>2.1580088265855946E-3</v>
      </c>
      <c r="T60" s="14">
        <v>3.9917842425976637</v>
      </c>
      <c r="U60" s="14">
        <v>28.119180540201665</v>
      </c>
      <c r="V60" s="14">
        <v>2.6681354393139158</v>
      </c>
      <c r="W60" s="14">
        <v>6.6690628652325472</v>
      </c>
      <c r="X60" s="14">
        <v>6.407381155539527</v>
      </c>
      <c r="Y60" s="14">
        <v>5.3770517458489438E-2</v>
      </c>
      <c r="Z60" s="14">
        <v>22.551459002117927</v>
      </c>
      <c r="AA60" s="15">
        <v>143471.52967173254</v>
      </c>
      <c r="AB60" s="14">
        <v>68.490238065480412</v>
      </c>
      <c r="AC60" s="14">
        <v>0.58414404106441398</v>
      </c>
      <c r="AD60" s="14">
        <v>1.9009621554470331</v>
      </c>
      <c r="AE60" s="15">
        <v>145357.86054760675</v>
      </c>
    </row>
    <row r="61" spans="1:31" x14ac:dyDescent="0.35">
      <c r="A61" s="1"/>
      <c r="B61" t="s">
        <v>33</v>
      </c>
      <c r="C61" s="2">
        <f t="shared" ref="C61:P61" si="48">SUM(C49:C60)</f>
        <v>1798950.5638620383</v>
      </c>
      <c r="D61" s="2">
        <f t="shared" si="48"/>
        <v>28.453647666270008</v>
      </c>
      <c r="E61" s="2">
        <f t="shared" si="48"/>
        <v>57802.156539169613</v>
      </c>
      <c r="F61" s="2">
        <f t="shared" si="48"/>
        <v>687370.31790574943</v>
      </c>
      <c r="G61" s="2">
        <f t="shared" si="48"/>
        <v>41425.606034548226</v>
      </c>
      <c r="H61" s="2">
        <f t="shared" si="48"/>
        <v>123317.81711489997</v>
      </c>
      <c r="I61" s="2">
        <f t="shared" si="48"/>
        <v>120021.26740958076</v>
      </c>
      <c r="J61" s="2">
        <f t="shared" si="48"/>
        <v>710.73778914644345</v>
      </c>
      <c r="K61" s="2">
        <f t="shared" si="48"/>
        <v>1432687.0218389963</v>
      </c>
      <c r="L61" s="17">
        <f t="shared" si="48"/>
        <v>3054601985.1075144</v>
      </c>
      <c r="M61" s="2">
        <f t="shared" si="48"/>
        <v>943753.65753677895</v>
      </c>
      <c r="N61" s="2">
        <f t="shared" si="48"/>
        <v>14592.797386234928</v>
      </c>
      <c r="O61" s="2">
        <f t="shared" si="48"/>
        <v>65871.815920044202</v>
      </c>
      <c r="P61" s="17">
        <f t="shared" si="48"/>
        <v>3083029940.7190313</v>
      </c>
      <c r="R61" s="12">
        <f t="shared" ref="R61:AE61" si="49">SUM(R49:R60)</f>
        <v>899.47528193101925</v>
      </c>
      <c r="S61" s="12">
        <f t="shared" si="49"/>
        <v>1.4226823833135007E-2</v>
      </c>
      <c r="T61" s="12">
        <f t="shared" si="49"/>
        <v>28.901078269584804</v>
      </c>
      <c r="U61" s="12">
        <f t="shared" si="49"/>
        <v>343.6851589528747</v>
      </c>
      <c r="V61" s="12">
        <f t="shared" si="49"/>
        <v>20.712803017274112</v>
      </c>
      <c r="W61" s="12">
        <f t="shared" si="49"/>
        <v>61.658908557449976</v>
      </c>
      <c r="X61" s="12">
        <f t="shared" si="49"/>
        <v>60.010633704790379</v>
      </c>
      <c r="Y61" s="12">
        <f t="shared" si="49"/>
        <v>0.35536889457322174</v>
      </c>
      <c r="Z61" s="12">
        <f t="shared" si="49"/>
        <v>716.34351091949816</v>
      </c>
      <c r="AA61" s="2">
        <f t="shared" si="49"/>
        <v>1527300.9925537573</v>
      </c>
      <c r="AB61" s="12">
        <f t="shared" si="49"/>
        <v>471.87682876838949</v>
      </c>
      <c r="AC61" s="12">
        <f t="shared" si="49"/>
        <v>7.2963986931174656</v>
      </c>
      <c r="AD61" s="12">
        <f t="shared" si="49"/>
        <v>32.935907960022092</v>
      </c>
      <c r="AE61" s="2">
        <f t="shared" si="49"/>
        <v>1541514.9703595161</v>
      </c>
    </row>
    <row r="62" spans="1:31" x14ac:dyDescent="0.35">
      <c r="A62" s="1"/>
      <c r="C62" s="2"/>
      <c r="D62" s="2"/>
      <c r="E62" s="2"/>
      <c r="F62" s="2"/>
      <c r="G62" s="2"/>
      <c r="H62" s="2"/>
      <c r="I62" s="2"/>
      <c r="J62" s="2"/>
      <c r="K62" s="2"/>
      <c r="L62" s="17"/>
      <c r="M62" s="2"/>
      <c r="N62" s="2"/>
      <c r="O62" s="2"/>
      <c r="P62" s="17"/>
      <c r="R62" s="12"/>
      <c r="S62" s="12"/>
      <c r="T62" s="12"/>
      <c r="V62" s="12"/>
      <c r="W62" s="30"/>
      <c r="X62" s="12"/>
      <c r="Y62" s="12"/>
      <c r="Z62" s="12"/>
      <c r="AA62" s="2"/>
      <c r="AB62" s="12"/>
      <c r="AC62" s="12"/>
      <c r="AD62" s="12"/>
      <c r="AE62" s="2"/>
    </row>
    <row r="63" spans="1:31" x14ac:dyDescent="0.35">
      <c r="L63" s="17"/>
      <c r="P63" s="17"/>
      <c r="R63" s="12"/>
      <c r="S63" s="12"/>
      <c r="T63" s="12"/>
      <c r="V63" s="12"/>
      <c r="W63" s="12"/>
      <c r="X63" s="12"/>
      <c r="Y63" s="12"/>
      <c r="Z63" s="12"/>
      <c r="AA63" s="2"/>
      <c r="AB63" s="12"/>
      <c r="AC63" s="12"/>
      <c r="AD63" s="12"/>
      <c r="AE63" s="2"/>
    </row>
    <row r="64" spans="1:31" x14ac:dyDescent="0.35">
      <c r="A64" s="6" t="s">
        <v>38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31" x14ac:dyDescent="0.35">
      <c r="A65" t="s">
        <v>39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31" x14ac:dyDescent="0.3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31" ht="29" x14ac:dyDescent="0.35">
      <c r="C67" s="16" t="s">
        <v>3</v>
      </c>
      <c r="D67" s="16" t="s">
        <v>4</v>
      </c>
      <c r="E67" s="16" t="s">
        <v>5</v>
      </c>
      <c r="F67" s="16" t="s">
        <v>6</v>
      </c>
      <c r="G67" s="16" t="s">
        <v>7</v>
      </c>
      <c r="H67" s="16" t="s">
        <v>8</v>
      </c>
      <c r="I67" s="16" t="s">
        <v>9</v>
      </c>
      <c r="J67" s="16" t="s">
        <v>10</v>
      </c>
      <c r="K67" s="16" t="s">
        <v>11</v>
      </c>
      <c r="L67" s="16" t="s">
        <v>12</v>
      </c>
      <c r="M67" s="16" t="s">
        <v>13</v>
      </c>
      <c r="N67" s="16" t="s">
        <v>14</v>
      </c>
      <c r="O67" s="16" t="s">
        <v>15</v>
      </c>
      <c r="P67" s="16" t="s">
        <v>16</v>
      </c>
      <c r="R67" s="5" t="s">
        <v>3</v>
      </c>
      <c r="S67" s="5" t="s">
        <v>4</v>
      </c>
      <c r="T67" s="5" t="s">
        <v>5</v>
      </c>
      <c r="U67" s="5" t="s">
        <v>6</v>
      </c>
      <c r="V67" s="5" t="s">
        <v>7</v>
      </c>
      <c r="W67" s="5" t="s">
        <v>8</v>
      </c>
      <c r="X67" s="5" t="s">
        <v>9</v>
      </c>
      <c r="Y67" s="5" t="s">
        <v>10</v>
      </c>
      <c r="Z67" s="5" t="s">
        <v>11</v>
      </c>
      <c r="AA67" s="5" t="s">
        <v>12</v>
      </c>
      <c r="AB67" s="5" t="s">
        <v>13</v>
      </c>
      <c r="AC67" s="5" t="s">
        <v>14</v>
      </c>
      <c r="AD67" s="5" t="s">
        <v>15</v>
      </c>
      <c r="AE67" s="5" t="s">
        <v>16</v>
      </c>
    </row>
    <row r="68" spans="1:31" x14ac:dyDescent="0.35">
      <c r="A68" s="1" t="s">
        <v>17</v>
      </c>
      <c r="B68" t="s">
        <v>18</v>
      </c>
      <c r="C68" s="16" t="s">
        <v>19</v>
      </c>
      <c r="D68" s="16" t="s">
        <v>19</v>
      </c>
      <c r="E68" s="16" t="s">
        <v>19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R68" s="5" t="s">
        <v>20</v>
      </c>
      <c r="S68" s="5" t="s">
        <v>20</v>
      </c>
      <c r="T68" s="5" t="s">
        <v>20</v>
      </c>
      <c r="U68" s="5" t="s">
        <v>20</v>
      </c>
      <c r="V68" s="5" t="s">
        <v>20</v>
      </c>
      <c r="W68" s="5" t="s">
        <v>20</v>
      </c>
      <c r="X68" s="5" t="s">
        <v>20</v>
      </c>
      <c r="Y68" s="5" t="s">
        <v>20</v>
      </c>
      <c r="Z68" s="5" t="s">
        <v>20</v>
      </c>
      <c r="AA68" s="5" t="s">
        <v>20</v>
      </c>
      <c r="AB68" s="5" t="s">
        <v>20</v>
      </c>
      <c r="AC68" s="5" t="s">
        <v>20</v>
      </c>
      <c r="AD68" s="5" t="s">
        <v>20</v>
      </c>
      <c r="AE68" s="5" t="s">
        <v>20</v>
      </c>
    </row>
    <row r="69" spans="1:31" x14ac:dyDescent="0.35">
      <c r="A69" s="1">
        <v>2023</v>
      </c>
      <c r="B69" t="s">
        <v>21</v>
      </c>
      <c r="C69" s="2">
        <f t="shared" ref="C69:C80" si="50">+R69*2000</f>
        <v>166530.10854040645</v>
      </c>
      <c r="D69" s="2">
        <f t="shared" ref="D69:D80" si="51">+S69*2000</f>
        <v>4.8694369467199801</v>
      </c>
      <c r="E69" s="2">
        <f t="shared" ref="E69:E80" si="52">+T69*2000</f>
        <v>7812.0902278875819</v>
      </c>
      <c r="F69" s="2">
        <f t="shared" ref="F69:F80" si="53">+U69*2000</f>
        <v>62656.024432916318</v>
      </c>
      <c r="G69" s="2">
        <f t="shared" ref="G69:G80" si="54">+V69*2000</f>
        <v>6307.3297956512652</v>
      </c>
      <c r="H69" s="2">
        <f t="shared" ref="H69:H80" si="55">+W69*2000</f>
        <v>15476.121204507963</v>
      </c>
      <c r="I69" s="2">
        <f t="shared" ref="I69:I80" si="56">+X69*2000</f>
        <v>15034.013716512512</v>
      </c>
      <c r="J69" s="2">
        <f t="shared" ref="J69:J80" si="57">+Y69*2000</f>
        <v>123.74558663537017</v>
      </c>
      <c r="K69" s="2">
        <f t="shared" ref="K69:K80" si="58">+Z69*2000</f>
        <v>88274.261150445833</v>
      </c>
      <c r="L69" s="17">
        <f t="shared" ref="L69:L80" si="59">+AA69*2000</f>
        <v>314920055.74304014</v>
      </c>
      <c r="M69" s="2">
        <f t="shared" ref="M69:M80" si="60">+AB69*2000</f>
        <v>100517.47834174475</v>
      </c>
      <c r="N69" s="2">
        <f t="shared" ref="N69:N80" si="61">+AC69*2000</f>
        <v>1390.3082621240203</v>
      </c>
      <c r="O69" s="2">
        <f t="shared" ref="O69:O80" si="62">+AD69*2000</f>
        <v>5194.9753100684902</v>
      </c>
      <c r="P69" s="17">
        <f t="shared" ref="P69:P80" si="63">+AE69*2000</f>
        <v>317847304.5636968</v>
      </c>
      <c r="R69" s="14">
        <v>83.265054270203223</v>
      </c>
      <c r="S69" s="14">
        <v>2.4347184733599899E-3</v>
      </c>
      <c r="T69" s="14">
        <v>3.9060451139437911</v>
      </c>
      <c r="U69" s="14">
        <v>31.328012216458159</v>
      </c>
      <c r="V69" s="14">
        <v>3.1536648978256325</v>
      </c>
      <c r="W69" s="14">
        <v>7.7380606022539817</v>
      </c>
      <c r="X69" s="14">
        <v>7.5170068582562566</v>
      </c>
      <c r="Y69" s="14">
        <v>6.1872793317685089E-2</v>
      </c>
      <c r="Z69" s="14">
        <v>44.137130575222919</v>
      </c>
      <c r="AA69" s="15">
        <v>157460.02787152008</v>
      </c>
      <c r="AB69" s="14">
        <v>50.258739170872374</v>
      </c>
      <c r="AC69" s="14">
        <v>0.69515413106201018</v>
      </c>
      <c r="AD69" s="14">
        <v>2.5974876550342452</v>
      </c>
      <c r="AE69" s="15">
        <v>158923.65228184839</v>
      </c>
    </row>
    <row r="70" spans="1:31" x14ac:dyDescent="0.35">
      <c r="A70" s="1">
        <v>2023</v>
      </c>
      <c r="B70" t="s">
        <v>22</v>
      </c>
      <c r="C70" s="2">
        <f t="shared" si="50"/>
        <v>158173.76425239633</v>
      </c>
      <c r="D70" s="2">
        <f t="shared" si="51"/>
        <v>4.7321078346849852</v>
      </c>
      <c r="E70" s="2">
        <f t="shared" si="52"/>
        <v>8170.1835802253181</v>
      </c>
      <c r="F70" s="2">
        <f t="shared" si="53"/>
        <v>63038.862754956281</v>
      </c>
      <c r="G70" s="2">
        <f t="shared" si="54"/>
        <v>6091.7236359349326</v>
      </c>
      <c r="H70" s="2">
        <f t="shared" si="55"/>
        <v>14781.10542681828</v>
      </c>
      <c r="I70" s="2">
        <f t="shared" si="56"/>
        <v>14287.566738164287</v>
      </c>
      <c r="J70" s="2">
        <f t="shared" si="57"/>
        <v>120.32440524783172</v>
      </c>
      <c r="K70" s="2">
        <f t="shared" si="58"/>
        <v>82182.743738158708</v>
      </c>
      <c r="L70" s="17">
        <f t="shared" si="59"/>
        <v>308424514.56347817</v>
      </c>
      <c r="M70" s="2">
        <f t="shared" si="60"/>
        <v>106620.44215141432</v>
      </c>
      <c r="N70" s="2">
        <f t="shared" si="61"/>
        <v>1313.2079517064183</v>
      </c>
      <c r="O70" s="2">
        <f t="shared" si="62"/>
        <v>9546.8816206207794</v>
      </c>
      <c r="P70" s="17">
        <f t="shared" si="63"/>
        <v>311481361.58687204</v>
      </c>
      <c r="R70" s="14">
        <v>79.086882126198162</v>
      </c>
      <c r="S70" s="14">
        <v>2.3660539173424927E-3</v>
      </c>
      <c r="T70" s="14">
        <v>4.0850917901126591</v>
      </c>
      <c r="U70" s="14">
        <v>31.519431377478142</v>
      </c>
      <c r="V70" s="14">
        <v>3.0458618179674661</v>
      </c>
      <c r="W70" s="14">
        <v>7.3905527134091402</v>
      </c>
      <c r="X70" s="14">
        <v>7.1437833690821435</v>
      </c>
      <c r="Y70" s="14">
        <v>6.0162202623915861E-2</v>
      </c>
      <c r="Z70" s="14">
        <v>41.091371869079353</v>
      </c>
      <c r="AA70" s="15">
        <v>154212.25728173909</v>
      </c>
      <c r="AB70" s="14">
        <v>53.310221075707162</v>
      </c>
      <c r="AC70" s="14">
        <v>0.65660397585320918</v>
      </c>
      <c r="AD70" s="14">
        <v>4.7734408103103894</v>
      </c>
      <c r="AE70" s="15">
        <v>155740.68079343601</v>
      </c>
    </row>
    <row r="71" spans="1:31" x14ac:dyDescent="0.35">
      <c r="A71" s="1">
        <v>2023</v>
      </c>
      <c r="B71" t="s">
        <v>23</v>
      </c>
      <c r="C71" s="2">
        <f t="shared" si="50"/>
        <v>178173.7629860485</v>
      </c>
      <c r="D71" s="2">
        <f t="shared" si="51"/>
        <v>5.1948216962300977</v>
      </c>
      <c r="E71" s="2">
        <f t="shared" si="52"/>
        <v>9652.7603570025512</v>
      </c>
      <c r="F71" s="2">
        <f t="shared" si="53"/>
        <v>67668.873303291897</v>
      </c>
      <c r="G71" s="2">
        <f t="shared" si="54"/>
        <v>6051.1344943813729</v>
      </c>
      <c r="H71" s="2">
        <f t="shared" si="55"/>
        <v>14963.714355856762</v>
      </c>
      <c r="I71" s="2">
        <f t="shared" si="56"/>
        <v>14439.057593858588</v>
      </c>
      <c r="J71" s="2">
        <f t="shared" si="57"/>
        <v>131.83185626464686</v>
      </c>
      <c r="K71" s="2">
        <f t="shared" si="58"/>
        <v>66959.36873247975</v>
      </c>
      <c r="L71" s="17">
        <f t="shared" si="59"/>
        <v>331111758.51001507</v>
      </c>
      <c r="M71" s="2">
        <f t="shared" si="60"/>
        <v>164395.07789998781</v>
      </c>
      <c r="N71" s="2">
        <f t="shared" si="61"/>
        <v>1411.9198053509383</v>
      </c>
      <c r="O71" s="2">
        <f t="shared" si="62"/>
        <v>5721.9817577490039</v>
      </c>
      <c r="P71" s="17">
        <f t="shared" si="63"/>
        <v>335642387.5595094</v>
      </c>
      <c r="R71" s="14">
        <v>89.086881493024251</v>
      </c>
      <c r="S71" s="14">
        <v>2.5974108481150488E-3</v>
      </c>
      <c r="T71" s="14">
        <v>4.8263801785012754</v>
      </c>
      <c r="U71" s="14">
        <v>33.834436651645952</v>
      </c>
      <c r="V71" s="14">
        <v>3.0255672471906863</v>
      </c>
      <c r="W71" s="14">
        <v>7.4818571779283811</v>
      </c>
      <c r="X71" s="14">
        <v>7.2195287969292936</v>
      </c>
      <c r="Y71" s="14">
        <v>6.5915928132323429E-2</v>
      </c>
      <c r="Z71" s="14">
        <v>33.479684366239873</v>
      </c>
      <c r="AA71" s="15">
        <v>165555.87925500754</v>
      </c>
      <c r="AB71" s="14">
        <v>82.197538949993898</v>
      </c>
      <c r="AC71" s="14">
        <v>0.70595990267546915</v>
      </c>
      <c r="AD71" s="14">
        <v>2.8609908788745018</v>
      </c>
      <c r="AE71" s="15">
        <v>167821.19377975469</v>
      </c>
    </row>
    <row r="72" spans="1:31" x14ac:dyDescent="0.35">
      <c r="A72" s="1">
        <v>2023</v>
      </c>
      <c r="B72" t="s">
        <v>24</v>
      </c>
      <c r="C72" s="2">
        <f t="shared" si="50"/>
        <v>168969.87672705832</v>
      </c>
      <c r="D72" s="2">
        <f t="shared" si="51"/>
        <v>3.4974572272276991</v>
      </c>
      <c r="E72" s="2">
        <f t="shared" si="52"/>
        <v>4161.2484174550573</v>
      </c>
      <c r="F72" s="2">
        <f t="shared" si="53"/>
        <v>53328.67893092733</v>
      </c>
      <c r="G72" s="2">
        <f t="shared" si="54"/>
        <v>2746.4661903143337</v>
      </c>
      <c r="H72" s="2">
        <f t="shared" si="55"/>
        <v>8195.9514010981657</v>
      </c>
      <c r="I72" s="2">
        <f t="shared" si="56"/>
        <v>7791.5882346344797</v>
      </c>
      <c r="J72" s="2">
        <f t="shared" si="57"/>
        <v>89.544567247076003</v>
      </c>
      <c r="K72" s="2">
        <f t="shared" si="58"/>
        <v>37647.366421718187</v>
      </c>
      <c r="L72" s="17">
        <f t="shared" si="59"/>
        <v>200685136.33647636</v>
      </c>
      <c r="M72" s="2">
        <f t="shared" si="60"/>
        <v>192125.59705527502</v>
      </c>
      <c r="N72" s="2">
        <f t="shared" si="61"/>
        <v>1046.7474108240874</v>
      </c>
      <c r="O72" s="2">
        <f t="shared" si="62"/>
        <v>4949.0121174590868</v>
      </c>
      <c r="P72" s="17">
        <f t="shared" si="63"/>
        <v>205800206.99128392</v>
      </c>
      <c r="R72" s="14">
        <v>84.484938363529153</v>
      </c>
      <c r="S72" s="14">
        <v>1.7487286136138496E-3</v>
      </c>
      <c r="T72" s="14">
        <v>2.0806242087275288</v>
      </c>
      <c r="U72" s="14">
        <v>26.664339465463666</v>
      </c>
      <c r="V72" s="14">
        <v>1.373233095157167</v>
      </c>
      <c r="W72" s="14">
        <v>4.0979757005490827</v>
      </c>
      <c r="X72" s="14">
        <v>3.8957941173172399</v>
      </c>
      <c r="Y72" s="14">
        <v>4.4772283623538002E-2</v>
      </c>
      <c r="Z72" s="14">
        <v>18.823683210859095</v>
      </c>
      <c r="AA72" s="15">
        <v>100342.56816823818</v>
      </c>
      <c r="AB72" s="14">
        <v>96.062798527637511</v>
      </c>
      <c r="AC72" s="14">
        <v>0.52337370541204375</v>
      </c>
      <c r="AD72" s="14">
        <v>2.4745060587295433</v>
      </c>
      <c r="AE72" s="15">
        <v>102900.10349564196</v>
      </c>
    </row>
    <row r="73" spans="1:31" x14ac:dyDescent="0.35">
      <c r="A73" s="1">
        <v>2023</v>
      </c>
      <c r="B73" t="s">
        <v>25</v>
      </c>
      <c r="C73" s="2">
        <f t="shared" si="50"/>
        <v>113938.13893274037</v>
      </c>
      <c r="D73" s="2">
        <f t="shared" si="51"/>
        <v>4.2532635953625837</v>
      </c>
      <c r="E73" s="2">
        <f t="shared" si="52"/>
        <v>5099.2342823097488</v>
      </c>
      <c r="F73" s="2">
        <f t="shared" si="53"/>
        <v>40753.682773900473</v>
      </c>
      <c r="G73" s="2">
        <f t="shared" si="54"/>
        <v>2557.9534015653207</v>
      </c>
      <c r="H73" s="2">
        <f t="shared" si="55"/>
        <v>7373.7112515355611</v>
      </c>
      <c r="I73" s="2">
        <f t="shared" si="56"/>
        <v>7015.0291203356874</v>
      </c>
      <c r="J73" s="2">
        <f t="shared" si="57"/>
        <v>108.37342764622576</v>
      </c>
      <c r="K73" s="2">
        <f t="shared" si="58"/>
        <v>38966.373284266469</v>
      </c>
      <c r="L73" s="17">
        <f t="shared" si="59"/>
        <v>218522495.43774253</v>
      </c>
      <c r="M73" s="2">
        <f t="shared" si="60"/>
        <v>112152.23034187136</v>
      </c>
      <c r="N73" s="2">
        <f t="shared" si="61"/>
        <v>837.17251892835804</v>
      </c>
      <c r="O73" s="2">
        <f t="shared" si="62"/>
        <v>2795.3621828179107</v>
      </c>
      <c r="P73" s="17">
        <f t="shared" si="63"/>
        <v>221575778.60692993</v>
      </c>
      <c r="R73" s="14">
        <v>56.969069466370186</v>
      </c>
      <c r="S73" s="14">
        <v>2.126631797681292E-3</v>
      </c>
      <c r="T73" s="14">
        <v>2.5496171411548745</v>
      </c>
      <c r="U73" s="14">
        <v>20.376841386950236</v>
      </c>
      <c r="V73" s="14">
        <v>1.2789767007826605</v>
      </c>
      <c r="W73" s="14">
        <v>3.6868556257677807</v>
      </c>
      <c r="X73" s="14">
        <v>3.5075145601678437</v>
      </c>
      <c r="Y73" s="14">
        <v>5.4186713823112881E-2</v>
      </c>
      <c r="Z73" s="14">
        <v>19.483186642133234</v>
      </c>
      <c r="AA73" s="15">
        <v>109261.24771887127</v>
      </c>
      <c r="AB73" s="14">
        <v>56.07611517093568</v>
      </c>
      <c r="AC73" s="14">
        <v>0.41858625946417904</v>
      </c>
      <c r="AD73" s="14">
        <v>1.3976810914089552</v>
      </c>
      <c r="AE73" s="15">
        <v>110787.88930346497</v>
      </c>
    </row>
    <row r="74" spans="1:31" x14ac:dyDescent="0.35">
      <c r="A74" s="1">
        <v>2023</v>
      </c>
      <c r="B74" t="s">
        <v>26</v>
      </c>
      <c r="C74" s="2">
        <f t="shared" si="50"/>
        <v>151849.96603643135</v>
      </c>
      <c r="D74" s="2">
        <f t="shared" si="51"/>
        <v>4.6295761669718525</v>
      </c>
      <c r="E74" s="2">
        <f t="shared" si="52"/>
        <v>6378.4034924696571</v>
      </c>
      <c r="F74" s="2">
        <f t="shared" si="53"/>
        <v>64086.706632784197</v>
      </c>
      <c r="G74" s="2">
        <f t="shared" si="54"/>
        <v>6881.5528586192186</v>
      </c>
      <c r="H74" s="2">
        <f t="shared" si="55"/>
        <v>16164.142838622854</v>
      </c>
      <c r="I74" s="2">
        <f t="shared" si="56"/>
        <v>15604.73807819654</v>
      </c>
      <c r="J74" s="2">
        <f t="shared" si="57"/>
        <v>117.97238441740078</v>
      </c>
      <c r="K74" s="2">
        <f t="shared" si="58"/>
        <v>106287.8197127428</v>
      </c>
      <c r="L74" s="17">
        <f t="shared" si="59"/>
        <v>303019443.92995828</v>
      </c>
      <c r="M74" s="2">
        <f t="shared" si="60"/>
        <v>107367.89898112279</v>
      </c>
      <c r="N74" s="2">
        <f t="shared" si="61"/>
        <v>1371.5142470280909</v>
      </c>
      <c r="O74" s="2">
        <f t="shared" si="62"/>
        <v>7846.7854570378086</v>
      </c>
      <c r="P74" s="17">
        <f t="shared" si="63"/>
        <v>306112352.65010059</v>
      </c>
      <c r="R74" s="14">
        <v>75.92498301821567</v>
      </c>
      <c r="S74" s="14">
        <v>2.3147880834859264E-3</v>
      </c>
      <c r="T74" s="14">
        <v>3.1892017462348283</v>
      </c>
      <c r="U74" s="14">
        <v>32.0433533163921</v>
      </c>
      <c r="V74" s="14">
        <v>3.4407764293096093</v>
      </c>
      <c r="W74" s="14">
        <v>8.0820714193114274</v>
      </c>
      <c r="X74" s="14">
        <v>7.8023690390982701</v>
      </c>
      <c r="Y74" s="14">
        <v>5.898619220870039E-2</v>
      </c>
      <c r="Z74" s="14">
        <v>53.143909856371401</v>
      </c>
      <c r="AA74" s="15">
        <v>151509.72196497914</v>
      </c>
      <c r="AB74" s="14">
        <v>53.683949490561396</v>
      </c>
      <c r="AC74" s="14">
        <v>0.6857571235140455</v>
      </c>
      <c r="AD74" s="14">
        <v>3.9233927285189041</v>
      </c>
      <c r="AE74" s="15">
        <v>153056.1763250503</v>
      </c>
    </row>
    <row r="75" spans="1:31" x14ac:dyDescent="0.35">
      <c r="A75" s="1">
        <v>2023</v>
      </c>
      <c r="B75" t="s">
        <v>27</v>
      </c>
      <c r="C75" s="2">
        <f t="shared" si="50"/>
        <v>128396.63570116827</v>
      </c>
      <c r="D75" s="2">
        <f t="shared" si="51"/>
        <v>5.1765296168159995</v>
      </c>
      <c r="E75" s="2">
        <f t="shared" si="52"/>
        <v>7565.7744826207272</v>
      </c>
      <c r="F75" s="2">
        <f t="shared" si="53"/>
        <v>66251.132387689009</v>
      </c>
      <c r="G75" s="2">
        <f t="shared" si="54"/>
        <v>6862.2273207350381</v>
      </c>
      <c r="H75" s="2">
        <f t="shared" si="55"/>
        <v>16009.543722475622</v>
      </c>
      <c r="I75" s="2">
        <f t="shared" si="56"/>
        <v>15389.77943585174</v>
      </c>
      <c r="J75" s="2">
        <f t="shared" si="57"/>
        <v>131.62318922068587</v>
      </c>
      <c r="K75" s="2">
        <f t="shared" si="58"/>
        <v>98683.397890911132</v>
      </c>
      <c r="L75" s="17">
        <f t="shared" si="59"/>
        <v>327141306.13315934</v>
      </c>
      <c r="M75" s="2">
        <f t="shared" si="60"/>
        <v>100194.42338216362</v>
      </c>
      <c r="N75" s="2">
        <f t="shared" si="61"/>
        <v>1346.2377735018847</v>
      </c>
      <c r="O75" s="2">
        <f t="shared" si="62"/>
        <v>9743.1291461051624</v>
      </c>
      <c r="P75" s="17">
        <f t="shared" si="63"/>
        <v>330047345.57421696</v>
      </c>
      <c r="R75" s="14">
        <v>64.198317850584132</v>
      </c>
      <c r="S75" s="14">
        <v>2.5882648084079997E-3</v>
      </c>
      <c r="T75" s="14">
        <v>3.7828872413103638</v>
      </c>
      <c r="U75" s="14">
        <v>33.125566193844506</v>
      </c>
      <c r="V75" s="14">
        <v>3.4311136603675192</v>
      </c>
      <c r="W75" s="14">
        <v>8.0047718612378116</v>
      </c>
      <c r="X75" s="14">
        <v>7.6948897179258697</v>
      </c>
      <c r="Y75" s="14">
        <v>6.581159461034293E-2</v>
      </c>
      <c r="Z75" s="14">
        <v>49.341698945455569</v>
      </c>
      <c r="AA75" s="15">
        <v>163570.65306657966</v>
      </c>
      <c r="AB75" s="14">
        <v>50.09721169108181</v>
      </c>
      <c r="AC75" s="14">
        <v>0.67311888675094234</v>
      </c>
      <c r="AD75" s="14">
        <v>4.8715645730525807</v>
      </c>
      <c r="AE75" s="15">
        <v>165023.67278710849</v>
      </c>
    </row>
    <row r="76" spans="1:31" x14ac:dyDescent="0.35">
      <c r="A76" s="1">
        <v>2023</v>
      </c>
      <c r="B76" t="s">
        <v>28</v>
      </c>
      <c r="C76" s="2">
        <f t="shared" si="50"/>
        <v>135335.77044124369</v>
      </c>
      <c r="D76" s="2">
        <f t="shared" si="51"/>
        <v>5.7861114523551027</v>
      </c>
      <c r="E76" s="2">
        <f t="shared" si="52"/>
        <v>7977.4275470509483</v>
      </c>
      <c r="F76" s="2">
        <f t="shared" si="53"/>
        <v>60035.616107847134</v>
      </c>
      <c r="G76" s="2">
        <f t="shared" si="54"/>
        <v>6535.8993063654552</v>
      </c>
      <c r="H76" s="2">
        <f t="shared" si="55"/>
        <v>15142.538438602714</v>
      </c>
      <c r="I76" s="2">
        <f t="shared" si="56"/>
        <v>14540.497697664718</v>
      </c>
      <c r="J76" s="2">
        <f t="shared" si="57"/>
        <v>146.57452906491235</v>
      </c>
      <c r="K76" s="2">
        <f t="shared" si="58"/>
        <v>44503.651494746337</v>
      </c>
      <c r="L76" s="17">
        <f t="shared" si="59"/>
        <v>300491659.9654687</v>
      </c>
      <c r="M76" s="2">
        <f t="shared" si="60"/>
        <v>142834.24437198669</v>
      </c>
      <c r="N76" s="2">
        <f t="shared" si="61"/>
        <v>1242.8622004010083</v>
      </c>
      <c r="O76" s="2">
        <f t="shared" si="62"/>
        <v>6197.0182066694078</v>
      </c>
      <c r="P76" s="17">
        <f t="shared" si="63"/>
        <v>304432889.01048791</v>
      </c>
      <c r="R76" s="14">
        <v>67.667885220621841</v>
      </c>
      <c r="S76" s="14">
        <v>2.8930557261775515E-3</v>
      </c>
      <c r="T76" s="14">
        <v>3.9887137735254741</v>
      </c>
      <c r="U76" s="14">
        <v>30.017808053923567</v>
      </c>
      <c r="V76" s="14">
        <v>3.2679496531827277</v>
      </c>
      <c r="W76" s="14">
        <v>7.5712692193013575</v>
      </c>
      <c r="X76" s="14">
        <v>7.2702488488323587</v>
      </c>
      <c r="Y76" s="14">
        <v>7.3287264532456181E-2</v>
      </c>
      <c r="Z76" s="14">
        <v>22.251825747373168</v>
      </c>
      <c r="AA76" s="15">
        <v>150245.82998273434</v>
      </c>
      <c r="AB76" s="14">
        <v>71.41712218599335</v>
      </c>
      <c r="AC76" s="14">
        <v>0.62143110020050418</v>
      </c>
      <c r="AD76" s="14">
        <v>3.0985091033347039</v>
      </c>
      <c r="AE76" s="15">
        <v>152216.44450524397</v>
      </c>
    </row>
    <row r="77" spans="1:31" x14ac:dyDescent="0.35">
      <c r="A77" s="1">
        <v>2023</v>
      </c>
      <c r="B77" t="s">
        <v>29</v>
      </c>
      <c r="C77" s="2">
        <f t="shared" si="50"/>
        <v>139092.80247171654</v>
      </c>
      <c r="D77" s="2">
        <f t="shared" si="51"/>
        <v>6.4333486541556448</v>
      </c>
      <c r="E77" s="2">
        <f t="shared" si="52"/>
        <v>7636.3248426310784</v>
      </c>
      <c r="F77" s="2">
        <f t="shared" si="53"/>
        <v>59992.701502982687</v>
      </c>
      <c r="G77" s="2">
        <f t="shared" si="54"/>
        <v>6794.3389602984989</v>
      </c>
      <c r="H77" s="2">
        <f t="shared" si="55"/>
        <v>15642.319323602296</v>
      </c>
      <c r="I77" s="2">
        <f t="shared" si="56"/>
        <v>15020.826296734558</v>
      </c>
      <c r="J77" s="2">
        <f t="shared" si="57"/>
        <v>162.70284924998552</v>
      </c>
      <c r="K77" s="2">
        <f t="shared" si="58"/>
        <v>53233.928431658875</v>
      </c>
      <c r="L77" s="17">
        <f t="shared" si="59"/>
        <v>295397176.88732392</v>
      </c>
      <c r="M77" s="2">
        <f t="shared" si="60"/>
        <v>134349.78160970268</v>
      </c>
      <c r="N77" s="2">
        <f t="shared" si="61"/>
        <v>1270.1450592272442</v>
      </c>
      <c r="O77" s="2">
        <f t="shared" si="62"/>
        <v>3264.3377881296483</v>
      </c>
      <c r="P77" s="17">
        <f t="shared" si="63"/>
        <v>299134424.65521622</v>
      </c>
      <c r="R77" s="14">
        <v>69.546401235858269</v>
      </c>
      <c r="S77" s="14">
        <v>3.2166743270778224E-3</v>
      </c>
      <c r="T77" s="14">
        <v>3.818162421315539</v>
      </c>
      <c r="U77" s="14">
        <v>29.996350751491345</v>
      </c>
      <c r="V77" s="14">
        <v>3.3971694801492496</v>
      </c>
      <c r="W77" s="14">
        <v>7.8211596618011479</v>
      </c>
      <c r="X77" s="14">
        <v>7.5104131483672791</v>
      </c>
      <c r="Y77" s="14">
        <v>8.1351424624992758E-2</v>
      </c>
      <c r="Z77" s="14">
        <v>26.616964215829437</v>
      </c>
      <c r="AA77" s="15">
        <v>147698.58844366195</v>
      </c>
      <c r="AB77" s="14">
        <v>67.174890804851344</v>
      </c>
      <c r="AC77" s="14">
        <v>0.63507252961362215</v>
      </c>
      <c r="AD77" s="14">
        <v>1.6321688940648242</v>
      </c>
      <c r="AE77" s="15">
        <v>149567.21232760811</v>
      </c>
    </row>
    <row r="78" spans="1:31" x14ac:dyDescent="0.35">
      <c r="A78" s="1">
        <v>2023</v>
      </c>
      <c r="B78" t="s">
        <v>30</v>
      </c>
      <c r="C78" s="2">
        <f t="shared" si="50"/>
        <v>270636.45238005486</v>
      </c>
      <c r="D78" s="2">
        <f t="shared" si="51"/>
        <v>5.3804777655747138</v>
      </c>
      <c r="E78" s="2">
        <f t="shared" si="52"/>
        <v>5988.6476818308392</v>
      </c>
      <c r="F78" s="2">
        <f t="shared" si="53"/>
        <v>84003.391400719411</v>
      </c>
      <c r="G78" s="2">
        <f t="shared" si="54"/>
        <v>5081.7748992096767</v>
      </c>
      <c r="H78" s="2">
        <f t="shared" si="55"/>
        <v>13729.730332471643</v>
      </c>
      <c r="I78" s="2">
        <f t="shared" si="56"/>
        <v>13207.510866881663</v>
      </c>
      <c r="J78" s="2">
        <f t="shared" si="57"/>
        <v>136.61751772770705</v>
      </c>
      <c r="K78" s="2">
        <f t="shared" si="58"/>
        <v>106740.23020140614</v>
      </c>
      <c r="L78" s="17">
        <f t="shared" si="59"/>
        <v>281957176.34602749</v>
      </c>
      <c r="M78" s="2">
        <f t="shared" si="60"/>
        <v>227135.08616976062</v>
      </c>
      <c r="N78" s="2">
        <f t="shared" si="61"/>
        <v>1669.4940025479066</v>
      </c>
      <c r="O78" s="2">
        <f t="shared" si="62"/>
        <v>5066.1243001194271</v>
      </c>
      <c r="P78" s="17">
        <f t="shared" si="63"/>
        <v>288156447.32841533</v>
      </c>
      <c r="R78" s="14">
        <v>135.31822619002742</v>
      </c>
      <c r="S78" s="14">
        <v>2.6902388827873568E-3</v>
      </c>
      <c r="T78" s="14">
        <v>2.9943238409154196</v>
      </c>
      <c r="U78" s="14">
        <v>42.001695700359704</v>
      </c>
      <c r="V78" s="14">
        <v>2.5408874496048384</v>
      </c>
      <c r="W78" s="14">
        <v>6.8648651662358215</v>
      </c>
      <c r="X78" s="14">
        <v>6.6037554334408313</v>
      </c>
      <c r="Y78" s="14">
        <v>6.8308758863853528E-2</v>
      </c>
      <c r="Z78" s="14">
        <v>53.370115100703075</v>
      </c>
      <c r="AA78" s="15">
        <v>140978.58817301373</v>
      </c>
      <c r="AB78" s="14">
        <v>113.56754308488031</v>
      </c>
      <c r="AC78" s="14">
        <v>0.83474700127395329</v>
      </c>
      <c r="AD78" s="14">
        <v>2.5330621500597137</v>
      </c>
      <c r="AE78" s="15">
        <v>144078.22366420768</v>
      </c>
    </row>
    <row r="79" spans="1:31" x14ac:dyDescent="0.35">
      <c r="A79" s="1">
        <v>2023</v>
      </c>
      <c r="B79" t="s">
        <v>31</v>
      </c>
      <c r="C79" s="2">
        <f t="shared" si="50"/>
        <v>144350.01058015853</v>
      </c>
      <c r="D79" s="2">
        <f t="shared" si="51"/>
        <v>11.434670690027076</v>
      </c>
      <c r="E79" s="2">
        <f t="shared" si="52"/>
        <v>4625.152657973149</v>
      </c>
      <c r="F79" s="2">
        <f t="shared" si="53"/>
        <v>44986.344740104571</v>
      </c>
      <c r="G79" s="2">
        <f t="shared" si="54"/>
        <v>2380.7525487222797</v>
      </c>
      <c r="H79" s="2">
        <f t="shared" si="55"/>
        <v>7419.1760483185762</v>
      </c>
      <c r="I79" s="2">
        <f t="shared" si="56"/>
        <v>7183.7320645883456</v>
      </c>
      <c r="J79" s="2">
        <f t="shared" si="57"/>
        <v>287.31747092862582</v>
      </c>
      <c r="K79" s="2">
        <f t="shared" si="58"/>
        <v>11178.848622699825</v>
      </c>
      <c r="L79" s="17">
        <f t="shared" si="59"/>
        <v>215134251.62681541</v>
      </c>
      <c r="M79" s="2">
        <f t="shared" si="60"/>
        <v>178429.53330186952</v>
      </c>
      <c r="N79" s="2">
        <f t="shared" si="61"/>
        <v>942.62029380136062</v>
      </c>
      <c r="O79" s="2">
        <f t="shared" si="62"/>
        <v>2255.5929177055964</v>
      </c>
      <c r="P79" s="17">
        <f t="shared" si="63"/>
        <v>219875890.80691493</v>
      </c>
      <c r="R79" s="14">
        <v>72.17500529007927</v>
      </c>
      <c r="S79" s="14">
        <v>5.7173353450135382E-3</v>
      </c>
      <c r="T79" s="14">
        <v>2.3125763289865744</v>
      </c>
      <c r="U79" s="14">
        <v>22.493172370052285</v>
      </c>
      <c r="V79" s="14">
        <v>1.1903762743611399</v>
      </c>
      <c r="W79" s="14">
        <v>3.709588024159288</v>
      </c>
      <c r="X79" s="14">
        <v>3.5918660322941727</v>
      </c>
      <c r="Y79" s="14">
        <v>0.1436587354643129</v>
      </c>
      <c r="Z79" s="14">
        <v>5.5894243113499122</v>
      </c>
      <c r="AA79" s="15">
        <v>107567.12581340771</v>
      </c>
      <c r="AB79" s="14">
        <v>89.214766650934763</v>
      </c>
      <c r="AC79" s="14">
        <v>0.47131014690068029</v>
      </c>
      <c r="AD79" s="14">
        <v>1.1277964588527982</v>
      </c>
      <c r="AE79" s="15">
        <v>109937.94540345746</v>
      </c>
    </row>
    <row r="80" spans="1:31" x14ac:dyDescent="0.35">
      <c r="A80" s="1">
        <v>2023</v>
      </c>
      <c r="B80" t="s">
        <v>32</v>
      </c>
      <c r="C80" s="2">
        <f t="shared" si="50"/>
        <v>199367.55100465403</v>
      </c>
      <c r="D80" s="2">
        <f t="shared" si="51"/>
        <v>16.94531828043592</v>
      </c>
      <c r="E80" s="2">
        <f t="shared" si="52"/>
        <v>7021.1773705238311</v>
      </c>
      <c r="F80" s="2">
        <f t="shared" si="53"/>
        <v>69678.125641261926</v>
      </c>
      <c r="G80" s="2">
        <f t="shared" si="54"/>
        <v>4113.0388949708204</v>
      </c>
      <c r="H80" s="2">
        <f t="shared" si="55"/>
        <v>12155.225512146375</v>
      </c>
      <c r="I80" s="2">
        <f t="shared" si="56"/>
        <v>11739.421485440034</v>
      </c>
      <c r="J80" s="2">
        <f t="shared" si="57"/>
        <v>424.62459002638974</v>
      </c>
      <c r="K80" s="2">
        <f t="shared" si="58"/>
        <v>45777.018443431421</v>
      </c>
      <c r="L80" s="17">
        <f t="shared" si="59"/>
        <v>308470163.36087757</v>
      </c>
      <c r="M80" s="2">
        <f t="shared" si="60"/>
        <v>206395.06042936762</v>
      </c>
      <c r="N80" s="2">
        <f t="shared" si="61"/>
        <v>1384.7669424863486</v>
      </c>
      <c r="O80" s="2">
        <f t="shared" si="62"/>
        <v>3233.4303127744388</v>
      </c>
      <c r="P80" s="17">
        <f t="shared" si="63"/>
        <v>314042700.42047274</v>
      </c>
      <c r="R80" s="14">
        <v>99.683775502327009</v>
      </c>
      <c r="S80" s="14">
        <v>8.4726591402179592E-3</v>
      </c>
      <c r="T80" s="14">
        <v>3.5105886852619155</v>
      </c>
      <c r="U80" s="14">
        <v>34.839062820630964</v>
      </c>
      <c r="V80" s="14">
        <v>2.0565194474854103</v>
      </c>
      <c r="W80" s="14">
        <v>6.0776127560731874</v>
      </c>
      <c r="X80" s="14">
        <v>5.8697107427200175</v>
      </c>
      <c r="Y80" s="14">
        <v>0.21231229501319487</v>
      </c>
      <c r="Z80" s="14">
        <v>22.888509221715712</v>
      </c>
      <c r="AA80" s="15">
        <v>154235.08168043877</v>
      </c>
      <c r="AB80" s="14">
        <v>103.19753021468381</v>
      </c>
      <c r="AC80" s="14">
        <v>0.69238347124317434</v>
      </c>
      <c r="AD80" s="14">
        <v>1.6167151563872193</v>
      </c>
      <c r="AE80" s="15">
        <v>157021.35021023639</v>
      </c>
    </row>
    <row r="81" spans="1:31" x14ac:dyDescent="0.35">
      <c r="A81" s="1"/>
      <c r="B81" t="s">
        <v>33</v>
      </c>
      <c r="C81" s="2">
        <f t="shared" ref="C81:P81" si="64">SUM(C69:C80)</f>
        <v>1954814.8400540773</v>
      </c>
      <c r="D81" s="2">
        <f t="shared" si="64"/>
        <v>78.333119926561636</v>
      </c>
      <c r="E81" s="2">
        <f t="shared" si="64"/>
        <v>82088.424939980483</v>
      </c>
      <c r="F81" s="2">
        <f t="shared" si="64"/>
        <v>736480.14060938125</v>
      </c>
      <c r="G81" s="2">
        <f t="shared" si="64"/>
        <v>62404.192306768215</v>
      </c>
      <c r="H81" s="2">
        <f t="shared" si="64"/>
        <v>157053.27985605679</v>
      </c>
      <c r="I81" s="2">
        <f t="shared" si="64"/>
        <v>151253.76132886315</v>
      </c>
      <c r="J81" s="2">
        <f t="shared" si="64"/>
        <v>1981.2523736768578</v>
      </c>
      <c r="K81" s="2">
        <f t="shared" si="64"/>
        <v>780435.00812466559</v>
      </c>
      <c r="L81" s="17">
        <f t="shared" si="64"/>
        <v>3405275138.8403826</v>
      </c>
      <c r="M81" s="2">
        <f t="shared" si="64"/>
        <v>1772516.8540362669</v>
      </c>
      <c r="N81" s="2">
        <f t="shared" si="64"/>
        <v>15226.996467927667</v>
      </c>
      <c r="O81" s="2">
        <f t="shared" si="64"/>
        <v>65814.631117256751</v>
      </c>
      <c r="P81" s="17">
        <f t="shared" si="64"/>
        <v>3454149089.7541165</v>
      </c>
      <c r="R81" s="12">
        <f t="shared" ref="R81:AE81" si="65">SUM(R69:R80)</f>
        <v>977.4074200270386</v>
      </c>
      <c r="S81" s="12">
        <f t="shared" si="65"/>
        <v>3.9166559963280827E-2</v>
      </c>
      <c r="T81" s="12">
        <f t="shared" si="65"/>
        <v>41.044212469990242</v>
      </c>
      <c r="U81" s="12">
        <f t="shared" si="65"/>
        <v>368.24007030469062</v>
      </c>
      <c r="V81" s="12">
        <f t="shared" si="65"/>
        <v>31.202096153384105</v>
      </c>
      <c r="W81" s="12">
        <f t="shared" si="65"/>
        <v>78.526639928028416</v>
      </c>
      <c r="X81" s="12">
        <f t="shared" si="65"/>
        <v>75.626880664431567</v>
      </c>
      <c r="Y81" s="12">
        <f t="shared" si="65"/>
        <v>0.99062618683842874</v>
      </c>
      <c r="Z81" s="12">
        <f t="shared" si="65"/>
        <v>390.21750406233275</v>
      </c>
      <c r="AA81" s="2">
        <f t="shared" si="65"/>
        <v>1702637.5694201912</v>
      </c>
      <c r="AB81" s="12">
        <f t="shared" si="65"/>
        <v>886.25842701813326</v>
      </c>
      <c r="AC81" s="12">
        <f t="shared" si="65"/>
        <v>7.613498233963834</v>
      </c>
      <c r="AD81" s="12">
        <f t="shared" si="65"/>
        <v>32.907315558628383</v>
      </c>
      <c r="AE81" s="2">
        <f t="shared" si="65"/>
        <v>1727074.5448770581</v>
      </c>
    </row>
    <row r="82" spans="1:31" x14ac:dyDescent="0.35">
      <c r="A82" s="1"/>
      <c r="C82" s="2"/>
      <c r="D82" s="2"/>
      <c r="E82" s="2"/>
      <c r="F82" s="2"/>
      <c r="G82" s="2"/>
      <c r="H82" s="2"/>
      <c r="I82" s="2"/>
      <c r="J82" s="2"/>
      <c r="K82" s="2"/>
      <c r="L82" s="17"/>
      <c r="M82" s="2"/>
      <c r="N82" s="2"/>
      <c r="O82" s="2"/>
      <c r="P82" s="17"/>
      <c r="R82" s="12"/>
      <c r="S82" s="12"/>
      <c r="T82" s="12"/>
      <c r="V82" s="12"/>
      <c r="W82" s="30"/>
      <c r="X82" s="12"/>
      <c r="Y82" s="12"/>
      <c r="Z82" s="12"/>
      <c r="AA82" s="2"/>
      <c r="AB82" s="12"/>
      <c r="AC82" s="12"/>
      <c r="AD82" s="12"/>
      <c r="AE82" s="2"/>
    </row>
    <row r="84" spans="1:31" x14ac:dyDescent="0.35">
      <c r="A84" s="6" t="s">
        <v>56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31" x14ac:dyDescent="0.35">
      <c r="A85" t="s">
        <v>57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31" x14ac:dyDescent="0.3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31" ht="29" x14ac:dyDescent="0.35">
      <c r="C87" s="16" t="s">
        <v>3</v>
      </c>
      <c r="D87" s="16" t="s">
        <v>4</v>
      </c>
      <c r="E87" s="16" t="s">
        <v>5</v>
      </c>
      <c r="F87" s="16" t="s">
        <v>6</v>
      </c>
      <c r="G87" s="16" t="s">
        <v>7</v>
      </c>
      <c r="H87" s="16" t="s">
        <v>8</v>
      </c>
      <c r="I87" s="16" t="s">
        <v>9</v>
      </c>
      <c r="J87" s="16" t="s">
        <v>10</v>
      </c>
      <c r="K87" s="16" t="s">
        <v>11</v>
      </c>
      <c r="L87" s="16" t="s">
        <v>12</v>
      </c>
      <c r="M87" s="16" t="s">
        <v>13</v>
      </c>
      <c r="N87" s="16" t="s">
        <v>14</v>
      </c>
      <c r="O87" s="16" t="s">
        <v>15</v>
      </c>
      <c r="P87" s="16" t="s">
        <v>16</v>
      </c>
      <c r="R87" s="5" t="s">
        <v>3</v>
      </c>
      <c r="S87" s="5" t="s">
        <v>4</v>
      </c>
      <c r="T87" s="5" t="s">
        <v>5</v>
      </c>
      <c r="U87" s="5" t="s">
        <v>6</v>
      </c>
      <c r="V87" s="5" t="s">
        <v>7</v>
      </c>
      <c r="W87" s="5" t="s">
        <v>8</v>
      </c>
      <c r="X87" s="5" t="s">
        <v>9</v>
      </c>
      <c r="Y87" s="5" t="s">
        <v>10</v>
      </c>
      <c r="Z87" s="5" t="s">
        <v>11</v>
      </c>
      <c r="AA87" s="5" t="s">
        <v>12</v>
      </c>
      <c r="AB87" s="5" t="s">
        <v>13</v>
      </c>
      <c r="AC87" s="5" t="s">
        <v>14</v>
      </c>
      <c r="AD87" s="5" t="s">
        <v>15</v>
      </c>
      <c r="AE87" s="5" t="s">
        <v>16</v>
      </c>
    </row>
    <row r="88" spans="1:31" x14ac:dyDescent="0.35">
      <c r="A88" s="1" t="s">
        <v>17</v>
      </c>
      <c r="B88" t="s">
        <v>18</v>
      </c>
      <c r="C88" s="16" t="s">
        <v>19</v>
      </c>
      <c r="D88" s="16" t="s">
        <v>19</v>
      </c>
      <c r="E88" s="16" t="s">
        <v>19</v>
      </c>
      <c r="F88" s="16" t="s">
        <v>19</v>
      </c>
      <c r="G88" s="16" t="s">
        <v>19</v>
      </c>
      <c r="H88" s="16" t="s">
        <v>19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R88" s="5" t="s">
        <v>20</v>
      </c>
      <c r="S88" s="5" t="s">
        <v>20</v>
      </c>
      <c r="T88" s="5" t="s">
        <v>20</v>
      </c>
      <c r="U88" s="5" t="s">
        <v>20</v>
      </c>
      <c r="V88" s="5" t="s">
        <v>20</v>
      </c>
      <c r="W88" s="5" t="s">
        <v>20</v>
      </c>
      <c r="X88" s="5" t="s">
        <v>20</v>
      </c>
      <c r="Y88" s="5" t="s">
        <v>20</v>
      </c>
      <c r="Z88" s="5" t="s">
        <v>20</v>
      </c>
      <c r="AA88" s="5" t="s">
        <v>20</v>
      </c>
      <c r="AB88" s="5" t="s">
        <v>20</v>
      </c>
      <c r="AC88" s="5" t="s">
        <v>20</v>
      </c>
      <c r="AD88" s="5" t="s">
        <v>20</v>
      </c>
      <c r="AE88" s="5" t="s">
        <v>20</v>
      </c>
    </row>
    <row r="89" spans="1:31" x14ac:dyDescent="0.35">
      <c r="A89" s="1">
        <v>2024</v>
      </c>
      <c r="B89" t="s">
        <v>21</v>
      </c>
      <c r="C89" s="2">
        <f t="shared" ref="C89:C100" si="66">+R89*2000</f>
        <v>128344.89519520133</v>
      </c>
      <c r="D89" s="2">
        <f t="shared" ref="D89:D100" si="67">+S89*2000</f>
        <v>17.250477284504317</v>
      </c>
      <c r="E89" s="2">
        <f t="shared" ref="E89:E100" si="68">+T89*2000</f>
        <v>6255.3101414693892</v>
      </c>
      <c r="F89" s="2">
        <f t="shared" ref="F89:F100" si="69">+U89*2000</f>
        <v>61087.089990213972</v>
      </c>
      <c r="G89" s="2">
        <f t="shared" ref="G89:G100" si="70">+V89*2000</f>
        <v>8087.6032050239728</v>
      </c>
      <c r="H89" s="2">
        <f t="shared" ref="H89:H100" si="71">+W89*2000</f>
        <v>18778.486386829209</v>
      </c>
      <c r="I89" s="2">
        <f t="shared" ref="I89:I100" si="72">+X89*2000</f>
        <v>18217.034384725368</v>
      </c>
      <c r="J89" s="2">
        <f t="shared" ref="J89:J100" si="73">+Y89*2000</f>
        <v>381.86344092566134</v>
      </c>
      <c r="K89" s="2">
        <f t="shared" ref="K89:K100" si="74">+Z89*2000</f>
        <v>48250.278621722297</v>
      </c>
      <c r="L89" s="17">
        <f t="shared" ref="L89:L100" si="75">+AA89*2000</f>
        <v>325055601.00722557</v>
      </c>
      <c r="M89" s="2">
        <f t="shared" ref="M89:M100" si="76">+AB89*2000</f>
        <v>140480.34734201711</v>
      </c>
      <c r="N89" s="2">
        <f t="shared" ref="N89:N100" si="77">+AC89*2000</f>
        <v>1440.6172878204081</v>
      </c>
      <c r="O89" s="2">
        <f t="shared" ref="O89:O100" si="78">+AD89*2000</f>
        <v>2174.8345092508598</v>
      </c>
      <c r="P89" s="17">
        <f t="shared" ref="P89:P100" si="79">+AE89*2000</f>
        <v>329370814.31407446</v>
      </c>
      <c r="R89" s="14">
        <v>64.172447597600666</v>
      </c>
      <c r="S89" s="14">
        <v>8.6252386422521581E-3</v>
      </c>
      <c r="T89" s="14">
        <v>3.1276550707346948</v>
      </c>
      <c r="U89" s="14">
        <v>30.543544995106984</v>
      </c>
      <c r="V89" s="14">
        <v>4.0438016025119863</v>
      </c>
      <c r="W89" s="14">
        <v>9.3892431934146039</v>
      </c>
      <c r="X89" s="14">
        <v>9.1085171923626831</v>
      </c>
      <c r="Y89" s="14">
        <v>0.19093172046283066</v>
      </c>
      <c r="Z89" s="14">
        <v>24.125139310861147</v>
      </c>
      <c r="AA89" s="15">
        <v>162527.80050361279</v>
      </c>
      <c r="AB89" s="14">
        <v>70.240173671008549</v>
      </c>
      <c r="AC89" s="14">
        <v>0.7203086439102041</v>
      </c>
      <c r="AD89" s="14">
        <v>1.0874172546254299</v>
      </c>
      <c r="AE89" s="15">
        <v>164685.40715703723</v>
      </c>
    </row>
    <row r="90" spans="1:31" x14ac:dyDescent="0.35">
      <c r="A90" s="1">
        <v>2024</v>
      </c>
      <c r="B90" t="s">
        <v>22</v>
      </c>
      <c r="C90" s="2">
        <f t="shared" si="66"/>
        <v>152651.93082369561</v>
      </c>
      <c r="D90" s="2">
        <f t="shared" si="67"/>
        <v>15.164898959462388</v>
      </c>
      <c r="E90" s="2">
        <f t="shared" si="68"/>
        <v>6541.0686098643155</v>
      </c>
      <c r="F90" s="2">
        <f t="shared" si="69"/>
        <v>66229.278822935026</v>
      </c>
      <c r="G90" s="2">
        <f t="shared" si="70"/>
        <v>8012.0338015736752</v>
      </c>
      <c r="H90" s="2">
        <f t="shared" si="71"/>
        <v>18886.071691682133</v>
      </c>
      <c r="I90" s="2">
        <f t="shared" si="72"/>
        <v>18365.959091957899</v>
      </c>
      <c r="J90" s="2">
        <f t="shared" si="73"/>
        <v>375.86227773298344</v>
      </c>
      <c r="K90" s="2">
        <f t="shared" si="74"/>
        <v>48545.827124249619</v>
      </c>
      <c r="L90" s="17">
        <f t="shared" si="75"/>
        <v>338269458.78030604</v>
      </c>
      <c r="M90" s="2">
        <f t="shared" si="76"/>
        <v>152478.71322702063</v>
      </c>
      <c r="N90" s="2">
        <f t="shared" si="77"/>
        <v>1641.5862470101158</v>
      </c>
      <c r="O90" s="2">
        <f t="shared" si="78"/>
        <v>1961.2860433358046</v>
      </c>
      <c r="P90" s="17">
        <f t="shared" si="79"/>
        <v>342973883.10612023</v>
      </c>
      <c r="R90" s="14">
        <v>76.325965411847804</v>
      </c>
      <c r="S90" s="14">
        <v>7.5824494797311938E-3</v>
      </c>
      <c r="T90" s="14">
        <v>3.2705343049321578</v>
      </c>
      <c r="U90" s="14">
        <v>33.114639411467515</v>
      </c>
      <c r="V90" s="14">
        <v>4.0060169007868378</v>
      </c>
      <c r="W90" s="14">
        <v>9.4430358458410666</v>
      </c>
      <c r="X90" s="14">
        <v>9.1829795459789487</v>
      </c>
      <c r="Y90" s="14">
        <v>0.18793113886649171</v>
      </c>
      <c r="Z90" s="14">
        <v>24.27291356212481</v>
      </c>
      <c r="AA90" s="15">
        <v>169134.72939015302</v>
      </c>
      <c r="AB90" s="14">
        <v>76.239356613510324</v>
      </c>
      <c r="AC90" s="14">
        <v>0.82079312350505795</v>
      </c>
      <c r="AD90" s="14">
        <v>0.98064302166790229</v>
      </c>
      <c r="AE90" s="15">
        <v>171486.94155306011</v>
      </c>
    </row>
    <row r="91" spans="1:31" x14ac:dyDescent="0.35">
      <c r="A91" s="1">
        <v>2024</v>
      </c>
      <c r="B91" t="s">
        <v>23</v>
      </c>
      <c r="C91" s="2">
        <f t="shared" si="66"/>
        <v>147617.43783203838</v>
      </c>
      <c r="D91" s="2">
        <f t="shared" si="67"/>
        <v>7.9388893356238297</v>
      </c>
      <c r="E91" s="2">
        <f t="shared" si="68"/>
        <v>6589.0886970719348</v>
      </c>
      <c r="F91" s="2">
        <f t="shared" si="69"/>
        <v>70736.177102024987</v>
      </c>
      <c r="G91" s="2">
        <f t="shared" si="70"/>
        <v>8499.626673617995</v>
      </c>
      <c r="H91" s="2">
        <f t="shared" si="71"/>
        <v>19691.998765979817</v>
      </c>
      <c r="I91" s="2">
        <f t="shared" si="72"/>
        <v>19114.45699097613</v>
      </c>
      <c r="J91" s="2">
        <f t="shared" si="73"/>
        <v>249.15673887504801</v>
      </c>
      <c r="K91" s="2">
        <f t="shared" si="74"/>
        <v>46081.514403791465</v>
      </c>
      <c r="L91" s="17">
        <f t="shared" si="75"/>
        <v>347616770.53159624</v>
      </c>
      <c r="M91" s="2">
        <f t="shared" si="76"/>
        <v>137936.50530417694</v>
      </c>
      <c r="N91" s="2">
        <f t="shared" si="77"/>
        <v>1709.1476508215467</v>
      </c>
      <c r="O91" s="2">
        <f t="shared" si="78"/>
        <v>1889.1371791968822</v>
      </c>
      <c r="P91" s="17">
        <f t="shared" si="79"/>
        <v>351931916.80758095</v>
      </c>
      <c r="R91" s="14">
        <v>73.808718916019188</v>
      </c>
      <c r="S91" s="14">
        <v>3.9694446678119151E-3</v>
      </c>
      <c r="T91" s="14">
        <v>3.2945443485359673</v>
      </c>
      <c r="U91" s="14">
        <v>35.368088551012491</v>
      </c>
      <c r="V91" s="14">
        <v>4.2498133368089972</v>
      </c>
      <c r="W91" s="14">
        <v>9.8459993829899091</v>
      </c>
      <c r="X91" s="14">
        <v>9.5572284954880651</v>
      </c>
      <c r="Y91" s="14">
        <v>0.124578369437524</v>
      </c>
      <c r="Z91" s="14">
        <v>23.040757201895733</v>
      </c>
      <c r="AA91" s="15">
        <v>173808.38526579813</v>
      </c>
      <c r="AB91" s="14">
        <v>68.968252652088466</v>
      </c>
      <c r="AC91" s="14">
        <v>0.85457382541077331</v>
      </c>
      <c r="AD91" s="14">
        <v>0.94456858959844114</v>
      </c>
      <c r="AE91" s="15">
        <v>175965.95840379049</v>
      </c>
    </row>
    <row r="92" spans="1:31" x14ac:dyDescent="0.35">
      <c r="A92" s="1">
        <v>2024</v>
      </c>
      <c r="B92" t="s">
        <v>24</v>
      </c>
      <c r="C92" s="2">
        <f t="shared" si="66"/>
        <v>108359.49585593735</v>
      </c>
      <c r="D92" s="2">
        <f t="shared" si="67"/>
        <v>18.095461444249196</v>
      </c>
      <c r="E92" s="2">
        <f t="shared" si="68"/>
        <v>5379.0483816505694</v>
      </c>
      <c r="F92" s="2">
        <f t="shared" si="69"/>
        <v>58801.802260243297</v>
      </c>
      <c r="G92" s="2">
        <f t="shared" si="70"/>
        <v>8059.3456867216937</v>
      </c>
      <c r="H92" s="2">
        <f t="shared" si="71"/>
        <v>18373.25715715441</v>
      </c>
      <c r="I92" s="2">
        <f t="shared" si="72"/>
        <v>17783.531605010448</v>
      </c>
      <c r="J92" s="2">
        <f t="shared" si="73"/>
        <v>439.68455610769712</v>
      </c>
      <c r="K92" s="2">
        <f t="shared" si="74"/>
        <v>38772.632567669396</v>
      </c>
      <c r="L92" s="17">
        <f t="shared" si="75"/>
        <v>293879921.54277909</v>
      </c>
      <c r="M92" s="2">
        <f t="shared" si="76"/>
        <v>93013.550942561895</v>
      </c>
      <c r="N92" s="2">
        <f t="shared" si="77"/>
        <v>1443.308177791816</v>
      </c>
      <c r="O92" s="2">
        <f t="shared" si="78"/>
        <v>1835.1279424324646</v>
      </c>
      <c r="P92" s="17">
        <f t="shared" si="79"/>
        <v>296866777.6362856</v>
      </c>
      <c r="R92" s="14">
        <v>54.179747927968677</v>
      </c>
      <c r="S92" s="14">
        <v>9.0477307221245983E-3</v>
      </c>
      <c r="T92" s="14">
        <v>2.6895241908252845</v>
      </c>
      <c r="U92" s="14">
        <v>29.40090113012165</v>
      </c>
      <c r="V92" s="14">
        <v>4.0296728433608466</v>
      </c>
      <c r="W92" s="14">
        <v>9.1866285785772046</v>
      </c>
      <c r="X92" s="14">
        <v>8.8917658025052244</v>
      </c>
      <c r="Y92" s="14">
        <v>0.21984227805384857</v>
      </c>
      <c r="Z92" s="14">
        <v>19.386316283834699</v>
      </c>
      <c r="AA92" s="15">
        <v>146939.96077138954</v>
      </c>
      <c r="AB92" s="14">
        <v>46.506775471280946</v>
      </c>
      <c r="AC92" s="14">
        <v>0.72165408889590799</v>
      </c>
      <c r="AD92" s="14">
        <v>0.91756397121623234</v>
      </c>
      <c r="AE92" s="15">
        <v>148433.38881814279</v>
      </c>
    </row>
    <row r="93" spans="1:31" x14ac:dyDescent="0.35">
      <c r="A93" s="1">
        <v>2024</v>
      </c>
      <c r="B93" t="s">
        <v>25</v>
      </c>
      <c r="C93" s="2">
        <f t="shared" si="66"/>
        <v>74123.591335481498</v>
      </c>
      <c r="D93" s="2">
        <f t="shared" si="67"/>
        <v>17.971079404981278</v>
      </c>
      <c r="E93" s="2">
        <f t="shared" si="68"/>
        <v>6252.1166165247469</v>
      </c>
      <c r="F93" s="2">
        <f t="shared" si="69"/>
        <v>50208.708898470635</v>
      </c>
      <c r="G93" s="2">
        <f t="shared" si="70"/>
        <v>8869.7434806387791</v>
      </c>
      <c r="H93" s="2">
        <f t="shared" si="71"/>
        <v>19333.965092200666</v>
      </c>
      <c r="I93" s="2">
        <f t="shared" si="72"/>
        <v>18717.318141529835</v>
      </c>
      <c r="J93" s="2">
        <f t="shared" si="73"/>
        <v>439.55356795637778</v>
      </c>
      <c r="K93" s="2">
        <f t="shared" si="74"/>
        <v>41760.87930600813</v>
      </c>
      <c r="L93" s="17">
        <f t="shared" si="75"/>
        <v>295619209.0849216</v>
      </c>
      <c r="M93" s="2">
        <f t="shared" si="76"/>
        <v>61548.837150303516</v>
      </c>
      <c r="N93" s="2">
        <f t="shared" si="77"/>
        <v>1372.4558927140515</v>
      </c>
      <c r="O93" s="2">
        <f t="shared" si="78"/>
        <v>2748.460949487433</v>
      </c>
      <c r="P93" s="17">
        <f t="shared" si="79"/>
        <v>297735276.60425943</v>
      </c>
      <c r="R93" s="14">
        <v>37.061795667740746</v>
      </c>
      <c r="S93" s="14">
        <v>8.9855397024906393E-3</v>
      </c>
      <c r="T93" s="14">
        <v>3.1260583082623734</v>
      </c>
      <c r="U93" s="14">
        <v>25.104354449235316</v>
      </c>
      <c r="V93" s="14">
        <v>4.4348717403193891</v>
      </c>
      <c r="W93" s="14">
        <v>9.666982546100332</v>
      </c>
      <c r="X93" s="14">
        <v>9.3586590707649169</v>
      </c>
      <c r="Y93" s="14">
        <v>0.21977678397818889</v>
      </c>
      <c r="Z93" s="14">
        <v>20.880439653004064</v>
      </c>
      <c r="AA93" s="15">
        <v>147809.60454246079</v>
      </c>
      <c r="AB93" s="14">
        <v>30.774418575151756</v>
      </c>
      <c r="AC93" s="14">
        <v>0.68622794635702578</v>
      </c>
      <c r="AD93" s="14">
        <v>1.3742304747437164</v>
      </c>
      <c r="AE93" s="15">
        <v>148867.63830212972</v>
      </c>
    </row>
    <row r="94" spans="1:31" x14ac:dyDescent="0.35">
      <c r="A94" s="1">
        <v>2024</v>
      </c>
      <c r="B94" t="s">
        <v>26</v>
      </c>
      <c r="C94" s="2">
        <f t="shared" si="66"/>
        <v>101957.9737233605</v>
      </c>
      <c r="D94" s="2">
        <f t="shared" si="67"/>
        <v>23.968289777096459</v>
      </c>
      <c r="E94" s="2">
        <f t="shared" si="68"/>
        <v>5112.6805661396684</v>
      </c>
      <c r="F94" s="2">
        <f t="shared" si="69"/>
        <v>57197.443995513677</v>
      </c>
      <c r="G94" s="2">
        <f t="shared" si="70"/>
        <v>9065.3599024684427</v>
      </c>
      <c r="H94" s="2">
        <f t="shared" si="71"/>
        <v>19735.393683648563</v>
      </c>
      <c r="I94" s="2">
        <f t="shared" si="72"/>
        <v>19037.460950306271</v>
      </c>
      <c r="J94" s="2">
        <f t="shared" si="73"/>
        <v>564.12420498835559</v>
      </c>
      <c r="K94" s="2">
        <f t="shared" si="74"/>
        <v>49505.786030035335</v>
      </c>
      <c r="L94" s="17">
        <f t="shared" si="75"/>
        <v>317320021.40995657</v>
      </c>
      <c r="M94" s="2">
        <f t="shared" si="76"/>
        <v>89660.196172189389</v>
      </c>
      <c r="N94" s="2">
        <f t="shared" si="77"/>
        <v>1508.4579802561177</v>
      </c>
      <c r="O94" s="2">
        <f t="shared" si="78"/>
        <v>3305.3049050638797</v>
      </c>
      <c r="P94" s="17">
        <f t="shared" si="79"/>
        <v>320230248.26754576</v>
      </c>
      <c r="R94" s="14">
        <v>50.978986861680248</v>
      </c>
      <c r="S94" s="14">
        <v>1.198414488854823E-2</v>
      </c>
      <c r="T94" s="14">
        <v>2.5563402830698343</v>
      </c>
      <c r="U94" s="14">
        <v>28.59872199775684</v>
      </c>
      <c r="V94" s="14">
        <v>4.5326799512342211</v>
      </c>
      <c r="W94" s="14">
        <v>9.8676968418242819</v>
      </c>
      <c r="X94" s="14">
        <v>9.5187304751531361</v>
      </c>
      <c r="Y94" s="14">
        <v>0.28206210249417779</v>
      </c>
      <c r="Z94" s="14">
        <v>24.752893015017669</v>
      </c>
      <c r="AA94" s="15">
        <v>158660.01070497828</v>
      </c>
      <c r="AB94" s="14">
        <v>44.830098086094694</v>
      </c>
      <c r="AC94" s="14">
        <v>0.75422899012805888</v>
      </c>
      <c r="AD94" s="14">
        <v>1.6526524525319399</v>
      </c>
      <c r="AE94" s="15">
        <v>160115.12413377289</v>
      </c>
    </row>
    <row r="95" spans="1:31" x14ac:dyDescent="0.35">
      <c r="A95" s="1">
        <v>2024</v>
      </c>
      <c r="B95" t="s">
        <v>27</v>
      </c>
      <c r="C95" s="2">
        <f t="shared" si="66"/>
        <v>116543.75740540234</v>
      </c>
      <c r="D95" s="2">
        <f t="shared" si="67"/>
        <v>26.343033141226748</v>
      </c>
      <c r="E95" s="2">
        <f t="shared" si="68"/>
        <v>5145.0013438193419</v>
      </c>
      <c r="F95" s="2">
        <f t="shared" si="69"/>
        <v>57644.707051638499</v>
      </c>
      <c r="G95" s="2">
        <f t="shared" si="70"/>
        <v>7121.7945071251143</v>
      </c>
      <c r="H95" s="2">
        <f t="shared" si="71"/>
        <v>15953.64867499621</v>
      </c>
      <c r="I95" s="2">
        <f t="shared" si="72"/>
        <v>15236.738153178912</v>
      </c>
      <c r="J95" s="2">
        <f t="shared" si="73"/>
        <v>566.50614134326622</v>
      </c>
      <c r="K95" s="2">
        <f t="shared" si="74"/>
        <v>35779.39707218804</v>
      </c>
      <c r="L95" s="17">
        <f t="shared" si="75"/>
        <v>305831670.43813354</v>
      </c>
      <c r="M95" s="2">
        <f t="shared" si="76"/>
        <v>105796.57219461404</v>
      </c>
      <c r="N95" s="2">
        <f t="shared" si="77"/>
        <v>1289.6905878454297</v>
      </c>
      <c r="O95" s="2">
        <f t="shared" si="78"/>
        <v>3840.5852290878456</v>
      </c>
      <c r="P95" s="17">
        <f t="shared" si="79"/>
        <v>309180757.85056168</v>
      </c>
      <c r="R95" s="14">
        <v>58.271878702701173</v>
      </c>
      <c r="S95" s="14">
        <v>1.3171516570613374E-2</v>
      </c>
      <c r="T95" s="14">
        <v>2.5725006719096708</v>
      </c>
      <c r="U95" s="14">
        <v>28.822353525819249</v>
      </c>
      <c r="V95" s="14">
        <v>3.5608972535625569</v>
      </c>
      <c r="W95" s="14">
        <v>7.9768243374981047</v>
      </c>
      <c r="X95" s="14">
        <v>7.6183690765894561</v>
      </c>
      <c r="Y95" s="14">
        <v>0.28325307067163313</v>
      </c>
      <c r="Z95" s="14">
        <v>17.88969853609402</v>
      </c>
      <c r="AA95" s="15">
        <v>152915.83521906676</v>
      </c>
      <c r="AB95" s="14">
        <v>52.898286097307022</v>
      </c>
      <c r="AC95" s="14">
        <v>0.64484529392271484</v>
      </c>
      <c r="AD95" s="14">
        <v>1.9202926145439227</v>
      </c>
      <c r="AE95" s="15">
        <v>154590.37892528085</v>
      </c>
    </row>
    <row r="96" spans="1:31" x14ac:dyDescent="0.35">
      <c r="A96" s="1">
        <v>2024</v>
      </c>
      <c r="B96" t="s">
        <v>28</v>
      </c>
      <c r="C96" s="2">
        <f t="shared" si="66"/>
        <v>110464.52424075321</v>
      </c>
      <c r="D96" s="2">
        <f t="shared" si="67"/>
        <v>24.952996524416115</v>
      </c>
      <c r="E96" s="2">
        <f t="shared" si="68"/>
        <v>6619.1735181294143</v>
      </c>
      <c r="F96" s="2">
        <f t="shared" si="69"/>
        <v>59225.811325196257</v>
      </c>
      <c r="G96" s="2">
        <f t="shared" si="70"/>
        <v>9056.879640334877</v>
      </c>
      <c r="H96" s="2">
        <f t="shared" si="71"/>
        <v>19517.696263836006</v>
      </c>
      <c r="I96" s="2">
        <f t="shared" si="72"/>
        <v>18829.393212893967</v>
      </c>
      <c r="J96" s="2">
        <f t="shared" si="73"/>
        <v>508.72349710924578</v>
      </c>
      <c r="K96" s="2">
        <f t="shared" si="74"/>
        <v>44081.598659064155</v>
      </c>
      <c r="L96" s="17">
        <f t="shared" si="75"/>
        <v>311003633.74210799</v>
      </c>
      <c r="M96" s="2">
        <f t="shared" si="76"/>
        <v>103293.87087483179</v>
      </c>
      <c r="N96" s="2">
        <f t="shared" si="77"/>
        <v>1307.4835614983645</v>
      </c>
      <c r="O96" s="2">
        <f t="shared" si="78"/>
        <v>3494.6588669665161</v>
      </c>
      <c r="P96" s="17">
        <f t="shared" si="79"/>
        <v>314242345.27040058</v>
      </c>
      <c r="R96" s="14">
        <v>55.232262120376603</v>
      </c>
      <c r="S96" s="14">
        <v>1.2476498262208058E-2</v>
      </c>
      <c r="T96" s="14">
        <v>3.309586759064707</v>
      </c>
      <c r="U96" s="14">
        <v>29.612905662598127</v>
      </c>
      <c r="V96" s="14">
        <v>4.5284398201674385</v>
      </c>
      <c r="W96" s="14">
        <v>9.7588481319180023</v>
      </c>
      <c r="X96" s="14">
        <v>9.4146966064469826</v>
      </c>
      <c r="Y96" s="14">
        <v>0.2543617485546229</v>
      </c>
      <c r="Z96" s="14">
        <v>22.040799329532078</v>
      </c>
      <c r="AA96" s="15">
        <v>155501.816871054</v>
      </c>
      <c r="AB96" s="14">
        <v>51.646935437415891</v>
      </c>
      <c r="AC96" s="14">
        <v>0.65374178074918221</v>
      </c>
      <c r="AD96" s="14">
        <v>1.7473294334832581</v>
      </c>
      <c r="AE96" s="15">
        <v>157121.17263520029</v>
      </c>
    </row>
    <row r="97" spans="1:31" x14ac:dyDescent="0.35">
      <c r="A97" s="1">
        <v>2024</v>
      </c>
      <c r="B97" t="s">
        <v>29</v>
      </c>
      <c r="C97" s="2">
        <f t="shared" si="66"/>
        <v>63868.878586400853</v>
      </c>
      <c r="D97" s="2">
        <f t="shared" si="67"/>
        <v>27.720333134744649</v>
      </c>
      <c r="E97" s="2">
        <f t="shared" si="68"/>
        <v>6959.3274828382009</v>
      </c>
      <c r="F97" s="2">
        <f t="shared" si="69"/>
        <v>50204.859246789056</v>
      </c>
      <c r="G97" s="2">
        <f t="shared" si="70"/>
        <v>9419.9071114174003</v>
      </c>
      <c r="H97" s="2">
        <f t="shared" si="71"/>
        <v>19840.210549170773</v>
      </c>
      <c r="I97" s="2">
        <f t="shared" si="72"/>
        <v>19025.492289630733</v>
      </c>
      <c r="J97" s="2">
        <f t="shared" si="73"/>
        <v>564.90841049690016</v>
      </c>
      <c r="K97" s="2">
        <f t="shared" si="74"/>
        <v>33589.302961514455</v>
      </c>
      <c r="L97" s="17">
        <f t="shared" si="75"/>
        <v>296633373.95232391</v>
      </c>
      <c r="M97" s="2">
        <f t="shared" si="76"/>
        <v>58807.758993288357</v>
      </c>
      <c r="N97" s="2">
        <f t="shared" si="77"/>
        <v>1179.3653300523938</v>
      </c>
      <c r="O97" s="2">
        <f t="shared" si="78"/>
        <v>2534.998029561259</v>
      </c>
      <c r="P97" s="17">
        <f t="shared" si="79"/>
        <v>298592523.01659983</v>
      </c>
      <c r="R97" s="14">
        <v>31.934439293200427</v>
      </c>
      <c r="S97" s="14">
        <v>1.3860166567372325E-2</v>
      </c>
      <c r="T97" s="14">
        <v>3.4796637414191003</v>
      </c>
      <c r="U97" s="14">
        <v>25.102429623394528</v>
      </c>
      <c r="V97" s="14">
        <v>4.7099535557087</v>
      </c>
      <c r="W97" s="14">
        <v>9.9201052745853868</v>
      </c>
      <c r="X97" s="14">
        <v>9.5127461448153667</v>
      </c>
      <c r="Y97" s="14">
        <v>0.28245420524845005</v>
      </c>
      <c r="Z97" s="14">
        <v>16.794651480757228</v>
      </c>
      <c r="AA97" s="15">
        <v>148316.68697616196</v>
      </c>
      <c r="AB97" s="14">
        <v>29.40387949664418</v>
      </c>
      <c r="AC97" s="14">
        <v>0.58968266502619693</v>
      </c>
      <c r="AD97" s="14">
        <v>1.2674990147806295</v>
      </c>
      <c r="AE97" s="15">
        <v>149296.26150829991</v>
      </c>
    </row>
    <row r="98" spans="1:31" x14ac:dyDescent="0.35">
      <c r="A98" s="1">
        <v>2024</v>
      </c>
      <c r="B98" t="s">
        <v>30</v>
      </c>
      <c r="C98" s="2">
        <f t="shared" si="66"/>
        <v>105549.12063357825</v>
      </c>
      <c r="D98" s="2">
        <f t="shared" si="67"/>
        <v>23.205197979908533</v>
      </c>
      <c r="E98" s="2">
        <f t="shared" si="68"/>
        <v>8104.8828606368916</v>
      </c>
      <c r="F98" s="2">
        <f t="shared" si="69"/>
        <v>62397.006522557349</v>
      </c>
      <c r="G98" s="2">
        <f t="shared" si="70"/>
        <v>9044.0374993779751</v>
      </c>
      <c r="H98" s="2">
        <f t="shared" si="71"/>
        <v>19985.017313200296</v>
      </c>
      <c r="I98" s="2">
        <f t="shared" si="72"/>
        <v>19283.286689610584</v>
      </c>
      <c r="J98" s="2">
        <f t="shared" si="73"/>
        <v>472.65783395183956</v>
      </c>
      <c r="K98" s="2">
        <f t="shared" si="74"/>
        <v>45599.549941118006</v>
      </c>
      <c r="L98" s="17">
        <f t="shared" si="75"/>
        <v>326516749.31920916</v>
      </c>
      <c r="M98" s="2">
        <f t="shared" si="76"/>
        <v>92343.846604723905</v>
      </c>
      <c r="N98" s="2">
        <f t="shared" si="77"/>
        <v>1363.3000194975243</v>
      </c>
      <c r="O98" s="2">
        <f t="shared" si="78"/>
        <v>1988.3609026850866</v>
      </c>
      <c r="P98" s="17">
        <f t="shared" si="79"/>
        <v>329463651.52930838</v>
      </c>
      <c r="R98" s="14">
        <v>52.774560316789128</v>
      </c>
      <c r="S98" s="14">
        <v>1.1602598989954267E-2</v>
      </c>
      <c r="T98" s="14">
        <v>4.0524414303184457</v>
      </c>
      <c r="U98" s="14">
        <v>31.198503261278674</v>
      </c>
      <c r="V98" s="14">
        <v>4.5220187496889874</v>
      </c>
      <c r="W98" s="14">
        <v>9.9925086566001475</v>
      </c>
      <c r="X98" s="14">
        <v>9.6416433448052921</v>
      </c>
      <c r="Y98" s="14">
        <v>0.23632891697591979</v>
      </c>
      <c r="Z98" s="14">
        <v>22.799774970559003</v>
      </c>
      <c r="AA98" s="15">
        <v>163258.37465960457</v>
      </c>
      <c r="AB98" s="14">
        <v>46.171923302361954</v>
      </c>
      <c r="AC98" s="14">
        <v>0.68165000974876211</v>
      </c>
      <c r="AD98" s="14">
        <v>0.99418045134254329</v>
      </c>
      <c r="AE98" s="15">
        <v>164731.82576465418</v>
      </c>
    </row>
    <row r="99" spans="1:31" x14ac:dyDescent="0.35">
      <c r="A99" s="1">
        <v>2024</v>
      </c>
      <c r="B99" t="s">
        <v>31</v>
      </c>
      <c r="C99" s="2">
        <f t="shared" si="66"/>
        <v>79251.887863933924</v>
      </c>
      <c r="D99" s="2">
        <f t="shared" si="67"/>
        <v>26.363817379656965</v>
      </c>
      <c r="E99" s="2">
        <f t="shared" si="68"/>
        <v>9356.6606614995126</v>
      </c>
      <c r="F99" s="2">
        <f t="shared" si="69"/>
        <v>56982.5110842504</v>
      </c>
      <c r="G99" s="2">
        <f t="shared" si="70"/>
        <v>8623.4760550042538</v>
      </c>
      <c r="H99" s="2">
        <f t="shared" si="71"/>
        <v>18721.518034513534</v>
      </c>
      <c r="I99" s="2">
        <f t="shared" si="72"/>
        <v>18110.085884143376</v>
      </c>
      <c r="J99" s="2">
        <f t="shared" si="73"/>
        <v>537.6489455475778</v>
      </c>
      <c r="K99" s="2">
        <f t="shared" si="74"/>
        <v>51389.342547042666</v>
      </c>
      <c r="L99" s="17">
        <f t="shared" si="75"/>
        <v>318096413.66826707</v>
      </c>
      <c r="M99" s="2">
        <f t="shared" si="76"/>
        <v>58100.298233133522</v>
      </c>
      <c r="N99" s="2">
        <f t="shared" si="77"/>
        <v>1250.0113537374609</v>
      </c>
      <c r="O99" s="2">
        <f t="shared" si="78"/>
        <v>5090.0990186718036</v>
      </c>
      <c r="P99" s="17">
        <f t="shared" si="79"/>
        <v>320054475.0275352</v>
      </c>
      <c r="R99" s="14">
        <v>39.625943931966958</v>
      </c>
      <c r="S99" s="14">
        <v>1.3181908689828482E-2</v>
      </c>
      <c r="T99" s="14">
        <v>4.6783303307497563</v>
      </c>
      <c r="U99" s="14">
        <v>28.491255542125199</v>
      </c>
      <c r="V99" s="14">
        <v>4.3117380275021269</v>
      </c>
      <c r="W99" s="14">
        <v>9.3607590172567665</v>
      </c>
      <c r="X99" s="14">
        <v>9.0550429420716885</v>
      </c>
      <c r="Y99" s="14">
        <v>0.2688244727737889</v>
      </c>
      <c r="Z99" s="14">
        <v>25.694671273521333</v>
      </c>
      <c r="AA99" s="15">
        <v>159048.20683413354</v>
      </c>
      <c r="AB99" s="14">
        <v>29.050149116566761</v>
      </c>
      <c r="AC99" s="14">
        <v>0.62500567686873043</v>
      </c>
      <c r="AD99" s="14">
        <v>2.545049509335902</v>
      </c>
      <c r="AE99" s="15">
        <v>160027.23751376761</v>
      </c>
    </row>
    <row r="100" spans="1:31" x14ac:dyDescent="0.35">
      <c r="A100" s="1">
        <v>2024</v>
      </c>
      <c r="B100" t="s">
        <v>32</v>
      </c>
      <c r="C100" s="2">
        <f t="shared" si="66"/>
        <v>90446.106879708765</v>
      </c>
      <c r="D100" s="2">
        <f t="shared" si="67"/>
        <v>23.868310930849294</v>
      </c>
      <c r="E100" s="2">
        <f t="shared" si="68"/>
        <v>9542.1380992534487</v>
      </c>
      <c r="F100" s="2">
        <f t="shared" si="69"/>
        <v>59559.174314536562</v>
      </c>
      <c r="G100" s="2">
        <f t="shared" si="70"/>
        <v>9190.7593153263497</v>
      </c>
      <c r="H100" s="2">
        <f t="shared" si="71"/>
        <v>20244.475892506096</v>
      </c>
      <c r="I100" s="2">
        <f t="shared" si="72"/>
        <v>19595.690582267736</v>
      </c>
      <c r="J100" s="2">
        <f t="shared" si="73"/>
        <v>487.06471460365208</v>
      </c>
      <c r="K100" s="2">
        <f t="shared" si="74"/>
        <v>46845.897018371405</v>
      </c>
      <c r="L100" s="17">
        <f t="shared" si="75"/>
        <v>316420212.13885814</v>
      </c>
      <c r="M100" s="2">
        <f t="shared" si="76"/>
        <v>77768.165183999692</v>
      </c>
      <c r="N100" s="2">
        <f t="shared" si="77"/>
        <v>1301.3442313586365</v>
      </c>
      <c r="O100" s="2">
        <f t="shared" si="78"/>
        <v>1743.7740884538875</v>
      </c>
      <c r="P100" s="17">
        <f t="shared" si="79"/>
        <v>318942576.98532027</v>
      </c>
      <c r="R100" s="14">
        <v>45.223053439854382</v>
      </c>
      <c r="S100" s="14">
        <v>1.1934155465424647E-2</v>
      </c>
      <c r="T100" s="14">
        <v>4.7710690496267247</v>
      </c>
      <c r="U100" s="14">
        <v>29.779587157268281</v>
      </c>
      <c r="V100" s="14">
        <v>4.5953796576631749</v>
      </c>
      <c r="W100" s="14">
        <v>10.122237946253048</v>
      </c>
      <c r="X100" s="14">
        <v>9.7978452911338678</v>
      </c>
      <c r="Y100" s="14">
        <v>0.24353235730182604</v>
      </c>
      <c r="Z100" s="14">
        <v>23.422948509185701</v>
      </c>
      <c r="AA100" s="15">
        <v>158210.10606942908</v>
      </c>
      <c r="AB100" s="14">
        <v>38.884082591999849</v>
      </c>
      <c r="AC100" s="14">
        <v>0.65067211567931826</v>
      </c>
      <c r="AD100" s="14">
        <v>0.87188704422694374</v>
      </c>
      <c r="AE100" s="15">
        <v>159471.28849266013</v>
      </c>
    </row>
    <row r="101" spans="1:31" x14ac:dyDescent="0.35">
      <c r="A101" s="1"/>
      <c r="B101" t="s">
        <v>33</v>
      </c>
      <c r="C101" s="2">
        <f t="shared" ref="C101:P101" si="80">SUM(C89:C100)</f>
        <v>1279179.6003754921</v>
      </c>
      <c r="D101" s="2">
        <f t="shared" si="80"/>
        <v>252.84278529671974</v>
      </c>
      <c r="E101" s="2">
        <f t="shared" si="80"/>
        <v>81856.496978897441</v>
      </c>
      <c r="F101" s="2">
        <f t="shared" si="80"/>
        <v>710274.57061436959</v>
      </c>
      <c r="G101" s="2">
        <f t="shared" si="80"/>
        <v>103050.56687863052</v>
      </c>
      <c r="H101" s="2">
        <f t="shared" si="80"/>
        <v>229061.73950571771</v>
      </c>
      <c r="I101" s="2">
        <f t="shared" si="80"/>
        <v>221316.44797623125</v>
      </c>
      <c r="J101" s="2">
        <f t="shared" si="80"/>
        <v>5587.7543296386038</v>
      </c>
      <c r="K101" s="2">
        <f t="shared" si="80"/>
        <v>530202.00625277497</v>
      </c>
      <c r="L101" s="17">
        <f t="shared" si="80"/>
        <v>3792263035.6156855</v>
      </c>
      <c r="M101" s="2">
        <f t="shared" si="80"/>
        <v>1171228.6622228608</v>
      </c>
      <c r="N101" s="2">
        <f t="shared" si="80"/>
        <v>16806.768320403862</v>
      </c>
      <c r="O101" s="2">
        <f t="shared" si="80"/>
        <v>32606.627664193722</v>
      </c>
      <c r="P101" s="17">
        <f t="shared" si="80"/>
        <v>3829585246.4155922</v>
      </c>
      <c r="R101" s="12">
        <f t="shared" ref="R101:AE101" si="81">SUM(R89:R100)</f>
        <v>639.58980018774605</v>
      </c>
      <c r="S101" s="12">
        <f t="shared" si="81"/>
        <v>0.12642139264835989</v>
      </c>
      <c r="T101" s="12">
        <f t="shared" si="81"/>
        <v>40.928248489448713</v>
      </c>
      <c r="U101" s="12">
        <f t="shared" si="81"/>
        <v>355.13728530718487</v>
      </c>
      <c r="V101" s="12">
        <f t="shared" si="81"/>
        <v>51.525283439315274</v>
      </c>
      <c r="W101" s="12">
        <f t="shared" si="81"/>
        <v>114.53086975285885</v>
      </c>
      <c r="X101" s="12">
        <f t="shared" si="81"/>
        <v>110.65822398811562</v>
      </c>
      <c r="Y101" s="12">
        <f t="shared" si="81"/>
        <v>2.7938771648193028</v>
      </c>
      <c r="Z101" s="12">
        <f t="shared" si="81"/>
        <v>265.10100312638747</v>
      </c>
      <c r="AA101" s="2">
        <f t="shared" si="81"/>
        <v>1896131.5178078425</v>
      </c>
      <c r="AB101" s="12">
        <f t="shared" si="81"/>
        <v>585.61433111143037</v>
      </c>
      <c r="AC101" s="12">
        <f t="shared" si="81"/>
        <v>8.4033841602019326</v>
      </c>
      <c r="AD101" s="12">
        <f t="shared" si="81"/>
        <v>16.303313832096862</v>
      </c>
      <c r="AE101" s="2">
        <f t="shared" si="81"/>
        <v>1914792.6232077961</v>
      </c>
    </row>
    <row r="104" spans="1:31" x14ac:dyDescent="0.35">
      <c r="A104" s="6" t="s">
        <v>58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31" x14ac:dyDescent="0.35">
      <c r="A105" t="s">
        <v>59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31" x14ac:dyDescent="0.3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31" ht="29" x14ac:dyDescent="0.35">
      <c r="C107" s="16" t="s">
        <v>3</v>
      </c>
      <c r="D107" s="16" t="s">
        <v>4</v>
      </c>
      <c r="E107" s="16" t="s">
        <v>5</v>
      </c>
      <c r="F107" s="16" t="s">
        <v>6</v>
      </c>
      <c r="G107" s="16" t="s">
        <v>7</v>
      </c>
      <c r="H107" s="16" t="s">
        <v>8</v>
      </c>
      <c r="I107" s="16" t="s">
        <v>9</v>
      </c>
      <c r="J107" s="16" t="s">
        <v>10</v>
      </c>
      <c r="K107" s="16" t="s">
        <v>11</v>
      </c>
      <c r="L107" s="16" t="s">
        <v>12</v>
      </c>
      <c r="M107" s="16" t="s">
        <v>13</v>
      </c>
      <c r="N107" s="16" t="s">
        <v>14</v>
      </c>
      <c r="O107" s="16" t="s">
        <v>15</v>
      </c>
      <c r="P107" s="16" t="s">
        <v>16</v>
      </c>
      <c r="R107" s="5" t="s">
        <v>3</v>
      </c>
      <c r="S107" s="5" t="s">
        <v>4</v>
      </c>
      <c r="T107" s="5" t="s">
        <v>5</v>
      </c>
      <c r="U107" s="5" t="s">
        <v>6</v>
      </c>
      <c r="V107" s="5" t="s">
        <v>7</v>
      </c>
      <c r="W107" s="5" t="s">
        <v>8</v>
      </c>
      <c r="X107" s="5" t="s">
        <v>9</v>
      </c>
      <c r="Y107" s="5" t="s">
        <v>10</v>
      </c>
      <c r="Z107" s="5" t="s">
        <v>11</v>
      </c>
      <c r="AA107" s="5" t="s">
        <v>12</v>
      </c>
      <c r="AB107" s="5" t="s">
        <v>13</v>
      </c>
      <c r="AC107" s="5" t="s">
        <v>14</v>
      </c>
      <c r="AD107" s="5" t="s">
        <v>15</v>
      </c>
      <c r="AE107" s="5" t="s">
        <v>16</v>
      </c>
    </row>
    <row r="108" spans="1:31" x14ac:dyDescent="0.35">
      <c r="A108" s="1" t="s">
        <v>17</v>
      </c>
      <c r="B108" t="s">
        <v>18</v>
      </c>
      <c r="C108" s="16" t="s">
        <v>19</v>
      </c>
      <c r="D108" s="16" t="s">
        <v>19</v>
      </c>
      <c r="E108" s="16" t="s">
        <v>19</v>
      </c>
      <c r="F108" s="16" t="s">
        <v>19</v>
      </c>
      <c r="G108" s="16" t="s">
        <v>19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R108" s="5" t="s">
        <v>20</v>
      </c>
      <c r="S108" s="5" t="s">
        <v>20</v>
      </c>
      <c r="T108" s="5" t="s">
        <v>20</v>
      </c>
      <c r="U108" s="5" t="s">
        <v>20</v>
      </c>
      <c r="V108" s="5" t="s">
        <v>20</v>
      </c>
      <c r="W108" s="5" t="s">
        <v>20</v>
      </c>
      <c r="X108" s="5" t="s">
        <v>20</v>
      </c>
      <c r="Y108" s="5" t="s">
        <v>20</v>
      </c>
      <c r="Z108" s="5" t="s">
        <v>20</v>
      </c>
      <c r="AA108" s="5" t="s">
        <v>20</v>
      </c>
      <c r="AB108" s="5" t="s">
        <v>20</v>
      </c>
      <c r="AC108" s="5" t="s">
        <v>20</v>
      </c>
      <c r="AD108" s="5" t="s">
        <v>20</v>
      </c>
      <c r="AE108" s="5" t="s">
        <v>20</v>
      </c>
    </row>
    <row r="109" spans="1:31" x14ac:dyDescent="0.35">
      <c r="A109" s="1">
        <v>2025</v>
      </c>
      <c r="B109" t="s">
        <v>21</v>
      </c>
      <c r="C109" s="2">
        <f t="shared" ref="C109:C120" si="82">+R109*2000</f>
        <v>60596.959735960671</v>
      </c>
      <c r="D109" s="2">
        <f t="shared" ref="D109:D120" si="83">+S109*2000</f>
        <v>17.85563118008643</v>
      </c>
      <c r="E109" s="2">
        <f t="shared" ref="E109:E120" si="84">+T109*2000</f>
        <v>10994.323028464689</v>
      </c>
      <c r="F109" s="2">
        <f t="shared" ref="F109:F120" si="85">+U109*2000</f>
        <v>51875.569126235139</v>
      </c>
      <c r="G109" s="2">
        <f t="shared" ref="G109:G120" si="86">+V109*2000</f>
        <v>9158.2478381564924</v>
      </c>
      <c r="H109" s="2">
        <f t="shared" ref="H109:H120" si="87">+W109*2000</f>
        <v>19595.670922747671</v>
      </c>
      <c r="I109" s="2">
        <f t="shared" ref="I109:I120" si="88">+X109*2000</f>
        <v>18944.621079059059</v>
      </c>
      <c r="J109" s="2">
        <f t="shared" ref="J109:J120" si="89">+Y109*2000</f>
        <v>363.10416943424542</v>
      </c>
      <c r="K109" s="2">
        <f t="shared" ref="K109:K120" si="90">+Z109*2000</f>
        <v>24206.879787597703</v>
      </c>
      <c r="L109" s="17">
        <f t="shared" ref="L109:L120" si="91">+AA109*2000</f>
        <v>298796780.80697519</v>
      </c>
      <c r="M109" s="2">
        <f t="shared" ref="M109:M120" si="92">+AB109*2000</f>
        <v>57195.44574447671</v>
      </c>
      <c r="N109" s="2">
        <f t="shared" ref="N109:N120" si="93">+AC109*2000</f>
        <v>1167.700447613998</v>
      </c>
      <c r="O109" s="2">
        <f t="shared" ref="O109:O120" si="94">+AD109*2000</f>
        <v>1497.3181309987947</v>
      </c>
      <c r="P109" s="17">
        <f t="shared" ref="P109:P120" si="95">+AE109*2000</f>
        <v>300707693.90643835</v>
      </c>
      <c r="R109" s="14">
        <v>30.298479867980337</v>
      </c>
      <c r="S109" s="14">
        <v>8.9278155900432143E-3</v>
      </c>
      <c r="T109" s="14">
        <v>5.497161514232344</v>
      </c>
      <c r="U109" s="14">
        <v>25.937784563117571</v>
      </c>
      <c r="V109" s="14">
        <v>4.5791239190782465</v>
      </c>
      <c r="W109" s="14">
        <v>9.7978354613738361</v>
      </c>
      <c r="X109" s="14">
        <v>9.4723105395295288</v>
      </c>
      <c r="Y109" s="14">
        <v>0.1815520847171227</v>
      </c>
      <c r="Z109" s="14">
        <v>12.103439893798852</v>
      </c>
      <c r="AA109" s="15">
        <v>149398.3904034876</v>
      </c>
      <c r="AB109" s="14">
        <v>28.597722872238354</v>
      </c>
      <c r="AC109" s="14">
        <v>0.58385022380699902</v>
      </c>
      <c r="AD109" s="14">
        <v>0.74865906549939731</v>
      </c>
      <c r="AE109" s="15">
        <v>150353.84695321918</v>
      </c>
    </row>
    <row r="110" spans="1:31" x14ac:dyDescent="0.35">
      <c r="A110" s="1">
        <v>2025</v>
      </c>
      <c r="B110" t="s">
        <v>22</v>
      </c>
      <c r="C110" s="2">
        <f t="shared" si="82"/>
        <v>94529.736229686605</v>
      </c>
      <c r="D110" s="2">
        <f t="shared" si="83"/>
        <v>22.80726138269943</v>
      </c>
      <c r="E110" s="2">
        <f t="shared" si="84"/>
        <v>8732.2663510264283</v>
      </c>
      <c r="F110" s="2">
        <f t="shared" si="85"/>
        <v>57644.375973079332</v>
      </c>
      <c r="G110" s="2">
        <f t="shared" si="86"/>
        <v>8555.4782322236915</v>
      </c>
      <c r="H110" s="2">
        <f t="shared" si="87"/>
        <v>18923.554046325953</v>
      </c>
      <c r="I110" s="2">
        <f t="shared" si="88"/>
        <v>18334.874758932747</v>
      </c>
      <c r="J110" s="2">
        <f t="shared" si="89"/>
        <v>463.80842943044877</v>
      </c>
      <c r="K110" s="2">
        <f t="shared" si="90"/>
        <v>28855.695182641568</v>
      </c>
      <c r="L110" s="17">
        <f t="shared" si="91"/>
        <v>304580720.90369034</v>
      </c>
      <c r="M110" s="2">
        <f t="shared" si="92"/>
        <v>81337.963823939252</v>
      </c>
      <c r="N110" s="2">
        <f t="shared" si="93"/>
        <v>1284.0218981839016</v>
      </c>
      <c r="O110" s="2">
        <f t="shared" si="94"/>
        <v>1535.0053659152593</v>
      </c>
      <c r="P110" s="17">
        <f t="shared" si="95"/>
        <v>307198449.69377941</v>
      </c>
      <c r="R110" s="14">
        <v>47.264868114843303</v>
      </c>
      <c r="S110" s="14">
        <v>1.1403630691349715E-2</v>
      </c>
      <c r="T110" s="14">
        <v>4.3661331755132142</v>
      </c>
      <c r="U110" s="14">
        <v>28.822187986539667</v>
      </c>
      <c r="V110" s="14">
        <v>4.2777391161118459</v>
      </c>
      <c r="W110" s="14">
        <v>9.461777023162977</v>
      </c>
      <c r="X110" s="14">
        <v>9.1674373794663726</v>
      </c>
      <c r="Y110" s="14">
        <v>0.23190421471522438</v>
      </c>
      <c r="Z110" s="14">
        <v>14.427847591320784</v>
      </c>
      <c r="AA110" s="15">
        <v>152290.36045184516</v>
      </c>
      <c r="AB110" s="14">
        <v>40.668981911969624</v>
      </c>
      <c r="AC110" s="14">
        <v>0.64201094909195078</v>
      </c>
      <c r="AD110" s="14">
        <v>0.76750268295762969</v>
      </c>
      <c r="AE110" s="15">
        <v>153599.2248468897</v>
      </c>
    </row>
    <row r="111" spans="1:31" x14ac:dyDescent="0.35">
      <c r="A111" s="1">
        <v>2025</v>
      </c>
      <c r="B111" t="s">
        <v>23</v>
      </c>
      <c r="C111" s="2">
        <f t="shared" si="82"/>
        <v>165394.46875469829</v>
      </c>
      <c r="D111" s="2">
        <f t="shared" si="83"/>
        <v>29.63709547804077</v>
      </c>
      <c r="E111" s="2">
        <f t="shared" si="84"/>
        <v>8818.6925358036588</v>
      </c>
      <c r="F111" s="2">
        <f t="shared" si="85"/>
        <v>83024.097708582281</v>
      </c>
      <c r="G111" s="2">
        <f t="shared" si="86"/>
        <v>8784.0689505788323</v>
      </c>
      <c r="H111" s="2">
        <f t="shared" si="87"/>
        <v>20564.017098219301</v>
      </c>
      <c r="I111" s="2">
        <f t="shared" si="88"/>
        <v>19905.239074320354</v>
      </c>
      <c r="J111" s="2">
        <f t="shared" si="89"/>
        <v>602.68269555788925</v>
      </c>
      <c r="K111" s="2">
        <f t="shared" si="90"/>
        <v>87582.301323495412</v>
      </c>
      <c r="L111" s="17">
        <f t="shared" si="91"/>
        <v>372208067.45795399</v>
      </c>
      <c r="M111" s="2">
        <f t="shared" si="92"/>
        <v>147996.24597174529</v>
      </c>
      <c r="N111" s="2">
        <f t="shared" si="93"/>
        <v>1783.1002348631744</v>
      </c>
      <c r="O111" s="2">
        <f t="shared" si="94"/>
        <v>6945.9968875959439</v>
      </c>
      <c r="P111" s="17">
        <f t="shared" si="95"/>
        <v>376824483.90740162</v>
      </c>
      <c r="R111" s="14">
        <v>82.697234377349147</v>
      </c>
      <c r="S111" s="14">
        <v>1.4818547739020384E-2</v>
      </c>
      <c r="T111" s="14">
        <v>4.4093462679018298</v>
      </c>
      <c r="U111" s="14">
        <v>41.512048854291137</v>
      </c>
      <c r="V111" s="14">
        <v>4.3920344752894165</v>
      </c>
      <c r="W111" s="14">
        <v>10.282008549109651</v>
      </c>
      <c r="X111" s="14">
        <v>9.9526195371601762</v>
      </c>
      <c r="Y111" s="14">
        <v>0.30134134777894461</v>
      </c>
      <c r="Z111" s="14">
        <v>43.791150661747707</v>
      </c>
      <c r="AA111" s="15">
        <v>186104.033728977</v>
      </c>
      <c r="AB111" s="14">
        <v>73.998122985872641</v>
      </c>
      <c r="AC111" s="14">
        <v>0.89155011743158719</v>
      </c>
      <c r="AD111" s="14">
        <v>3.4729984437979717</v>
      </c>
      <c r="AE111" s="15">
        <v>188412.24195370081</v>
      </c>
    </row>
    <row r="112" spans="1:31" x14ac:dyDescent="0.35">
      <c r="A112" s="1">
        <v>2025</v>
      </c>
      <c r="B112" t="s">
        <v>24</v>
      </c>
      <c r="C112" s="2">
        <f t="shared" si="82"/>
        <v>297281.26534336066</v>
      </c>
      <c r="D112" s="2">
        <f t="shared" si="83"/>
        <v>29.253560391651689</v>
      </c>
      <c r="E112" s="2">
        <f t="shared" si="84"/>
        <v>5848.8896980574073</v>
      </c>
      <c r="F112" s="2">
        <f t="shared" si="85"/>
        <v>105722.71764507832</v>
      </c>
      <c r="G112" s="2">
        <f t="shared" si="86"/>
        <v>5242.791689731419</v>
      </c>
      <c r="H112" s="2">
        <f t="shared" si="87"/>
        <v>15774.778496732335</v>
      </c>
      <c r="I112" s="2">
        <f t="shared" si="88"/>
        <v>15244.695730839321</v>
      </c>
      <c r="J112" s="2">
        <f t="shared" si="89"/>
        <v>594.88004975264755</v>
      </c>
      <c r="K112" s="2">
        <f t="shared" si="90"/>
        <v>165327.83510120478</v>
      </c>
      <c r="L112" s="17">
        <f t="shared" si="91"/>
        <v>382278663.28187633</v>
      </c>
      <c r="M112" s="2">
        <f t="shared" si="92"/>
        <v>215299.32679526042</v>
      </c>
      <c r="N112" s="2">
        <f t="shared" si="93"/>
        <v>2108.2110224341991</v>
      </c>
      <c r="O112" s="2">
        <f t="shared" si="94"/>
        <v>5708.2682919764466</v>
      </c>
      <c r="P112" s="17">
        <f t="shared" si="95"/>
        <v>388865720.35308862</v>
      </c>
      <c r="R112" s="14">
        <v>148.64063267168032</v>
      </c>
      <c r="S112" s="14">
        <v>1.4626780195825844E-2</v>
      </c>
      <c r="T112" s="14">
        <v>2.9244448490287036</v>
      </c>
      <c r="U112" s="14">
        <v>52.86135882253916</v>
      </c>
      <c r="V112" s="14">
        <v>2.6213958448657095</v>
      </c>
      <c r="W112" s="14">
        <v>7.8873892483661674</v>
      </c>
      <c r="X112" s="14">
        <v>7.6223478654196608</v>
      </c>
      <c r="Y112" s="14">
        <v>0.29744002487632376</v>
      </c>
      <c r="Z112" s="14">
        <v>82.663917550602392</v>
      </c>
      <c r="AA112" s="15">
        <v>191139.33164093815</v>
      </c>
      <c r="AB112" s="14">
        <v>107.64966339763021</v>
      </c>
      <c r="AC112" s="14">
        <v>1.0541055112170996</v>
      </c>
      <c r="AD112" s="14">
        <v>2.8541341459882235</v>
      </c>
      <c r="AE112" s="15">
        <v>194432.86017654432</v>
      </c>
    </row>
    <row r="113" spans="1:31" x14ac:dyDescent="0.35">
      <c r="A113" s="1">
        <v>2025</v>
      </c>
      <c r="B113" t="s">
        <v>25</v>
      </c>
      <c r="C113" s="2">
        <f t="shared" si="82"/>
        <v>168033.80933609477</v>
      </c>
      <c r="D113" s="2">
        <f t="shared" si="83"/>
        <v>14.426109597709985</v>
      </c>
      <c r="E113" s="2">
        <f t="shared" si="84"/>
        <v>7636.7713063489</v>
      </c>
      <c r="F113" s="2">
        <f t="shared" si="85"/>
        <v>74881.845956431061</v>
      </c>
      <c r="G113" s="2">
        <f t="shared" si="86"/>
        <v>7902.2580497616764</v>
      </c>
      <c r="H113" s="2">
        <f t="shared" si="87"/>
        <v>18762.004127194283</v>
      </c>
      <c r="I113" s="2">
        <f t="shared" si="88"/>
        <v>18121.100067276497</v>
      </c>
      <c r="J113" s="2">
        <f t="shared" si="89"/>
        <v>293.46829093270065</v>
      </c>
      <c r="K113" s="2">
        <f t="shared" si="90"/>
        <v>90063.625320159481</v>
      </c>
      <c r="L113" s="17">
        <f t="shared" si="91"/>
        <v>336902808.28864825</v>
      </c>
      <c r="M113" s="2">
        <f t="shared" si="92"/>
        <v>100446.09245114775</v>
      </c>
      <c r="N113" s="2">
        <f t="shared" si="93"/>
        <v>1580.0874967204284</v>
      </c>
      <c r="O113" s="2">
        <f t="shared" si="94"/>
        <v>4569.530955755773</v>
      </c>
      <c r="P113" s="17">
        <f t="shared" si="95"/>
        <v>340134022.06391156</v>
      </c>
      <c r="R113" s="14">
        <v>84.016904668047388</v>
      </c>
      <c r="S113" s="14">
        <v>7.2130547988549926E-3</v>
      </c>
      <c r="T113" s="14">
        <v>3.8183856531744502</v>
      </c>
      <c r="U113" s="14">
        <v>37.440922978215532</v>
      </c>
      <c r="V113" s="14">
        <v>3.9511290248808382</v>
      </c>
      <c r="W113" s="14">
        <v>9.3810020635971405</v>
      </c>
      <c r="X113" s="14">
        <v>9.0605500336382487</v>
      </c>
      <c r="Y113" s="14">
        <v>0.14673414546635033</v>
      </c>
      <c r="Z113" s="14">
        <v>45.031812660079737</v>
      </c>
      <c r="AA113" s="15">
        <v>168451.40414432413</v>
      </c>
      <c r="AB113" s="14">
        <v>50.223046225573874</v>
      </c>
      <c r="AC113" s="14">
        <v>0.79004374836021418</v>
      </c>
      <c r="AD113" s="14">
        <v>2.2847654778778863</v>
      </c>
      <c r="AE113" s="15">
        <v>170067.01103195577</v>
      </c>
    </row>
    <row r="114" spans="1:31" x14ac:dyDescent="0.35">
      <c r="A114" s="1">
        <v>2025</v>
      </c>
      <c r="B114" t="s">
        <v>26</v>
      </c>
      <c r="C114" s="2">
        <f t="shared" si="82"/>
        <v>151917.08153119701</v>
      </c>
      <c r="D114" s="2">
        <f t="shared" si="83"/>
        <v>26.920025333224022</v>
      </c>
      <c r="E114" s="2">
        <f t="shared" si="84"/>
        <v>6096.2248877793236</v>
      </c>
      <c r="F114" s="2">
        <f t="shared" si="85"/>
        <v>66800.475690424355</v>
      </c>
      <c r="G114" s="2">
        <f t="shared" si="86"/>
        <v>7350.9238315076491</v>
      </c>
      <c r="H114" s="2">
        <f t="shared" si="87"/>
        <v>16751.470215922367</v>
      </c>
      <c r="I114" s="2">
        <f t="shared" si="88"/>
        <v>16030.36349065427</v>
      </c>
      <c r="J114" s="2">
        <f t="shared" si="89"/>
        <v>547.43501599547278</v>
      </c>
      <c r="K114" s="2">
        <f t="shared" si="90"/>
        <v>81233.853692227451</v>
      </c>
      <c r="L114" s="17">
        <f t="shared" si="91"/>
        <v>293947895.1493482</v>
      </c>
      <c r="M114" s="2">
        <f t="shared" si="92"/>
        <v>92238.252726654144</v>
      </c>
      <c r="N114" s="2">
        <f t="shared" si="93"/>
        <v>1435.7940713261953</v>
      </c>
      <c r="O114" s="2">
        <f t="shared" si="94"/>
        <v>3698.1994287025241</v>
      </c>
      <c r="P114" s="17">
        <f t="shared" si="95"/>
        <v>296911051.65459585</v>
      </c>
      <c r="R114" s="14">
        <v>75.958540765598499</v>
      </c>
      <c r="S114" s="14">
        <v>1.3460012666612011E-2</v>
      </c>
      <c r="T114" s="14">
        <v>3.0481124438896616</v>
      </c>
      <c r="U114" s="14">
        <v>33.400237845212175</v>
      </c>
      <c r="V114" s="14">
        <v>3.6754619157538246</v>
      </c>
      <c r="W114" s="14">
        <v>8.3757351079611837</v>
      </c>
      <c r="X114" s="14">
        <v>8.0151817453271352</v>
      </c>
      <c r="Y114" s="14">
        <v>0.27371750799773636</v>
      </c>
      <c r="Z114" s="14">
        <v>40.616926846113728</v>
      </c>
      <c r="AA114" s="15">
        <v>146973.94757467409</v>
      </c>
      <c r="AB114" s="14">
        <v>46.119126363327069</v>
      </c>
      <c r="AC114" s="14">
        <v>0.7178970356630977</v>
      </c>
      <c r="AD114" s="14">
        <v>1.849099714351262</v>
      </c>
      <c r="AE114" s="15">
        <v>148455.52582729794</v>
      </c>
    </row>
    <row r="115" spans="1:31" x14ac:dyDescent="0.35">
      <c r="A115" s="1">
        <v>2025</v>
      </c>
      <c r="B115" t="s">
        <v>27</v>
      </c>
      <c r="C115" s="2">
        <f t="shared" si="82"/>
        <v>60302.819286929975</v>
      </c>
      <c r="D115" s="2">
        <f t="shared" si="83"/>
        <v>28.588174036983169</v>
      </c>
      <c r="E115" s="2">
        <f t="shared" si="84"/>
        <v>6939.965584889298</v>
      </c>
      <c r="F115" s="2">
        <f t="shared" si="85"/>
        <v>45347.956530323005</v>
      </c>
      <c r="G115" s="2">
        <f t="shared" si="86"/>
        <v>7718.0824470070811</v>
      </c>
      <c r="H115" s="2">
        <f t="shared" si="87"/>
        <v>16426.528074019127</v>
      </c>
      <c r="I115" s="2">
        <f t="shared" si="88"/>
        <v>15647.3903730368</v>
      </c>
      <c r="J115" s="2">
        <f t="shared" si="89"/>
        <v>581.36561692652106</v>
      </c>
      <c r="K115" s="2">
        <f t="shared" si="90"/>
        <v>18184.092416021023</v>
      </c>
      <c r="L115" s="17">
        <f t="shared" si="91"/>
        <v>282137667.61654919</v>
      </c>
      <c r="M115" s="2">
        <f t="shared" si="92"/>
        <v>54499.478895216656</v>
      </c>
      <c r="N115" s="2">
        <f t="shared" si="93"/>
        <v>1079.6919259182091</v>
      </c>
      <c r="O115" s="2">
        <f t="shared" si="94"/>
        <v>2276.5158387799211</v>
      </c>
      <c r="P115" s="17">
        <f t="shared" si="95"/>
        <v>283949771.38598359</v>
      </c>
      <c r="R115" s="14">
        <v>30.151409643464987</v>
      </c>
      <c r="S115" s="14">
        <v>1.4294087018491584E-2</v>
      </c>
      <c r="T115" s="14">
        <v>3.4699827924446489</v>
      </c>
      <c r="U115" s="14">
        <v>22.673978265161502</v>
      </c>
      <c r="V115" s="14">
        <v>3.8590412235035405</v>
      </c>
      <c r="W115" s="14">
        <v>8.213264037009564</v>
      </c>
      <c r="X115" s="14">
        <v>7.8236951865183997</v>
      </c>
      <c r="Y115" s="14">
        <v>0.2906828084632605</v>
      </c>
      <c r="Z115" s="14">
        <v>9.0920462080105118</v>
      </c>
      <c r="AA115" s="15">
        <v>141068.83380827459</v>
      </c>
      <c r="AB115" s="14">
        <v>27.249739447608327</v>
      </c>
      <c r="AC115" s="14">
        <v>0.53984596295910459</v>
      </c>
      <c r="AD115" s="14">
        <v>1.1382579193899605</v>
      </c>
      <c r="AE115" s="15">
        <v>141974.88569299178</v>
      </c>
    </row>
    <row r="116" spans="1:31" x14ac:dyDescent="0.35">
      <c r="A116" s="1">
        <v>2025</v>
      </c>
      <c r="B116" t="s">
        <v>28</v>
      </c>
      <c r="C116" s="2">
        <f t="shared" si="82"/>
        <v>126512.6340887151</v>
      </c>
      <c r="D116" s="2">
        <f t="shared" si="83"/>
        <v>20.797296100018546</v>
      </c>
      <c r="E116" s="2">
        <f t="shared" si="84"/>
        <v>5508.1789109447518</v>
      </c>
      <c r="F116" s="2">
        <f t="shared" si="85"/>
        <v>64278.713518712495</v>
      </c>
      <c r="G116" s="2">
        <f t="shared" si="86"/>
        <v>8364.4139436470959</v>
      </c>
      <c r="H116" s="2">
        <f t="shared" si="87"/>
        <v>18384.952546306282</v>
      </c>
      <c r="I116" s="2">
        <f t="shared" si="88"/>
        <v>17607.157753654388</v>
      </c>
      <c r="J116" s="2">
        <f t="shared" si="89"/>
        <v>422.93198741311483</v>
      </c>
      <c r="K116" s="2">
        <f t="shared" si="90"/>
        <v>71888.386588763329</v>
      </c>
      <c r="L116" s="17">
        <f t="shared" si="91"/>
        <v>316218346.00319082</v>
      </c>
      <c r="M116" s="2">
        <f t="shared" si="92"/>
        <v>76434.378388433703</v>
      </c>
      <c r="N116" s="2">
        <f t="shared" si="93"/>
        <v>1426.4418545054489</v>
      </c>
      <c r="O116" s="2">
        <f t="shared" si="94"/>
        <v>4354.1952738680384</v>
      </c>
      <c r="P116" s="17">
        <f t="shared" si="95"/>
        <v>318736515.68951082</v>
      </c>
      <c r="R116" s="14">
        <v>63.256317044357552</v>
      </c>
      <c r="S116" s="14">
        <v>1.0398648050009273E-2</v>
      </c>
      <c r="T116" s="14">
        <v>2.7540894554723758</v>
      </c>
      <c r="U116" s="14">
        <v>32.139356759356247</v>
      </c>
      <c r="V116" s="14">
        <v>4.1822069718235477</v>
      </c>
      <c r="W116" s="14">
        <v>9.1924762731531402</v>
      </c>
      <c r="X116" s="14">
        <v>8.8035788768271939</v>
      </c>
      <c r="Y116" s="14">
        <v>0.21146599370655741</v>
      </c>
      <c r="Z116" s="14">
        <v>35.944193294381662</v>
      </c>
      <c r="AA116" s="15">
        <v>158109.17300159539</v>
      </c>
      <c r="AB116" s="14">
        <v>38.21718919421685</v>
      </c>
      <c r="AC116" s="14">
        <v>0.71322092725272446</v>
      </c>
      <c r="AD116" s="14">
        <v>2.1770976369340191</v>
      </c>
      <c r="AE116" s="15">
        <v>159368.25784475543</v>
      </c>
    </row>
    <row r="117" spans="1:31" x14ac:dyDescent="0.35">
      <c r="A117" s="1">
        <v>2025</v>
      </c>
      <c r="B117" t="s">
        <v>29</v>
      </c>
      <c r="C117" s="2">
        <f t="shared" si="82"/>
        <v>60636.123489427853</v>
      </c>
      <c r="D117" s="2">
        <f t="shared" si="83"/>
        <v>31.26419986167711</v>
      </c>
      <c r="E117" s="2">
        <f t="shared" si="84"/>
        <v>5003.7233181535976</v>
      </c>
      <c r="F117" s="2">
        <f t="shared" si="85"/>
        <v>45586.560391937499</v>
      </c>
      <c r="G117" s="2">
        <f t="shared" si="86"/>
        <v>7450.2542487217152</v>
      </c>
      <c r="H117" s="2">
        <f t="shared" si="87"/>
        <v>16122.508122484522</v>
      </c>
      <c r="I117" s="2">
        <f t="shared" si="88"/>
        <v>15422.91208541535</v>
      </c>
      <c r="J117" s="2">
        <f t="shared" si="89"/>
        <v>635.76963816345005</v>
      </c>
      <c r="K117" s="2">
        <f t="shared" si="90"/>
        <v>26051.198176278227</v>
      </c>
      <c r="L117" s="17">
        <f t="shared" si="91"/>
        <v>276445614.66431856</v>
      </c>
      <c r="M117" s="2">
        <f t="shared" si="92"/>
        <v>50220.42788784072</v>
      </c>
      <c r="N117" s="2">
        <f t="shared" si="93"/>
        <v>1079.7831885370117</v>
      </c>
      <c r="O117" s="2">
        <f t="shared" si="94"/>
        <v>2177.1092327201713</v>
      </c>
      <c r="P117" s="17">
        <f t="shared" si="95"/>
        <v>278137929.19014037</v>
      </c>
      <c r="R117" s="14">
        <v>30.318061744713926</v>
      </c>
      <c r="S117" s="14">
        <v>1.5632099930838556E-2</v>
      </c>
      <c r="T117" s="14">
        <v>2.5018616590767988</v>
      </c>
      <c r="U117" s="14">
        <v>22.793280195968748</v>
      </c>
      <c r="V117" s="14">
        <v>3.7251271243608577</v>
      </c>
      <c r="W117" s="14">
        <v>8.061254061242261</v>
      </c>
      <c r="X117" s="14">
        <v>7.7114560427076748</v>
      </c>
      <c r="Y117" s="14">
        <v>0.317884819081725</v>
      </c>
      <c r="Z117" s="14">
        <v>13.025599088139113</v>
      </c>
      <c r="AA117" s="15">
        <v>138222.80733215928</v>
      </c>
      <c r="AB117" s="14">
        <v>25.11021394392036</v>
      </c>
      <c r="AC117" s="14">
        <v>0.53989159426850586</v>
      </c>
      <c r="AD117" s="14">
        <v>1.0885546163600857</v>
      </c>
      <c r="AE117" s="15">
        <v>139068.9645950702</v>
      </c>
    </row>
    <row r="118" spans="1:31" x14ac:dyDescent="0.35">
      <c r="A118" s="1">
        <v>2025</v>
      </c>
      <c r="B118" t="s">
        <v>30</v>
      </c>
      <c r="C118" s="2">
        <f t="shared" si="82"/>
        <v>95965.117692358865</v>
      </c>
      <c r="D118" s="2">
        <f t="shared" si="83"/>
        <v>23.517722801987379</v>
      </c>
      <c r="E118" s="2">
        <f t="shared" si="84"/>
        <v>7451.4896949295544</v>
      </c>
      <c r="F118" s="2">
        <f t="shared" si="85"/>
        <v>58631.983769404833</v>
      </c>
      <c r="G118" s="2">
        <f t="shared" si="86"/>
        <v>8388.5173531933524</v>
      </c>
      <c r="H118" s="2">
        <f t="shared" si="87"/>
        <v>18176.553224484458</v>
      </c>
      <c r="I118" s="2">
        <f t="shared" si="88"/>
        <v>17490.954567887711</v>
      </c>
      <c r="J118" s="2">
        <f t="shared" si="89"/>
        <v>478.29017424019855</v>
      </c>
      <c r="K118" s="2">
        <f t="shared" si="90"/>
        <v>50157.284803628951</v>
      </c>
      <c r="L118" s="17">
        <f t="shared" si="91"/>
        <v>308667845.70310181</v>
      </c>
      <c r="M118" s="2">
        <f t="shared" si="92"/>
        <v>65406.544522831537</v>
      </c>
      <c r="N118" s="2">
        <f t="shared" si="93"/>
        <v>1323.2161633010987</v>
      </c>
      <c r="O118" s="2">
        <f t="shared" si="94"/>
        <v>2965.7731499771958</v>
      </c>
      <c r="P118" s="17">
        <f t="shared" si="95"/>
        <v>310849881.23301601</v>
      </c>
      <c r="R118" s="14">
        <v>47.98255884617943</v>
      </c>
      <c r="S118" s="14">
        <v>1.1758861400993689E-2</v>
      </c>
      <c r="T118" s="14">
        <v>3.7257448474647772</v>
      </c>
      <c r="U118" s="14">
        <v>29.315991884702417</v>
      </c>
      <c r="V118" s="14">
        <v>4.1942586765966761</v>
      </c>
      <c r="W118" s="14">
        <v>9.0882766122422289</v>
      </c>
      <c r="X118" s="14">
        <v>8.7454772839438562</v>
      </c>
      <c r="Y118" s="14">
        <v>0.23914508712009927</v>
      </c>
      <c r="Z118" s="14">
        <v>25.078642401814477</v>
      </c>
      <c r="AA118" s="15">
        <v>154333.92285155092</v>
      </c>
      <c r="AB118" s="14">
        <v>32.703272261415769</v>
      </c>
      <c r="AC118" s="14">
        <v>0.66160808165054941</v>
      </c>
      <c r="AD118" s="14">
        <v>1.482886574988598</v>
      </c>
      <c r="AE118" s="15">
        <v>155424.94061650801</v>
      </c>
    </row>
    <row r="119" spans="1:31" x14ac:dyDescent="0.35">
      <c r="A119" s="1">
        <v>2025</v>
      </c>
      <c r="B119" t="s">
        <v>31</v>
      </c>
      <c r="C119" s="2">
        <f t="shared" si="82"/>
        <v>74226.620229255932</v>
      </c>
      <c r="D119" s="2">
        <f t="shared" si="83"/>
        <v>27.217048578608971</v>
      </c>
      <c r="E119" s="2">
        <f t="shared" si="84"/>
        <v>8432.6333828293264</v>
      </c>
      <c r="F119" s="2">
        <f t="shared" si="85"/>
        <v>50453.760156378739</v>
      </c>
      <c r="G119" s="2">
        <f t="shared" si="86"/>
        <v>8363.2240070764165</v>
      </c>
      <c r="H119" s="2">
        <f t="shared" si="87"/>
        <v>17940.829645198013</v>
      </c>
      <c r="I119" s="2">
        <f t="shared" si="88"/>
        <v>17307.488912207853</v>
      </c>
      <c r="J119" s="2">
        <f t="shared" si="89"/>
        <v>553.47560879438186</v>
      </c>
      <c r="K119" s="2">
        <f t="shared" si="90"/>
        <v>16441.334817054438</v>
      </c>
      <c r="L119" s="17">
        <f t="shared" si="91"/>
        <v>288931740.40944493</v>
      </c>
      <c r="M119" s="2">
        <f t="shared" si="92"/>
        <v>66063.446443724664</v>
      </c>
      <c r="N119" s="2">
        <f t="shared" si="93"/>
        <v>1190.1301970613126</v>
      </c>
      <c r="O119" s="2">
        <f t="shared" si="94"/>
        <v>1254.9740895146801</v>
      </c>
      <c r="P119" s="17">
        <f t="shared" si="95"/>
        <v>291096901.41209042</v>
      </c>
      <c r="R119" s="14">
        <v>37.113310114627964</v>
      </c>
      <c r="S119" s="14">
        <v>1.3608524289304485E-2</v>
      </c>
      <c r="T119" s="14">
        <v>4.2163166914146633</v>
      </c>
      <c r="U119" s="14">
        <v>25.226880078189371</v>
      </c>
      <c r="V119" s="14">
        <v>4.1816120035382083</v>
      </c>
      <c r="W119" s="14">
        <v>8.9704148225990057</v>
      </c>
      <c r="X119" s="14">
        <v>8.6537444561039258</v>
      </c>
      <c r="Y119" s="14">
        <v>0.27673780439719092</v>
      </c>
      <c r="Z119" s="14">
        <v>8.220667408527218</v>
      </c>
      <c r="AA119" s="15">
        <v>144465.87020472245</v>
      </c>
      <c r="AB119" s="14">
        <v>33.031723221862329</v>
      </c>
      <c r="AC119" s="14">
        <v>0.59506509853065637</v>
      </c>
      <c r="AD119" s="14">
        <v>0.62748704475734007</v>
      </c>
      <c r="AE119" s="15">
        <v>145548.4507060452</v>
      </c>
    </row>
    <row r="120" spans="1:31" x14ac:dyDescent="0.35">
      <c r="A120" s="1">
        <v>2025</v>
      </c>
      <c r="B120" t="s">
        <v>32</v>
      </c>
      <c r="C120" s="2">
        <f t="shared" si="82"/>
        <v>221426.06144926025</v>
      </c>
      <c r="D120" s="2">
        <f t="shared" si="83"/>
        <v>28.958777355995704</v>
      </c>
      <c r="E120" s="2">
        <f t="shared" si="84"/>
        <v>6172.2535277786219</v>
      </c>
      <c r="F120" s="2">
        <f t="shared" si="85"/>
        <v>80906.423720698425</v>
      </c>
      <c r="G120" s="2">
        <f t="shared" si="86"/>
        <v>6407.7779644496068</v>
      </c>
      <c r="H120" s="2">
        <f t="shared" si="87"/>
        <v>16676.044365536658</v>
      </c>
      <c r="I120" s="2">
        <f t="shared" si="88"/>
        <v>16160.268811539056</v>
      </c>
      <c r="J120" s="2">
        <f t="shared" si="89"/>
        <v>588.89458897250324</v>
      </c>
      <c r="K120" s="2">
        <f t="shared" si="90"/>
        <v>64176.261800000175</v>
      </c>
      <c r="L120" s="17">
        <f t="shared" si="91"/>
        <v>350421105.00890142</v>
      </c>
      <c r="M120" s="2">
        <f t="shared" si="92"/>
        <v>150341.9673242445</v>
      </c>
      <c r="N120" s="2">
        <f t="shared" si="93"/>
        <v>1709.2443452642958</v>
      </c>
      <c r="O120" s="2">
        <f t="shared" si="94"/>
        <v>4796.3700946611989</v>
      </c>
      <c r="P120" s="17">
        <f t="shared" si="95"/>
        <v>355083629.84547538</v>
      </c>
      <c r="R120" s="14">
        <v>110.71303072463013</v>
      </c>
      <c r="S120" s="14">
        <v>1.4479388677997852E-2</v>
      </c>
      <c r="T120" s="14">
        <v>3.0861267638893111</v>
      </c>
      <c r="U120" s="14">
        <v>40.453211860349214</v>
      </c>
      <c r="V120" s="14">
        <v>3.2038889822248033</v>
      </c>
      <c r="W120" s="14">
        <v>8.338022182768329</v>
      </c>
      <c r="X120" s="14">
        <v>8.0801344057695275</v>
      </c>
      <c r="Y120" s="14">
        <v>0.29444729448625162</v>
      </c>
      <c r="Z120" s="14">
        <v>32.088130900000088</v>
      </c>
      <c r="AA120" s="15">
        <v>175210.55250445072</v>
      </c>
      <c r="AB120" s="14">
        <v>75.170983662122254</v>
      </c>
      <c r="AC120" s="14">
        <v>0.8546221726321479</v>
      </c>
      <c r="AD120" s="14">
        <v>2.3981850473305992</v>
      </c>
      <c r="AE120" s="15">
        <v>177541.81492273769</v>
      </c>
    </row>
    <row r="121" spans="1:31" x14ac:dyDescent="0.35">
      <c r="A121" s="1"/>
      <c r="B121" t="s">
        <v>33</v>
      </c>
      <c r="C121" s="2">
        <f t="shared" ref="C121:P121" si="96">SUM(C109:C120)</f>
        <v>1576822.697166946</v>
      </c>
      <c r="D121" s="2">
        <f t="shared" si="96"/>
        <v>301.2429020986832</v>
      </c>
      <c r="E121" s="2">
        <f t="shared" si="96"/>
        <v>87635.412227005552</v>
      </c>
      <c r="F121" s="2">
        <f t="shared" si="96"/>
        <v>785154.48018728546</v>
      </c>
      <c r="G121" s="2">
        <f t="shared" si="96"/>
        <v>93686.03855605502</v>
      </c>
      <c r="H121" s="2">
        <f t="shared" si="96"/>
        <v>214098.91088517095</v>
      </c>
      <c r="I121" s="2">
        <f t="shared" si="96"/>
        <v>206217.0667048234</v>
      </c>
      <c r="J121" s="2">
        <f t="shared" si="96"/>
        <v>6126.1062656135728</v>
      </c>
      <c r="K121" s="2">
        <f t="shared" si="96"/>
        <v>724168.74900907255</v>
      </c>
      <c r="L121" s="17">
        <f t="shared" si="96"/>
        <v>3811537255.2939987</v>
      </c>
      <c r="M121" s="2">
        <f t="shared" si="96"/>
        <v>1157479.5709755153</v>
      </c>
      <c r="N121" s="2">
        <f t="shared" si="96"/>
        <v>17167.422845729274</v>
      </c>
      <c r="O121" s="2">
        <f t="shared" si="96"/>
        <v>41779.256740465949</v>
      </c>
      <c r="P121" s="17">
        <f t="shared" si="96"/>
        <v>3848496050.3354316</v>
      </c>
      <c r="R121" s="12">
        <f t="shared" ref="R121:AE121" si="97">SUM(R109:R120)</f>
        <v>788.411348583473</v>
      </c>
      <c r="S121" s="12">
        <f t="shared" si="97"/>
        <v>0.1506214510493416</v>
      </c>
      <c r="T121" s="12">
        <f t="shared" si="97"/>
        <v>43.817706113502773</v>
      </c>
      <c r="U121" s="12">
        <f t="shared" si="97"/>
        <v>392.57724009364273</v>
      </c>
      <c r="V121" s="12">
        <f t="shared" si="97"/>
        <v>46.843019278027512</v>
      </c>
      <c r="W121" s="12">
        <f t="shared" si="97"/>
        <v>107.0494554425855</v>
      </c>
      <c r="X121" s="12">
        <f t="shared" si="97"/>
        <v>103.1085333524117</v>
      </c>
      <c r="Y121" s="12">
        <f t="shared" si="97"/>
        <v>3.0630531328067869</v>
      </c>
      <c r="Z121" s="12">
        <f t="shared" si="97"/>
        <v>362.08437450453624</v>
      </c>
      <c r="AA121" s="2">
        <f t="shared" si="97"/>
        <v>1905768.6276469994</v>
      </c>
      <c r="AB121" s="12">
        <f t="shared" si="97"/>
        <v>578.73978548775756</v>
      </c>
      <c r="AC121" s="12">
        <f t="shared" si="97"/>
        <v>8.5837114228646367</v>
      </c>
      <c r="AD121" s="12">
        <f t="shared" si="97"/>
        <v>20.889628370232973</v>
      </c>
      <c r="AE121" s="2">
        <f t="shared" si="97"/>
        <v>1924248.0251677157</v>
      </c>
    </row>
    <row r="124" spans="1:31" x14ac:dyDescent="0.35">
      <c r="A124" s="6" t="s">
        <v>195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31" x14ac:dyDescent="0.35">
      <c r="A125" t="s">
        <v>196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31" x14ac:dyDescent="0.3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31" ht="29" x14ac:dyDescent="0.35">
      <c r="C127" s="16" t="s">
        <v>3</v>
      </c>
      <c r="D127" s="16" t="s">
        <v>4</v>
      </c>
      <c r="E127" s="16" t="s">
        <v>5</v>
      </c>
      <c r="F127" s="16" t="s">
        <v>6</v>
      </c>
      <c r="G127" s="16" t="s">
        <v>7</v>
      </c>
      <c r="H127" s="16" t="s">
        <v>8</v>
      </c>
      <c r="I127" s="16" t="s">
        <v>9</v>
      </c>
      <c r="J127" s="16" t="s">
        <v>10</v>
      </c>
      <c r="K127" s="16" t="s">
        <v>11</v>
      </c>
      <c r="L127" s="16" t="s">
        <v>12</v>
      </c>
      <c r="M127" s="16" t="s">
        <v>13</v>
      </c>
      <c r="N127" s="16" t="s">
        <v>14</v>
      </c>
      <c r="O127" s="16" t="s">
        <v>15</v>
      </c>
      <c r="P127" s="16" t="s">
        <v>16</v>
      </c>
      <c r="R127" s="5" t="s">
        <v>3</v>
      </c>
      <c r="S127" s="5" t="s">
        <v>4</v>
      </c>
      <c r="T127" s="5" t="s">
        <v>5</v>
      </c>
      <c r="U127" s="5" t="s">
        <v>6</v>
      </c>
      <c r="V127" s="5" t="s">
        <v>7</v>
      </c>
      <c r="W127" s="5" t="s">
        <v>8</v>
      </c>
      <c r="X127" s="5" t="s">
        <v>9</v>
      </c>
      <c r="Y127" s="5" t="s">
        <v>10</v>
      </c>
      <c r="Z127" s="5" t="s">
        <v>11</v>
      </c>
      <c r="AA127" s="5" t="s">
        <v>12</v>
      </c>
      <c r="AB127" s="5" t="s">
        <v>13</v>
      </c>
      <c r="AC127" s="5" t="s">
        <v>14</v>
      </c>
      <c r="AD127" s="5" t="s">
        <v>15</v>
      </c>
      <c r="AE127" s="5" t="s">
        <v>16</v>
      </c>
    </row>
    <row r="128" spans="1:31" x14ac:dyDescent="0.35">
      <c r="A128" s="1" t="s">
        <v>17</v>
      </c>
      <c r="B128" t="s">
        <v>18</v>
      </c>
      <c r="C128" s="16" t="s">
        <v>19</v>
      </c>
      <c r="D128" s="16" t="s">
        <v>19</v>
      </c>
      <c r="E128" s="16" t="s">
        <v>19</v>
      </c>
      <c r="F128" s="16" t="s">
        <v>19</v>
      </c>
      <c r="G128" s="16" t="s">
        <v>19</v>
      </c>
      <c r="H128" s="16" t="s">
        <v>19</v>
      </c>
      <c r="I128" s="16" t="s">
        <v>19</v>
      </c>
      <c r="J128" s="16" t="s">
        <v>19</v>
      </c>
      <c r="K128" s="16" t="s">
        <v>19</v>
      </c>
      <c r="L128" s="16" t="s">
        <v>19</v>
      </c>
      <c r="M128" s="16" t="s">
        <v>19</v>
      </c>
      <c r="N128" s="16" t="s">
        <v>19</v>
      </c>
      <c r="O128" s="16" t="s">
        <v>19</v>
      </c>
      <c r="P128" s="16" t="s">
        <v>19</v>
      </c>
      <c r="R128" s="5" t="s">
        <v>20</v>
      </c>
      <c r="S128" s="5" t="s">
        <v>20</v>
      </c>
      <c r="T128" s="5" t="s">
        <v>20</v>
      </c>
      <c r="U128" s="5" t="s">
        <v>20</v>
      </c>
      <c r="V128" s="5" t="s">
        <v>20</v>
      </c>
      <c r="W128" s="5" t="s">
        <v>20</v>
      </c>
      <c r="X128" s="5" t="s">
        <v>20</v>
      </c>
      <c r="Y128" s="5" t="s">
        <v>20</v>
      </c>
      <c r="Z128" s="5" t="s">
        <v>20</v>
      </c>
      <c r="AA128" s="5" t="s">
        <v>20</v>
      </c>
      <c r="AB128" s="5" t="s">
        <v>20</v>
      </c>
      <c r="AC128" s="5" t="s">
        <v>20</v>
      </c>
      <c r="AD128" s="5" t="s">
        <v>20</v>
      </c>
      <c r="AE128" s="5" t="s">
        <v>20</v>
      </c>
    </row>
    <row r="129" spans="1:31" x14ac:dyDescent="0.35">
      <c r="A129" s="1">
        <v>2026</v>
      </c>
      <c r="B129" t="s">
        <v>21</v>
      </c>
      <c r="C129" s="2">
        <f t="shared" ref="C129:P140" si="98">+R129*2000</f>
        <v>112655.51673536724</v>
      </c>
      <c r="D129" s="2">
        <f t="shared" si="98"/>
        <v>28.491662162554622</v>
      </c>
      <c r="E129" s="2">
        <f t="shared" si="98"/>
        <v>7952.5318013972583</v>
      </c>
      <c r="F129" s="2">
        <f t="shared" si="98"/>
        <v>63189.903228341042</v>
      </c>
      <c r="G129" s="2">
        <f t="shared" si="98"/>
        <v>9146.2065998580874</v>
      </c>
      <c r="H129" s="2">
        <f t="shared" si="98"/>
        <v>20311.415708330278</v>
      </c>
      <c r="I129" s="2">
        <f t="shared" si="98"/>
        <v>19752.995142498374</v>
      </c>
      <c r="J129" s="2">
        <f t="shared" si="98"/>
        <v>579.39457769766636</v>
      </c>
      <c r="K129" s="2">
        <f t="shared" si="98"/>
        <v>71208.632601755045</v>
      </c>
      <c r="L129" s="17">
        <f t="shared" si="98"/>
        <v>360249444.59920388</v>
      </c>
      <c r="M129" s="2">
        <f t="shared" si="98"/>
        <v>57986.625401704339</v>
      </c>
      <c r="N129" s="2">
        <f t="shared" si="98"/>
        <v>1440.2206361168201</v>
      </c>
      <c r="O129" s="2">
        <f t="shared" si="98"/>
        <v>4813.7739316399156</v>
      </c>
      <c r="P129" s="17">
        <f t="shared" si="98"/>
        <v>362254728.57902247</v>
      </c>
      <c r="R129" s="14">
        <v>56.327758367683622</v>
      </c>
      <c r="S129" s="14">
        <v>1.4245831081277312E-2</v>
      </c>
      <c r="T129" s="14">
        <v>3.9762659006986292</v>
      </c>
      <c r="U129" s="14">
        <v>31.594951614170522</v>
      </c>
      <c r="V129" s="14">
        <v>4.573103299929044</v>
      </c>
      <c r="W129" s="14">
        <v>10.155707854165138</v>
      </c>
      <c r="X129" s="14">
        <v>9.8764975712491871</v>
      </c>
      <c r="Y129" s="14">
        <v>0.28969728884883317</v>
      </c>
      <c r="Z129" s="14">
        <v>35.604316300877521</v>
      </c>
      <c r="AA129" s="15">
        <v>180124.72229960194</v>
      </c>
      <c r="AB129" s="14">
        <v>28.993312700852169</v>
      </c>
      <c r="AC129" s="14">
        <v>0.72011031805841008</v>
      </c>
      <c r="AD129" s="14">
        <v>2.4068869658199579</v>
      </c>
      <c r="AE129" s="15">
        <v>181127.36428951123</v>
      </c>
    </row>
    <row r="130" spans="1:31" x14ac:dyDescent="0.35">
      <c r="A130" s="1">
        <v>2026</v>
      </c>
      <c r="B130" t="s">
        <v>22</v>
      </c>
      <c r="C130" s="2">
        <f t="shared" si="98"/>
        <v>113492.57852901187</v>
      </c>
      <c r="D130" s="2">
        <f t="shared" si="98"/>
        <v>24.763818159842888</v>
      </c>
      <c r="E130" s="2">
        <f t="shared" si="98"/>
        <v>6710.854470849471</v>
      </c>
      <c r="F130" s="2">
        <f t="shared" si="98"/>
        <v>59727.004747213847</v>
      </c>
      <c r="G130" s="2">
        <f t="shared" si="98"/>
        <v>7642.2722024035875</v>
      </c>
      <c r="H130" s="2">
        <f t="shared" si="98"/>
        <v>17557.71406982579</v>
      </c>
      <c r="I130" s="2">
        <f t="shared" si="98"/>
        <v>17016.703371517549</v>
      </c>
      <c r="J130" s="2">
        <f t="shared" si="98"/>
        <v>503.58809480202018</v>
      </c>
      <c r="K130" s="2">
        <f t="shared" si="98"/>
        <v>73262.09103616637</v>
      </c>
      <c r="L130" s="17">
        <f t="shared" si="98"/>
        <v>338898099.90250015</v>
      </c>
      <c r="M130" s="2">
        <f t="shared" si="98"/>
        <v>51767.844773010278</v>
      </c>
      <c r="N130" s="2">
        <f t="shared" si="98"/>
        <v>1324.2420674093189</v>
      </c>
      <c r="O130" s="2">
        <f t="shared" si="98"/>
        <v>5477.6540124208759</v>
      </c>
      <c r="P130" s="17">
        <f t="shared" si="98"/>
        <v>340698523.70400798</v>
      </c>
      <c r="R130" s="14">
        <v>56.746289264505933</v>
      </c>
      <c r="S130" s="14">
        <v>1.2381909079921444E-2</v>
      </c>
      <c r="T130" s="14">
        <v>3.3554272354247354</v>
      </c>
      <c r="U130" s="14">
        <v>29.863502373606924</v>
      </c>
      <c r="V130" s="14">
        <v>3.8211361012017937</v>
      </c>
      <c r="W130" s="14">
        <v>8.7788570349128943</v>
      </c>
      <c r="X130" s="14">
        <v>8.5083516857587753</v>
      </c>
      <c r="Y130" s="14">
        <v>0.25179404740101008</v>
      </c>
      <c r="Z130" s="14">
        <v>36.631045518083184</v>
      </c>
      <c r="AA130" s="15">
        <v>169449.04995125008</v>
      </c>
      <c r="AB130" s="14">
        <v>25.883922386505137</v>
      </c>
      <c r="AC130" s="14">
        <v>0.66212103370465947</v>
      </c>
      <c r="AD130" s="14">
        <v>2.7388270062104381</v>
      </c>
      <c r="AE130" s="15">
        <v>170349.26185200398</v>
      </c>
    </row>
    <row r="131" spans="1:31" x14ac:dyDescent="0.35">
      <c r="A131" s="1">
        <v>2026</v>
      </c>
      <c r="B131" t="s">
        <v>23</v>
      </c>
      <c r="C131" s="2">
        <f t="shared" si="98"/>
        <v>0</v>
      </c>
      <c r="D131" s="2">
        <f t="shared" si="98"/>
        <v>0</v>
      </c>
      <c r="E131" s="2">
        <f t="shared" si="98"/>
        <v>0</v>
      </c>
      <c r="F131" s="2">
        <f t="shared" si="98"/>
        <v>0</v>
      </c>
      <c r="G131" s="2">
        <f t="shared" si="98"/>
        <v>0</v>
      </c>
      <c r="H131" s="2">
        <f t="shared" si="98"/>
        <v>0</v>
      </c>
      <c r="I131" s="2">
        <f t="shared" si="98"/>
        <v>0</v>
      </c>
      <c r="J131" s="2">
        <f t="shared" si="98"/>
        <v>0</v>
      </c>
      <c r="K131" s="2">
        <f t="shared" si="98"/>
        <v>0</v>
      </c>
      <c r="L131" s="17">
        <f t="shared" si="98"/>
        <v>0</v>
      </c>
      <c r="M131" s="2">
        <f t="shared" si="98"/>
        <v>0</v>
      </c>
      <c r="N131" s="2">
        <f t="shared" si="98"/>
        <v>0</v>
      </c>
      <c r="O131" s="2">
        <f t="shared" si="98"/>
        <v>0</v>
      </c>
      <c r="P131" s="17">
        <f t="shared" si="98"/>
        <v>0</v>
      </c>
      <c r="R131" s="14"/>
      <c r="S131" s="14"/>
      <c r="T131" s="14"/>
      <c r="U131" s="14"/>
      <c r="V131" s="14"/>
      <c r="W131" s="14"/>
      <c r="X131" s="14"/>
      <c r="Y131" s="14"/>
      <c r="Z131" s="14"/>
      <c r="AA131" s="15"/>
      <c r="AB131" s="14"/>
      <c r="AC131" s="14"/>
      <c r="AD131" s="14"/>
      <c r="AE131" s="15"/>
    </row>
    <row r="132" spans="1:31" x14ac:dyDescent="0.35">
      <c r="A132" s="1">
        <v>2026</v>
      </c>
      <c r="B132" t="s">
        <v>24</v>
      </c>
      <c r="C132" s="2">
        <f t="shared" si="98"/>
        <v>0</v>
      </c>
      <c r="D132" s="2">
        <f t="shared" si="98"/>
        <v>0</v>
      </c>
      <c r="E132" s="2">
        <f t="shared" si="98"/>
        <v>0</v>
      </c>
      <c r="F132" s="2">
        <f t="shared" si="98"/>
        <v>0</v>
      </c>
      <c r="G132" s="2">
        <f t="shared" si="98"/>
        <v>0</v>
      </c>
      <c r="H132" s="2">
        <f t="shared" si="98"/>
        <v>0</v>
      </c>
      <c r="I132" s="2">
        <f t="shared" si="98"/>
        <v>0</v>
      </c>
      <c r="J132" s="2">
        <f t="shared" si="98"/>
        <v>0</v>
      </c>
      <c r="K132" s="2">
        <f t="shared" si="98"/>
        <v>0</v>
      </c>
      <c r="L132" s="17">
        <f t="shared" si="98"/>
        <v>0</v>
      </c>
      <c r="M132" s="2">
        <f t="shared" si="98"/>
        <v>0</v>
      </c>
      <c r="N132" s="2">
        <f t="shared" si="98"/>
        <v>0</v>
      </c>
      <c r="O132" s="2">
        <f t="shared" si="98"/>
        <v>0</v>
      </c>
      <c r="P132" s="17">
        <f t="shared" si="98"/>
        <v>0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5"/>
      <c r="AB132" s="14"/>
      <c r="AC132" s="14"/>
      <c r="AD132" s="14"/>
      <c r="AE132" s="15"/>
    </row>
    <row r="133" spans="1:31" x14ac:dyDescent="0.35">
      <c r="A133" s="1">
        <v>2026</v>
      </c>
      <c r="B133" t="s">
        <v>25</v>
      </c>
      <c r="C133" s="2">
        <f t="shared" si="98"/>
        <v>0</v>
      </c>
      <c r="D133" s="2">
        <f t="shared" si="98"/>
        <v>0</v>
      </c>
      <c r="E133" s="2">
        <f t="shared" si="98"/>
        <v>0</v>
      </c>
      <c r="F133" s="2">
        <f t="shared" si="98"/>
        <v>0</v>
      </c>
      <c r="G133" s="2">
        <f t="shared" si="98"/>
        <v>0</v>
      </c>
      <c r="H133" s="2">
        <f t="shared" si="98"/>
        <v>0</v>
      </c>
      <c r="I133" s="2">
        <f t="shared" si="98"/>
        <v>0</v>
      </c>
      <c r="J133" s="2">
        <f t="shared" si="98"/>
        <v>0</v>
      </c>
      <c r="K133" s="2">
        <f t="shared" si="98"/>
        <v>0</v>
      </c>
      <c r="L133" s="17">
        <f t="shared" si="98"/>
        <v>0</v>
      </c>
      <c r="M133" s="2">
        <f t="shared" si="98"/>
        <v>0</v>
      </c>
      <c r="N133" s="2">
        <f t="shared" si="98"/>
        <v>0</v>
      </c>
      <c r="O133" s="2">
        <f t="shared" si="98"/>
        <v>0</v>
      </c>
      <c r="P133" s="17">
        <f t="shared" si="98"/>
        <v>0</v>
      </c>
      <c r="R133" s="14"/>
      <c r="S133" s="14"/>
      <c r="T133" s="14"/>
      <c r="U133" s="14"/>
      <c r="V133" s="14"/>
      <c r="W133" s="14"/>
      <c r="X133" s="14"/>
      <c r="Y133" s="14"/>
      <c r="Z133" s="14"/>
      <c r="AA133" s="15"/>
      <c r="AB133" s="14"/>
      <c r="AC133" s="14"/>
      <c r="AD133" s="14"/>
      <c r="AE133" s="15"/>
    </row>
    <row r="134" spans="1:31" x14ac:dyDescent="0.35">
      <c r="A134" s="1">
        <v>2026</v>
      </c>
      <c r="B134" t="s">
        <v>26</v>
      </c>
      <c r="C134" s="2">
        <f t="shared" si="98"/>
        <v>0</v>
      </c>
      <c r="D134" s="2">
        <f t="shared" si="98"/>
        <v>0</v>
      </c>
      <c r="E134" s="2">
        <f t="shared" si="98"/>
        <v>0</v>
      </c>
      <c r="F134" s="2">
        <f t="shared" si="98"/>
        <v>0</v>
      </c>
      <c r="G134" s="2">
        <f t="shared" si="98"/>
        <v>0</v>
      </c>
      <c r="H134" s="2">
        <f t="shared" si="98"/>
        <v>0</v>
      </c>
      <c r="I134" s="2">
        <f t="shared" si="98"/>
        <v>0</v>
      </c>
      <c r="J134" s="2">
        <f t="shared" si="98"/>
        <v>0</v>
      </c>
      <c r="K134" s="2">
        <f t="shared" si="98"/>
        <v>0</v>
      </c>
      <c r="L134" s="17">
        <f t="shared" si="98"/>
        <v>0</v>
      </c>
      <c r="M134" s="2">
        <f t="shared" si="98"/>
        <v>0</v>
      </c>
      <c r="N134" s="2">
        <f t="shared" si="98"/>
        <v>0</v>
      </c>
      <c r="O134" s="2">
        <f t="shared" si="98"/>
        <v>0</v>
      </c>
      <c r="P134" s="17">
        <f t="shared" si="98"/>
        <v>0</v>
      </c>
      <c r="R134" s="14"/>
      <c r="S134" s="14"/>
      <c r="T134" s="14"/>
      <c r="U134" s="14"/>
      <c r="V134" s="14"/>
      <c r="W134" s="14"/>
      <c r="X134" s="14"/>
      <c r="Y134" s="14"/>
      <c r="Z134" s="14"/>
      <c r="AA134" s="15"/>
      <c r="AB134" s="14"/>
      <c r="AC134" s="14"/>
      <c r="AD134" s="14"/>
      <c r="AE134" s="15"/>
    </row>
    <row r="135" spans="1:31" x14ac:dyDescent="0.35">
      <c r="A135" s="1">
        <v>2026</v>
      </c>
      <c r="B135" t="s">
        <v>27</v>
      </c>
      <c r="C135" s="2">
        <f t="shared" si="98"/>
        <v>0</v>
      </c>
      <c r="D135" s="2">
        <f t="shared" si="98"/>
        <v>0</v>
      </c>
      <c r="E135" s="2">
        <f t="shared" si="98"/>
        <v>0</v>
      </c>
      <c r="F135" s="2">
        <f t="shared" si="98"/>
        <v>0</v>
      </c>
      <c r="G135" s="2">
        <f t="shared" si="98"/>
        <v>0</v>
      </c>
      <c r="H135" s="2">
        <f t="shared" si="98"/>
        <v>0</v>
      </c>
      <c r="I135" s="2">
        <f t="shared" si="98"/>
        <v>0</v>
      </c>
      <c r="J135" s="2">
        <f t="shared" si="98"/>
        <v>0</v>
      </c>
      <c r="K135" s="2">
        <f t="shared" si="98"/>
        <v>0</v>
      </c>
      <c r="L135" s="17">
        <f t="shared" si="98"/>
        <v>0</v>
      </c>
      <c r="M135" s="2">
        <f t="shared" si="98"/>
        <v>0</v>
      </c>
      <c r="N135" s="2">
        <f t="shared" si="98"/>
        <v>0</v>
      </c>
      <c r="O135" s="2">
        <f t="shared" si="98"/>
        <v>0</v>
      </c>
      <c r="P135" s="17">
        <f t="shared" si="98"/>
        <v>0</v>
      </c>
      <c r="R135" s="14"/>
      <c r="S135" s="14"/>
      <c r="T135" s="14"/>
      <c r="U135" s="14"/>
      <c r="V135" s="14"/>
      <c r="W135" s="14"/>
      <c r="X135" s="14"/>
      <c r="Y135" s="14"/>
      <c r="Z135" s="14"/>
      <c r="AA135" s="15"/>
      <c r="AB135" s="14"/>
      <c r="AC135" s="14"/>
      <c r="AD135" s="14"/>
      <c r="AE135" s="15"/>
    </row>
    <row r="136" spans="1:31" x14ac:dyDescent="0.35">
      <c r="A136" s="1">
        <v>2026</v>
      </c>
      <c r="B136" t="s">
        <v>28</v>
      </c>
      <c r="C136" s="2">
        <f t="shared" si="98"/>
        <v>0</v>
      </c>
      <c r="D136" s="2">
        <f t="shared" si="98"/>
        <v>0</v>
      </c>
      <c r="E136" s="2">
        <f t="shared" si="98"/>
        <v>0</v>
      </c>
      <c r="F136" s="2">
        <f t="shared" si="98"/>
        <v>0</v>
      </c>
      <c r="G136" s="2">
        <f t="shared" si="98"/>
        <v>0</v>
      </c>
      <c r="H136" s="2">
        <f t="shared" si="98"/>
        <v>0</v>
      </c>
      <c r="I136" s="2">
        <f t="shared" si="98"/>
        <v>0</v>
      </c>
      <c r="J136" s="2">
        <f t="shared" si="98"/>
        <v>0</v>
      </c>
      <c r="K136" s="2">
        <f t="shared" si="98"/>
        <v>0</v>
      </c>
      <c r="L136" s="17">
        <f t="shared" si="98"/>
        <v>0</v>
      </c>
      <c r="M136" s="2">
        <f t="shared" si="98"/>
        <v>0</v>
      </c>
      <c r="N136" s="2">
        <f t="shared" si="98"/>
        <v>0</v>
      </c>
      <c r="O136" s="2">
        <f t="shared" si="98"/>
        <v>0</v>
      </c>
      <c r="P136" s="17">
        <f t="shared" si="98"/>
        <v>0</v>
      </c>
      <c r="R136" s="14"/>
      <c r="S136" s="14"/>
      <c r="T136" s="14"/>
      <c r="U136" s="14"/>
      <c r="V136" s="14"/>
      <c r="W136" s="14"/>
      <c r="X136" s="14"/>
      <c r="Y136" s="14"/>
      <c r="Z136" s="14"/>
      <c r="AA136" s="15"/>
      <c r="AB136" s="14"/>
      <c r="AC136" s="14"/>
      <c r="AD136" s="14"/>
      <c r="AE136" s="15"/>
    </row>
    <row r="137" spans="1:31" x14ac:dyDescent="0.35">
      <c r="A137" s="1">
        <v>2026</v>
      </c>
      <c r="B137" t="s">
        <v>29</v>
      </c>
      <c r="C137" s="2">
        <f t="shared" si="98"/>
        <v>0</v>
      </c>
      <c r="D137" s="2">
        <f t="shared" si="98"/>
        <v>0</v>
      </c>
      <c r="E137" s="2">
        <f t="shared" si="98"/>
        <v>0</v>
      </c>
      <c r="F137" s="2">
        <f t="shared" si="98"/>
        <v>0</v>
      </c>
      <c r="G137" s="2">
        <f t="shared" si="98"/>
        <v>0</v>
      </c>
      <c r="H137" s="2">
        <f t="shared" si="98"/>
        <v>0</v>
      </c>
      <c r="I137" s="2">
        <f t="shared" si="98"/>
        <v>0</v>
      </c>
      <c r="J137" s="2">
        <f t="shared" si="98"/>
        <v>0</v>
      </c>
      <c r="K137" s="2">
        <f t="shared" si="98"/>
        <v>0</v>
      </c>
      <c r="L137" s="17">
        <f t="shared" si="98"/>
        <v>0</v>
      </c>
      <c r="M137" s="2">
        <f t="shared" si="98"/>
        <v>0</v>
      </c>
      <c r="N137" s="2">
        <f t="shared" si="98"/>
        <v>0</v>
      </c>
      <c r="O137" s="2">
        <f t="shared" si="98"/>
        <v>0</v>
      </c>
      <c r="P137" s="17">
        <f t="shared" si="98"/>
        <v>0</v>
      </c>
      <c r="R137" s="14"/>
      <c r="S137" s="14"/>
      <c r="T137" s="14"/>
      <c r="U137" s="14"/>
      <c r="V137" s="14"/>
      <c r="W137" s="14"/>
      <c r="X137" s="14"/>
      <c r="Y137" s="14"/>
      <c r="Z137" s="14"/>
      <c r="AA137" s="15"/>
      <c r="AB137" s="14"/>
      <c r="AC137" s="14"/>
      <c r="AD137" s="14"/>
      <c r="AE137" s="15"/>
    </row>
    <row r="138" spans="1:31" x14ac:dyDescent="0.35">
      <c r="A138" s="1">
        <v>2026</v>
      </c>
      <c r="B138" t="s">
        <v>30</v>
      </c>
      <c r="C138" s="2">
        <f t="shared" si="98"/>
        <v>0</v>
      </c>
      <c r="D138" s="2">
        <f t="shared" si="98"/>
        <v>0</v>
      </c>
      <c r="E138" s="2">
        <f t="shared" si="98"/>
        <v>0</v>
      </c>
      <c r="F138" s="2">
        <f t="shared" si="98"/>
        <v>0</v>
      </c>
      <c r="G138" s="2">
        <f t="shared" si="98"/>
        <v>0</v>
      </c>
      <c r="H138" s="2">
        <f t="shared" si="98"/>
        <v>0</v>
      </c>
      <c r="I138" s="2">
        <f t="shared" si="98"/>
        <v>0</v>
      </c>
      <c r="J138" s="2">
        <f t="shared" si="98"/>
        <v>0</v>
      </c>
      <c r="K138" s="2">
        <f t="shared" si="98"/>
        <v>0</v>
      </c>
      <c r="L138" s="17">
        <f t="shared" si="98"/>
        <v>0</v>
      </c>
      <c r="M138" s="2">
        <f t="shared" si="98"/>
        <v>0</v>
      </c>
      <c r="N138" s="2">
        <f t="shared" si="98"/>
        <v>0</v>
      </c>
      <c r="O138" s="2">
        <f t="shared" si="98"/>
        <v>0</v>
      </c>
      <c r="P138" s="17">
        <f t="shared" si="98"/>
        <v>0</v>
      </c>
      <c r="R138" s="14"/>
      <c r="S138" s="14"/>
      <c r="T138" s="14"/>
      <c r="U138" s="14"/>
      <c r="V138" s="14"/>
      <c r="W138" s="14"/>
      <c r="X138" s="14"/>
      <c r="Y138" s="14"/>
      <c r="Z138" s="14"/>
      <c r="AA138" s="15"/>
      <c r="AB138" s="14"/>
      <c r="AC138" s="14"/>
      <c r="AD138" s="14"/>
      <c r="AE138" s="15"/>
    </row>
    <row r="139" spans="1:31" x14ac:dyDescent="0.35">
      <c r="A139" s="1">
        <v>2026</v>
      </c>
      <c r="B139" t="s">
        <v>31</v>
      </c>
      <c r="C139" s="2">
        <f t="shared" si="98"/>
        <v>0</v>
      </c>
      <c r="D139" s="2">
        <f t="shared" si="98"/>
        <v>0</v>
      </c>
      <c r="E139" s="2">
        <f t="shared" si="98"/>
        <v>0</v>
      </c>
      <c r="F139" s="2">
        <f t="shared" si="98"/>
        <v>0</v>
      </c>
      <c r="G139" s="2">
        <f t="shared" si="98"/>
        <v>0</v>
      </c>
      <c r="H139" s="2">
        <f t="shared" si="98"/>
        <v>0</v>
      </c>
      <c r="I139" s="2">
        <f t="shared" si="98"/>
        <v>0</v>
      </c>
      <c r="J139" s="2">
        <f t="shared" si="98"/>
        <v>0</v>
      </c>
      <c r="K139" s="2">
        <f t="shared" si="98"/>
        <v>0</v>
      </c>
      <c r="L139" s="17">
        <f t="shared" si="98"/>
        <v>0</v>
      </c>
      <c r="M139" s="2">
        <f t="shared" si="98"/>
        <v>0</v>
      </c>
      <c r="N139" s="2">
        <f t="shared" si="98"/>
        <v>0</v>
      </c>
      <c r="O139" s="2">
        <f t="shared" si="98"/>
        <v>0</v>
      </c>
      <c r="P139" s="17">
        <f t="shared" si="98"/>
        <v>0</v>
      </c>
      <c r="R139" s="14"/>
      <c r="S139" s="14"/>
      <c r="T139" s="14"/>
      <c r="U139" s="14"/>
      <c r="V139" s="14"/>
      <c r="W139" s="14"/>
      <c r="X139" s="14"/>
      <c r="Y139" s="14"/>
      <c r="Z139" s="14"/>
      <c r="AA139" s="15"/>
      <c r="AB139" s="14"/>
      <c r="AC139" s="14"/>
      <c r="AD139" s="14"/>
      <c r="AE139" s="15"/>
    </row>
    <row r="140" spans="1:31" x14ac:dyDescent="0.35">
      <c r="A140" s="1">
        <v>2026</v>
      </c>
      <c r="B140" t="s">
        <v>32</v>
      </c>
      <c r="C140" s="2">
        <f t="shared" si="98"/>
        <v>0</v>
      </c>
      <c r="D140" s="2">
        <f t="shared" si="98"/>
        <v>0</v>
      </c>
      <c r="E140" s="2">
        <f t="shared" si="98"/>
        <v>0</v>
      </c>
      <c r="F140" s="2">
        <f t="shared" si="98"/>
        <v>0</v>
      </c>
      <c r="G140" s="2">
        <f t="shared" si="98"/>
        <v>0</v>
      </c>
      <c r="H140" s="2">
        <f t="shared" si="98"/>
        <v>0</v>
      </c>
      <c r="I140" s="2">
        <f t="shared" si="98"/>
        <v>0</v>
      </c>
      <c r="J140" s="2">
        <f t="shared" si="98"/>
        <v>0</v>
      </c>
      <c r="K140" s="2">
        <f t="shared" si="98"/>
        <v>0</v>
      </c>
      <c r="L140" s="17">
        <f t="shared" si="98"/>
        <v>0</v>
      </c>
      <c r="M140" s="2">
        <f t="shared" si="98"/>
        <v>0</v>
      </c>
      <c r="N140" s="2">
        <f t="shared" si="98"/>
        <v>0</v>
      </c>
      <c r="O140" s="2">
        <f t="shared" si="98"/>
        <v>0</v>
      </c>
      <c r="P140" s="17">
        <f t="shared" si="98"/>
        <v>0</v>
      </c>
      <c r="R140" s="14"/>
      <c r="S140" s="14"/>
      <c r="T140" s="14"/>
      <c r="U140" s="14"/>
      <c r="V140" s="14"/>
      <c r="W140" s="14"/>
      <c r="X140" s="14"/>
      <c r="Y140" s="14"/>
      <c r="Z140" s="14"/>
      <c r="AA140" s="15"/>
      <c r="AB140" s="14"/>
      <c r="AC140" s="14"/>
      <c r="AD140" s="14"/>
      <c r="AE140" s="15"/>
    </row>
    <row r="141" spans="1:31" x14ac:dyDescent="0.35">
      <c r="A141" s="1"/>
      <c r="B141" t="s">
        <v>33</v>
      </c>
      <c r="C141" s="2">
        <f t="shared" ref="C141:P141" si="99">SUM(C129:C140)</f>
        <v>226148.09526437911</v>
      </c>
      <c r="D141" s="2">
        <f t="shared" si="99"/>
        <v>53.25548032239751</v>
      </c>
      <c r="E141" s="2">
        <f t="shared" si="99"/>
        <v>14663.386272246729</v>
      </c>
      <c r="F141" s="2">
        <f t="shared" si="99"/>
        <v>122916.90797555489</v>
      </c>
      <c r="G141" s="2">
        <f t="shared" si="99"/>
        <v>16788.478802261674</v>
      </c>
      <c r="H141" s="2">
        <f t="shared" si="99"/>
        <v>37869.129778156072</v>
      </c>
      <c r="I141" s="2">
        <f t="shared" si="99"/>
        <v>36769.698514015923</v>
      </c>
      <c r="J141" s="2">
        <f t="shared" si="99"/>
        <v>1082.9826724996865</v>
      </c>
      <c r="K141" s="2">
        <f t="shared" si="99"/>
        <v>144470.72363792142</v>
      </c>
      <c r="L141" s="17">
        <f t="shared" si="99"/>
        <v>699147544.50170398</v>
      </c>
      <c r="M141" s="2">
        <f t="shared" si="99"/>
        <v>109754.47017471462</v>
      </c>
      <c r="N141" s="2">
        <f t="shared" si="99"/>
        <v>2764.4627035261392</v>
      </c>
      <c r="O141" s="2">
        <f t="shared" si="99"/>
        <v>10291.427944060792</v>
      </c>
      <c r="P141" s="17">
        <f t="shared" si="99"/>
        <v>702953252.28303051</v>
      </c>
      <c r="R141" s="12">
        <f t="shared" ref="R141:AE141" si="100">SUM(R129:R140)</f>
        <v>113.07404763218955</v>
      </c>
      <c r="S141" s="12">
        <f t="shared" si="100"/>
        <v>2.6627740161198756E-2</v>
      </c>
      <c r="T141" s="12">
        <f t="shared" si="100"/>
        <v>7.3316931361233646</v>
      </c>
      <c r="U141" s="12">
        <f t="shared" si="100"/>
        <v>61.458453987777446</v>
      </c>
      <c r="V141" s="12">
        <f t="shared" si="100"/>
        <v>8.3942394011308377</v>
      </c>
      <c r="W141" s="12">
        <f t="shared" si="100"/>
        <v>18.934564889078032</v>
      </c>
      <c r="X141" s="12">
        <f t="shared" si="100"/>
        <v>18.384849257007964</v>
      </c>
      <c r="Y141" s="12">
        <f t="shared" si="100"/>
        <v>0.54149133624984325</v>
      </c>
      <c r="Z141" s="12">
        <f t="shared" si="100"/>
        <v>72.235361818960712</v>
      </c>
      <c r="AA141" s="2">
        <f t="shared" si="100"/>
        <v>349573.77225085202</v>
      </c>
      <c r="AB141" s="12">
        <f t="shared" si="100"/>
        <v>54.877235087357306</v>
      </c>
      <c r="AC141" s="12">
        <f t="shared" si="100"/>
        <v>1.3822313517630695</v>
      </c>
      <c r="AD141" s="12">
        <f t="shared" si="100"/>
        <v>5.1457139720303964</v>
      </c>
      <c r="AE141" s="2">
        <f t="shared" si="100"/>
        <v>351476.62614151521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FB89-AECD-4F88-B267-E194E7FD4C72}">
  <dimension ref="B1:AC90"/>
  <sheetViews>
    <sheetView showGridLines="0" zoomScaleNormal="100" workbookViewId="0">
      <pane xSplit="3" ySplit="6" topLeftCell="D73" activePane="bottomRight" state="frozen"/>
      <selection activeCell="K110" sqref="K110"/>
      <selection pane="topRight" activeCell="K110" sqref="K110"/>
      <selection pane="bottomLeft" activeCell="K110" sqref="K110"/>
      <selection pane="bottomRight" activeCell="J96" sqref="J96"/>
    </sheetView>
  </sheetViews>
  <sheetFormatPr defaultRowHeight="14.5" x14ac:dyDescent="0.35"/>
  <cols>
    <col min="1" max="1" width="1.7265625" customWidth="1"/>
    <col min="2" max="2" width="6.54296875" customWidth="1"/>
    <col min="3" max="3" width="8.26953125" customWidth="1"/>
    <col min="4" max="4" width="10.54296875" customWidth="1"/>
    <col min="5" max="16" width="11.7265625" customWidth="1"/>
    <col min="17" max="17" width="12.453125" customWidth="1"/>
    <col min="18" max="24" width="13.26953125" customWidth="1"/>
    <col min="25" max="25" width="12.81640625" customWidth="1"/>
    <col min="26" max="28" width="13.26953125" customWidth="1"/>
    <col min="29" max="29" width="13.81640625" customWidth="1"/>
  </cols>
  <sheetData>
    <row r="1" spans="2:29" x14ac:dyDescent="0.35">
      <c r="B1" s="7" t="s">
        <v>40</v>
      </c>
    </row>
    <row r="2" spans="2:29" x14ac:dyDescent="0.35">
      <c r="B2" s="7" t="s">
        <v>0</v>
      </c>
    </row>
    <row r="5" spans="2:29" x14ac:dyDescent="0.35">
      <c r="D5" s="9" t="s">
        <v>41</v>
      </c>
      <c r="E5" s="9" t="s">
        <v>42</v>
      </c>
      <c r="F5" s="9" t="s">
        <v>43</v>
      </c>
      <c r="G5" s="9" t="s">
        <v>44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49</v>
      </c>
      <c r="M5" s="9" t="s">
        <v>50</v>
      </c>
      <c r="N5" s="9" t="s">
        <v>51</v>
      </c>
      <c r="O5" s="9" t="s">
        <v>52</v>
      </c>
      <c r="P5" s="9" t="s">
        <v>53</v>
      </c>
      <c r="Q5" s="21" t="s">
        <v>41</v>
      </c>
      <c r="R5" s="21" t="s">
        <v>42</v>
      </c>
      <c r="S5" s="21" t="s">
        <v>43</v>
      </c>
      <c r="T5" s="21" t="s">
        <v>44</v>
      </c>
      <c r="U5" s="21" t="s">
        <v>45</v>
      </c>
      <c r="V5" s="21" t="s">
        <v>46</v>
      </c>
      <c r="W5" s="21" t="s">
        <v>47</v>
      </c>
      <c r="X5" s="21" t="s">
        <v>48</v>
      </c>
      <c r="Y5" s="21" t="s">
        <v>49</v>
      </c>
      <c r="Z5" s="21" t="s">
        <v>50</v>
      </c>
      <c r="AA5" s="21" t="s">
        <v>51</v>
      </c>
      <c r="AB5" s="21" t="s">
        <v>52</v>
      </c>
      <c r="AC5" s="21" t="s">
        <v>53</v>
      </c>
    </row>
    <row r="6" spans="2:29" ht="43.5" x14ac:dyDescent="0.35">
      <c r="B6" s="3" t="s">
        <v>17</v>
      </c>
      <c r="C6" s="3" t="s">
        <v>18</v>
      </c>
      <c r="D6" s="5" t="s">
        <v>54</v>
      </c>
      <c r="E6" s="5" t="s">
        <v>54</v>
      </c>
      <c r="F6" s="5" t="s">
        <v>54</v>
      </c>
      <c r="G6" s="5" t="s">
        <v>54</v>
      </c>
      <c r="H6" s="5" t="s">
        <v>54</v>
      </c>
      <c r="I6" s="5" t="s">
        <v>54</v>
      </c>
      <c r="J6" s="5" t="s">
        <v>54</v>
      </c>
      <c r="K6" s="5" t="s">
        <v>54</v>
      </c>
      <c r="L6" s="5" t="s">
        <v>54</v>
      </c>
      <c r="M6" s="5" t="s">
        <v>54</v>
      </c>
      <c r="N6" s="5" t="s">
        <v>54</v>
      </c>
      <c r="O6" s="5" t="s">
        <v>54</v>
      </c>
      <c r="P6" s="5" t="s">
        <v>54</v>
      </c>
      <c r="Q6" s="22" t="s">
        <v>55</v>
      </c>
      <c r="R6" s="22" t="s">
        <v>55</v>
      </c>
      <c r="S6" s="22" t="s">
        <v>55</v>
      </c>
      <c r="T6" s="22" t="s">
        <v>55</v>
      </c>
      <c r="U6" s="22" t="s">
        <v>55</v>
      </c>
      <c r="V6" s="22" t="s">
        <v>55</v>
      </c>
      <c r="W6" s="22" t="s">
        <v>55</v>
      </c>
      <c r="X6" s="22" t="s">
        <v>55</v>
      </c>
      <c r="Y6" s="22" t="s">
        <v>55</v>
      </c>
      <c r="Z6" s="22" t="s">
        <v>55</v>
      </c>
      <c r="AA6" s="22" t="s">
        <v>55</v>
      </c>
      <c r="AB6" s="22" t="s">
        <v>55</v>
      </c>
      <c r="AC6" s="22" t="s">
        <v>55</v>
      </c>
    </row>
    <row r="7" spans="2:29" x14ac:dyDescent="0.35">
      <c r="B7" s="3">
        <v>2020</v>
      </c>
      <c r="C7" s="3" t="s">
        <v>21</v>
      </c>
      <c r="D7" s="8">
        <f>+Monthly_2020_thru_2025!R9</f>
        <v>3.6649999999999999E-3</v>
      </c>
      <c r="E7" s="8">
        <f>+Monthly_2020_thru_2025!T9</f>
        <v>0</v>
      </c>
      <c r="F7" s="8">
        <f>+Monthly_2020_thru_2025!U9</f>
        <v>3.735E-3</v>
      </c>
      <c r="G7" s="8">
        <f>+Monthly_2020_thru_2025!V9</f>
        <v>1.15E-4</v>
      </c>
      <c r="H7" s="8">
        <f>+Monthly_2020_thru_2025!W9</f>
        <v>1.1000000000000002E-4</v>
      </c>
      <c r="I7" s="8">
        <f>+Monthly_2020_thru_2025!X9</f>
        <v>1.05E-4</v>
      </c>
      <c r="J7" s="8">
        <f>+Monthly_2020_thru_2025!Y9</f>
        <v>5.0000000000000004E-6</v>
      </c>
      <c r="K7" s="8">
        <f>+Monthly_2020_thru_2025!Z9</f>
        <v>1.05E-4</v>
      </c>
      <c r="L7" s="28">
        <f>+Monthly_2020_thru_2025!AA9</f>
        <v>0.69189500000000015</v>
      </c>
      <c r="M7" s="8">
        <f>+Monthly_2020_thru_2025!AB9</f>
        <v>5.5500000000000005E-4</v>
      </c>
      <c r="N7" s="8">
        <f>+Monthly_2020_thru_2025!AC9</f>
        <v>5.0000000000000004E-6</v>
      </c>
      <c r="O7" s="8">
        <f>+Monthly_2020_thru_2025!AD9</f>
        <v>9.1666666666666857E-5</v>
      </c>
      <c r="P7" s="8">
        <f>+Monthly_2020_thru_2025!AE9</f>
        <v>0.70726000000000011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2:29" x14ac:dyDescent="0.35">
      <c r="B8" s="3">
        <v>2020</v>
      </c>
      <c r="C8" s="3" t="s">
        <v>22</v>
      </c>
      <c r="D8" s="8">
        <f>+Monthly_2020_thru_2025!R10</f>
        <v>1.8894999999999999E-2</v>
      </c>
      <c r="E8" s="8">
        <f>+Monthly_2020_thru_2025!T10</f>
        <v>0</v>
      </c>
      <c r="F8" s="8">
        <f>+Monthly_2020_thru_2025!U10</f>
        <v>6.3149999999999994E-3</v>
      </c>
      <c r="G8" s="8">
        <f>+Monthly_2020_thru_2025!V10</f>
        <v>1.3000000000000002E-4</v>
      </c>
      <c r="H8" s="8">
        <f>+Monthly_2020_thru_2025!W10</f>
        <v>1.2E-4</v>
      </c>
      <c r="I8" s="8">
        <f>+Monthly_2020_thru_2025!X10</f>
        <v>1.2E-4</v>
      </c>
      <c r="J8" s="8">
        <f>+Monthly_2020_thru_2025!Y10</f>
        <v>0</v>
      </c>
      <c r="K8" s="8">
        <f>+Monthly_2020_thru_2025!Z10</f>
        <v>3.8500000000000003E-4</v>
      </c>
      <c r="L8" s="28">
        <f>+Monthly_2020_thru_2025!AA10</f>
        <v>0.92206500000000002</v>
      </c>
      <c r="M8" s="8">
        <f>+Monthly_2020_thru_2025!AB10</f>
        <v>3.5999999999999995E-3</v>
      </c>
      <c r="N8" s="8">
        <f>+Monthly_2020_thru_2025!AC10</f>
        <v>0</v>
      </c>
      <c r="O8" s="8">
        <f>+Monthly_2020_thru_2025!AD10</f>
        <v>9.1666666666666857E-5</v>
      </c>
      <c r="P8" s="8">
        <f>+Monthly_2020_thru_2025!AE10</f>
        <v>1.012065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2:29" x14ac:dyDescent="0.35">
      <c r="B9" s="3">
        <v>2020</v>
      </c>
      <c r="C9" s="3" t="s">
        <v>23</v>
      </c>
      <c r="D9" s="8">
        <f>+Monthly_2020_thru_2025!R11</f>
        <v>2.019E-2</v>
      </c>
      <c r="E9" s="8">
        <f>+Monthly_2020_thru_2025!T11</f>
        <v>0</v>
      </c>
      <c r="F9" s="8">
        <f>+Monthly_2020_thru_2025!U11</f>
        <v>6.7549999999999997E-3</v>
      </c>
      <c r="G9" s="8">
        <f>+Monthly_2020_thru_2025!V11</f>
        <v>1.3999999999999999E-4</v>
      </c>
      <c r="H9" s="8">
        <f>+Monthly_2020_thru_2025!W11</f>
        <v>1.3999999999999999E-4</v>
      </c>
      <c r="I9" s="8">
        <f>+Monthly_2020_thru_2025!X11</f>
        <v>1.3000000000000002E-4</v>
      </c>
      <c r="J9" s="8">
        <f>+Monthly_2020_thru_2025!Y11</f>
        <v>0</v>
      </c>
      <c r="K9" s="8">
        <f>+Monthly_2020_thru_2025!Z11</f>
        <v>4.0500000000000003E-4</v>
      </c>
      <c r="L9" s="28">
        <f>+Monthly_2020_thru_2025!AA11</f>
        <v>0.98565999999999998</v>
      </c>
      <c r="M9" s="8">
        <f>+Monthly_2020_thru_2025!AB11</f>
        <v>3.8499999999999997E-3</v>
      </c>
      <c r="N9" s="8">
        <f>+Monthly_2020_thru_2025!AC11</f>
        <v>0</v>
      </c>
      <c r="O9" s="8">
        <f>+Monthly_2020_thru_2025!AD11</f>
        <v>9.1666666666666857E-5</v>
      </c>
      <c r="P9" s="8">
        <f>+Monthly_2020_thru_2025!AE11</f>
        <v>1.0819099999999999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2:29" x14ac:dyDescent="0.35">
      <c r="B10" s="3">
        <v>2020</v>
      </c>
      <c r="C10" s="3" t="s">
        <v>24</v>
      </c>
      <c r="D10" s="8">
        <f>+Monthly_2020_thru_2025!R12</f>
        <v>1.0064999999999999E-2</v>
      </c>
      <c r="E10" s="8">
        <f>+Monthly_2020_thru_2025!T12</f>
        <v>0</v>
      </c>
      <c r="F10" s="8">
        <f>+Monthly_2020_thru_2025!U12</f>
        <v>3.3500000000000001E-3</v>
      </c>
      <c r="G10" s="8">
        <f>+Monthly_2020_thru_2025!V12</f>
        <v>6.4999999999999994E-5</v>
      </c>
      <c r="H10" s="8">
        <f>+Monthly_2020_thru_2025!W12</f>
        <v>6.0000000000000002E-5</v>
      </c>
      <c r="I10" s="8">
        <f>+Monthly_2020_thru_2025!X12</f>
        <v>6.0000000000000002E-5</v>
      </c>
      <c r="J10" s="8">
        <f>+Monthly_2020_thru_2025!Y12</f>
        <v>0</v>
      </c>
      <c r="K10" s="8">
        <f>+Monthly_2020_thru_2025!Z12</f>
        <v>1.95E-4</v>
      </c>
      <c r="L10" s="28">
        <f>+Monthly_2020_thru_2025!AA12</f>
        <v>0.44852500000000001</v>
      </c>
      <c r="M10" s="8">
        <f>+Monthly_2020_thru_2025!AB12</f>
        <v>1.8500000000000001E-3</v>
      </c>
      <c r="N10" s="8">
        <f>+Monthly_2020_thru_2025!AC12</f>
        <v>0</v>
      </c>
      <c r="O10" s="8">
        <f>+Monthly_2020_thru_2025!AD12</f>
        <v>9.1666666666666857E-5</v>
      </c>
      <c r="P10" s="28">
        <f>+Monthly_2020_thru_2025!AE12</f>
        <v>0.49477500000000002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2:29" x14ac:dyDescent="0.35">
      <c r="B11" s="3">
        <v>2020</v>
      </c>
      <c r="C11" s="3" t="s">
        <v>25</v>
      </c>
      <c r="D11" s="8">
        <f>+Monthly_2020_thru_2025!R13</f>
        <v>3.8700000000000002E-3</v>
      </c>
      <c r="E11" s="8">
        <f>+Monthly_2020_thru_2025!T13</f>
        <v>0</v>
      </c>
      <c r="F11" s="8">
        <f>+Monthly_2020_thru_2025!U13</f>
        <v>1.2749999999999999E-3</v>
      </c>
      <c r="G11" s="8">
        <f>+Monthly_2020_thru_2025!V13</f>
        <v>1.0000000000000001E-5</v>
      </c>
      <c r="H11" s="8">
        <f>+Monthly_2020_thru_2025!W13</f>
        <v>1.0000000000000001E-5</v>
      </c>
      <c r="I11" s="8">
        <f>+Monthly_2020_thru_2025!X13</f>
        <v>1.0000000000000001E-5</v>
      </c>
      <c r="J11" s="8">
        <f>+Monthly_2020_thru_2025!Y13</f>
        <v>0</v>
      </c>
      <c r="K11" s="8">
        <f>+Monthly_2020_thru_2025!Z13</f>
        <v>7.5000000000000007E-5</v>
      </c>
      <c r="L11" s="28">
        <f>+Monthly_2020_thru_2025!AA13</f>
        <v>0.115345</v>
      </c>
      <c r="M11" s="8">
        <f>+Monthly_2020_thru_2025!AB13</f>
        <v>6.2E-4</v>
      </c>
      <c r="N11" s="8">
        <f>+Monthly_2020_thru_2025!AC13</f>
        <v>0</v>
      </c>
      <c r="O11" s="8">
        <f>+Monthly_2020_thru_2025!AD13</f>
        <v>9.1666666666666857E-5</v>
      </c>
      <c r="P11" s="28">
        <f>+Monthly_2020_thru_2025!AE13</f>
        <v>0.13084499999999999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2:29" x14ac:dyDescent="0.35">
      <c r="B12" s="3">
        <v>2020</v>
      </c>
      <c r="C12" s="3" t="s">
        <v>26</v>
      </c>
      <c r="D12" s="8">
        <f>+Monthly_2020_thru_2025!R14</f>
        <v>4.9250000000000006E-3</v>
      </c>
      <c r="E12" s="8">
        <f>+Monthly_2020_thru_2025!T14</f>
        <v>0</v>
      </c>
      <c r="F12" s="8">
        <f>+Monthly_2020_thru_2025!U14</f>
        <v>1.905E-3</v>
      </c>
      <c r="G12" s="8">
        <f>+Monthly_2020_thru_2025!V14</f>
        <v>5.9999999999999995E-5</v>
      </c>
      <c r="H12" s="8">
        <f>+Monthly_2020_thru_2025!W14</f>
        <v>5.9999999999999995E-5</v>
      </c>
      <c r="I12" s="8">
        <f>+Monthly_2020_thru_2025!X14</f>
        <v>5.9999999999999995E-5</v>
      </c>
      <c r="J12" s="8">
        <f>+Monthly_2020_thru_2025!Y14</f>
        <v>0</v>
      </c>
      <c r="K12" s="8">
        <f>+Monthly_2020_thru_2025!Z14</f>
        <v>1.5500000000000003E-4</v>
      </c>
      <c r="L12" s="28">
        <f>+Monthly_2020_thru_2025!AA14</f>
        <v>0.5261849999999999</v>
      </c>
      <c r="M12" s="8">
        <f>+Monthly_2020_thru_2025!AB14</f>
        <v>1.2650000000000001E-3</v>
      </c>
      <c r="N12" s="8">
        <f>+Monthly_2020_thru_2025!AC14</f>
        <v>0</v>
      </c>
      <c r="O12" s="8">
        <f>+Monthly_2020_thru_2025!AD14</f>
        <v>9.1666666666666857E-5</v>
      </c>
      <c r="P12" s="28">
        <f>+Monthly_2020_thru_2025!AE14</f>
        <v>0.55780999999999992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2:29" x14ac:dyDescent="0.35">
      <c r="B13" s="3">
        <v>2020</v>
      </c>
      <c r="C13" s="3" t="s">
        <v>27</v>
      </c>
      <c r="D13" s="8">
        <f>+Monthly_2020_thru_2025!R15</f>
        <v>8.7649999999999985E-3</v>
      </c>
      <c r="E13" s="8">
        <f>+Monthly_2020_thru_2025!T15</f>
        <v>0</v>
      </c>
      <c r="F13" s="8">
        <f>+Monthly_2020_thru_2025!U15</f>
        <v>4.3549999999999995E-3</v>
      </c>
      <c r="G13" s="8">
        <f>+Monthly_2020_thru_2025!V15</f>
        <v>7.4999999999999993E-5</v>
      </c>
      <c r="H13" s="8">
        <f>+Monthly_2020_thru_2025!W15</f>
        <v>7.0000000000000007E-5</v>
      </c>
      <c r="I13" s="8">
        <f>+Monthly_2020_thru_2025!X15</f>
        <v>7.0000000000000007E-5</v>
      </c>
      <c r="J13" s="8">
        <f>+Monthly_2020_thru_2025!Y15</f>
        <v>5.0000000000000004E-6</v>
      </c>
      <c r="K13" s="8">
        <f>+Monthly_2020_thru_2025!Z15</f>
        <v>1.8000000000000004E-4</v>
      </c>
      <c r="L13" s="28">
        <f>+Monthly_2020_thru_2025!AA15</f>
        <v>0.62380499999999994</v>
      </c>
      <c r="M13" s="8">
        <f>+Monthly_2020_thru_2025!AB15</f>
        <v>1.4550000000000001E-3</v>
      </c>
      <c r="N13" s="8">
        <f>+Monthly_2020_thru_2025!AC15</f>
        <v>5.0000000000000004E-6</v>
      </c>
      <c r="O13" s="8">
        <f>+Monthly_2020_thru_2025!AD15</f>
        <v>9.1666666666666857E-5</v>
      </c>
      <c r="P13" s="28">
        <f>+Monthly_2020_thru_2025!AE15</f>
        <v>0.66166999999999998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2:29" x14ac:dyDescent="0.35">
      <c r="B14" s="3">
        <v>2020</v>
      </c>
      <c r="C14" s="3" t="s">
        <v>28</v>
      </c>
      <c r="D14" s="8">
        <f>+Monthly_2020_thru_2025!R16</f>
        <v>1.1220000000000001E-2</v>
      </c>
      <c r="E14" s="8">
        <f>+Monthly_2020_thru_2025!T16</f>
        <v>0</v>
      </c>
      <c r="F14" s="8">
        <f>+Monthly_2020_thru_2025!U16</f>
        <v>5.7549999999999997E-3</v>
      </c>
      <c r="G14" s="8">
        <f>+Monthly_2020_thru_2025!V16</f>
        <v>1.4500000000000003E-4</v>
      </c>
      <c r="H14" s="8">
        <f>+Monthly_2020_thru_2025!W16</f>
        <v>1.4000000000000001E-4</v>
      </c>
      <c r="I14" s="8">
        <f>+Monthly_2020_thru_2025!X16</f>
        <v>1.3000000000000002E-4</v>
      </c>
      <c r="J14" s="8">
        <f>+Monthly_2020_thru_2025!Y16</f>
        <v>5.0000000000000004E-6</v>
      </c>
      <c r="K14" s="8">
        <f>+Monthly_2020_thru_2025!Z16</f>
        <v>2.6499999999999999E-4</v>
      </c>
      <c r="L14" s="28">
        <f>+Monthly_2020_thru_2025!AA16</f>
        <v>0.78998999999999997</v>
      </c>
      <c r="M14" s="8">
        <f>+Monthly_2020_thru_2025!AB16</f>
        <v>1.81E-3</v>
      </c>
      <c r="N14" s="8">
        <f>+Monthly_2020_thru_2025!AC16</f>
        <v>5.0000000000000004E-6</v>
      </c>
      <c r="O14" s="8">
        <f>+Monthly_2020_thru_2025!AD16</f>
        <v>9.1666666666666857E-5</v>
      </c>
      <c r="P14" s="28">
        <f>+Monthly_2020_thru_2025!AE16</f>
        <v>0.83672999999999997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2:29" x14ac:dyDescent="0.35">
      <c r="B15" s="3">
        <v>2020</v>
      </c>
      <c r="C15" s="3" t="s">
        <v>29</v>
      </c>
      <c r="D15" s="8">
        <f>+Monthly_2020_thru_2025!R17</f>
        <v>0.25714499999999996</v>
      </c>
      <c r="E15" s="8">
        <f>+Monthly_2020_thru_2025!T17</f>
        <v>0</v>
      </c>
      <c r="F15" s="8">
        <f>+Monthly_2020_thru_2025!U17</f>
        <v>0.20132</v>
      </c>
      <c r="G15" s="8">
        <f>+Monthly_2020_thru_2025!V17</f>
        <v>9.9699999999999997E-3</v>
      </c>
      <c r="H15" s="8">
        <f>+Monthly_2020_thru_2025!W17</f>
        <v>9.5750000000000019E-3</v>
      </c>
      <c r="I15" s="8">
        <f>+Monthly_2020_thru_2025!X17</f>
        <v>8.9849999999999999E-3</v>
      </c>
      <c r="J15" s="8">
        <f>+Monthly_2020_thru_2025!Y17</f>
        <v>1.8599999999999999E-3</v>
      </c>
      <c r="K15" s="8">
        <f>+Monthly_2020_thru_2025!Z17</f>
        <v>0.10084499999999999</v>
      </c>
      <c r="L15" s="28">
        <f>+Monthly_2020_thru_2025!AA17</f>
        <v>182.51738500000002</v>
      </c>
      <c r="M15" s="8">
        <f>+Monthly_2020_thru_2025!AB17</f>
        <v>9.665E-3</v>
      </c>
      <c r="N15" s="8">
        <f>+Monthly_2020_thru_2025!AC17</f>
        <v>1.4750000000000002E-3</v>
      </c>
      <c r="O15" s="8">
        <f>+Monthly_2020_thru_2025!AD17</f>
        <v>9.1666666666666857E-5</v>
      </c>
      <c r="P15" s="28">
        <f>+Monthly_2020_thru_2025!AE17</f>
        <v>183.19855999999999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2:29" x14ac:dyDescent="0.35">
      <c r="B16" s="3">
        <v>2020</v>
      </c>
      <c r="C16" s="3" t="s">
        <v>30</v>
      </c>
      <c r="D16" s="8">
        <f>+Monthly_2020_thru_2025!R18</f>
        <v>0.21361000000000002</v>
      </c>
      <c r="E16" s="8">
        <f>+Monthly_2020_thru_2025!T18</f>
        <v>0</v>
      </c>
      <c r="F16" s="8">
        <f>+Monthly_2020_thru_2025!U18</f>
        <v>0.16941500000000001</v>
      </c>
      <c r="G16" s="8">
        <f>+Monthly_2020_thru_2025!V18</f>
        <v>8.4499999999999992E-3</v>
      </c>
      <c r="H16" s="8">
        <f>+Monthly_2020_thru_2025!W18</f>
        <v>8.1150000000000007E-3</v>
      </c>
      <c r="I16" s="8">
        <f>+Monthly_2020_thru_2025!X18</f>
        <v>7.6050000000000006E-3</v>
      </c>
      <c r="J16" s="8">
        <f>+Monthly_2020_thru_2025!Y18</f>
        <v>1.57E-3</v>
      </c>
      <c r="K16" s="8">
        <f>+Monthly_2020_thru_2025!Z18</f>
        <v>8.5080000000000003E-2</v>
      </c>
      <c r="L16" s="28">
        <f>+Monthly_2020_thru_2025!AA18</f>
        <v>154.32917</v>
      </c>
      <c r="M16" s="8">
        <f>+Monthly_2020_thru_2025!AB18</f>
        <v>7.1999999999999998E-3</v>
      </c>
      <c r="N16" s="8">
        <f>+Monthly_2020_thru_2025!AC18</f>
        <v>1.25E-3</v>
      </c>
      <c r="O16" s="8">
        <f>+Monthly_2020_thru_2025!AD18</f>
        <v>9.1666666666666857E-5</v>
      </c>
      <c r="P16" s="28">
        <f>+Monthly_2020_thru_2025!AE18</f>
        <v>154.88167000000001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2:29" x14ac:dyDescent="0.35">
      <c r="B17" s="3">
        <v>2020</v>
      </c>
      <c r="C17" s="3" t="s">
        <v>31</v>
      </c>
      <c r="D17" s="8">
        <f>+Monthly_2020_thru_2025!R19</f>
        <v>0.143065</v>
      </c>
      <c r="E17" s="8">
        <f>+Monthly_2020_thru_2025!T19</f>
        <v>0</v>
      </c>
      <c r="F17" s="8">
        <f>+Monthly_2020_thru_2025!U19</f>
        <v>0.11395000000000001</v>
      </c>
      <c r="G17" s="8">
        <f>+Monthly_2020_thru_2025!V19</f>
        <v>5.4400000000000004E-3</v>
      </c>
      <c r="H17" s="8">
        <f>+Monthly_2020_thru_2025!W19</f>
        <v>5.2299999999999994E-3</v>
      </c>
      <c r="I17" s="8">
        <f>+Monthly_2020_thru_2025!X19</f>
        <v>4.9100000000000003E-3</v>
      </c>
      <c r="J17" s="8">
        <f>+Monthly_2020_thru_2025!Y19</f>
        <v>9.8499999999999998E-4</v>
      </c>
      <c r="K17" s="8">
        <f>+Monthly_2020_thru_2025!Z19</f>
        <v>5.2670000000000008E-2</v>
      </c>
      <c r="L17" s="28">
        <f>+Monthly_2020_thru_2025!AA19</f>
        <v>97.081849999999989</v>
      </c>
      <c r="M17" s="8">
        <f>+Monthly_2020_thru_2025!AB19</f>
        <v>6.9749999999999986E-3</v>
      </c>
      <c r="N17" s="8">
        <f>+Monthly_2020_thru_2025!AC19</f>
        <v>7.7499999999999986E-4</v>
      </c>
      <c r="O17" s="8">
        <f>+Monthly_2020_thru_2025!AD19</f>
        <v>9.1666666666666857E-5</v>
      </c>
      <c r="P17" s="28">
        <f>+Monthly_2020_thru_2025!AE19</f>
        <v>97.487174999999993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20"/>
    </row>
    <row r="18" spans="2:29" x14ac:dyDescent="0.35">
      <c r="B18" s="3">
        <v>2020</v>
      </c>
      <c r="C18" s="3" t="s">
        <v>32</v>
      </c>
      <c r="D18" s="8">
        <f>+Monthly_2020_thru_2025!R20</f>
        <v>0.14614000000000002</v>
      </c>
      <c r="E18" s="8">
        <f>+Monthly_2020_thru_2025!T20</f>
        <v>0</v>
      </c>
      <c r="F18" s="8">
        <f>+Monthly_2020_thru_2025!U20</f>
        <v>0.11773</v>
      </c>
      <c r="G18" s="8">
        <f>+Monthly_2020_thru_2025!V20</f>
        <v>5.6799999999999993E-3</v>
      </c>
      <c r="H18" s="8">
        <f>+Monthly_2020_thru_2025!W20</f>
        <v>5.4499999999999991E-3</v>
      </c>
      <c r="I18" s="8">
        <f>+Monthly_2020_thru_2025!X20</f>
        <v>5.1150000000000006E-3</v>
      </c>
      <c r="J18" s="8">
        <f>+Monthly_2020_thru_2025!Y20</f>
        <v>1.0249999999999999E-3</v>
      </c>
      <c r="K18" s="8">
        <f>+Monthly_2020_thru_2025!Z20</f>
        <v>5.5104999999999994E-2</v>
      </c>
      <c r="L18" s="28">
        <f>+Monthly_2020_thru_2025!AA20</f>
        <v>101.394295</v>
      </c>
      <c r="M18" s="8">
        <f>+Monthly_2020_thru_2025!AB20</f>
        <v>6.7399999999999995E-3</v>
      </c>
      <c r="N18" s="8">
        <f>+Monthly_2020_thru_2025!AC20</f>
        <v>8.1500000000000008E-4</v>
      </c>
      <c r="O18" s="8">
        <f>+Monthly_2020_thru_2025!AD20</f>
        <v>9.1666666666666857E-5</v>
      </c>
      <c r="P18" s="28">
        <f>+Monthly_2020_thru_2025!AE20</f>
        <v>101.80566499999999</v>
      </c>
      <c r="Q18" s="10">
        <f t="shared" ref="Q18:Q49" si="0">ROUND(SUM(D7:D18),3)</f>
        <v>0.84199999999999997</v>
      </c>
      <c r="R18" s="10">
        <f t="shared" ref="R18:R49" si="1">ROUND(SUM(E7:E18),3)</f>
        <v>0</v>
      </c>
      <c r="S18" s="10">
        <f t="shared" ref="S18:S49" si="2">ROUND(SUM(F7:F18),3)</f>
        <v>0.63600000000000001</v>
      </c>
      <c r="T18" s="10">
        <f t="shared" ref="T18:T49" si="3">ROUND(SUM(G7:G18),3)</f>
        <v>0.03</v>
      </c>
      <c r="U18" s="10">
        <f t="shared" ref="U18:U49" si="4">ROUND(SUM(H7:H18),3)</f>
        <v>2.9000000000000001E-2</v>
      </c>
      <c r="V18" s="10">
        <f t="shared" ref="V18:V49" si="5">ROUND(SUM(I7:I18),3)</f>
        <v>2.7E-2</v>
      </c>
      <c r="W18" s="10">
        <f t="shared" ref="W18:W49" si="6">ROUND(SUM(J7:J18),3)</f>
        <v>5.0000000000000001E-3</v>
      </c>
      <c r="X18" s="10">
        <f t="shared" ref="X18:X49" si="7">ROUND(SUM(K7:K18),3)</f>
        <v>0.29499999999999998</v>
      </c>
      <c r="Y18" s="31">
        <f t="shared" ref="Y18:Y49" si="8">ROUND(SUM(L7:L18),3)</f>
        <v>540.42600000000004</v>
      </c>
      <c r="Z18" s="10">
        <f t="shared" ref="Z18:Z49" si="9">ROUND(SUM(M7:M18),3)</f>
        <v>4.5999999999999999E-2</v>
      </c>
      <c r="AA18" s="10">
        <f t="shared" ref="AA18:AA49" si="10">ROUND(SUM(N7:N18),3)</f>
        <v>4.0000000000000001E-3</v>
      </c>
      <c r="AB18" s="10">
        <f t="shared" ref="AB18:AB49" si="11">ROUND(SUM(O7:O18),3)</f>
        <v>1E-3</v>
      </c>
      <c r="AC18" s="31">
        <f t="shared" ref="AC18:AC49" si="12">ROUND(SUM(P7:P18),3)</f>
        <v>542.85599999999999</v>
      </c>
    </row>
    <row r="19" spans="2:29" x14ac:dyDescent="0.35">
      <c r="B19" s="3">
        <v>2021</v>
      </c>
      <c r="C19" s="3" t="s">
        <v>21</v>
      </c>
      <c r="D19" s="8">
        <f>+Monthly_2020_thru_2025!R29</f>
        <v>0.26605320444406672</v>
      </c>
      <c r="E19" s="8">
        <f>+Monthly_2020_thru_2025!T29</f>
        <v>0</v>
      </c>
      <c r="F19" s="8">
        <f>+Monthly_2020_thru_2025!U29</f>
        <v>0.21164394841773329</v>
      </c>
      <c r="G19" s="8">
        <f>+Monthly_2020_thru_2025!V29</f>
        <v>1.0584090846266665E-2</v>
      </c>
      <c r="H19" s="8">
        <f>+Monthly_2020_thru_2025!W29</f>
        <v>1.0168727176466667E-2</v>
      </c>
      <c r="I19" s="8">
        <f>+Monthly_2020_thru_2025!X29</f>
        <v>9.5331817510666671E-3</v>
      </c>
      <c r="J19" s="8">
        <f>+Monthly_2020_thru_2025!Y29</f>
        <v>1.9756102928E-3</v>
      </c>
      <c r="K19" s="8">
        <f>+Monthly_2020_thru_2025!Z29</f>
        <v>0.10674502320279999</v>
      </c>
      <c r="L19" s="28">
        <f>+Monthly_2020_thru_2025!AA29</f>
        <v>193.78258519006775</v>
      </c>
      <c r="M19" s="8">
        <f>+Monthly_2020_thru_2025!AB29</f>
        <v>9.1324475469200007E-3</v>
      </c>
      <c r="N19" s="8">
        <f>+Monthly_2020_thru_2025!AC29</f>
        <v>1.565489509384E-3</v>
      </c>
      <c r="O19" s="8">
        <f>+Monthly_2020_thru_2025!AD29</f>
        <v>1.5819582562488887E-3</v>
      </c>
      <c r="P19" s="28">
        <f>+Monthly_2020_thru_2025!AE29</f>
        <v>194.47831725253718</v>
      </c>
      <c r="Q19" s="10">
        <f t="shared" si="0"/>
        <v>1.1040000000000001</v>
      </c>
      <c r="R19" s="10">
        <f t="shared" si="1"/>
        <v>0</v>
      </c>
      <c r="S19" s="10">
        <f t="shared" si="2"/>
        <v>0.84399999999999997</v>
      </c>
      <c r="T19" s="10">
        <f t="shared" si="3"/>
        <v>4.1000000000000002E-2</v>
      </c>
      <c r="U19" s="10">
        <f t="shared" si="4"/>
        <v>3.9E-2</v>
      </c>
      <c r="V19" s="10">
        <f t="shared" si="5"/>
        <v>3.6999999999999998E-2</v>
      </c>
      <c r="W19" s="10">
        <f t="shared" si="6"/>
        <v>7.0000000000000001E-3</v>
      </c>
      <c r="X19" s="10">
        <f t="shared" si="7"/>
        <v>0.40200000000000002</v>
      </c>
      <c r="Y19" s="31">
        <f t="shared" si="8"/>
        <v>733.51700000000005</v>
      </c>
      <c r="Z19" s="10">
        <f t="shared" si="9"/>
        <v>5.3999999999999999E-2</v>
      </c>
      <c r="AA19" s="10">
        <f t="shared" si="10"/>
        <v>6.0000000000000001E-3</v>
      </c>
      <c r="AB19" s="10">
        <f t="shared" si="11"/>
        <v>3.0000000000000001E-3</v>
      </c>
      <c r="AC19" s="31">
        <f t="shared" si="12"/>
        <v>736.62699999999995</v>
      </c>
    </row>
    <row r="20" spans="2:29" x14ac:dyDescent="0.35">
      <c r="B20" s="3">
        <v>2021</v>
      </c>
      <c r="C20" s="3" t="s">
        <v>22</v>
      </c>
      <c r="D20" s="8">
        <f>+Monthly_2020_thru_2025!R30</f>
        <v>0.22427820444406665</v>
      </c>
      <c r="E20" s="8">
        <f>+Monthly_2020_thru_2025!T30</f>
        <v>0</v>
      </c>
      <c r="F20" s="8">
        <f>+Monthly_2020_thru_2025!U30</f>
        <v>0.17817894841773335</v>
      </c>
      <c r="G20" s="8">
        <f>+Monthly_2020_thru_2025!V30</f>
        <v>8.8640908462666659E-3</v>
      </c>
      <c r="H20" s="8">
        <f>+Monthly_2020_thru_2025!W30</f>
        <v>8.5137271764666664E-3</v>
      </c>
      <c r="I20" s="8">
        <f>+Monthly_2020_thru_2025!X30</f>
        <v>7.9831817510666678E-3</v>
      </c>
      <c r="J20" s="8">
        <f>+Monthly_2020_thru_2025!Y30</f>
        <v>1.6656102928000001E-3</v>
      </c>
      <c r="K20" s="8">
        <f>+Monthly_2020_thru_2025!Z30</f>
        <v>8.9925023202799992E-2</v>
      </c>
      <c r="L20" s="28">
        <f>+Monthly_2020_thru_2025!AA30</f>
        <v>162.98204519006774</v>
      </c>
      <c r="M20" s="8">
        <f>+Monthly_2020_thru_2025!AB30</f>
        <v>7.1774475469200006E-3</v>
      </c>
      <c r="N20" s="8">
        <f>+Monthly_2020_thru_2025!AC30</f>
        <v>1.325489509384E-3</v>
      </c>
      <c r="O20" s="8">
        <f>+Monthly_2020_thru_2025!AD30</f>
        <v>1.4969582562488887E-3</v>
      </c>
      <c r="P20" s="28">
        <f>+Monthly_2020_thru_2025!AE30</f>
        <v>163.55524225253714</v>
      </c>
      <c r="Q20" s="10">
        <f t="shared" si="0"/>
        <v>1.3089999999999999</v>
      </c>
      <c r="R20" s="10">
        <f t="shared" si="1"/>
        <v>0</v>
      </c>
      <c r="S20" s="10">
        <f t="shared" si="2"/>
        <v>1.016</v>
      </c>
      <c r="T20" s="10">
        <f t="shared" si="3"/>
        <v>4.9000000000000002E-2</v>
      </c>
      <c r="U20" s="10">
        <f t="shared" si="4"/>
        <v>4.8000000000000001E-2</v>
      </c>
      <c r="V20" s="10">
        <f t="shared" si="5"/>
        <v>4.4999999999999998E-2</v>
      </c>
      <c r="W20" s="10">
        <f t="shared" si="6"/>
        <v>8.9999999999999993E-3</v>
      </c>
      <c r="X20" s="10">
        <f t="shared" si="7"/>
        <v>0.49199999999999999</v>
      </c>
      <c r="Y20" s="31">
        <f t="shared" si="8"/>
        <v>895.577</v>
      </c>
      <c r="Z20" s="10">
        <f t="shared" si="9"/>
        <v>5.8000000000000003E-2</v>
      </c>
      <c r="AA20" s="10">
        <f t="shared" si="10"/>
        <v>7.0000000000000001E-3</v>
      </c>
      <c r="AB20" s="10">
        <f t="shared" si="11"/>
        <v>4.0000000000000001E-3</v>
      </c>
      <c r="AC20" s="31">
        <f t="shared" si="12"/>
        <v>899.17</v>
      </c>
    </row>
    <row r="21" spans="2:29" x14ac:dyDescent="0.35">
      <c r="B21" s="3">
        <v>2021</v>
      </c>
      <c r="C21" s="3" t="s">
        <v>23</v>
      </c>
      <c r="D21" s="8">
        <f>+Monthly_2020_thru_2025!R31</f>
        <v>0.22530820444406663</v>
      </c>
      <c r="E21" s="8">
        <f>+Monthly_2020_thru_2025!T31</f>
        <v>0</v>
      </c>
      <c r="F21" s="8">
        <f>+Monthly_2020_thru_2025!U31</f>
        <v>0.17900394841773334</v>
      </c>
      <c r="G21" s="8">
        <f>+Monthly_2020_thru_2025!V31</f>
        <v>8.8990908462666662E-3</v>
      </c>
      <c r="H21" s="8">
        <f>+Monthly_2020_thru_2025!W31</f>
        <v>8.5437271764666652E-3</v>
      </c>
      <c r="I21" s="8">
        <f>+Monthly_2020_thru_2025!X31</f>
        <v>8.0081817510666668E-3</v>
      </c>
      <c r="J21" s="8">
        <f>+Monthly_2020_thru_2025!Y31</f>
        <v>1.6656102928000001E-3</v>
      </c>
      <c r="K21" s="8">
        <f>+Monthly_2020_thru_2025!Z31</f>
        <v>9.0250023202800012E-2</v>
      </c>
      <c r="L21" s="28">
        <f>+Monthly_2020_thru_2025!AA31</f>
        <v>163.57270519006772</v>
      </c>
      <c r="M21" s="8">
        <f>+Monthly_2020_thru_2025!AB31</f>
        <v>7.1824475469199995E-3</v>
      </c>
      <c r="N21" s="8">
        <f>+Monthly_2020_thru_2025!AC31</f>
        <v>1.325489509384E-3</v>
      </c>
      <c r="O21" s="8">
        <f>+Monthly_2020_thru_2025!AD31</f>
        <v>1.4869582562488887E-3</v>
      </c>
      <c r="P21" s="28">
        <f>+Monthly_2020_thru_2025!AE31</f>
        <v>164.14747725253716</v>
      </c>
      <c r="Q21" s="10">
        <f t="shared" si="0"/>
        <v>1.514</v>
      </c>
      <c r="R21" s="10">
        <f t="shared" si="1"/>
        <v>0</v>
      </c>
      <c r="S21" s="10">
        <f t="shared" si="2"/>
        <v>1.1879999999999999</v>
      </c>
      <c r="T21" s="10">
        <f t="shared" si="3"/>
        <v>5.8000000000000003E-2</v>
      </c>
      <c r="U21" s="10">
        <f t="shared" si="4"/>
        <v>5.6000000000000001E-2</v>
      </c>
      <c r="V21" s="10">
        <f t="shared" si="5"/>
        <v>5.1999999999999998E-2</v>
      </c>
      <c r="W21" s="10">
        <f t="shared" si="6"/>
        <v>1.0999999999999999E-2</v>
      </c>
      <c r="X21" s="10">
        <f t="shared" si="7"/>
        <v>0.58099999999999996</v>
      </c>
      <c r="Y21" s="31">
        <f t="shared" si="8"/>
        <v>1058.164</v>
      </c>
      <c r="Z21" s="10">
        <f t="shared" si="9"/>
        <v>6.0999999999999999E-2</v>
      </c>
      <c r="AA21" s="10">
        <f t="shared" si="10"/>
        <v>8.9999999999999993E-3</v>
      </c>
      <c r="AB21" s="10">
        <f t="shared" si="11"/>
        <v>5.0000000000000001E-3</v>
      </c>
      <c r="AC21" s="31">
        <f t="shared" si="12"/>
        <v>1062.2360000000001</v>
      </c>
    </row>
    <row r="22" spans="2:29" x14ac:dyDescent="0.35">
      <c r="B22" s="3">
        <v>2021</v>
      </c>
      <c r="C22" s="3" t="s">
        <v>24</v>
      </c>
      <c r="D22" s="8">
        <f>+Monthly_2020_thru_2025!R32</f>
        <v>0.28768820444406662</v>
      </c>
      <c r="E22" s="8">
        <f>+Monthly_2020_thru_2025!T32</f>
        <v>0</v>
      </c>
      <c r="F22" s="8">
        <f>+Monthly_2020_thru_2025!U32</f>
        <v>0.22635394841773337</v>
      </c>
      <c r="G22" s="8">
        <f>+Monthly_2020_thru_2025!V32</f>
        <v>1.2029090846266667E-2</v>
      </c>
      <c r="H22" s="8">
        <f>+Monthly_2020_thru_2025!W32</f>
        <v>1.1513727176466666E-2</v>
      </c>
      <c r="I22" s="8">
        <f>+Monthly_2020_thru_2025!X32</f>
        <v>1.0113181751066668E-2</v>
      </c>
      <c r="J22" s="8">
        <f>+Monthly_2020_thru_2025!Y32</f>
        <v>2.0956102927999994E-3</v>
      </c>
      <c r="K22" s="8">
        <f>+Monthly_2020_thru_2025!Z32</f>
        <v>0.11367002320279999</v>
      </c>
      <c r="L22" s="28">
        <f>+Monthly_2020_thru_2025!AA32</f>
        <v>205.96851519006773</v>
      </c>
      <c r="M22" s="8">
        <f>+Monthly_2020_thru_2025!AB32</f>
        <v>9.6974475469200003E-3</v>
      </c>
      <c r="N22" s="8">
        <f>+Monthly_2020_thru_2025!AC32</f>
        <v>1.6654895093840001E-3</v>
      </c>
      <c r="O22" s="8">
        <f>+Monthly_2020_thru_2025!AD32</f>
        <v>1.5369582562488888E-3</v>
      </c>
      <c r="P22" s="28">
        <f>+Monthly_2020_thru_2025!AE32</f>
        <v>206.7086772525372</v>
      </c>
      <c r="Q22" s="10">
        <f t="shared" si="0"/>
        <v>1.792</v>
      </c>
      <c r="R22" s="10">
        <f t="shared" si="1"/>
        <v>0</v>
      </c>
      <c r="S22" s="10">
        <f t="shared" si="2"/>
        <v>1.411</v>
      </c>
      <c r="T22" s="10">
        <f t="shared" si="3"/>
        <v>7.0000000000000007E-2</v>
      </c>
      <c r="U22" s="10">
        <f t="shared" si="4"/>
        <v>6.7000000000000004E-2</v>
      </c>
      <c r="V22" s="10">
        <f t="shared" si="5"/>
        <v>6.3E-2</v>
      </c>
      <c r="W22" s="10">
        <f t="shared" si="6"/>
        <v>1.2999999999999999E-2</v>
      </c>
      <c r="X22" s="10">
        <f t="shared" si="7"/>
        <v>0.69499999999999995</v>
      </c>
      <c r="Y22" s="31">
        <f t="shared" si="8"/>
        <v>1263.684</v>
      </c>
      <c r="Z22" s="10">
        <f t="shared" si="9"/>
        <v>6.9000000000000006E-2</v>
      </c>
      <c r="AA22" s="10">
        <f t="shared" si="10"/>
        <v>0.01</v>
      </c>
      <c r="AB22" s="10">
        <f t="shared" si="11"/>
        <v>7.0000000000000001E-3</v>
      </c>
      <c r="AC22" s="31">
        <f t="shared" si="12"/>
        <v>1268.45</v>
      </c>
    </row>
    <row r="23" spans="2:29" x14ac:dyDescent="0.35">
      <c r="B23" s="3">
        <v>2021</v>
      </c>
      <c r="C23" s="3" t="s">
        <v>25</v>
      </c>
      <c r="D23" s="8">
        <f>+Monthly_2020_thru_2025!R33</f>
        <v>0.24071320444406666</v>
      </c>
      <c r="E23" s="8">
        <f>+Monthly_2020_thru_2025!T33</f>
        <v>0</v>
      </c>
      <c r="F23" s="8">
        <f>+Monthly_2020_thru_2025!U33</f>
        <v>0.19072394841773332</v>
      </c>
      <c r="G23" s="8">
        <f>+Monthly_2020_thru_2025!V33</f>
        <v>1.2879090846266667E-2</v>
      </c>
      <c r="H23" s="8">
        <f>+Monthly_2020_thru_2025!W33</f>
        <v>1.2153727176466666E-2</v>
      </c>
      <c r="I23" s="8">
        <f>+Monthly_2020_thru_2025!X33</f>
        <v>8.5481817510666656E-3</v>
      </c>
      <c r="J23" s="8">
        <f>+Monthly_2020_thru_2025!Y33</f>
        <v>1.7756102927999999E-3</v>
      </c>
      <c r="K23" s="8">
        <f>+Monthly_2020_thru_2025!Z33</f>
        <v>9.621502320280001E-2</v>
      </c>
      <c r="L23" s="28">
        <f>+Monthly_2020_thru_2025!AA33</f>
        <v>174.05216019006772</v>
      </c>
      <c r="M23" s="8">
        <f>+Monthly_2020_thru_2025!AB33</f>
        <v>7.7924475469199998E-3</v>
      </c>
      <c r="N23" s="8">
        <f>+Monthly_2020_thru_2025!AC33</f>
        <v>1.4104895093840003E-3</v>
      </c>
      <c r="O23" s="8">
        <f>+Monthly_2020_thru_2025!AD33</f>
        <v>1.5019582562488889E-3</v>
      </c>
      <c r="P23" s="28">
        <f>+Monthly_2020_thru_2025!AE33</f>
        <v>174.66747725253714</v>
      </c>
      <c r="Q23" s="10">
        <f t="shared" si="0"/>
        <v>2.0289999999999999</v>
      </c>
      <c r="R23" s="10">
        <f t="shared" si="1"/>
        <v>0</v>
      </c>
      <c r="S23" s="10">
        <f t="shared" si="2"/>
        <v>1.6</v>
      </c>
      <c r="T23" s="10">
        <f t="shared" si="3"/>
        <v>8.3000000000000004E-2</v>
      </c>
      <c r="U23" s="10">
        <f t="shared" si="4"/>
        <v>0.08</v>
      </c>
      <c r="V23" s="10">
        <f t="shared" si="5"/>
        <v>7.0999999999999994E-2</v>
      </c>
      <c r="W23" s="10">
        <f t="shared" si="6"/>
        <v>1.4999999999999999E-2</v>
      </c>
      <c r="X23" s="10">
        <f t="shared" si="7"/>
        <v>0.79100000000000004</v>
      </c>
      <c r="Y23" s="31">
        <f t="shared" si="8"/>
        <v>1437.6210000000001</v>
      </c>
      <c r="Z23" s="10">
        <f t="shared" si="9"/>
        <v>7.5999999999999998E-2</v>
      </c>
      <c r="AA23" s="10">
        <f t="shared" si="10"/>
        <v>1.2E-2</v>
      </c>
      <c r="AB23" s="10">
        <f t="shared" si="11"/>
        <v>8.0000000000000002E-3</v>
      </c>
      <c r="AC23" s="31">
        <f t="shared" si="12"/>
        <v>1442.9860000000001</v>
      </c>
    </row>
    <row r="24" spans="2:29" x14ac:dyDescent="0.35">
      <c r="B24" s="3">
        <v>2021</v>
      </c>
      <c r="C24" s="3" t="s">
        <v>26</v>
      </c>
      <c r="D24" s="8">
        <f>+Monthly_2020_thru_2025!R34</f>
        <v>1.9321180403405405</v>
      </c>
      <c r="E24" s="8">
        <f>+Monthly_2020_thru_2025!T34</f>
        <v>4.9999999999999996E-5</v>
      </c>
      <c r="F24" s="8">
        <f>+Monthly_2020_thru_2025!U34</f>
        <v>1.350883637577851</v>
      </c>
      <c r="G24" s="8">
        <f>+Monthly_2020_thru_2025!V34</f>
        <v>0.10908959191236474</v>
      </c>
      <c r="H24" s="8">
        <f>+Monthly_2020_thru_2025!W34</f>
        <v>0.16348422824256473</v>
      </c>
      <c r="I24" s="8">
        <f>+Monthly_2020_thru_2025!X34</f>
        <v>0.16087368281716477</v>
      </c>
      <c r="J24" s="8">
        <f>+Monthly_2020_thru_2025!Y34</f>
        <v>0.39956344765607799</v>
      </c>
      <c r="K24" s="8">
        <f>+Monthly_2020_thru_2025!Z34</f>
        <v>0.16892628590982456</v>
      </c>
      <c r="L24" s="28">
        <f>+Monthly_2020_thru_2025!AA34</f>
        <v>2221.665607349511</v>
      </c>
      <c r="M24" s="8">
        <f>+Monthly_2020_thru_2025!AB34</f>
        <v>0.50356989595550627</v>
      </c>
      <c r="N24" s="8">
        <f>+Monthly_2020_thru_2025!AC34</f>
        <v>6.2621124375607951E-3</v>
      </c>
      <c r="O24" s="8">
        <f>+Monthly_2020_thru_2025!AD34</f>
        <v>2.7019582562488888E-3</v>
      </c>
      <c r="P24" s="28">
        <f>+Monthly_2020_thru_2025!AE34</f>
        <v>2236.1433880188852</v>
      </c>
      <c r="Q24" s="10">
        <f t="shared" si="0"/>
        <v>3.956</v>
      </c>
      <c r="R24" s="10">
        <f t="shared" si="1"/>
        <v>0</v>
      </c>
      <c r="S24" s="10">
        <f t="shared" si="2"/>
        <v>2.9489999999999998</v>
      </c>
      <c r="T24" s="10">
        <f t="shared" si="3"/>
        <v>0.192</v>
      </c>
      <c r="U24" s="10">
        <f t="shared" si="4"/>
        <v>0.24299999999999999</v>
      </c>
      <c r="V24" s="10">
        <f t="shared" si="5"/>
        <v>0.23200000000000001</v>
      </c>
      <c r="W24" s="10">
        <f t="shared" si="6"/>
        <v>0.41399999999999998</v>
      </c>
      <c r="X24" s="10">
        <f t="shared" si="7"/>
        <v>0.96</v>
      </c>
      <c r="Y24" s="31">
        <f t="shared" si="8"/>
        <v>3658.76</v>
      </c>
      <c r="Z24" s="10">
        <f t="shared" si="9"/>
        <v>0.57799999999999996</v>
      </c>
      <c r="AA24" s="10">
        <f t="shared" si="10"/>
        <v>1.7999999999999999E-2</v>
      </c>
      <c r="AB24" s="10">
        <f t="shared" si="11"/>
        <v>1.0999999999999999E-2</v>
      </c>
      <c r="AC24" s="31">
        <f t="shared" si="12"/>
        <v>3678.5720000000001</v>
      </c>
    </row>
    <row r="25" spans="2:29" x14ac:dyDescent="0.35">
      <c r="B25" s="3">
        <v>2021</v>
      </c>
      <c r="C25" s="3" t="s">
        <v>27</v>
      </c>
      <c r="D25" s="8">
        <f>+Monthly_2020_thru_2025!R35</f>
        <v>1.6310762783375403</v>
      </c>
      <c r="E25" s="8">
        <f>+Monthly_2020_thru_2025!T35</f>
        <v>5.3499999999999999E-4</v>
      </c>
      <c r="F25" s="8">
        <f>+Monthly_2020_thru_2025!U35</f>
        <v>1.4760766605835145</v>
      </c>
      <c r="G25" s="8">
        <f>+Monthly_2020_thru_2025!V35</f>
        <v>0.12149770357852376</v>
      </c>
      <c r="H25" s="8">
        <f>+Monthly_2020_thru_2025!W35</f>
        <v>0.21838233990872377</v>
      </c>
      <c r="I25" s="8">
        <f>+Monthly_2020_thru_2025!X35</f>
        <v>0.21602679448332376</v>
      </c>
      <c r="J25" s="8">
        <f>+Monthly_2020_thru_2025!Y35</f>
        <v>2.5553998658386983E-3</v>
      </c>
      <c r="K25" s="8">
        <f>+Monthly_2020_thru_2025!Z35</f>
        <v>0.20964169653232601</v>
      </c>
      <c r="L25" s="28">
        <f>+Monthly_2020_thru_2025!AA35</f>
        <v>3696.3723975951802</v>
      </c>
      <c r="M25" s="8">
        <f>+Monthly_2020_thru_2025!AB35</f>
        <v>0.52305239232856315</v>
      </c>
      <c r="N25" s="8">
        <f>+Monthly_2020_thru_2025!AC35</f>
        <v>8.2548196198812367E-3</v>
      </c>
      <c r="O25" s="8">
        <f>+Monthly_2020_thru_2025!AD35</f>
        <v>3.6469582562488885E-3</v>
      </c>
      <c r="P25" s="28">
        <f>+Monthly_2020_thru_2025!AE35</f>
        <v>3711.9002370441949</v>
      </c>
      <c r="Q25" s="10">
        <f t="shared" si="0"/>
        <v>5.5780000000000003</v>
      </c>
      <c r="R25" s="10">
        <f t="shared" si="1"/>
        <v>1E-3</v>
      </c>
      <c r="S25" s="10">
        <f t="shared" si="2"/>
        <v>4.4210000000000003</v>
      </c>
      <c r="T25" s="10">
        <f t="shared" si="3"/>
        <v>0.314</v>
      </c>
      <c r="U25" s="10">
        <f t="shared" si="4"/>
        <v>0.46100000000000002</v>
      </c>
      <c r="V25" s="10">
        <f t="shared" si="5"/>
        <v>0.44800000000000001</v>
      </c>
      <c r="W25" s="10">
        <f t="shared" si="6"/>
        <v>0.41699999999999998</v>
      </c>
      <c r="X25" s="10">
        <f t="shared" si="7"/>
        <v>1.169</v>
      </c>
      <c r="Y25" s="31">
        <f t="shared" si="8"/>
        <v>7354.509</v>
      </c>
      <c r="Z25" s="10">
        <f t="shared" si="9"/>
        <v>1.1000000000000001</v>
      </c>
      <c r="AA25" s="10">
        <f t="shared" si="10"/>
        <v>2.5999999999999999E-2</v>
      </c>
      <c r="AB25" s="10">
        <f t="shared" si="11"/>
        <v>1.4E-2</v>
      </c>
      <c r="AC25" s="31">
        <f t="shared" si="12"/>
        <v>7389.8109999999997</v>
      </c>
    </row>
    <row r="26" spans="2:29" x14ac:dyDescent="0.35">
      <c r="B26" s="3">
        <v>2021</v>
      </c>
      <c r="C26" s="3" t="s">
        <v>28</v>
      </c>
      <c r="D26" s="8">
        <f>+Monthly_2020_thru_2025!R36</f>
        <v>0.59022403996544703</v>
      </c>
      <c r="E26" s="8">
        <f>+Monthly_2020_thru_2025!T36</f>
        <v>0</v>
      </c>
      <c r="F26" s="8">
        <f>+Monthly_2020_thru_2025!U36</f>
        <v>0.65449645664972167</v>
      </c>
      <c r="G26" s="8">
        <f>+Monthly_2020_thru_2025!V36</f>
        <v>9.2138649359821329E-2</v>
      </c>
      <c r="H26" s="8">
        <f>+Monthly_2020_thru_2025!W36</f>
        <v>9.1578285690021327E-2</v>
      </c>
      <c r="I26" s="8">
        <f>+Monthly_2020_thru_2025!X36</f>
        <v>8.9267740264621337E-2</v>
      </c>
      <c r="J26" s="8">
        <f>+Monthly_2020_thru_2025!Y36</f>
        <v>2.3471294338804505E-3</v>
      </c>
      <c r="K26" s="8">
        <f>+Monthly_2020_thru_2025!Z36</f>
        <v>0.14095268545294276</v>
      </c>
      <c r="L26" s="28">
        <f>+Monthly_2020_thru_2025!AA36</f>
        <v>2038.6449193157493</v>
      </c>
      <c r="M26" s="8">
        <f>+Monthly_2020_thru_2025!AB36</f>
        <v>0.47936546693996224</v>
      </c>
      <c r="N26" s="8">
        <f>+Monthly_2020_thru_2025!AC36</f>
        <v>3.9866359182237797E-3</v>
      </c>
      <c r="O26" s="8">
        <f>+Monthly_2020_thru_2025!AD36</f>
        <v>1.4819582562488889E-3</v>
      </c>
      <c r="P26" s="28">
        <f>+Monthly_2020_thru_2025!AE36</f>
        <v>2051.8094908038574</v>
      </c>
      <c r="Q26" s="10">
        <f t="shared" si="0"/>
        <v>6.157</v>
      </c>
      <c r="R26" s="10">
        <f t="shared" si="1"/>
        <v>1E-3</v>
      </c>
      <c r="S26" s="10">
        <f t="shared" si="2"/>
        <v>5.07</v>
      </c>
      <c r="T26" s="10">
        <f t="shared" si="3"/>
        <v>0.40600000000000003</v>
      </c>
      <c r="U26" s="10">
        <f t="shared" si="4"/>
        <v>0.55300000000000005</v>
      </c>
      <c r="V26" s="10">
        <f t="shared" si="5"/>
        <v>0.53700000000000003</v>
      </c>
      <c r="W26" s="10">
        <f t="shared" si="6"/>
        <v>0.41899999999999998</v>
      </c>
      <c r="X26" s="10">
        <f t="shared" si="7"/>
        <v>1.31</v>
      </c>
      <c r="Y26" s="31">
        <f t="shared" si="8"/>
        <v>9392.3639999999996</v>
      </c>
      <c r="Z26" s="10">
        <f t="shared" si="9"/>
        <v>1.5780000000000001</v>
      </c>
      <c r="AA26" s="10">
        <f t="shared" si="10"/>
        <v>0.03</v>
      </c>
      <c r="AB26" s="10">
        <f t="shared" si="11"/>
        <v>1.6E-2</v>
      </c>
      <c r="AC26" s="31">
        <f t="shared" si="12"/>
        <v>9440.7829999999994</v>
      </c>
    </row>
    <row r="27" spans="2:29" x14ac:dyDescent="0.35">
      <c r="B27" s="3">
        <v>2021</v>
      </c>
      <c r="C27" s="3" t="s">
        <v>29</v>
      </c>
      <c r="D27" s="8">
        <f>+Monthly_2020_thru_2025!R37</f>
        <v>0.54153060504421668</v>
      </c>
      <c r="E27" s="8">
        <f>+Monthly_2020_thru_2025!T37</f>
        <v>5.7894999999999995E-2</v>
      </c>
      <c r="F27" s="8">
        <f>+Monthly_2020_thru_2025!U37</f>
        <v>1.0429404099798356</v>
      </c>
      <c r="G27" s="8">
        <f>+Monthly_2020_thru_2025!V37</f>
        <v>0.1243751638892152</v>
      </c>
      <c r="H27" s="8">
        <f>+Monthly_2020_thru_2025!W37</f>
        <v>0.2531598002194152</v>
      </c>
      <c r="I27" s="8">
        <f>+Monthly_2020_thru_2025!X37</f>
        <v>0.25013925479401522</v>
      </c>
      <c r="J27" s="8">
        <f>+Monthly_2020_thru_2025!Y37</f>
        <v>3.4096016036655819E-3</v>
      </c>
      <c r="K27" s="8">
        <f>+Monthly_2020_thru_2025!Z37</f>
        <v>0.21411023736613524</v>
      </c>
      <c r="L27" s="28">
        <f>+Monthly_2020_thru_2025!AA37</f>
        <v>8099.9705635964301</v>
      </c>
      <c r="M27" s="8">
        <f>+Monthly_2020_thru_2025!AB37</f>
        <v>0.53392439025602434</v>
      </c>
      <c r="N27" s="8">
        <f>+Monthly_2020_thru_2025!AC37</f>
        <v>9.2345571889420105E-3</v>
      </c>
      <c r="O27" s="8">
        <f>+Monthly_2020_thru_2025!AD37</f>
        <v>1.9295458256248888E-2</v>
      </c>
      <c r="P27" s="28">
        <f>+Monthly_2020_thru_2025!AE37</f>
        <v>8116.0654597644489</v>
      </c>
      <c r="Q27" s="10">
        <f t="shared" si="0"/>
        <v>6.4420000000000002</v>
      </c>
      <c r="R27" s="10">
        <f t="shared" si="1"/>
        <v>5.8000000000000003E-2</v>
      </c>
      <c r="S27" s="10">
        <f t="shared" si="2"/>
        <v>5.9109999999999996</v>
      </c>
      <c r="T27" s="10">
        <f t="shared" si="3"/>
        <v>0.52</v>
      </c>
      <c r="U27" s="10">
        <f t="shared" si="4"/>
        <v>0.79600000000000004</v>
      </c>
      <c r="V27" s="10">
        <f t="shared" si="5"/>
        <v>0.77800000000000002</v>
      </c>
      <c r="W27" s="10">
        <f t="shared" si="6"/>
        <v>0.42099999999999999</v>
      </c>
      <c r="X27" s="10">
        <f t="shared" si="7"/>
        <v>1.423</v>
      </c>
      <c r="Y27" s="31">
        <f t="shared" si="8"/>
        <v>17309.816999999999</v>
      </c>
      <c r="Z27" s="10">
        <f t="shared" si="9"/>
        <v>2.1019999999999999</v>
      </c>
      <c r="AA27" s="10">
        <f t="shared" si="10"/>
        <v>3.7999999999999999E-2</v>
      </c>
      <c r="AB27" s="10">
        <f t="shared" si="11"/>
        <v>3.5000000000000003E-2</v>
      </c>
      <c r="AC27" s="31">
        <f t="shared" si="12"/>
        <v>17373.650000000001</v>
      </c>
    </row>
    <row r="28" spans="2:29" s="27" customFormat="1" x14ac:dyDescent="0.35">
      <c r="B28" s="25">
        <v>2021</v>
      </c>
      <c r="C28" s="25" t="s">
        <v>30</v>
      </c>
      <c r="D28" s="26">
        <f>+Monthly_2020_thru_2025!R38</f>
        <v>0.42013205853258884</v>
      </c>
      <c r="E28" s="26">
        <f>+Monthly_2020_thru_2025!T38</f>
        <v>0.27731499999999998</v>
      </c>
      <c r="F28" s="26">
        <f>+Monthly_2020_thru_2025!U38</f>
        <v>1.0285425772977437</v>
      </c>
      <c r="G28" s="26">
        <f>+Monthly_2020_thru_2025!V38</f>
        <v>0.30363834549140822</v>
      </c>
      <c r="H28" s="26">
        <f>+Monthly_2020_thru_2025!W38</f>
        <v>1.0149729818216082</v>
      </c>
      <c r="I28" s="26">
        <f>+Monthly_2020_thru_2025!X38</f>
        <v>1.0125824363962084</v>
      </c>
      <c r="J28" s="26">
        <f>+Monthly_2020_thru_2025!Y38</f>
        <v>5.3324729045372719E-3</v>
      </c>
      <c r="K28" s="26">
        <f>+Monthly_2020_thru_2025!Z38</f>
        <v>0.53833021075277143</v>
      </c>
      <c r="L28" s="29">
        <f>+Monthly_2020_thru_2025!AA38</f>
        <v>22542.319853093468</v>
      </c>
      <c r="M28" s="26">
        <f>+Monthly_2020_thru_2025!AB38</f>
        <v>0.7870665208259725</v>
      </c>
      <c r="N28" s="26">
        <f>+Monthly_2020_thru_2025!AC38</f>
        <v>3.3764322382312174E-2</v>
      </c>
      <c r="O28" s="26">
        <f>+Monthly_2020_thru_2025!AD38</f>
        <v>1.5416402700693334E-2</v>
      </c>
      <c r="P28" s="29">
        <f>+Monthly_2020_thru_2025!AE38</f>
        <v>22572.056406345589</v>
      </c>
      <c r="Q28" s="10">
        <f t="shared" si="0"/>
        <v>6.6479999999999997</v>
      </c>
      <c r="R28" s="10">
        <f t="shared" si="1"/>
        <v>0.33600000000000002</v>
      </c>
      <c r="S28" s="10">
        <f t="shared" si="2"/>
        <v>6.7709999999999999</v>
      </c>
      <c r="T28" s="10">
        <f t="shared" si="3"/>
        <v>0.81499999999999995</v>
      </c>
      <c r="U28" s="10">
        <f t="shared" si="4"/>
        <v>1.8029999999999999</v>
      </c>
      <c r="V28" s="10">
        <f t="shared" si="5"/>
        <v>1.7829999999999999</v>
      </c>
      <c r="W28" s="10">
        <f t="shared" si="6"/>
        <v>0.42399999999999999</v>
      </c>
      <c r="X28" s="10">
        <f t="shared" si="7"/>
        <v>1.877</v>
      </c>
      <c r="Y28" s="31">
        <f t="shared" si="8"/>
        <v>39697.807000000001</v>
      </c>
      <c r="Z28" s="10">
        <f t="shared" si="9"/>
        <v>2.8820000000000001</v>
      </c>
      <c r="AA28" s="10">
        <f t="shared" si="10"/>
        <v>7.0000000000000007E-2</v>
      </c>
      <c r="AB28" s="10">
        <f t="shared" si="11"/>
        <v>0.05</v>
      </c>
      <c r="AC28" s="31">
        <f t="shared" si="12"/>
        <v>39790.824999999997</v>
      </c>
    </row>
    <row r="29" spans="2:29" x14ac:dyDescent="0.35">
      <c r="B29" s="3">
        <v>2021</v>
      </c>
      <c r="C29" s="3" t="s">
        <v>31</v>
      </c>
      <c r="D29" s="8">
        <f>+Monthly_2020_thru_2025!R39</f>
        <v>0.11879320444406666</v>
      </c>
      <c r="E29" s="8">
        <f>+Monthly_2020_thru_2025!T39</f>
        <v>0.64970500000000009</v>
      </c>
      <c r="F29" s="8">
        <f>+Monthly_2020_thru_2025!U39</f>
        <v>1.5788539484177335</v>
      </c>
      <c r="G29" s="8">
        <f>+Monthly_2020_thru_2025!V39</f>
        <v>0.57628909084626667</v>
      </c>
      <c r="H29" s="8">
        <f>+Monthly_2020_thru_2025!W39</f>
        <v>2.0373687271764669</v>
      </c>
      <c r="I29" s="8">
        <f>+Monthly_2020_thru_2025!X39</f>
        <v>2.0358381817510667</v>
      </c>
      <c r="J29" s="8">
        <f>+Monthly_2020_thru_2025!Y39</f>
        <v>1.3135610292799998E-2</v>
      </c>
      <c r="K29" s="8">
        <f>+Monthly_2020_thru_2025!Z39</f>
        <v>1.0857600232028002</v>
      </c>
      <c r="L29" s="28">
        <f>+Monthly_2020_thru_2025!AA39</f>
        <v>40915.92138019007</v>
      </c>
      <c r="M29" s="8">
        <f>+Monthly_2020_thru_2025!AB39</f>
        <v>1.1301067332612058</v>
      </c>
      <c r="N29" s="8">
        <f>+Monthly_2020_thru_2025!AC39</f>
        <v>6.8005489509383996E-2</v>
      </c>
      <c r="O29" s="8">
        <f>+Monthly_2020_thru_2025!AD39</f>
        <v>3.1616402700693332E-2</v>
      </c>
      <c r="P29" s="28">
        <f>+Monthly_2020_thru_2025!AE39</f>
        <v>40964.438944395384</v>
      </c>
      <c r="Q29" s="10">
        <f t="shared" si="0"/>
        <v>6.6239999999999997</v>
      </c>
      <c r="R29" s="10">
        <f t="shared" si="1"/>
        <v>0.98599999999999999</v>
      </c>
      <c r="S29" s="10">
        <f t="shared" si="2"/>
        <v>8.2349999999999994</v>
      </c>
      <c r="T29" s="10">
        <f t="shared" si="3"/>
        <v>1.3859999999999999</v>
      </c>
      <c r="U29" s="10">
        <f t="shared" si="4"/>
        <v>3.835</v>
      </c>
      <c r="V29" s="10">
        <f t="shared" si="5"/>
        <v>3.8140000000000001</v>
      </c>
      <c r="W29" s="10">
        <f t="shared" si="6"/>
        <v>0.437</v>
      </c>
      <c r="X29" s="10">
        <f t="shared" si="7"/>
        <v>2.91</v>
      </c>
      <c r="Y29" s="31">
        <f t="shared" si="8"/>
        <v>80516.646999999997</v>
      </c>
      <c r="Z29" s="10">
        <f t="shared" si="9"/>
        <v>4.0049999999999999</v>
      </c>
      <c r="AA29" s="10">
        <f t="shared" si="10"/>
        <v>0.13800000000000001</v>
      </c>
      <c r="AB29" s="10">
        <f t="shared" si="11"/>
        <v>8.2000000000000003E-2</v>
      </c>
      <c r="AC29" s="31">
        <f t="shared" si="12"/>
        <v>80657.777000000002</v>
      </c>
    </row>
    <row r="30" spans="2:29" x14ac:dyDescent="0.35">
      <c r="B30" s="3">
        <v>2021</v>
      </c>
      <c r="C30" s="3" t="s">
        <v>32</v>
      </c>
      <c r="D30" s="8">
        <f>+Monthly_2020_thru_2025!R40</f>
        <v>0.23484820444406668</v>
      </c>
      <c r="E30" s="8">
        <f>+Monthly_2020_thru_2025!T40</f>
        <v>1.8116749999999999</v>
      </c>
      <c r="F30" s="8">
        <f>+Monthly_2020_thru_2025!U40</f>
        <v>2.744588948417733</v>
      </c>
      <c r="G30" s="8">
        <f>+Monthly_2020_thru_2025!V40</f>
        <v>0.91666409084626665</v>
      </c>
      <c r="H30" s="8">
        <f>+Monthly_2020_thru_2025!W40</f>
        <v>3.237263727176467</v>
      </c>
      <c r="I30" s="8">
        <f>+Monthly_2020_thru_2025!X40</f>
        <v>3.2337431817510671</v>
      </c>
      <c r="J30" s="8">
        <f>+Monthly_2020_thru_2025!Y40</f>
        <v>1.5000610292799999E-2</v>
      </c>
      <c r="K30" s="8">
        <f>+Monthly_2020_thru_2025!Z40</f>
        <v>1.7246950232028</v>
      </c>
      <c r="L30" s="28">
        <f>+Monthly_2020_thru_2025!AA40</f>
        <v>57105.315440190068</v>
      </c>
      <c r="M30" s="8">
        <f>+Monthly_2020_thru_2025!AB40</f>
        <v>1.5305167332612057</v>
      </c>
      <c r="N30" s="8">
        <f>+Monthly_2020_thru_2025!AC40</f>
        <v>0.108015489509384</v>
      </c>
      <c r="O30" s="8">
        <f>+Monthly_2020_thru_2025!AD40</f>
        <v>5.0246402700693339E-2</v>
      </c>
      <c r="P30" s="28">
        <f>+Monthly_2020_thru_2025!AE40</f>
        <v>57175.767799395391</v>
      </c>
      <c r="Q30" s="10">
        <f t="shared" si="0"/>
        <v>6.7130000000000001</v>
      </c>
      <c r="R30" s="10">
        <f t="shared" si="1"/>
        <v>2.7970000000000002</v>
      </c>
      <c r="S30" s="10">
        <f t="shared" si="2"/>
        <v>10.862</v>
      </c>
      <c r="T30" s="10">
        <f t="shared" si="3"/>
        <v>2.2970000000000002</v>
      </c>
      <c r="U30" s="10">
        <f t="shared" si="4"/>
        <v>7.0670000000000002</v>
      </c>
      <c r="V30" s="10">
        <f t="shared" si="5"/>
        <v>7.0430000000000001</v>
      </c>
      <c r="W30" s="10">
        <f t="shared" si="6"/>
        <v>0.45100000000000001</v>
      </c>
      <c r="X30" s="10">
        <f t="shared" si="7"/>
        <v>4.5789999999999997</v>
      </c>
      <c r="Y30" s="31">
        <f t="shared" si="8"/>
        <v>137520.568</v>
      </c>
      <c r="Z30" s="10">
        <f t="shared" si="9"/>
        <v>5.5289999999999999</v>
      </c>
      <c r="AA30" s="10">
        <f t="shared" si="10"/>
        <v>0.245</v>
      </c>
      <c r="AB30" s="10">
        <f t="shared" si="11"/>
        <v>0.13200000000000001</v>
      </c>
      <c r="AC30" s="31">
        <f t="shared" si="12"/>
        <v>137731.739</v>
      </c>
    </row>
    <row r="31" spans="2:29" x14ac:dyDescent="0.35">
      <c r="B31" s="3">
        <v>2022</v>
      </c>
      <c r="C31" s="3" t="s">
        <v>21</v>
      </c>
      <c r="D31" s="8">
        <f>+Monthly_2020_thru_2025!R49</f>
        <v>0.57996697144545339</v>
      </c>
      <c r="E31" s="8">
        <f>+Monthly_2020_thru_2025!T49</f>
        <v>1.5348443066087332</v>
      </c>
      <c r="F31" s="8">
        <f>+Monthly_2020_thru_2025!U49</f>
        <v>3.1490273973868268</v>
      </c>
      <c r="G31" s="8">
        <f>+Monthly_2020_thru_2025!V49</f>
        <v>0.32956383745712092</v>
      </c>
      <c r="H31" s="8">
        <f>+Monthly_2020_thru_2025!W49</f>
        <v>1.0050358389052569</v>
      </c>
      <c r="I31" s="8">
        <f>+Monthly_2020_thru_2025!X49</f>
        <v>0.97371387685078137</v>
      </c>
      <c r="J31" s="8">
        <f>+Monthly_2020_thru_2025!Y49</f>
        <v>1.4561995282628547E-2</v>
      </c>
      <c r="K31" s="8">
        <f>+Monthly_2020_thru_2025!Z49</f>
        <v>0.23467597094322049</v>
      </c>
      <c r="L31" s="28">
        <f>+Monthly_2020_thru_2025!AA49</f>
        <v>50849.248962383266</v>
      </c>
      <c r="M31" s="8">
        <f>+Monthly_2020_thru_2025!AB49</f>
        <v>1.014309056836926</v>
      </c>
      <c r="N31" s="8">
        <f>+Monthly_2020_thru_2025!AC49</f>
        <v>9.8029966550684688E-2</v>
      </c>
      <c r="O31" s="8">
        <f>+Monthly_2020_thru_2025!AD49</f>
        <v>0.22673440936244474</v>
      </c>
      <c r="P31" s="28">
        <f>+Monthly_2020_thru_2025!AE49</f>
        <v>50903.819618836271</v>
      </c>
      <c r="Q31" s="10">
        <f t="shared" si="0"/>
        <v>7.0270000000000001</v>
      </c>
      <c r="R31" s="10">
        <f t="shared" si="1"/>
        <v>4.3319999999999999</v>
      </c>
      <c r="S31" s="10">
        <f t="shared" si="2"/>
        <v>13.8</v>
      </c>
      <c r="T31" s="10">
        <f t="shared" si="3"/>
        <v>2.6160000000000001</v>
      </c>
      <c r="U31" s="10">
        <f t="shared" si="4"/>
        <v>8.0619999999999994</v>
      </c>
      <c r="V31" s="10">
        <f t="shared" si="5"/>
        <v>8.0069999999999997</v>
      </c>
      <c r="W31" s="10">
        <f t="shared" si="6"/>
        <v>0.46300000000000002</v>
      </c>
      <c r="X31" s="10">
        <f t="shared" si="7"/>
        <v>4.7069999999999999</v>
      </c>
      <c r="Y31" s="31">
        <f t="shared" si="8"/>
        <v>188176.035</v>
      </c>
      <c r="Z31" s="10">
        <f t="shared" si="9"/>
        <v>6.5339999999999998</v>
      </c>
      <c r="AA31" s="10">
        <f t="shared" si="10"/>
        <v>0.34100000000000003</v>
      </c>
      <c r="AB31" s="10">
        <f t="shared" si="11"/>
        <v>0.35699999999999998</v>
      </c>
      <c r="AC31" s="31">
        <f t="shared" si="12"/>
        <v>188441.08</v>
      </c>
    </row>
    <row r="32" spans="2:29" x14ac:dyDescent="0.35">
      <c r="B32" s="3">
        <v>2022</v>
      </c>
      <c r="C32" s="3" t="s">
        <v>22</v>
      </c>
      <c r="D32" s="8">
        <f>+Monthly_2020_thru_2025!R50</f>
        <v>0.48367174046608902</v>
      </c>
      <c r="E32" s="8">
        <f>+Monthly_2020_thru_2025!T50</f>
        <v>2.0809803841306715</v>
      </c>
      <c r="F32" s="8">
        <f>+Monthly_2020_thru_2025!U50</f>
        <v>3.6293715781412965</v>
      </c>
      <c r="G32" s="8">
        <f>+Monthly_2020_thru_2025!V50</f>
        <v>0.51376009442353421</v>
      </c>
      <c r="H32" s="8">
        <f>+Monthly_2020_thru_2025!W50</f>
        <v>1.4944963566402822</v>
      </c>
      <c r="I32" s="8">
        <f>+Monthly_2020_thru_2025!X50</f>
        <v>1.4391944409286064</v>
      </c>
      <c r="J32" s="8">
        <f>+Monthly_2020_thru_2025!Y50</f>
        <v>1.9210244752775059E-2</v>
      </c>
      <c r="K32" s="8">
        <f>+Monthly_2020_thru_2025!Z50</f>
        <v>0.29988730734908486</v>
      </c>
      <c r="L32" s="28">
        <f>+Monthly_2020_thru_2025!AA50</f>
        <v>68457.937678857896</v>
      </c>
      <c r="M32" s="8">
        <f>+Monthly_2020_thru_2025!AB50</f>
        <v>1.3529331996830436</v>
      </c>
      <c r="N32" s="8">
        <f>+Monthly_2020_thru_2025!AC50</f>
        <v>0.13226764890133053</v>
      </c>
      <c r="O32" s="8">
        <f>+Monthly_2020_thru_2025!AD50</f>
        <v>0.29893780009616627</v>
      </c>
      <c r="P32" s="28">
        <f>+Monthly_2020_thru_2025!AE50</f>
        <v>68531.176768222562</v>
      </c>
      <c r="Q32" s="10">
        <f t="shared" si="0"/>
        <v>7.2859999999999996</v>
      </c>
      <c r="R32" s="10">
        <f t="shared" si="1"/>
        <v>6.4130000000000003</v>
      </c>
      <c r="S32" s="10">
        <f t="shared" si="2"/>
        <v>17.251000000000001</v>
      </c>
      <c r="T32" s="10">
        <f t="shared" si="3"/>
        <v>3.121</v>
      </c>
      <c r="U32" s="10">
        <f t="shared" si="4"/>
        <v>9.548</v>
      </c>
      <c r="V32" s="10">
        <f t="shared" si="5"/>
        <v>9.4380000000000006</v>
      </c>
      <c r="W32" s="10">
        <f t="shared" si="6"/>
        <v>0.48099999999999998</v>
      </c>
      <c r="X32" s="10">
        <f t="shared" si="7"/>
        <v>4.9169999999999998</v>
      </c>
      <c r="Y32" s="31">
        <f t="shared" si="8"/>
        <v>256470.99</v>
      </c>
      <c r="Z32" s="10">
        <f t="shared" si="9"/>
        <v>7.88</v>
      </c>
      <c r="AA32" s="10">
        <f t="shared" si="10"/>
        <v>0.47199999999999998</v>
      </c>
      <c r="AB32" s="10">
        <f t="shared" si="11"/>
        <v>0.65500000000000003</v>
      </c>
      <c r="AC32" s="31">
        <f t="shared" si="12"/>
        <v>256808.70199999999</v>
      </c>
    </row>
    <row r="33" spans="2:29" x14ac:dyDescent="0.35">
      <c r="B33" s="3">
        <v>2022</v>
      </c>
      <c r="C33" s="3" t="s">
        <v>23</v>
      </c>
      <c r="D33" s="8">
        <f>+Monthly_2020_thru_2025!R51</f>
        <v>0.33875302783167816</v>
      </c>
      <c r="E33" s="8">
        <f>+Monthly_2020_thru_2025!T51</f>
        <v>2.6748895263609005</v>
      </c>
      <c r="F33" s="8">
        <f>+Monthly_2020_thru_2025!U51</f>
        <v>4.1458514698038789</v>
      </c>
      <c r="G33" s="8">
        <f>+Monthly_2020_thru_2025!V51</f>
        <v>0.58581710005660881</v>
      </c>
      <c r="H33" s="8">
        <f>+Monthly_2020_thru_2025!W51</f>
        <v>1.7258989060026166</v>
      </c>
      <c r="I33" s="8">
        <f>+Monthly_2020_thru_2025!X51</f>
        <v>1.6600408949068408</v>
      </c>
      <c r="J33" s="8">
        <f>+Monthly_2020_thru_2025!Y51</f>
        <v>2.3618886010677749E-2</v>
      </c>
      <c r="K33" s="8">
        <f>+Monthly_2020_thru_2025!Z51</f>
        <v>0.35661926748180006</v>
      </c>
      <c r="L33" s="28">
        <f>+Monthly_2020_thru_2025!AA51</f>
        <v>80088.521551418773</v>
      </c>
      <c r="M33" s="8">
        <f>+Monthly_2020_thru_2025!AB51</f>
        <v>1.5822976363305692</v>
      </c>
      <c r="N33" s="8">
        <f>+Monthly_2020_thru_2025!AC51</f>
        <v>0.15487070761498109</v>
      </c>
      <c r="O33" s="8">
        <f>+Monthly_2020_thru_2025!AD51</f>
        <v>0.35268338974567554</v>
      </c>
      <c r="P33" s="28">
        <f>+Monthly_2020_thru_2025!AE51</f>
        <v>80174.230463196276</v>
      </c>
      <c r="Q33" s="10">
        <f t="shared" si="0"/>
        <v>7.4</v>
      </c>
      <c r="R33" s="10">
        <f t="shared" si="1"/>
        <v>9.0879999999999992</v>
      </c>
      <c r="S33" s="10">
        <f t="shared" si="2"/>
        <v>21.218</v>
      </c>
      <c r="T33" s="10">
        <f t="shared" si="3"/>
        <v>3.698</v>
      </c>
      <c r="U33" s="10">
        <f t="shared" si="4"/>
        <v>11.265000000000001</v>
      </c>
      <c r="V33" s="10">
        <f t="shared" si="5"/>
        <v>11.09</v>
      </c>
      <c r="W33" s="10">
        <f t="shared" si="6"/>
        <v>0.503</v>
      </c>
      <c r="X33" s="10">
        <f t="shared" si="7"/>
        <v>5.1829999999999998</v>
      </c>
      <c r="Y33" s="31">
        <f t="shared" si="8"/>
        <v>336395.93900000001</v>
      </c>
      <c r="Z33" s="10">
        <f t="shared" si="9"/>
        <v>9.4550000000000001</v>
      </c>
      <c r="AA33" s="10">
        <f t="shared" si="10"/>
        <v>0.626</v>
      </c>
      <c r="AB33" s="10">
        <f t="shared" si="11"/>
        <v>1.006</v>
      </c>
      <c r="AC33" s="31">
        <f t="shared" si="12"/>
        <v>336818.78499999997</v>
      </c>
    </row>
    <row r="34" spans="2:29" x14ac:dyDescent="0.35">
      <c r="B34" s="3">
        <v>2022</v>
      </c>
      <c r="C34" s="3" t="s">
        <v>24</v>
      </c>
      <c r="D34" s="8">
        <f>+Monthly_2020_thru_2025!R52</f>
        <v>0.79503506474591445</v>
      </c>
      <c r="E34" s="8">
        <f>+Monthly_2020_thru_2025!T52</f>
        <v>0.91365900375689013</v>
      </c>
      <c r="F34" s="8">
        <f>+Monthly_2020_thru_2025!U52</f>
        <v>2.4245062890375735</v>
      </c>
      <c r="G34" s="8">
        <f>+Monthly_2020_thru_2025!V52</f>
        <v>0.30495339518357401</v>
      </c>
      <c r="H34" s="8">
        <f>+Monthly_2020_thru_2025!W52</f>
        <v>0.87126274825121386</v>
      </c>
      <c r="I34" s="8">
        <f>+Monthly_2020_thru_2025!X52</f>
        <v>0.82683610751295855</v>
      </c>
      <c r="J34" s="8">
        <f>+Monthly_2020_thru_2025!Y52</f>
        <v>1.1795422262783893E-2</v>
      </c>
      <c r="K34" s="8">
        <f>+Monthly_2020_thru_2025!Z52</f>
        <v>0.20105083217742861</v>
      </c>
      <c r="L34" s="28">
        <f>+Monthly_2020_thru_2025!AA52</f>
        <v>39661.427386785523</v>
      </c>
      <c r="M34" s="8">
        <f>+Monthly_2020_thru_2025!AB52</f>
        <v>0.79923360934417398</v>
      </c>
      <c r="N34" s="8">
        <f>+Monthly_2020_thru_2025!AC52</f>
        <v>7.6678582552714966E-2</v>
      </c>
      <c r="O34" s="8">
        <f>+Monthly_2020_thru_2025!AD52</f>
        <v>0.17374578559006662</v>
      </c>
      <c r="P34" s="28">
        <f>+Monthly_2020_thru_2025!AE52</f>
        <v>39704.258444619845</v>
      </c>
      <c r="Q34" s="10">
        <f t="shared" si="0"/>
        <v>7.907</v>
      </c>
      <c r="R34" s="10">
        <f t="shared" si="1"/>
        <v>10.002000000000001</v>
      </c>
      <c r="S34" s="10">
        <f t="shared" si="2"/>
        <v>23.416</v>
      </c>
      <c r="T34" s="10">
        <f t="shared" si="3"/>
        <v>3.9910000000000001</v>
      </c>
      <c r="U34" s="10">
        <f t="shared" si="4"/>
        <v>12.125</v>
      </c>
      <c r="V34" s="10">
        <f t="shared" si="5"/>
        <v>11.907</v>
      </c>
      <c r="W34" s="10">
        <f t="shared" si="6"/>
        <v>0.51200000000000001</v>
      </c>
      <c r="X34" s="10">
        <f t="shared" si="7"/>
        <v>5.2709999999999999</v>
      </c>
      <c r="Y34" s="31">
        <f t="shared" si="8"/>
        <v>375851.39799999999</v>
      </c>
      <c r="Z34" s="10">
        <f t="shared" si="9"/>
        <v>10.244</v>
      </c>
      <c r="AA34" s="10">
        <f t="shared" si="10"/>
        <v>0.70099999999999996</v>
      </c>
      <c r="AB34" s="10">
        <f t="shared" si="11"/>
        <v>1.1779999999999999</v>
      </c>
      <c r="AC34" s="31">
        <f t="shared" si="12"/>
        <v>376316.33399999997</v>
      </c>
    </row>
    <row r="35" spans="2:29" x14ac:dyDescent="0.35">
      <c r="B35" s="3">
        <v>2022</v>
      </c>
      <c r="C35" s="3" t="s">
        <v>25</v>
      </c>
      <c r="D35" s="8">
        <f>+Monthly_2020_thru_2025!R53</f>
        <v>4.3104979875681497</v>
      </c>
      <c r="E35" s="8">
        <f>+Monthly_2020_thru_2025!T53</f>
        <v>1.169836338605019</v>
      </c>
      <c r="F35" s="8">
        <f>+Monthly_2020_thru_2025!U53</f>
        <v>5.4030119768360221</v>
      </c>
      <c r="G35" s="8">
        <f>+Monthly_2020_thru_2025!V53</f>
        <v>0.49806684276560925</v>
      </c>
      <c r="H35" s="8">
        <f>+Monthly_2020_thru_2025!W53</f>
        <v>1.5470734031981037</v>
      </c>
      <c r="I35" s="8">
        <f>+Monthly_2020_thru_2025!X53</f>
        <v>1.5017144809151377</v>
      </c>
      <c r="J35" s="8">
        <f>+Monthly_2020_thru_2025!Y53</f>
        <v>1.7550823560734199E-2</v>
      </c>
      <c r="K35" s="8">
        <f>+Monthly_2020_thru_2025!Z53</f>
        <v>1.458029326389815</v>
      </c>
      <c r="L35" s="28">
        <f>+Monthly_2020_thru_2025!AA53</f>
        <v>67120.394000737768</v>
      </c>
      <c r="M35" s="8">
        <f>+Monthly_2020_thru_2025!AB53</f>
        <v>4.179070747660683</v>
      </c>
      <c r="N35" s="8">
        <f>+Monthly_2020_thru_2025!AC53</f>
        <v>0.14593305002112669</v>
      </c>
      <c r="O35" s="8">
        <f>+Monthly_2020_thru_2025!AD53</f>
        <v>0.28565407425367817</v>
      </c>
      <c r="P35" s="28">
        <f>+Monthly_2020_thru_2025!AE53</f>
        <v>67268.356218335597</v>
      </c>
      <c r="Q35" s="10">
        <f t="shared" si="0"/>
        <v>11.977</v>
      </c>
      <c r="R35" s="10">
        <f t="shared" si="1"/>
        <v>11.170999999999999</v>
      </c>
      <c r="S35" s="10">
        <f t="shared" si="2"/>
        <v>28.628</v>
      </c>
      <c r="T35" s="10">
        <f t="shared" si="3"/>
        <v>4.476</v>
      </c>
      <c r="U35" s="10">
        <f t="shared" si="4"/>
        <v>13.66</v>
      </c>
      <c r="V35" s="10">
        <f t="shared" si="5"/>
        <v>13.4</v>
      </c>
      <c r="W35" s="10">
        <f t="shared" si="6"/>
        <v>0.52800000000000002</v>
      </c>
      <c r="X35" s="10">
        <f t="shared" si="7"/>
        <v>6.633</v>
      </c>
      <c r="Y35" s="31">
        <f t="shared" si="8"/>
        <v>442797.74</v>
      </c>
      <c r="Z35" s="10">
        <f t="shared" si="9"/>
        <v>14.414999999999999</v>
      </c>
      <c r="AA35" s="10">
        <f t="shared" si="10"/>
        <v>0.84499999999999997</v>
      </c>
      <c r="AB35" s="10">
        <f t="shared" si="11"/>
        <v>1.462</v>
      </c>
      <c r="AC35" s="31">
        <f t="shared" si="12"/>
        <v>443410.02299999999</v>
      </c>
    </row>
    <row r="36" spans="2:29" x14ac:dyDescent="0.35">
      <c r="B36" s="3">
        <v>2022</v>
      </c>
      <c r="C36" s="3" t="s">
        <v>26</v>
      </c>
      <c r="D36" s="8">
        <f>+Monthly_2020_thru_2025!R54</f>
        <v>8.1514291655157276</v>
      </c>
      <c r="E36" s="8">
        <f>+Monthly_2020_thru_2025!T54</f>
        <v>1.3771272982814031</v>
      </c>
      <c r="F36" s="8">
        <f>+Monthly_2020_thru_2025!U54</f>
        <v>7.7829385104543451</v>
      </c>
      <c r="G36" s="8">
        <f>+Monthly_2020_thru_2025!V54</f>
        <v>0.63015256607181636</v>
      </c>
      <c r="H36" s="8">
        <f>+Monthly_2020_thru_2025!W54</f>
        <v>1.9200920290537404</v>
      </c>
      <c r="I36" s="8">
        <f>+Monthly_2020_thru_2025!X54</f>
        <v>1.851555599041903</v>
      </c>
      <c r="J36" s="8">
        <f>+Monthly_2020_thru_2025!Y54</f>
        <v>2.0504404870823202E-2</v>
      </c>
      <c r="K36" s="8">
        <f>+Monthly_2020_thru_2025!Z54</f>
        <v>2.3950195498592004</v>
      </c>
      <c r="L36" s="28">
        <f>+Monthly_2020_thru_2025!AA54</f>
        <v>77122.196720548396</v>
      </c>
      <c r="M36" s="8">
        <f>+Monthly_2020_thru_2025!AB54</f>
        <v>7.8577282440506169</v>
      </c>
      <c r="N36" s="8">
        <f>+Monthly_2020_thru_2025!AC54</f>
        <v>0.19397349419493926</v>
      </c>
      <c r="O36" s="8">
        <f>+Monthly_2020_thru_2025!AD54</f>
        <v>0.31707409332085368</v>
      </c>
      <c r="P36" s="28">
        <f>+Monthly_2020_thru_2025!AE54</f>
        <v>77376.436903919704</v>
      </c>
      <c r="Q36" s="10">
        <f t="shared" si="0"/>
        <v>18.196000000000002</v>
      </c>
      <c r="R36" s="10">
        <f t="shared" si="1"/>
        <v>12.548</v>
      </c>
      <c r="S36" s="10">
        <f t="shared" si="2"/>
        <v>35.06</v>
      </c>
      <c r="T36" s="10">
        <f t="shared" si="3"/>
        <v>4.9969999999999999</v>
      </c>
      <c r="U36" s="10">
        <f t="shared" si="4"/>
        <v>15.417</v>
      </c>
      <c r="V36" s="10">
        <f t="shared" si="5"/>
        <v>15.090999999999999</v>
      </c>
      <c r="W36" s="10">
        <f t="shared" si="6"/>
        <v>0.14899999999999999</v>
      </c>
      <c r="X36" s="10">
        <f t="shared" si="7"/>
        <v>8.859</v>
      </c>
      <c r="Y36" s="31">
        <f t="shared" si="8"/>
        <v>517698.27100000001</v>
      </c>
      <c r="Z36" s="10">
        <f t="shared" si="9"/>
        <v>21.77</v>
      </c>
      <c r="AA36" s="10">
        <f t="shared" si="10"/>
        <v>1.0329999999999999</v>
      </c>
      <c r="AB36" s="10">
        <f t="shared" si="11"/>
        <v>1.7769999999999999</v>
      </c>
      <c r="AC36" s="31">
        <f t="shared" si="12"/>
        <v>518550.31699999998</v>
      </c>
    </row>
    <row r="37" spans="2:29" x14ac:dyDescent="0.35">
      <c r="B37" s="3">
        <v>2022</v>
      </c>
      <c r="C37" s="3" t="s">
        <v>27</v>
      </c>
      <c r="D37" s="8">
        <f>+Monthly_2020_thru_2025!R55</f>
        <v>16.299353528980646</v>
      </c>
      <c r="E37" s="8">
        <f>+Monthly_2020_thru_2025!T55</f>
        <v>1.6226174393236044</v>
      </c>
      <c r="F37" s="8">
        <f>+Monthly_2020_thru_2025!U55</f>
        <v>9.6171451020091308</v>
      </c>
      <c r="G37" s="8">
        <f>+Monthly_2020_thru_2025!V55</f>
        <v>0.70958189777934344</v>
      </c>
      <c r="H37" s="8">
        <f>+Monthly_2020_thru_2025!W55</f>
        <v>2.1887975906086838</v>
      </c>
      <c r="I37" s="8">
        <f>+Monthly_2020_thru_2025!X55</f>
        <v>2.1119623530511205</v>
      </c>
      <c r="J37" s="8">
        <f>+Monthly_2020_thru_2025!Y55</f>
        <v>1.7564375539241041E-2</v>
      </c>
      <c r="K37" s="8">
        <f>+Monthly_2020_thru_2025!Z55</f>
        <v>4.79849478140898</v>
      </c>
      <c r="L37" s="28">
        <f>+Monthly_2020_thru_2025!AA55</f>
        <v>83531.267314678786</v>
      </c>
      <c r="M37" s="8">
        <f>+Monthly_2020_thru_2025!AB55</f>
        <v>18.708523624558648</v>
      </c>
      <c r="N37" s="8">
        <f>+Monthly_2020_thru_2025!AC55</f>
        <v>0.23399900977960911</v>
      </c>
      <c r="O37" s="8">
        <f>+Monthly_2020_thru_2025!AD55</f>
        <v>0.33607681744590556</v>
      </c>
      <c r="P37" s="28">
        <f>+Monthly_2020_thru_2025!AE55</f>
        <v>84314.912110207108</v>
      </c>
      <c r="Q37" s="10">
        <f t="shared" si="0"/>
        <v>32.863999999999997</v>
      </c>
      <c r="R37" s="10">
        <f t="shared" si="1"/>
        <v>14.170999999999999</v>
      </c>
      <c r="S37" s="10">
        <f t="shared" si="2"/>
        <v>43.201000000000001</v>
      </c>
      <c r="T37" s="10">
        <f t="shared" si="3"/>
        <v>5.585</v>
      </c>
      <c r="U37" s="10">
        <f t="shared" si="4"/>
        <v>17.387</v>
      </c>
      <c r="V37" s="10">
        <f t="shared" si="5"/>
        <v>16.986999999999998</v>
      </c>
      <c r="W37" s="10">
        <f t="shared" si="6"/>
        <v>0.16400000000000001</v>
      </c>
      <c r="X37" s="10">
        <f t="shared" si="7"/>
        <v>13.448</v>
      </c>
      <c r="Y37" s="31">
        <f t="shared" si="8"/>
        <v>597533.16599999997</v>
      </c>
      <c r="Z37" s="10">
        <f t="shared" si="9"/>
        <v>39.954999999999998</v>
      </c>
      <c r="AA37" s="10">
        <f t="shared" si="10"/>
        <v>1.2589999999999999</v>
      </c>
      <c r="AB37" s="10">
        <f t="shared" si="11"/>
        <v>2.109</v>
      </c>
      <c r="AC37" s="31">
        <f t="shared" si="12"/>
        <v>599153.32900000003</v>
      </c>
    </row>
    <row r="38" spans="2:29" x14ac:dyDescent="0.35">
      <c r="B38" s="3">
        <v>2022</v>
      </c>
      <c r="C38" s="3" t="s">
        <v>28</v>
      </c>
      <c r="D38" s="8">
        <f>+Monthly_2020_thru_2025!R56</f>
        <v>85.076457548110255</v>
      </c>
      <c r="E38" s="8">
        <f>+Monthly_2020_thru_2025!T56</f>
        <v>2.4887270235488268</v>
      </c>
      <c r="F38" s="8">
        <f>+Monthly_2020_thru_2025!U56</f>
        <v>27.50744228424632</v>
      </c>
      <c r="G38" s="8">
        <f>+Monthly_2020_thru_2025!V56</f>
        <v>1.3310395423883064</v>
      </c>
      <c r="H38" s="8">
        <f>+Monthly_2020_thru_2025!W56</f>
        <v>4.4291199666187548</v>
      </c>
      <c r="I38" s="8">
        <f>+Monthly_2020_thru_2025!X56</f>
        <v>4.3437057024585357</v>
      </c>
      <c r="J38" s="8">
        <f>+Monthly_2020_thru_2025!Y56</f>
        <v>1.6620276894533988E-2</v>
      </c>
      <c r="K38" s="8">
        <f>+Monthly_2020_thru_2025!Z56</f>
        <v>2.2110889793204329</v>
      </c>
      <c r="L38" s="28">
        <f>+Monthly_2020_thru_2025!AA56</f>
        <v>126687.4296755353</v>
      </c>
      <c r="M38" s="8">
        <f>+Monthly_2020_thru_2025!AB56</f>
        <v>85.932176671507307</v>
      </c>
      <c r="N38" s="8">
        <f>+Monthly_2020_thru_2025!AC56</f>
        <v>0.57408238844878068</v>
      </c>
      <c r="O38" s="8">
        <f>+Monthly_2020_thru_2025!AD56</f>
        <v>0.4049768412739258</v>
      </c>
      <c r="P38" s="28">
        <f>+Monthly_2020_thru_2025!AE56</f>
        <v>129006.81064408073</v>
      </c>
      <c r="Q38" s="10">
        <f t="shared" si="0"/>
        <v>117.35</v>
      </c>
      <c r="R38" s="10">
        <f t="shared" si="1"/>
        <v>16.658999999999999</v>
      </c>
      <c r="S38" s="10">
        <f t="shared" si="2"/>
        <v>70.054000000000002</v>
      </c>
      <c r="T38" s="10">
        <f t="shared" si="3"/>
        <v>6.8239999999999998</v>
      </c>
      <c r="U38" s="10">
        <f t="shared" si="4"/>
        <v>21.725000000000001</v>
      </c>
      <c r="V38" s="10">
        <f t="shared" si="5"/>
        <v>21.241</v>
      </c>
      <c r="W38" s="10">
        <f t="shared" si="6"/>
        <v>0.17799999999999999</v>
      </c>
      <c r="X38" s="10">
        <f t="shared" si="7"/>
        <v>15.518000000000001</v>
      </c>
      <c r="Y38" s="31">
        <f t="shared" si="8"/>
        <v>722181.951</v>
      </c>
      <c r="Z38" s="10">
        <f t="shared" si="9"/>
        <v>125.408</v>
      </c>
      <c r="AA38" s="10">
        <f t="shared" si="10"/>
        <v>1.829</v>
      </c>
      <c r="AB38" s="10">
        <f t="shared" si="11"/>
        <v>2.512</v>
      </c>
      <c r="AC38" s="31">
        <f t="shared" si="12"/>
        <v>726108.33</v>
      </c>
    </row>
    <row r="39" spans="2:29" x14ac:dyDescent="0.35">
      <c r="B39" s="3">
        <v>2022</v>
      </c>
      <c r="C39" s="3" t="s">
        <v>29</v>
      </c>
      <c r="D39" s="8">
        <f>+Monthly_2020_thru_2025!R57</f>
        <v>417.09246368433332</v>
      </c>
      <c r="E39" s="8">
        <f>+Monthly_2020_thru_2025!T57</f>
        <v>2.6269707389003938</v>
      </c>
      <c r="F39" s="8">
        <f>+Monthly_2020_thru_2025!U57</f>
        <v>156.91059191555945</v>
      </c>
      <c r="G39" s="8">
        <f>+Monthly_2020_thru_2025!V57</f>
        <v>6.1167508918364941</v>
      </c>
      <c r="H39" s="8">
        <f>+Monthly_2020_thru_2025!W57</f>
        <v>20.995617399726445</v>
      </c>
      <c r="I39" s="8">
        <f>+Monthly_2020_thru_2025!X57</f>
        <v>20.698381648479131</v>
      </c>
      <c r="J39" s="8">
        <f>+Monthly_2020_thru_2025!Y57</f>
        <v>5.0445852554074917E-2</v>
      </c>
      <c r="K39" s="8">
        <f>+Monthly_2020_thru_2025!Z57</f>
        <v>499.53299299579919</v>
      </c>
      <c r="L39" s="28">
        <f>+Monthly_2020_thru_2025!AA57</f>
        <v>404663.54279283504</v>
      </c>
      <c r="M39" s="8">
        <f>+Monthly_2020_thru_2025!AB57</f>
        <v>93.612398078689822</v>
      </c>
      <c r="N39" s="8">
        <f>+Monthly_2020_thru_2025!AC57</f>
        <v>3.1316764912376835</v>
      </c>
      <c r="O39" s="8">
        <f>+Monthly_2020_thru_2025!AD57</f>
        <v>14.951318276074545</v>
      </c>
      <c r="P39" s="28">
        <f>+Monthly_2020_thru_2025!AE57</f>
        <v>407933.63233919098</v>
      </c>
      <c r="Q39" s="10">
        <f t="shared" si="0"/>
        <v>533.90099999999995</v>
      </c>
      <c r="R39" s="10">
        <f t="shared" si="1"/>
        <v>19.228000000000002</v>
      </c>
      <c r="S39" s="10">
        <f t="shared" si="2"/>
        <v>225.922</v>
      </c>
      <c r="T39" s="10">
        <f t="shared" si="3"/>
        <v>12.816000000000001</v>
      </c>
      <c r="U39" s="10">
        <f t="shared" si="4"/>
        <v>42.466999999999999</v>
      </c>
      <c r="V39" s="10">
        <f t="shared" si="5"/>
        <v>41.689</v>
      </c>
      <c r="W39" s="10">
        <f t="shared" si="6"/>
        <v>0.22500000000000001</v>
      </c>
      <c r="X39" s="10">
        <f t="shared" si="7"/>
        <v>514.83699999999999</v>
      </c>
      <c r="Y39" s="31">
        <f t="shared" si="8"/>
        <v>1118745.523</v>
      </c>
      <c r="Z39" s="10">
        <f t="shared" si="9"/>
        <v>218.48599999999999</v>
      </c>
      <c r="AA39" s="10">
        <f t="shared" si="10"/>
        <v>4.9509999999999996</v>
      </c>
      <c r="AB39" s="10">
        <f t="shared" si="11"/>
        <v>17.443999999999999</v>
      </c>
      <c r="AC39" s="31">
        <f t="shared" si="12"/>
        <v>1125925.8970000001</v>
      </c>
    </row>
    <row r="40" spans="2:29" s="27" customFormat="1" x14ac:dyDescent="0.35">
      <c r="B40" s="25">
        <v>2022</v>
      </c>
      <c r="C40" s="25" t="s">
        <v>30</v>
      </c>
      <c r="D40" s="26">
        <f>+Monthly_2020_thru_2025!R58</f>
        <v>174.73976655798566</v>
      </c>
      <c r="E40" s="26">
        <f>+Monthly_2020_thru_2025!T58</f>
        <v>4.3088016152778525</v>
      </c>
      <c r="F40" s="26">
        <f>+Monthly_2020_thru_2025!U58</f>
        <v>55.495244848197252</v>
      </c>
      <c r="G40" s="26">
        <f>+Monthly_2020_thru_2025!V58</f>
        <v>3.3816912508072883</v>
      </c>
      <c r="H40" s="26">
        <f>+Monthly_2020_thru_2025!W58</f>
        <v>9.7987873251067867</v>
      </c>
      <c r="I40" s="26">
        <f>+Monthly_2020_thru_2025!X58</f>
        <v>9.4758954338653734</v>
      </c>
      <c r="J40" s="26">
        <f>+Monthly_2020_thru_2025!Y58</f>
        <v>5.9532124197746221E-2</v>
      </c>
      <c r="K40" s="26">
        <f>+Monthly_2020_thru_2025!Z58</f>
        <v>131.84716948152203</v>
      </c>
      <c r="L40" s="29">
        <f>+Monthly_2020_thru_2025!AA58</f>
        <v>211175.50554507549</v>
      </c>
      <c r="M40" s="26">
        <f>+Monthly_2020_thru_2025!AB58</f>
        <v>86.700174733758899</v>
      </c>
      <c r="N40" s="26">
        <f>+Monthly_2020_thru_2025!AC58</f>
        <v>1.15643577905805</v>
      </c>
      <c r="O40" s="26">
        <f>+Monthly_2020_thru_2025!AD58</f>
        <v>10.771168882014781</v>
      </c>
      <c r="P40" s="29">
        <f>+Monthly_2020_thru_2025!AE58</f>
        <v>213687.62777557867</v>
      </c>
      <c r="Q40" s="10">
        <f t="shared" si="0"/>
        <v>708.221</v>
      </c>
      <c r="R40" s="10">
        <f t="shared" si="1"/>
        <v>23.26</v>
      </c>
      <c r="S40" s="10">
        <f t="shared" si="2"/>
        <v>280.38900000000001</v>
      </c>
      <c r="T40" s="10">
        <f t="shared" si="3"/>
        <v>15.894</v>
      </c>
      <c r="U40" s="10">
        <f t="shared" si="4"/>
        <v>51.250999999999998</v>
      </c>
      <c r="V40" s="10">
        <f t="shared" si="5"/>
        <v>50.152999999999999</v>
      </c>
      <c r="W40" s="10">
        <f t="shared" si="6"/>
        <v>0.28000000000000003</v>
      </c>
      <c r="X40" s="10">
        <f t="shared" si="7"/>
        <v>646.14499999999998</v>
      </c>
      <c r="Y40" s="31">
        <f t="shared" si="8"/>
        <v>1307378.7080000001</v>
      </c>
      <c r="Z40" s="10">
        <f t="shared" si="9"/>
        <v>304.399</v>
      </c>
      <c r="AA40" s="10">
        <f t="shared" si="10"/>
        <v>6.0739999999999998</v>
      </c>
      <c r="AB40" s="10">
        <f t="shared" si="11"/>
        <v>28.2</v>
      </c>
      <c r="AC40" s="31">
        <f t="shared" si="12"/>
        <v>1317041.4680000001</v>
      </c>
    </row>
    <row r="41" spans="2:29" x14ac:dyDescent="0.35">
      <c r="B41" s="3">
        <v>2022</v>
      </c>
      <c r="C41" s="3" t="s">
        <v>31</v>
      </c>
      <c r="D41" s="8">
        <f>+Monthly_2020_thru_2025!R59</f>
        <v>120.54243778675252</v>
      </c>
      <c r="E41" s="8">
        <f>+Monthly_2020_thru_2025!T59</f>
        <v>4.110840352192846</v>
      </c>
      <c r="F41" s="8">
        <f>+Monthly_2020_thru_2025!U59</f>
        <v>39.500847041000881</v>
      </c>
      <c r="G41" s="8">
        <f>+Monthly_2020_thru_2025!V59</f>
        <v>3.6432901591905025</v>
      </c>
      <c r="H41" s="8">
        <f>+Monthly_2020_thru_2025!W59</f>
        <v>9.0136641281055478</v>
      </c>
      <c r="I41" s="8">
        <f>+Monthly_2020_thru_2025!X59</f>
        <v>8.7202520112404649</v>
      </c>
      <c r="J41" s="8">
        <f>+Monthly_2020_thru_2025!Y59</f>
        <v>5.0193971188713472E-2</v>
      </c>
      <c r="K41" s="8">
        <f>+Monthly_2020_thru_2025!Z59</f>
        <v>50.457023425129002</v>
      </c>
      <c r="L41" s="28">
        <f>+Monthly_2020_thru_2025!AA59</f>
        <v>174471.99125316847</v>
      </c>
      <c r="M41" s="8">
        <f>+Monthly_2020_thru_2025!AB59</f>
        <v>101.64774510048838</v>
      </c>
      <c r="N41" s="8">
        <f>+Monthly_2020_thru_2025!AC59</f>
        <v>0.81430753369315079</v>
      </c>
      <c r="O41" s="8">
        <f>+Monthly_2020_thru_2025!AD59</f>
        <v>2.9165754353970175</v>
      </c>
      <c r="P41" s="28">
        <f>+Monthly_2020_thru_2025!AE59</f>
        <v>177255.84852572126</v>
      </c>
      <c r="Q41" s="10">
        <f t="shared" si="0"/>
        <v>828.64499999999998</v>
      </c>
      <c r="R41" s="10">
        <f t="shared" si="1"/>
        <v>26.721</v>
      </c>
      <c r="S41" s="10">
        <f t="shared" si="2"/>
        <v>318.31099999999998</v>
      </c>
      <c r="T41" s="10">
        <f t="shared" si="3"/>
        <v>18.960999999999999</v>
      </c>
      <c r="U41" s="10">
        <f t="shared" si="4"/>
        <v>58.226999999999997</v>
      </c>
      <c r="V41" s="10">
        <f t="shared" si="5"/>
        <v>56.837000000000003</v>
      </c>
      <c r="W41" s="10">
        <f t="shared" si="6"/>
        <v>0.317</v>
      </c>
      <c r="X41" s="10">
        <f t="shared" si="7"/>
        <v>695.51700000000005</v>
      </c>
      <c r="Y41" s="31">
        <f t="shared" si="8"/>
        <v>1440934.7779999999</v>
      </c>
      <c r="Z41" s="10">
        <f t="shared" si="9"/>
        <v>404.91699999999997</v>
      </c>
      <c r="AA41" s="10">
        <f t="shared" si="10"/>
        <v>6.82</v>
      </c>
      <c r="AB41" s="10">
        <f t="shared" si="11"/>
        <v>31.085000000000001</v>
      </c>
      <c r="AC41" s="31">
        <f t="shared" si="12"/>
        <v>1453332.878</v>
      </c>
    </row>
    <row r="42" spans="2:29" x14ac:dyDescent="0.35">
      <c r="B42" s="3">
        <v>2022</v>
      </c>
      <c r="C42" s="3" t="s">
        <v>32</v>
      </c>
      <c r="D42" s="8">
        <f>+Monthly_2020_thru_2025!R60</f>
        <v>71.065448867283706</v>
      </c>
      <c r="E42" s="8">
        <f>+Monthly_2020_thru_2025!T60</f>
        <v>3.9917842425976637</v>
      </c>
      <c r="F42" s="8">
        <f>+Monthly_2020_thru_2025!U60</f>
        <v>28.119180540201665</v>
      </c>
      <c r="G42" s="8">
        <f>+Monthly_2020_thru_2025!V60</f>
        <v>2.6681354393139158</v>
      </c>
      <c r="H42" s="8">
        <f>+Monthly_2020_thru_2025!W60</f>
        <v>6.6690628652325472</v>
      </c>
      <c r="I42" s="8">
        <f>+Monthly_2020_thru_2025!X60</f>
        <v>6.407381155539527</v>
      </c>
      <c r="J42" s="8">
        <f>+Monthly_2020_thru_2025!Y60</f>
        <v>5.3770517458489438E-2</v>
      </c>
      <c r="K42" s="8">
        <f>+Monthly_2020_thru_2025!Z60</f>
        <v>22.551459002117927</v>
      </c>
      <c r="L42" s="28">
        <f>+Monthly_2020_thru_2025!AA60</f>
        <v>143471.52967173254</v>
      </c>
      <c r="M42" s="8">
        <f>+Monthly_2020_thru_2025!AB60</f>
        <v>68.490238065480412</v>
      </c>
      <c r="N42" s="8">
        <f>+Monthly_2020_thru_2025!AC60</f>
        <v>0.58414404106441398</v>
      </c>
      <c r="O42" s="8">
        <f>+Monthly_2020_thru_2025!AD60</f>
        <v>1.9009621554470331</v>
      </c>
      <c r="P42" s="28">
        <f>+Monthly_2020_thru_2025!AE60</f>
        <v>145357.86054760675</v>
      </c>
      <c r="Q42" s="10">
        <f t="shared" si="0"/>
        <v>899.47500000000002</v>
      </c>
      <c r="R42" s="10">
        <f t="shared" si="1"/>
        <v>28.901</v>
      </c>
      <c r="S42" s="10">
        <f t="shared" si="2"/>
        <v>343.685</v>
      </c>
      <c r="T42" s="10">
        <f t="shared" si="3"/>
        <v>20.713000000000001</v>
      </c>
      <c r="U42" s="10">
        <f t="shared" si="4"/>
        <v>61.658999999999999</v>
      </c>
      <c r="V42" s="10">
        <f t="shared" si="5"/>
        <v>60.011000000000003</v>
      </c>
      <c r="W42" s="10">
        <f t="shared" si="6"/>
        <v>0.35499999999999998</v>
      </c>
      <c r="X42" s="10">
        <f t="shared" si="7"/>
        <v>716.34400000000005</v>
      </c>
      <c r="Y42" s="31">
        <f t="shared" si="8"/>
        <v>1527300.993</v>
      </c>
      <c r="Z42" s="10">
        <f t="shared" si="9"/>
        <v>471.87700000000001</v>
      </c>
      <c r="AA42" s="10">
        <f t="shared" si="10"/>
        <v>7.2960000000000003</v>
      </c>
      <c r="AB42" s="10">
        <f t="shared" si="11"/>
        <v>32.936</v>
      </c>
      <c r="AC42" s="31">
        <f t="shared" si="12"/>
        <v>1541514.97</v>
      </c>
    </row>
    <row r="43" spans="2:29" x14ac:dyDescent="0.35">
      <c r="B43" s="3">
        <v>2023</v>
      </c>
      <c r="C43" s="3" t="s">
        <v>21</v>
      </c>
      <c r="D43" s="8">
        <f>+Monthly_2020_thru_2025!R69</f>
        <v>83.265054270203223</v>
      </c>
      <c r="E43" s="8">
        <f>+Monthly_2020_thru_2025!T69</f>
        <v>3.9060451139437911</v>
      </c>
      <c r="F43" s="8">
        <f>+Monthly_2020_thru_2025!U69</f>
        <v>31.328012216458159</v>
      </c>
      <c r="G43" s="8">
        <f>+Monthly_2020_thru_2025!V69</f>
        <v>3.1536648978256325</v>
      </c>
      <c r="H43" s="8">
        <f>+Monthly_2020_thru_2025!W69</f>
        <v>7.7380606022539817</v>
      </c>
      <c r="I43" s="8">
        <f>+Monthly_2020_thru_2025!X69</f>
        <v>7.5170068582562566</v>
      </c>
      <c r="J43" s="8">
        <f>+Monthly_2020_thru_2025!Y69</f>
        <v>6.1872793317685089E-2</v>
      </c>
      <c r="K43" s="8">
        <f>+Monthly_2020_thru_2025!Z69</f>
        <v>44.137130575222919</v>
      </c>
      <c r="L43" s="28">
        <f>+Monthly_2020_thru_2025!AA69</f>
        <v>157460.02787152008</v>
      </c>
      <c r="M43" s="8">
        <f>+Monthly_2020_thru_2025!AB69</f>
        <v>50.258739170872374</v>
      </c>
      <c r="N43" s="8">
        <f>+Monthly_2020_thru_2025!AC69</f>
        <v>0.69515413106201018</v>
      </c>
      <c r="O43" s="8">
        <f>+Monthly_2020_thru_2025!AD69</f>
        <v>2.5974876550342452</v>
      </c>
      <c r="P43" s="28">
        <f>+Monthly_2020_thru_2025!AE69</f>
        <v>158923.65228184839</v>
      </c>
      <c r="Q43" s="10">
        <f t="shared" si="0"/>
        <v>982.16</v>
      </c>
      <c r="R43" s="10">
        <f t="shared" si="1"/>
        <v>31.271999999999998</v>
      </c>
      <c r="S43" s="10">
        <f t="shared" si="2"/>
        <v>371.86399999999998</v>
      </c>
      <c r="T43" s="10">
        <f t="shared" si="3"/>
        <v>23.536999999999999</v>
      </c>
      <c r="U43" s="10">
        <f t="shared" si="4"/>
        <v>68.391999999999996</v>
      </c>
      <c r="V43" s="10">
        <f t="shared" si="5"/>
        <v>66.554000000000002</v>
      </c>
      <c r="W43" s="10">
        <f t="shared" si="6"/>
        <v>0.40300000000000002</v>
      </c>
      <c r="X43" s="10">
        <f t="shared" si="7"/>
        <v>760.24599999999998</v>
      </c>
      <c r="Y43" s="31">
        <f t="shared" si="8"/>
        <v>1633911.7709999999</v>
      </c>
      <c r="Z43" s="10">
        <f t="shared" si="9"/>
        <v>521.12099999999998</v>
      </c>
      <c r="AA43" s="10">
        <f t="shared" si="10"/>
        <v>7.8940000000000001</v>
      </c>
      <c r="AB43" s="10">
        <f t="shared" si="11"/>
        <v>35.307000000000002</v>
      </c>
      <c r="AC43" s="31">
        <f t="shared" si="12"/>
        <v>1649534.8030000001</v>
      </c>
    </row>
    <row r="44" spans="2:29" x14ac:dyDescent="0.35">
      <c r="B44" s="3">
        <v>2023</v>
      </c>
      <c r="C44" s="3" t="s">
        <v>22</v>
      </c>
      <c r="D44" s="8">
        <f>+Monthly_2020_thru_2025!R70</f>
        <v>79.086882126198162</v>
      </c>
      <c r="E44" s="8">
        <f>+Monthly_2020_thru_2025!T70</f>
        <v>4.0850917901126591</v>
      </c>
      <c r="F44" s="8">
        <f>+Monthly_2020_thru_2025!U70</f>
        <v>31.519431377478142</v>
      </c>
      <c r="G44" s="8">
        <f>+Monthly_2020_thru_2025!V70</f>
        <v>3.0458618179674661</v>
      </c>
      <c r="H44" s="8">
        <f>+Monthly_2020_thru_2025!W70</f>
        <v>7.3905527134091402</v>
      </c>
      <c r="I44" s="8">
        <f>+Monthly_2020_thru_2025!X70</f>
        <v>7.1437833690821435</v>
      </c>
      <c r="J44" s="8">
        <f>+Monthly_2020_thru_2025!Y70</f>
        <v>6.0162202623915861E-2</v>
      </c>
      <c r="K44" s="8">
        <f>+Monthly_2020_thru_2025!Z70</f>
        <v>41.091371869079353</v>
      </c>
      <c r="L44" s="28">
        <f>+Monthly_2020_thru_2025!AA70</f>
        <v>154212.25728173909</v>
      </c>
      <c r="M44" s="8">
        <f>+Monthly_2020_thru_2025!AB70</f>
        <v>53.310221075707162</v>
      </c>
      <c r="N44" s="8">
        <f>+Monthly_2020_thru_2025!AC70</f>
        <v>0.65660397585320918</v>
      </c>
      <c r="O44" s="8">
        <f>+Monthly_2020_thru_2025!AD70</f>
        <v>4.7734408103103894</v>
      </c>
      <c r="P44" s="28">
        <f>+Monthly_2020_thru_2025!AE70</f>
        <v>155740.68079343601</v>
      </c>
      <c r="Q44" s="10">
        <f t="shared" si="0"/>
        <v>1060.7639999999999</v>
      </c>
      <c r="R44" s="10">
        <f t="shared" si="1"/>
        <v>33.276000000000003</v>
      </c>
      <c r="S44" s="10">
        <f t="shared" si="2"/>
        <v>399.75400000000002</v>
      </c>
      <c r="T44" s="10">
        <f t="shared" si="3"/>
        <v>26.068999999999999</v>
      </c>
      <c r="U44" s="10">
        <f t="shared" si="4"/>
        <v>74.287999999999997</v>
      </c>
      <c r="V44" s="10">
        <f t="shared" si="5"/>
        <v>72.259</v>
      </c>
      <c r="W44" s="10">
        <f t="shared" si="6"/>
        <v>0.44400000000000001</v>
      </c>
      <c r="X44" s="10">
        <f t="shared" si="7"/>
        <v>801.03700000000003</v>
      </c>
      <c r="Y44" s="31">
        <f t="shared" si="8"/>
        <v>1719666.091</v>
      </c>
      <c r="Z44" s="10">
        <f t="shared" si="9"/>
        <v>573.07899999999995</v>
      </c>
      <c r="AA44" s="10">
        <f t="shared" si="10"/>
        <v>8.4179999999999993</v>
      </c>
      <c r="AB44" s="10">
        <f t="shared" si="11"/>
        <v>39.780999999999999</v>
      </c>
      <c r="AC44" s="31">
        <f t="shared" si="12"/>
        <v>1736744.307</v>
      </c>
    </row>
    <row r="45" spans="2:29" x14ac:dyDescent="0.35">
      <c r="B45" s="3">
        <v>2023</v>
      </c>
      <c r="C45" s="3" t="s">
        <v>23</v>
      </c>
      <c r="D45" s="8">
        <f>+Monthly_2020_thru_2025!R71</f>
        <v>89.086881493024251</v>
      </c>
      <c r="E45" s="8">
        <f>+Monthly_2020_thru_2025!T71</f>
        <v>4.8263801785012754</v>
      </c>
      <c r="F45" s="8">
        <f>+Monthly_2020_thru_2025!U71</f>
        <v>33.834436651645952</v>
      </c>
      <c r="G45" s="8">
        <f>+Monthly_2020_thru_2025!V71</f>
        <v>3.0255672471906863</v>
      </c>
      <c r="H45" s="8">
        <f>+Monthly_2020_thru_2025!W71</f>
        <v>7.4818571779283811</v>
      </c>
      <c r="I45" s="8">
        <f>+Monthly_2020_thru_2025!X71</f>
        <v>7.2195287969292936</v>
      </c>
      <c r="J45" s="8">
        <f>+Monthly_2020_thru_2025!Y71</f>
        <v>6.5915928132323429E-2</v>
      </c>
      <c r="K45" s="8">
        <f>+Monthly_2020_thru_2025!Z71</f>
        <v>33.479684366239873</v>
      </c>
      <c r="L45" s="28">
        <f>+Monthly_2020_thru_2025!AA71</f>
        <v>165555.87925500754</v>
      </c>
      <c r="M45" s="8">
        <f>+Monthly_2020_thru_2025!AB71</f>
        <v>82.197538949993898</v>
      </c>
      <c r="N45" s="8">
        <f>+Monthly_2020_thru_2025!AC71</f>
        <v>0.70595990267546915</v>
      </c>
      <c r="O45" s="8">
        <f>+Monthly_2020_thru_2025!AD71</f>
        <v>2.8609908788745018</v>
      </c>
      <c r="P45" s="28">
        <f>+Monthly_2020_thru_2025!AE71</f>
        <v>167821.19377975469</v>
      </c>
      <c r="Q45" s="10">
        <f t="shared" si="0"/>
        <v>1149.5119999999999</v>
      </c>
      <c r="R45" s="10">
        <f t="shared" si="1"/>
        <v>35.427999999999997</v>
      </c>
      <c r="S45" s="10">
        <f t="shared" si="2"/>
        <v>429.44299999999998</v>
      </c>
      <c r="T45" s="10">
        <f t="shared" si="3"/>
        <v>28.509</v>
      </c>
      <c r="U45" s="10">
        <f t="shared" si="4"/>
        <v>80.043999999999997</v>
      </c>
      <c r="V45" s="10">
        <f t="shared" si="5"/>
        <v>77.817999999999998</v>
      </c>
      <c r="W45" s="10">
        <f t="shared" si="6"/>
        <v>0.48599999999999999</v>
      </c>
      <c r="X45" s="10">
        <f t="shared" si="7"/>
        <v>834.16099999999994</v>
      </c>
      <c r="Y45" s="31">
        <f t="shared" si="8"/>
        <v>1805133.449</v>
      </c>
      <c r="Z45" s="10">
        <f t="shared" si="9"/>
        <v>653.69399999999996</v>
      </c>
      <c r="AA45" s="10">
        <f t="shared" si="10"/>
        <v>8.9689999999999994</v>
      </c>
      <c r="AB45" s="10">
        <f t="shared" si="11"/>
        <v>42.289000000000001</v>
      </c>
      <c r="AC45" s="31">
        <f t="shared" si="12"/>
        <v>1824391.27</v>
      </c>
    </row>
    <row r="46" spans="2:29" x14ac:dyDescent="0.35">
      <c r="B46" s="3">
        <v>2023</v>
      </c>
      <c r="C46" s="3" t="s">
        <v>24</v>
      </c>
      <c r="D46" s="8">
        <f>+Monthly_2020_thru_2025!R72</f>
        <v>84.484938363529153</v>
      </c>
      <c r="E46" s="8">
        <f>+Monthly_2020_thru_2025!T72</f>
        <v>2.0806242087275288</v>
      </c>
      <c r="F46" s="8">
        <f>+Monthly_2020_thru_2025!U72</f>
        <v>26.664339465463666</v>
      </c>
      <c r="G46" s="8">
        <f>+Monthly_2020_thru_2025!V72</f>
        <v>1.373233095157167</v>
      </c>
      <c r="H46" s="8">
        <f>+Monthly_2020_thru_2025!W72</f>
        <v>4.0979757005490827</v>
      </c>
      <c r="I46" s="8">
        <f>+Monthly_2020_thru_2025!X72</f>
        <v>3.8957941173172399</v>
      </c>
      <c r="J46" s="8">
        <f>+Monthly_2020_thru_2025!Y72</f>
        <v>4.4772283623538002E-2</v>
      </c>
      <c r="K46" s="8">
        <f>+Monthly_2020_thru_2025!Z72</f>
        <v>18.823683210859095</v>
      </c>
      <c r="L46" s="28">
        <f>+Monthly_2020_thru_2025!AA72</f>
        <v>100342.56816823818</v>
      </c>
      <c r="M46" s="8">
        <f>+Monthly_2020_thru_2025!AB72</f>
        <v>96.062798527637511</v>
      </c>
      <c r="N46" s="8">
        <f>+Monthly_2020_thru_2025!AC72</f>
        <v>0.52337370541204375</v>
      </c>
      <c r="O46" s="8">
        <f>+Monthly_2020_thru_2025!AD72</f>
        <v>2.4745060587295433</v>
      </c>
      <c r="P46" s="28">
        <f>+Monthly_2020_thru_2025!AE72</f>
        <v>102900.10349564196</v>
      </c>
      <c r="Q46" s="10">
        <f t="shared" si="0"/>
        <v>1233.202</v>
      </c>
      <c r="R46" s="10">
        <f t="shared" si="1"/>
        <v>36.594999999999999</v>
      </c>
      <c r="S46" s="10">
        <f t="shared" si="2"/>
        <v>453.68299999999999</v>
      </c>
      <c r="T46" s="10">
        <f t="shared" si="3"/>
        <v>29.577000000000002</v>
      </c>
      <c r="U46" s="10">
        <f t="shared" si="4"/>
        <v>83.271000000000001</v>
      </c>
      <c r="V46" s="10">
        <f t="shared" si="5"/>
        <v>80.887</v>
      </c>
      <c r="W46" s="10">
        <f t="shared" si="6"/>
        <v>0.51900000000000002</v>
      </c>
      <c r="X46" s="10">
        <f t="shared" si="7"/>
        <v>852.78300000000002</v>
      </c>
      <c r="Y46" s="31">
        <f t="shared" si="8"/>
        <v>1865814.59</v>
      </c>
      <c r="Z46" s="10">
        <f t="shared" si="9"/>
        <v>748.95699999999999</v>
      </c>
      <c r="AA46" s="10">
        <f t="shared" si="10"/>
        <v>9.4160000000000004</v>
      </c>
      <c r="AB46" s="10">
        <f t="shared" si="11"/>
        <v>44.59</v>
      </c>
      <c r="AC46" s="31">
        <f t="shared" si="12"/>
        <v>1887587.115</v>
      </c>
    </row>
    <row r="47" spans="2:29" x14ac:dyDescent="0.35">
      <c r="B47" s="3">
        <v>2023</v>
      </c>
      <c r="C47" s="3" t="s">
        <v>25</v>
      </c>
      <c r="D47" s="8">
        <f>+Monthly_2020_thru_2025!R73</f>
        <v>56.969069466370186</v>
      </c>
      <c r="E47" s="8">
        <f>+Monthly_2020_thru_2025!T73</f>
        <v>2.5496171411548745</v>
      </c>
      <c r="F47" s="8">
        <f>+Monthly_2020_thru_2025!U73</f>
        <v>20.376841386950236</v>
      </c>
      <c r="G47" s="8">
        <f>+Monthly_2020_thru_2025!V73</f>
        <v>1.2789767007826605</v>
      </c>
      <c r="H47" s="8">
        <f>+Monthly_2020_thru_2025!W73</f>
        <v>3.6868556257677807</v>
      </c>
      <c r="I47" s="8">
        <f>+Monthly_2020_thru_2025!X73</f>
        <v>3.5075145601678437</v>
      </c>
      <c r="J47" s="8">
        <f>+Monthly_2020_thru_2025!Y73</f>
        <v>5.4186713823112881E-2</v>
      </c>
      <c r="K47" s="8">
        <f>+Monthly_2020_thru_2025!Z73</f>
        <v>19.483186642133234</v>
      </c>
      <c r="L47" s="28">
        <f>+Monthly_2020_thru_2025!AA73</f>
        <v>109261.24771887127</v>
      </c>
      <c r="M47" s="8">
        <f>+Monthly_2020_thru_2025!AB73</f>
        <v>56.07611517093568</v>
      </c>
      <c r="N47" s="8">
        <f>+Monthly_2020_thru_2025!AC73</f>
        <v>0.41858625946417904</v>
      </c>
      <c r="O47" s="8">
        <f>+Monthly_2020_thru_2025!AD73</f>
        <v>1.3976810914089552</v>
      </c>
      <c r="P47" s="28">
        <f>+Monthly_2020_thru_2025!AE73</f>
        <v>110787.88930346497</v>
      </c>
      <c r="Q47" s="10">
        <f t="shared" si="0"/>
        <v>1285.8599999999999</v>
      </c>
      <c r="R47" s="10">
        <f t="shared" si="1"/>
        <v>37.975000000000001</v>
      </c>
      <c r="S47" s="10">
        <f t="shared" si="2"/>
        <v>468.65600000000001</v>
      </c>
      <c r="T47" s="10">
        <f t="shared" si="3"/>
        <v>30.358000000000001</v>
      </c>
      <c r="U47" s="10">
        <f t="shared" si="4"/>
        <v>85.41</v>
      </c>
      <c r="V47" s="10">
        <f t="shared" si="5"/>
        <v>82.893000000000001</v>
      </c>
      <c r="W47" s="10">
        <f t="shared" si="6"/>
        <v>0.55600000000000005</v>
      </c>
      <c r="X47" s="10">
        <f t="shared" si="7"/>
        <v>870.80799999999999</v>
      </c>
      <c r="Y47" s="31">
        <f t="shared" si="8"/>
        <v>1907955.443</v>
      </c>
      <c r="Z47" s="10">
        <f t="shared" si="9"/>
        <v>800.85400000000004</v>
      </c>
      <c r="AA47" s="10">
        <f t="shared" si="10"/>
        <v>9.6880000000000006</v>
      </c>
      <c r="AB47" s="10">
        <f t="shared" si="11"/>
        <v>45.701999999999998</v>
      </c>
      <c r="AC47" s="31">
        <f t="shared" si="12"/>
        <v>1931106.649</v>
      </c>
    </row>
    <row r="48" spans="2:29" x14ac:dyDescent="0.35">
      <c r="B48" s="3">
        <v>2023</v>
      </c>
      <c r="C48" s="3" t="s">
        <v>26</v>
      </c>
      <c r="D48" s="8">
        <f>+Monthly_2020_thru_2025!R74</f>
        <v>75.92498301821567</v>
      </c>
      <c r="E48" s="8">
        <f>+Monthly_2020_thru_2025!T74</f>
        <v>3.1892017462348283</v>
      </c>
      <c r="F48" s="8">
        <f>+Monthly_2020_thru_2025!U74</f>
        <v>32.0433533163921</v>
      </c>
      <c r="G48" s="8">
        <f>+Monthly_2020_thru_2025!V74</f>
        <v>3.4407764293096093</v>
      </c>
      <c r="H48" s="8">
        <f>+Monthly_2020_thru_2025!W74</f>
        <v>8.0820714193114274</v>
      </c>
      <c r="I48" s="8">
        <f>+Monthly_2020_thru_2025!X74</f>
        <v>7.8023690390982701</v>
      </c>
      <c r="J48" s="8">
        <f>+Monthly_2020_thru_2025!Y74</f>
        <v>5.898619220870039E-2</v>
      </c>
      <c r="K48" s="8">
        <f>+Monthly_2020_thru_2025!Z74</f>
        <v>53.143909856371401</v>
      </c>
      <c r="L48" s="28">
        <f>+Monthly_2020_thru_2025!AA74</f>
        <v>151509.72196497914</v>
      </c>
      <c r="M48" s="8">
        <f>+Monthly_2020_thru_2025!AB74</f>
        <v>53.683949490561396</v>
      </c>
      <c r="N48" s="8">
        <f>+Monthly_2020_thru_2025!AC74</f>
        <v>0.6857571235140455</v>
      </c>
      <c r="O48" s="8">
        <f>+Monthly_2020_thru_2025!AD74</f>
        <v>3.9233927285189041</v>
      </c>
      <c r="P48" s="28">
        <f>+Monthly_2020_thru_2025!AE74</f>
        <v>153056.1763250503</v>
      </c>
      <c r="Q48" s="10">
        <f t="shared" si="0"/>
        <v>1353.634</v>
      </c>
      <c r="R48" s="10">
        <f t="shared" si="1"/>
        <v>39.786999999999999</v>
      </c>
      <c r="S48" s="10">
        <f t="shared" si="2"/>
        <v>492.91699999999997</v>
      </c>
      <c r="T48" s="10">
        <f t="shared" si="3"/>
        <v>33.168999999999997</v>
      </c>
      <c r="U48" s="10">
        <f t="shared" si="4"/>
        <v>91.572000000000003</v>
      </c>
      <c r="V48" s="10">
        <f t="shared" si="5"/>
        <v>88.843999999999994</v>
      </c>
      <c r="W48" s="10">
        <f t="shared" si="6"/>
        <v>0.59399999999999997</v>
      </c>
      <c r="X48" s="10">
        <f t="shared" si="7"/>
        <v>921.55700000000002</v>
      </c>
      <c r="Y48" s="31">
        <f t="shared" si="8"/>
        <v>1982342.969</v>
      </c>
      <c r="Z48" s="10">
        <f t="shared" si="9"/>
        <v>846.68100000000004</v>
      </c>
      <c r="AA48" s="10">
        <f t="shared" si="10"/>
        <v>10.18</v>
      </c>
      <c r="AB48" s="10">
        <f t="shared" si="11"/>
        <v>49.308999999999997</v>
      </c>
      <c r="AC48" s="31">
        <f t="shared" si="12"/>
        <v>2006786.388</v>
      </c>
    </row>
    <row r="49" spans="2:29" x14ac:dyDescent="0.35">
      <c r="B49" s="3">
        <v>2023</v>
      </c>
      <c r="C49" s="3" t="s">
        <v>27</v>
      </c>
      <c r="D49" s="8">
        <f>+Monthly_2020_thru_2025!R75</f>
        <v>64.198317850584132</v>
      </c>
      <c r="E49" s="8">
        <f>+Monthly_2020_thru_2025!T75</f>
        <v>3.7828872413103638</v>
      </c>
      <c r="F49" s="8">
        <f>+Monthly_2020_thru_2025!U75</f>
        <v>33.125566193844506</v>
      </c>
      <c r="G49" s="8">
        <f>+Monthly_2020_thru_2025!V75</f>
        <v>3.4311136603675192</v>
      </c>
      <c r="H49" s="8">
        <f>+Monthly_2020_thru_2025!W75</f>
        <v>8.0047718612378116</v>
      </c>
      <c r="I49" s="8">
        <f>+Monthly_2020_thru_2025!X75</f>
        <v>7.6948897179258697</v>
      </c>
      <c r="J49" s="8">
        <f>+Monthly_2020_thru_2025!Y75</f>
        <v>6.581159461034293E-2</v>
      </c>
      <c r="K49" s="8">
        <f>+Monthly_2020_thru_2025!Z75</f>
        <v>49.341698945455569</v>
      </c>
      <c r="L49" s="28">
        <f>+Monthly_2020_thru_2025!AA75</f>
        <v>163570.65306657966</v>
      </c>
      <c r="M49" s="8">
        <f>+Monthly_2020_thru_2025!AB75</f>
        <v>50.09721169108181</v>
      </c>
      <c r="N49" s="8">
        <f>+Monthly_2020_thru_2025!AC75</f>
        <v>0.67311888675094234</v>
      </c>
      <c r="O49" s="8">
        <f>+Monthly_2020_thru_2025!AD75</f>
        <v>4.8715645730525807</v>
      </c>
      <c r="P49" s="28">
        <f>+Monthly_2020_thru_2025!AE75</f>
        <v>165023.67278710849</v>
      </c>
      <c r="Q49" s="10">
        <f t="shared" si="0"/>
        <v>1401.5329999999999</v>
      </c>
      <c r="R49" s="10">
        <f t="shared" si="1"/>
        <v>41.947000000000003</v>
      </c>
      <c r="S49" s="10">
        <f t="shared" si="2"/>
        <v>516.42499999999995</v>
      </c>
      <c r="T49" s="10">
        <f t="shared" si="3"/>
        <v>35.89</v>
      </c>
      <c r="U49" s="10">
        <f t="shared" si="4"/>
        <v>97.388000000000005</v>
      </c>
      <c r="V49" s="10">
        <f t="shared" si="5"/>
        <v>94.427000000000007</v>
      </c>
      <c r="W49" s="10">
        <f t="shared" si="6"/>
        <v>0.64200000000000002</v>
      </c>
      <c r="X49" s="10">
        <f t="shared" si="7"/>
        <v>966.1</v>
      </c>
      <c r="Y49" s="31">
        <f t="shared" si="8"/>
        <v>2062382.3540000001</v>
      </c>
      <c r="Z49" s="10">
        <f t="shared" si="9"/>
        <v>878.06899999999996</v>
      </c>
      <c r="AA49" s="10">
        <f t="shared" si="10"/>
        <v>10.619</v>
      </c>
      <c r="AB49" s="10">
        <f t="shared" si="11"/>
        <v>53.844000000000001</v>
      </c>
      <c r="AC49" s="31">
        <f t="shared" si="12"/>
        <v>2087495.149</v>
      </c>
    </row>
    <row r="50" spans="2:29" x14ac:dyDescent="0.35">
      <c r="B50" s="3">
        <v>2023</v>
      </c>
      <c r="C50" s="3" t="s">
        <v>28</v>
      </c>
      <c r="D50" s="8">
        <f>+Monthly_2020_thru_2025!R76</f>
        <v>67.667885220621841</v>
      </c>
      <c r="E50" s="8">
        <f>+Monthly_2020_thru_2025!T76</f>
        <v>3.9887137735254741</v>
      </c>
      <c r="F50" s="8">
        <f>+Monthly_2020_thru_2025!U76</f>
        <v>30.017808053923567</v>
      </c>
      <c r="G50" s="8">
        <f>+Monthly_2020_thru_2025!V76</f>
        <v>3.2679496531827277</v>
      </c>
      <c r="H50" s="8">
        <f>+Monthly_2020_thru_2025!W76</f>
        <v>7.5712692193013575</v>
      </c>
      <c r="I50" s="8">
        <f>+Monthly_2020_thru_2025!X76</f>
        <v>7.2702488488323587</v>
      </c>
      <c r="J50" s="8">
        <f>+Monthly_2020_thru_2025!Y76</f>
        <v>7.3287264532456181E-2</v>
      </c>
      <c r="K50" s="8">
        <f>+Monthly_2020_thru_2025!Z76</f>
        <v>22.251825747373168</v>
      </c>
      <c r="L50" s="28">
        <f>+Monthly_2020_thru_2025!AA76</f>
        <v>150245.82998273434</v>
      </c>
      <c r="M50" s="8">
        <f>+Monthly_2020_thru_2025!AB76</f>
        <v>71.41712218599335</v>
      </c>
      <c r="N50" s="8">
        <f>+Monthly_2020_thru_2025!AC76</f>
        <v>0.62143110020050418</v>
      </c>
      <c r="O50" s="8">
        <f>+Monthly_2020_thru_2025!AD76</f>
        <v>3.0985091033347039</v>
      </c>
      <c r="P50" s="28">
        <f>+Monthly_2020_thru_2025!AE76</f>
        <v>152216.44450524397</v>
      </c>
      <c r="Q50" s="10">
        <f t="shared" ref="Q50:Q70" si="13">ROUND(SUM(D39:D50),3)</f>
        <v>1384.124</v>
      </c>
      <c r="R50" s="10">
        <f t="shared" ref="R50:R70" si="14">ROUND(SUM(E39:E50),3)</f>
        <v>43.447000000000003</v>
      </c>
      <c r="S50" s="10">
        <f t="shared" ref="S50:S70" si="15">ROUND(SUM(F39:F50),3)</f>
        <v>518.93600000000004</v>
      </c>
      <c r="T50" s="10">
        <f t="shared" ref="T50:T70" si="16">ROUND(SUM(G39:G50),3)</f>
        <v>37.826999999999998</v>
      </c>
      <c r="U50" s="10">
        <f t="shared" ref="U50:U70" si="17">ROUND(SUM(H39:H50),3)</f>
        <v>100.53100000000001</v>
      </c>
      <c r="V50" s="10">
        <f t="shared" ref="V50:V70" si="18">ROUND(SUM(I39:I50),3)</f>
        <v>97.352999999999994</v>
      </c>
      <c r="W50" s="10">
        <f t="shared" ref="W50:W70" si="19">ROUND(SUM(J39:J50),3)</f>
        <v>0.69899999999999995</v>
      </c>
      <c r="X50" s="10">
        <f t="shared" ref="X50:X70" si="20">ROUND(SUM(K39:K50),3)</f>
        <v>986.14099999999996</v>
      </c>
      <c r="Y50" s="31">
        <f t="shared" ref="Y50:Y70" si="21">ROUND(SUM(L39:L50),3)</f>
        <v>2085940.7549999999</v>
      </c>
      <c r="Z50" s="10">
        <f t="shared" ref="Z50:Z70" si="22">ROUND(SUM(M39:M50),3)</f>
        <v>863.55399999999997</v>
      </c>
      <c r="AA50" s="10">
        <f t="shared" ref="AA50:AA70" si="23">ROUND(SUM(N39:N50),3)</f>
        <v>10.667</v>
      </c>
      <c r="AB50" s="10">
        <f t="shared" ref="AB50:AB70" si="24">ROUND(SUM(O39:O50),3)</f>
        <v>56.537999999999997</v>
      </c>
      <c r="AC50" s="31">
        <f t="shared" ref="AC50:AC70" si="25">ROUND(SUM(P39:P50),3)</f>
        <v>2110704.7820000001</v>
      </c>
    </row>
    <row r="51" spans="2:29" x14ac:dyDescent="0.35">
      <c r="B51" s="3">
        <v>2023</v>
      </c>
      <c r="C51" s="3" t="s">
        <v>29</v>
      </c>
      <c r="D51" s="8">
        <f>+Monthly_2020_thru_2025!R77</f>
        <v>69.546401235858269</v>
      </c>
      <c r="E51" s="8">
        <f>+Monthly_2020_thru_2025!T77</f>
        <v>3.818162421315539</v>
      </c>
      <c r="F51" s="8">
        <f>+Monthly_2020_thru_2025!U77</f>
        <v>29.996350751491345</v>
      </c>
      <c r="G51" s="8">
        <f>+Monthly_2020_thru_2025!V77</f>
        <v>3.3971694801492496</v>
      </c>
      <c r="H51" s="8">
        <f>+Monthly_2020_thru_2025!W77</f>
        <v>7.8211596618011479</v>
      </c>
      <c r="I51" s="8">
        <f>+Monthly_2020_thru_2025!X77</f>
        <v>7.5104131483672791</v>
      </c>
      <c r="J51" s="8">
        <f>+Monthly_2020_thru_2025!Y77</f>
        <v>8.1351424624992758E-2</v>
      </c>
      <c r="K51" s="8">
        <f>+Monthly_2020_thru_2025!Z77</f>
        <v>26.616964215829437</v>
      </c>
      <c r="L51" s="28">
        <f>+Monthly_2020_thru_2025!AA77</f>
        <v>147698.58844366195</v>
      </c>
      <c r="M51" s="8">
        <f>+Monthly_2020_thru_2025!AB77</f>
        <v>67.174890804851344</v>
      </c>
      <c r="N51" s="8">
        <f>+Monthly_2020_thru_2025!AC77</f>
        <v>0.63507252961362215</v>
      </c>
      <c r="O51" s="8">
        <f>+Monthly_2020_thru_2025!AD77</f>
        <v>1.6321688940648242</v>
      </c>
      <c r="P51" s="28">
        <f>+Monthly_2020_thru_2025!AE77</f>
        <v>149567.21232760811</v>
      </c>
      <c r="Q51" s="10">
        <f t="shared" si="13"/>
        <v>1036.578</v>
      </c>
      <c r="R51" s="10">
        <f t="shared" si="14"/>
        <v>44.637999999999998</v>
      </c>
      <c r="S51" s="10">
        <f t="shared" si="15"/>
        <v>392.02100000000002</v>
      </c>
      <c r="T51" s="10">
        <f t="shared" si="16"/>
        <v>35.106999999999999</v>
      </c>
      <c r="U51" s="10">
        <f t="shared" si="17"/>
        <v>87.355999999999995</v>
      </c>
      <c r="V51" s="10">
        <f t="shared" si="18"/>
        <v>84.165000000000006</v>
      </c>
      <c r="W51" s="10">
        <f t="shared" si="19"/>
        <v>0.73</v>
      </c>
      <c r="X51" s="10">
        <f t="shared" si="20"/>
        <v>513.22500000000002</v>
      </c>
      <c r="Y51" s="31">
        <f t="shared" si="21"/>
        <v>1828975.8</v>
      </c>
      <c r="Z51" s="10">
        <f t="shared" si="22"/>
        <v>837.11699999999996</v>
      </c>
      <c r="AA51" s="10">
        <f t="shared" si="23"/>
        <v>8.17</v>
      </c>
      <c r="AB51" s="10">
        <f t="shared" si="24"/>
        <v>43.218000000000004</v>
      </c>
      <c r="AC51" s="31">
        <f t="shared" si="25"/>
        <v>1852338.362</v>
      </c>
    </row>
    <row r="52" spans="2:29" x14ac:dyDescent="0.35">
      <c r="B52" s="3">
        <v>2023</v>
      </c>
      <c r="C52" s="25" t="s">
        <v>30</v>
      </c>
      <c r="D52" s="8">
        <f>+Monthly_2020_thru_2025!R78</f>
        <v>135.31822619002742</v>
      </c>
      <c r="E52" s="8">
        <f>+Monthly_2020_thru_2025!T78</f>
        <v>2.9943238409154196</v>
      </c>
      <c r="F52" s="8">
        <f>+Monthly_2020_thru_2025!U78</f>
        <v>42.001695700359704</v>
      </c>
      <c r="G52" s="8">
        <f>+Monthly_2020_thru_2025!V78</f>
        <v>2.5408874496048384</v>
      </c>
      <c r="H52" s="8">
        <f>+Monthly_2020_thru_2025!W78</f>
        <v>6.8648651662358215</v>
      </c>
      <c r="I52" s="8">
        <f>+Monthly_2020_thru_2025!X78</f>
        <v>6.6037554334408313</v>
      </c>
      <c r="J52" s="8">
        <f>+Monthly_2020_thru_2025!Y78</f>
        <v>6.8308758863853528E-2</v>
      </c>
      <c r="K52" s="8">
        <f>+Monthly_2020_thru_2025!Z78</f>
        <v>53.370115100703075</v>
      </c>
      <c r="L52" s="28">
        <f>+Monthly_2020_thru_2025!AA78</f>
        <v>140978.58817301373</v>
      </c>
      <c r="M52" s="8">
        <f>+Monthly_2020_thru_2025!AB78</f>
        <v>113.56754308488031</v>
      </c>
      <c r="N52" s="8">
        <f>+Monthly_2020_thru_2025!AC78</f>
        <v>0.83474700127395329</v>
      </c>
      <c r="O52" s="8">
        <f>+Monthly_2020_thru_2025!AD78</f>
        <v>2.5330621500597137</v>
      </c>
      <c r="P52" s="28">
        <f>+Monthly_2020_thru_2025!AE78</f>
        <v>144078.22366420768</v>
      </c>
      <c r="Q52" s="10">
        <f t="shared" si="13"/>
        <v>997.15700000000004</v>
      </c>
      <c r="R52" s="10">
        <f t="shared" si="14"/>
        <v>43.323999999999998</v>
      </c>
      <c r="S52" s="10">
        <f t="shared" si="15"/>
        <v>378.52800000000002</v>
      </c>
      <c r="T52" s="10">
        <f t="shared" si="16"/>
        <v>34.267000000000003</v>
      </c>
      <c r="U52" s="10">
        <f t="shared" si="17"/>
        <v>84.421999999999997</v>
      </c>
      <c r="V52" s="10">
        <f t="shared" si="18"/>
        <v>81.293000000000006</v>
      </c>
      <c r="W52" s="10">
        <f t="shared" si="19"/>
        <v>0.73899999999999999</v>
      </c>
      <c r="X52" s="10">
        <f t="shared" si="20"/>
        <v>434.74799999999999</v>
      </c>
      <c r="Y52" s="31">
        <f t="shared" si="21"/>
        <v>1758778.8829999999</v>
      </c>
      <c r="Z52" s="10">
        <f t="shared" si="22"/>
        <v>863.98400000000004</v>
      </c>
      <c r="AA52" s="10">
        <f t="shared" si="23"/>
        <v>7.8479999999999999</v>
      </c>
      <c r="AB52" s="10">
        <f t="shared" si="24"/>
        <v>34.979999999999997</v>
      </c>
      <c r="AC52" s="31">
        <f t="shared" si="25"/>
        <v>1782728.9580000001</v>
      </c>
    </row>
    <row r="53" spans="2:29" x14ac:dyDescent="0.35">
      <c r="B53" s="3">
        <v>2023</v>
      </c>
      <c r="C53" s="3" t="s">
        <v>31</v>
      </c>
      <c r="D53" s="8">
        <f>+Monthly_2020_thru_2025!R79</f>
        <v>72.17500529007927</v>
      </c>
      <c r="E53" s="8">
        <f>+Monthly_2020_thru_2025!T79</f>
        <v>2.3125763289865744</v>
      </c>
      <c r="F53" s="8">
        <f>+Monthly_2020_thru_2025!U79</f>
        <v>22.493172370052285</v>
      </c>
      <c r="G53" s="8">
        <f>+Monthly_2020_thru_2025!V79</f>
        <v>1.1903762743611399</v>
      </c>
      <c r="H53" s="8">
        <f>+Monthly_2020_thru_2025!W79</f>
        <v>3.709588024159288</v>
      </c>
      <c r="I53" s="8">
        <f>+Monthly_2020_thru_2025!X79</f>
        <v>3.5918660322941727</v>
      </c>
      <c r="J53" s="8">
        <f>+Monthly_2020_thru_2025!Y79</f>
        <v>0.1436587354643129</v>
      </c>
      <c r="K53" s="8">
        <f>+Monthly_2020_thru_2025!Z79</f>
        <v>5.5894243113499122</v>
      </c>
      <c r="L53" s="28">
        <f>+Monthly_2020_thru_2025!AA79</f>
        <v>107567.12581340771</v>
      </c>
      <c r="M53" s="8">
        <f>+Monthly_2020_thru_2025!AB79</f>
        <v>89.214766650934763</v>
      </c>
      <c r="N53" s="8">
        <f>+Monthly_2020_thru_2025!AC79</f>
        <v>0.47131014690068029</v>
      </c>
      <c r="O53" s="8">
        <f>+Monthly_2020_thru_2025!AD79</f>
        <v>1.1277964588527982</v>
      </c>
      <c r="P53" s="28">
        <f>+Monthly_2020_thru_2025!AE79</f>
        <v>109937.94540345746</v>
      </c>
      <c r="Q53" s="10">
        <f t="shared" si="13"/>
        <v>948.78899999999999</v>
      </c>
      <c r="R53" s="10">
        <f t="shared" si="14"/>
        <v>41.524999999999999</v>
      </c>
      <c r="S53" s="10">
        <f t="shared" si="15"/>
        <v>361.52</v>
      </c>
      <c r="T53" s="10">
        <f t="shared" si="16"/>
        <v>31.814</v>
      </c>
      <c r="U53" s="10">
        <f t="shared" si="17"/>
        <v>79.117999999999995</v>
      </c>
      <c r="V53" s="10">
        <f t="shared" si="18"/>
        <v>76.165000000000006</v>
      </c>
      <c r="W53" s="10">
        <f t="shared" si="19"/>
        <v>0.83199999999999996</v>
      </c>
      <c r="X53" s="10">
        <f t="shared" si="20"/>
        <v>389.88</v>
      </c>
      <c r="Y53" s="31">
        <f t="shared" si="21"/>
        <v>1691874.017</v>
      </c>
      <c r="Z53" s="10">
        <f t="shared" si="22"/>
        <v>851.55100000000004</v>
      </c>
      <c r="AA53" s="10">
        <f t="shared" si="23"/>
        <v>7.5049999999999999</v>
      </c>
      <c r="AB53" s="10">
        <f t="shared" si="24"/>
        <v>33.192</v>
      </c>
      <c r="AC53" s="31">
        <f t="shared" si="25"/>
        <v>1715411.0549999999</v>
      </c>
    </row>
    <row r="54" spans="2:29" x14ac:dyDescent="0.35">
      <c r="B54" s="3">
        <v>2023</v>
      </c>
      <c r="C54" s="3" t="s">
        <v>32</v>
      </c>
      <c r="D54" s="8">
        <f>+Monthly_2020_thru_2025!R80</f>
        <v>99.683775502327009</v>
      </c>
      <c r="E54" s="8">
        <f>+Monthly_2020_thru_2025!T80</f>
        <v>3.5105886852619155</v>
      </c>
      <c r="F54" s="8">
        <f>+Monthly_2020_thru_2025!U80</f>
        <v>34.839062820630964</v>
      </c>
      <c r="G54" s="8">
        <f>+Monthly_2020_thru_2025!V80</f>
        <v>2.0565194474854103</v>
      </c>
      <c r="H54" s="8">
        <f>+Monthly_2020_thru_2025!W80</f>
        <v>6.0776127560731874</v>
      </c>
      <c r="I54" s="8">
        <f>+Monthly_2020_thru_2025!X80</f>
        <v>5.8697107427200175</v>
      </c>
      <c r="J54" s="8">
        <f>+Monthly_2020_thru_2025!Y80</f>
        <v>0.21231229501319487</v>
      </c>
      <c r="K54" s="8">
        <f>+Monthly_2020_thru_2025!Z80</f>
        <v>22.888509221715712</v>
      </c>
      <c r="L54" s="28">
        <f>+Monthly_2020_thru_2025!AA80</f>
        <v>154235.08168043877</v>
      </c>
      <c r="M54" s="8">
        <f>+Monthly_2020_thru_2025!AB80</f>
        <v>103.19753021468381</v>
      </c>
      <c r="N54" s="8">
        <f>+Monthly_2020_thru_2025!AC80</f>
        <v>0.69238347124317434</v>
      </c>
      <c r="O54" s="8">
        <f>+Monthly_2020_thru_2025!AD80</f>
        <v>1.6167151563872193</v>
      </c>
      <c r="P54" s="28">
        <f>+Monthly_2020_thru_2025!AE80</f>
        <v>157021.35021023639</v>
      </c>
      <c r="Q54" s="10">
        <f t="shared" si="13"/>
        <v>977.40700000000004</v>
      </c>
      <c r="R54" s="10">
        <f t="shared" si="14"/>
        <v>41.043999999999997</v>
      </c>
      <c r="S54" s="10">
        <f t="shared" si="15"/>
        <v>368.24</v>
      </c>
      <c r="T54" s="10">
        <f t="shared" si="16"/>
        <v>31.202000000000002</v>
      </c>
      <c r="U54" s="10">
        <f t="shared" si="17"/>
        <v>78.527000000000001</v>
      </c>
      <c r="V54" s="10">
        <f t="shared" si="18"/>
        <v>75.626999999999995</v>
      </c>
      <c r="W54" s="10">
        <f t="shared" si="19"/>
        <v>0.99099999999999999</v>
      </c>
      <c r="X54" s="10">
        <f t="shared" si="20"/>
        <v>390.21800000000002</v>
      </c>
      <c r="Y54" s="31">
        <f t="shared" si="21"/>
        <v>1702637.5689999999</v>
      </c>
      <c r="Z54" s="10">
        <f t="shared" si="22"/>
        <v>886.25800000000004</v>
      </c>
      <c r="AA54" s="10">
        <f t="shared" si="23"/>
        <v>7.6130000000000004</v>
      </c>
      <c r="AB54" s="10">
        <f t="shared" si="24"/>
        <v>32.906999999999996</v>
      </c>
      <c r="AC54" s="31">
        <f t="shared" si="25"/>
        <v>1727074.5449999999</v>
      </c>
    </row>
    <row r="55" spans="2:29" x14ac:dyDescent="0.35">
      <c r="B55" s="3">
        <v>2024</v>
      </c>
      <c r="C55" s="3" t="s">
        <v>21</v>
      </c>
      <c r="D55" s="8">
        <f>+Monthly_2020_thru_2025!R89</f>
        <v>64.172447597600666</v>
      </c>
      <c r="E55" s="8">
        <f>+Monthly_2020_thru_2025!T89</f>
        <v>3.1276550707346948</v>
      </c>
      <c r="F55" s="8">
        <f>+Monthly_2020_thru_2025!U89</f>
        <v>30.543544995106984</v>
      </c>
      <c r="G55" s="8">
        <f>+Monthly_2020_thru_2025!V89</f>
        <v>4.0438016025119863</v>
      </c>
      <c r="H55" s="8">
        <f>+Monthly_2020_thru_2025!W89</f>
        <v>9.3892431934146039</v>
      </c>
      <c r="I55" s="8">
        <f>+Monthly_2020_thru_2025!X89</f>
        <v>9.1085171923626831</v>
      </c>
      <c r="J55" s="8">
        <f>+Monthly_2020_thru_2025!Y89</f>
        <v>0.19093172046283066</v>
      </c>
      <c r="K55" s="8">
        <f>+Monthly_2020_thru_2025!Z89</f>
        <v>24.125139310861147</v>
      </c>
      <c r="L55" s="28">
        <f>+Monthly_2020_thru_2025!AA89</f>
        <v>162527.80050361279</v>
      </c>
      <c r="M55" s="8">
        <f>+Monthly_2020_thru_2025!AB89</f>
        <v>70.240173671008549</v>
      </c>
      <c r="N55" s="8">
        <f>+Monthly_2020_thru_2025!AC89</f>
        <v>0.7203086439102041</v>
      </c>
      <c r="O55" s="8">
        <f>+Monthly_2020_thru_2025!AD89</f>
        <v>1.0874172546254299</v>
      </c>
      <c r="P55" s="28">
        <f>+Monthly_2020_thru_2025!AE89</f>
        <v>164685.40715703723</v>
      </c>
      <c r="Q55" s="10">
        <f t="shared" si="13"/>
        <v>958.31500000000005</v>
      </c>
      <c r="R55" s="10">
        <f t="shared" si="14"/>
        <v>40.265999999999998</v>
      </c>
      <c r="S55" s="10">
        <f t="shared" si="15"/>
        <v>367.45600000000002</v>
      </c>
      <c r="T55" s="10">
        <f t="shared" si="16"/>
        <v>32.091999999999999</v>
      </c>
      <c r="U55" s="10">
        <f t="shared" si="17"/>
        <v>80.177999999999997</v>
      </c>
      <c r="V55" s="10">
        <f t="shared" si="18"/>
        <v>77.218000000000004</v>
      </c>
      <c r="W55" s="10">
        <f t="shared" si="19"/>
        <v>1.1200000000000001</v>
      </c>
      <c r="X55" s="10">
        <f t="shared" si="20"/>
        <v>370.20600000000002</v>
      </c>
      <c r="Y55" s="31">
        <f t="shared" si="21"/>
        <v>1707705.3419999999</v>
      </c>
      <c r="Z55" s="10">
        <f t="shared" si="22"/>
        <v>906.24</v>
      </c>
      <c r="AA55" s="10">
        <f t="shared" si="23"/>
        <v>7.6390000000000002</v>
      </c>
      <c r="AB55" s="10">
        <f t="shared" si="24"/>
        <v>31.396999999999998</v>
      </c>
      <c r="AC55" s="31">
        <f t="shared" si="25"/>
        <v>1732836.3</v>
      </c>
    </row>
    <row r="56" spans="2:29" x14ac:dyDescent="0.35">
      <c r="B56" s="3">
        <v>2024</v>
      </c>
      <c r="C56" s="3" t="s">
        <v>22</v>
      </c>
      <c r="D56" s="8">
        <f>+Monthly_2020_thru_2025!R90</f>
        <v>76.325965411847804</v>
      </c>
      <c r="E56" s="8">
        <f>+Monthly_2020_thru_2025!T90</f>
        <v>3.2705343049321578</v>
      </c>
      <c r="F56" s="8">
        <f>+Monthly_2020_thru_2025!U90</f>
        <v>33.114639411467515</v>
      </c>
      <c r="G56" s="8">
        <f>+Monthly_2020_thru_2025!V90</f>
        <v>4.0060169007868378</v>
      </c>
      <c r="H56" s="8">
        <f>+Monthly_2020_thru_2025!W90</f>
        <v>9.4430358458410666</v>
      </c>
      <c r="I56" s="8">
        <f>+Monthly_2020_thru_2025!X90</f>
        <v>9.1829795459789487</v>
      </c>
      <c r="J56" s="8">
        <f>+Monthly_2020_thru_2025!Y90</f>
        <v>0.18793113886649171</v>
      </c>
      <c r="K56" s="8">
        <f>+Monthly_2020_thru_2025!Z90</f>
        <v>24.27291356212481</v>
      </c>
      <c r="L56" s="28">
        <f>+Monthly_2020_thru_2025!AA90</f>
        <v>169134.72939015302</v>
      </c>
      <c r="M56" s="8">
        <f>+Monthly_2020_thru_2025!AB90</f>
        <v>76.239356613510324</v>
      </c>
      <c r="N56" s="8">
        <f>+Monthly_2020_thru_2025!AC90</f>
        <v>0.82079312350505795</v>
      </c>
      <c r="O56" s="8">
        <f>+Monthly_2020_thru_2025!AD90</f>
        <v>0.98064302166790229</v>
      </c>
      <c r="P56" s="28">
        <f>+Monthly_2020_thru_2025!AE90</f>
        <v>171486.94155306011</v>
      </c>
      <c r="Q56" s="10">
        <f t="shared" si="13"/>
        <v>955.55399999999997</v>
      </c>
      <c r="R56" s="10">
        <f t="shared" si="14"/>
        <v>39.451000000000001</v>
      </c>
      <c r="S56" s="10">
        <f t="shared" si="15"/>
        <v>369.05099999999999</v>
      </c>
      <c r="T56" s="10">
        <f t="shared" si="16"/>
        <v>33.052</v>
      </c>
      <c r="U56" s="10">
        <f t="shared" si="17"/>
        <v>82.23</v>
      </c>
      <c r="V56" s="10">
        <f t="shared" si="18"/>
        <v>79.257999999999996</v>
      </c>
      <c r="W56" s="10">
        <f t="shared" si="19"/>
        <v>1.2470000000000001</v>
      </c>
      <c r="X56" s="10">
        <f t="shared" si="20"/>
        <v>353.387</v>
      </c>
      <c r="Y56" s="31">
        <f t="shared" si="21"/>
        <v>1722627.814</v>
      </c>
      <c r="Z56" s="10">
        <f t="shared" si="22"/>
        <v>929.16899999999998</v>
      </c>
      <c r="AA56" s="10">
        <f t="shared" si="23"/>
        <v>7.8029999999999999</v>
      </c>
      <c r="AB56" s="10">
        <f t="shared" si="24"/>
        <v>27.603999999999999</v>
      </c>
      <c r="AC56" s="31">
        <f t="shared" si="25"/>
        <v>1748582.561</v>
      </c>
    </row>
    <row r="57" spans="2:29" x14ac:dyDescent="0.35">
      <c r="B57" s="3">
        <v>2024</v>
      </c>
      <c r="C57" s="3" t="s">
        <v>23</v>
      </c>
      <c r="D57" s="8">
        <f>+Monthly_2020_thru_2025!R91</f>
        <v>73.808718916019188</v>
      </c>
      <c r="E57" s="8">
        <f>+Monthly_2020_thru_2025!T91</f>
        <v>3.2945443485359673</v>
      </c>
      <c r="F57" s="8">
        <f>+Monthly_2020_thru_2025!U91</f>
        <v>35.368088551012491</v>
      </c>
      <c r="G57" s="8">
        <f>+Monthly_2020_thru_2025!V91</f>
        <v>4.2498133368089972</v>
      </c>
      <c r="H57" s="8">
        <f>+Monthly_2020_thru_2025!W91</f>
        <v>9.8459993829899091</v>
      </c>
      <c r="I57" s="8">
        <f>+Monthly_2020_thru_2025!X91</f>
        <v>9.5572284954880651</v>
      </c>
      <c r="J57" s="8">
        <f>+Monthly_2020_thru_2025!Y91</f>
        <v>0.124578369437524</v>
      </c>
      <c r="K57" s="8">
        <f>+Monthly_2020_thru_2025!Z91</f>
        <v>23.040757201895733</v>
      </c>
      <c r="L57" s="28">
        <f>+Monthly_2020_thru_2025!AA91</f>
        <v>173808.38526579813</v>
      </c>
      <c r="M57" s="8">
        <f>+Monthly_2020_thru_2025!AB91</f>
        <v>68.968252652088466</v>
      </c>
      <c r="N57" s="8">
        <f>+Monthly_2020_thru_2025!AC91</f>
        <v>0.85457382541077331</v>
      </c>
      <c r="O57" s="8">
        <f>+Monthly_2020_thru_2025!AD91</f>
        <v>0.94456858959844114</v>
      </c>
      <c r="P57" s="28">
        <f>+Monthly_2020_thru_2025!AE91</f>
        <v>175965.95840379049</v>
      </c>
      <c r="Q57" s="10">
        <f t="shared" si="13"/>
        <v>940.27599999999995</v>
      </c>
      <c r="R57" s="10">
        <f t="shared" si="14"/>
        <v>37.918999999999997</v>
      </c>
      <c r="S57" s="10">
        <f t="shared" si="15"/>
        <v>370.584</v>
      </c>
      <c r="T57" s="10">
        <f t="shared" si="16"/>
        <v>34.277000000000001</v>
      </c>
      <c r="U57" s="10">
        <f t="shared" si="17"/>
        <v>84.593999999999994</v>
      </c>
      <c r="V57" s="10">
        <f t="shared" si="18"/>
        <v>81.594999999999999</v>
      </c>
      <c r="W57" s="10">
        <f t="shared" si="19"/>
        <v>1.306</v>
      </c>
      <c r="X57" s="10">
        <f t="shared" si="20"/>
        <v>342.94799999999998</v>
      </c>
      <c r="Y57" s="31">
        <f t="shared" si="21"/>
        <v>1730880.32</v>
      </c>
      <c r="Z57" s="10">
        <f t="shared" si="22"/>
        <v>915.94</v>
      </c>
      <c r="AA57" s="10">
        <f t="shared" si="23"/>
        <v>7.9509999999999996</v>
      </c>
      <c r="AB57" s="10">
        <f t="shared" si="24"/>
        <v>25.687999999999999</v>
      </c>
      <c r="AC57" s="31">
        <f t="shared" si="25"/>
        <v>1756727.325</v>
      </c>
    </row>
    <row r="58" spans="2:29" x14ac:dyDescent="0.35">
      <c r="B58" s="3">
        <v>2024</v>
      </c>
      <c r="C58" s="3" t="s">
        <v>24</v>
      </c>
      <c r="D58" s="8">
        <f>+Monthly_2020_thru_2025!R92</f>
        <v>54.179747927968677</v>
      </c>
      <c r="E58" s="8">
        <f>+Monthly_2020_thru_2025!T92</f>
        <v>2.6895241908252845</v>
      </c>
      <c r="F58" s="8">
        <f>+Monthly_2020_thru_2025!U92</f>
        <v>29.40090113012165</v>
      </c>
      <c r="G58" s="8">
        <f>+Monthly_2020_thru_2025!V92</f>
        <v>4.0296728433608466</v>
      </c>
      <c r="H58" s="8">
        <f>+Monthly_2020_thru_2025!W92</f>
        <v>9.1866285785772046</v>
      </c>
      <c r="I58" s="8">
        <f>+Monthly_2020_thru_2025!X92</f>
        <v>8.8917658025052244</v>
      </c>
      <c r="J58" s="8">
        <f>+Monthly_2020_thru_2025!Y92</f>
        <v>0.21984227805384857</v>
      </c>
      <c r="K58" s="8">
        <f>+Monthly_2020_thru_2025!Z92</f>
        <v>19.386316283834699</v>
      </c>
      <c r="L58" s="28">
        <f>+Monthly_2020_thru_2025!AA92</f>
        <v>146939.96077138954</v>
      </c>
      <c r="M58" s="8">
        <f>+Monthly_2020_thru_2025!AB92</f>
        <v>46.506775471280946</v>
      </c>
      <c r="N58" s="8">
        <f>+Monthly_2020_thru_2025!AC92</f>
        <v>0.72165408889590799</v>
      </c>
      <c r="O58" s="8">
        <f>+Monthly_2020_thru_2025!AD92</f>
        <v>0.91756397121623234</v>
      </c>
      <c r="P58" s="28">
        <f>+Monthly_2020_thru_2025!AE92</f>
        <v>148433.38881814279</v>
      </c>
      <c r="Q58" s="10">
        <f t="shared" si="13"/>
        <v>909.971</v>
      </c>
      <c r="R58" s="10">
        <f t="shared" si="14"/>
        <v>38.527999999999999</v>
      </c>
      <c r="S58" s="10">
        <f t="shared" si="15"/>
        <v>373.32100000000003</v>
      </c>
      <c r="T58" s="10">
        <f t="shared" si="16"/>
        <v>36.933</v>
      </c>
      <c r="U58" s="10">
        <f t="shared" si="17"/>
        <v>89.683000000000007</v>
      </c>
      <c r="V58" s="10">
        <f t="shared" si="18"/>
        <v>86.590999999999994</v>
      </c>
      <c r="W58" s="10">
        <f t="shared" si="19"/>
        <v>1.4810000000000001</v>
      </c>
      <c r="X58" s="10">
        <f t="shared" si="20"/>
        <v>343.51100000000002</v>
      </c>
      <c r="Y58" s="31">
        <f t="shared" si="21"/>
        <v>1777477.713</v>
      </c>
      <c r="Z58" s="10">
        <f t="shared" si="22"/>
        <v>866.38400000000001</v>
      </c>
      <c r="AA58" s="10">
        <f t="shared" si="23"/>
        <v>8.15</v>
      </c>
      <c r="AB58" s="10">
        <f t="shared" si="24"/>
        <v>24.131</v>
      </c>
      <c r="AC58" s="31">
        <f t="shared" si="25"/>
        <v>1802260.61</v>
      </c>
    </row>
    <row r="59" spans="2:29" x14ac:dyDescent="0.35">
      <c r="B59" s="3">
        <v>2024</v>
      </c>
      <c r="C59" s="3" t="s">
        <v>25</v>
      </c>
      <c r="D59" s="8">
        <f>+Monthly_2020_thru_2025!R93</f>
        <v>37.061795667740746</v>
      </c>
      <c r="E59" s="8">
        <f>+Monthly_2020_thru_2025!T93</f>
        <v>3.1260583082623734</v>
      </c>
      <c r="F59" s="8">
        <f>+Monthly_2020_thru_2025!U93</f>
        <v>25.104354449235316</v>
      </c>
      <c r="G59" s="8">
        <f>+Monthly_2020_thru_2025!V93</f>
        <v>4.4348717403193891</v>
      </c>
      <c r="H59" s="8">
        <f>+Monthly_2020_thru_2025!W93</f>
        <v>9.666982546100332</v>
      </c>
      <c r="I59" s="8">
        <f>+Monthly_2020_thru_2025!X93</f>
        <v>9.3586590707649169</v>
      </c>
      <c r="J59" s="8">
        <f>+Monthly_2020_thru_2025!Y93</f>
        <v>0.21977678397818889</v>
      </c>
      <c r="K59" s="8">
        <f>+Monthly_2020_thru_2025!Z93</f>
        <v>20.880439653004064</v>
      </c>
      <c r="L59" s="28">
        <f>+Monthly_2020_thru_2025!AA93</f>
        <v>147809.60454246079</v>
      </c>
      <c r="M59" s="8">
        <f>+Monthly_2020_thru_2025!AB93</f>
        <v>30.774418575151756</v>
      </c>
      <c r="N59" s="8">
        <f>+Monthly_2020_thru_2025!AC93</f>
        <v>0.68622794635702578</v>
      </c>
      <c r="O59" s="8">
        <f>+Monthly_2020_thru_2025!AD93</f>
        <v>1.3742304747437164</v>
      </c>
      <c r="P59" s="28">
        <f>+Monthly_2020_thru_2025!AE93</f>
        <v>148867.63830212972</v>
      </c>
      <c r="Q59" s="10">
        <f t="shared" si="13"/>
        <v>890.06299999999999</v>
      </c>
      <c r="R59" s="10">
        <f t="shared" si="14"/>
        <v>39.104999999999997</v>
      </c>
      <c r="S59" s="10">
        <f t="shared" si="15"/>
        <v>378.04899999999998</v>
      </c>
      <c r="T59" s="10">
        <f t="shared" si="16"/>
        <v>40.088999999999999</v>
      </c>
      <c r="U59" s="10">
        <f t="shared" si="17"/>
        <v>95.662999999999997</v>
      </c>
      <c r="V59" s="10">
        <f t="shared" si="18"/>
        <v>92.441999999999993</v>
      </c>
      <c r="W59" s="10">
        <f t="shared" si="19"/>
        <v>1.647</v>
      </c>
      <c r="X59" s="10">
        <f t="shared" si="20"/>
        <v>344.90800000000002</v>
      </c>
      <c r="Y59" s="31">
        <f t="shared" si="21"/>
        <v>1816026.07</v>
      </c>
      <c r="Z59" s="10">
        <f t="shared" si="22"/>
        <v>841.08199999999999</v>
      </c>
      <c r="AA59" s="10">
        <f t="shared" si="23"/>
        <v>8.4169999999999998</v>
      </c>
      <c r="AB59" s="10">
        <f t="shared" si="24"/>
        <v>24.108000000000001</v>
      </c>
      <c r="AC59" s="31">
        <f t="shared" si="25"/>
        <v>1840340.3589999999</v>
      </c>
    </row>
    <row r="60" spans="2:29" x14ac:dyDescent="0.35">
      <c r="B60" s="3">
        <v>2024</v>
      </c>
      <c r="C60" s="3" t="s">
        <v>26</v>
      </c>
      <c r="D60" s="8">
        <f>+Monthly_2020_thru_2025!R94</f>
        <v>50.978986861680248</v>
      </c>
      <c r="E60" s="8">
        <f>+Monthly_2020_thru_2025!T94</f>
        <v>2.5563402830698343</v>
      </c>
      <c r="F60" s="8">
        <f>+Monthly_2020_thru_2025!U94</f>
        <v>28.59872199775684</v>
      </c>
      <c r="G60" s="8">
        <f>+Monthly_2020_thru_2025!V94</f>
        <v>4.5326799512342211</v>
      </c>
      <c r="H60" s="8">
        <f>+Monthly_2020_thru_2025!W94</f>
        <v>9.8676968418242819</v>
      </c>
      <c r="I60" s="8">
        <f>+Monthly_2020_thru_2025!X94</f>
        <v>9.5187304751531361</v>
      </c>
      <c r="J60" s="8">
        <f>+Monthly_2020_thru_2025!Y94</f>
        <v>0.28206210249417779</v>
      </c>
      <c r="K60" s="8">
        <f>+Monthly_2020_thru_2025!Z94</f>
        <v>24.752893015017669</v>
      </c>
      <c r="L60" s="28">
        <f>+Monthly_2020_thru_2025!AA94</f>
        <v>158660.01070497828</v>
      </c>
      <c r="M60" s="8">
        <f>+Monthly_2020_thru_2025!AB94</f>
        <v>44.830098086094694</v>
      </c>
      <c r="N60" s="8">
        <f>+Monthly_2020_thru_2025!AC94</f>
        <v>0.75422899012805888</v>
      </c>
      <c r="O60" s="8">
        <f>+Monthly_2020_thru_2025!AD94</f>
        <v>1.6526524525319399</v>
      </c>
      <c r="P60" s="28">
        <f>+Monthly_2020_thru_2025!AE94</f>
        <v>160115.12413377289</v>
      </c>
      <c r="Q60" s="10">
        <f t="shared" si="13"/>
        <v>865.11699999999996</v>
      </c>
      <c r="R60" s="10">
        <f t="shared" si="14"/>
        <v>38.472000000000001</v>
      </c>
      <c r="S60" s="10">
        <f t="shared" si="15"/>
        <v>374.60399999999998</v>
      </c>
      <c r="T60" s="10">
        <f t="shared" si="16"/>
        <v>41.180999999999997</v>
      </c>
      <c r="U60" s="10">
        <f t="shared" si="17"/>
        <v>97.448999999999998</v>
      </c>
      <c r="V60" s="10">
        <f t="shared" si="18"/>
        <v>94.159000000000006</v>
      </c>
      <c r="W60" s="10">
        <f t="shared" si="19"/>
        <v>1.87</v>
      </c>
      <c r="X60" s="10">
        <f t="shared" si="20"/>
        <v>316.517</v>
      </c>
      <c r="Y60" s="31">
        <f t="shared" si="21"/>
        <v>1823176.358</v>
      </c>
      <c r="Z60" s="10">
        <f t="shared" si="22"/>
        <v>832.22799999999995</v>
      </c>
      <c r="AA60" s="10">
        <f t="shared" si="23"/>
        <v>8.4860000000000007</v>
      </c>
      <c r="AB60" s="10">
        <f t="shared" si="24"/>
        <v>21.837</v>
      </c>
      <c r="AC60" s="31">
        <f t="shared" si="25"/>
        <v>1847399.307</v>
      </c>
    </row>
    <row r="61" spans="2:29" x14ac:dyDescent="0.35">
      <c r="B61" s="3">
        <v>2024</v>
      </c>
      <c r="C61" s="3" t="s">
        <v>27</v>
      </c>
      <c r="D61" s="8">
        <f>+Monthly_2020_thru_2025!R95</f>
        <v>58.271878702701173</v>
      </c>
      <c r="E61" s="8">
        <f>+Monthly_2020_thru_2025!T95</f>
        <v>2.5725006719096708</v>
      </c>
      <c r="F61" s="8">
        <f>+Monthly_2020_thru_2025!U95</f>
        <v>28.822353525819249</v>
      </c>
      <c r="G61" s="8">
        <f>+Monthly_2020_thru_2025!V95</f>
        <v>3.5608972535625569</v>
      </c>
      <c r="H61" s="8">
        <f>+Monthly_2020_thru_2025!W95</f>
        <v>7.9768243374981047</v>
      </c>
      <c r="I61" s="8">
        <f>+Monthly_2020_thru_2025!X95</f>
        <v>7.6183690765894561</v>
      </c>
      <c r="J61" s="8">
        <f>+Monthly_2020_thru_2025!Y95</f>
        <v>0.28325307067163313</v>
      </c>
      <c r="K61" s="8">
        <f>+Monthly_2020_thru_2025!Z95</f>
        <v>17.88969853609402</v>
      </c>
      <c r="L61" s="28">
        <f>+Monthly_2020_thru_2025!AA95</f>
        <v>152915.83521906676</v>
      </c>
      <c r="M61" s="8">
        <f>+Monthly_2020_thru_2025!AB95</f>
        <v>52.898286097307022</v>
      </c>
      <c r="N61" s="8">
        <f>+Monthly_2020_thru_2025!AC95</f>
        <v>0.64484529392271484</v>
      </c>
      <c r="O61" s="8">
        <f>+Monthly_2020_thru_2025!AD95</f>
        <v>1.9202926145439227</v>
      </c>
      <c r="P61" s="28">
        <f>+Monthly_2020_thru_2025!AE95</f>
        <v>154590.37892528085</v>
      </c>
      <c r="Q61" s="10">
        <f t="shared" si="13"/>
        <v>859.19100000000003</v>
      </c>
      <c r="R61" s="10">
        <f t="shared" si="14"/>
        <v>37.262</v>
      </c>
      <c r="S61" s="10">
        <f t="shared" si="15"/>
        <v>370.30099999999999</v>
      </c>
      <c r="T61" s="10">
        <f t="shared" si="16"/>
        <v>41.311</v>
      </c>
      <c r="U61" s="10">
        <f t="shared" si="17"/>
        <v>97.421000000000006</v>
      </c>
      <c r="V61" s="10">
        <f t="shared" si="18"/>
        <v>94.081999999999994</v>
      </c>
      <c r="W61" s="10">
        <f t="shared" si="19"/>
        <v>2.0870000000000002</v>
      </c>
      <c r="X61" s="10">
        <f t="shared" si="20"/>
        <v>285.065</v>
      </c>
      <c r="Y61" s="31">
        <f t="shared" si="21"/>
        <v>1812521.54</v>
      </c>
      <c r="Z61" s="10">
        <f t="shared" si="22"/>
        <v>835.029</v>
      </c>
      <c r="AA61" s="10">
        <f t="shared" si="23"/>
        <v>8.4580000000000002</v>
      </c>
      <c r="AB61" s="10">
        <f t="shared" si="24"/>
        <v>18.885999999999999</v>
      </c>
      <c r="AC61" s="31">
        <f t="shared" si="25"/>
        <v>1836966.013</v>
      </c>
    </row>
    <row r="62" spans="2:29" x14ac:dyDescent="0.35">
      <c r="B62" s="3">
        <v>2024</v>
      </c>
      <c r="C62" s="3" t="s">
        <v>28</v>
      </c>
      <c r="D62" s="8">
        <f>+Monthly_2020_thru_2025!R96</f>
        <v>55.232262120376603</v>
      </c>
      <c r="E62" s="8">
        <f>+Monthly_2020_thru_2025!T96</f>
        <v>3.309586759064707</v>
      </c>
      <c r="F62" s="8">
        <f>+Monthly_2020_thru_2025!U96</f>
        <v>29.612905662598127</v>
      </c>
      <c r="G62" s="8">
        <f>+Monthly_2020_thru_2025!V96</f>
        <v>4.5284398201674385</v>
      </c>
      <c r="H62" s="8">
        <f>+Monthly_2020_thru_2025!W96</f>
        <v>9.7588481319180023</v>
      </c>
      <c r="I62" s="8">
        <f>+Monthly_2020_thru_2025!X96</f>
        <v>9.4146966064469826</v>
      </c>
      <c r="J62" s="8">
        <f>+Monthly_2020_thru_2025!Y96</f>
        <v>0.2543617485546229</v>
      </c>
      <c r="K62" s="8">
        <f>+Monthly_2020_thru_2025!Z96</f>
        <v>22.040799329532078</v>
      </c>
      <c r="L62" s="28">
        <f>+Monthly_2020_thru_2025!AA96</f>
        <v>155501.816871054</v>
      </c>
      <c r="M62" s="8">
        <f>+Monthly_2020_thru_2025!AB96</f>
        <v>51.646935437415891</v>
      </c>
      <c r="N62" s="8">
        <f>+Monthly_2020_thru_2025!AC96</f>
        <v>0.65374178074918221</v>
      </c>
      <c r="O62" s="8">
        <f>+Monthly_2020_thru_2025!AD96</f>
        <v>1.7473294334832581</v>
      </c>
      <c r="P62" s="28">
        <f>+Monthly_2020_thru_2025!AE96</f>
        <v>157121.17263520029</v>
      </c>
      <c r="Q62" s="10">
        <f t="shared" si="13"/>
        <v>846.755</v>
      </c>
      <c r="R62" s="10">
        <f t="shared" si="14"/>
        <v>36.582000000000001</v>
      </c>
      <c r="S62" s="10">
        <f t="shared" si="15"/>
        <v>369.89600000000002</v>
      </c>
      <c r="T62" s="10">
        <f t="shared" si="16"/>
        <v>42.570999999999998</v>
      </c>
      <c r="U62" s="10">
        <f t="shared" si="17"/>
        <v>99.608000000000004</v>
      </c>
      <c r="V62" s="10">
        <f t="shared" si="18"/>
        <v>96.227000000000004</v>
      </c>
      <c r="W62" s="10">
        <f t="shared" si="19"/>
        <v>2.2679999999999998</v>
      </c>
      <c r="X62" s="10">
        <f t="shared" si="20"/>
        <v>284.85399999999998</v>
      </c>
      <c r="Y62" s="31">
        <f t="shared" si="21"/>
        <v>1817777.527</v>
      </c>
      <c r="Z62" s="10">
        <f t="shared" si="22"/>
        <v>815.25900000000001</v>
      </c>
      <c r="AA62" s="10">
        <f t="shared" si="23"/>
        <v>8.49</v>
      </c>
      <c r="AB62" s="10">
        <f t="shared" si="24"/>
        <v>17.533999999999999</v>
      </c>
      <c r="AC62" s="31">
        <f t="shared" si="25"/>
        <v>1841870.7420000001</v>
      </c>
    </row>
    <row r="63" spans="2:29" x14ac:dyDescent="0.35">
      <c r="B63" s="3">
        <v>2024</v>
      </c>
      <c r="C63" s="3" t="s">
        <v>29</v>
      </c>
      <c r="D63" s="8">
        <f>+Monthly_2020_thru_2025!R97</f>
        <v>31.934439293200427</v>
      </c>
      <c r="E63" s="8">
        <f>+Monthly_2020_thru_2025!T97</f>
        <v>3.4796637414191003</v>
      </c>
      <c r="F63" s="8">
        <f>+Monthly_2020_thru_2025!U97</f>
        <v>25.102429623394528</v>
      </c>
      <c r="G63" s="8">
        <f>+Monthly_2020_thru_2025!V97</f>
        <v>4.7099535557087</v>
      </c>
      <c r="H63" s="8">
        <f>+Monthly_2020_thru_2025!W97</f>
        <v>9.9201052745853868</v>
      </c>
      <c r="I63" s="8">
        <f>+Monthly_2020_thru_2025!X97</f>
        <v>9.5127461448153667</v>
      </c>
      <c r="J63" s="8">
        <f>+Monthly_2020_thru_2025!Y97</f>
        <v>0.28245420524845005</v>
      </c>
      <c r="K63" s="8">
        <f>+Monthly_2020_thru_2025!Z97</f>
        <v>16.794651480757228</v>
      </c>
      <c r="L63" s="28">
        <f>+Monthly_2020_thru_2025!AA97</f>
        <v>148316.68697616196</v>
      </c>
      <c r="M63" s="8">
        <f>+Monthly_2020_thru_2025!AB97</f>
        <v>29.40387949664418</v>
      </c>
      <c r="N63" s="8">
        <f>+Monthly_2020_thru_2025!AC97</f>
        <v>0.58968266502619693</v>
      </c>
      <c r="O63" s="8">
        <f>+Monthly_2020_thru_2025!AD97</f>
        <v>1.2674990147806295</v>
      </c>
      <c r="P63" s="28">
        <f>+Monthly_2020_thru_2025!AE97</f>
        <v>149296.26150829991</v>
      </c>
      <c r="Q63" s="10">
        <f t="shared" si="13"/>
        <v>809.14300000000003</v>
      </c>
      <c r="R63" s="10">
        <f t="shared" si="14"/>
        <v>36.244</v>
      </c>
      <c r="S63" s="10">
        <f t="shared" si="15"/>
        <v>365.00200000000001</v>
      </c>
      <c r="T63" s="10">
        <f t="shared" si="16"/>
        <v>43.884</v>
      </c>
      <c r="U63" s="10">
        <f t="shared" si="17"/>
        <v>101.70699999999999</v>
      </c>
      <c r="V63" s="10">
        <f t="shared" si="18"/>
        <v>98.228999999999999</v>
      </c>
      <c r="W63" s="10">
        <f t="shared" si="19"/>
        <v>2.4689999999999999</v>
      </c>
      <c r="X63" s="10">
        <f t="shared" si="20"/>
        <v>275.03199999999998</v>
      </c>
      <c r="Y63" s="31">
        <f t="shared" si="21"/>
        <v>1818395.6259999999</v>
      </c>
      <c r="Z63" s="10">
        <f t="shared" si="22"/>
        <v>777.48800000000006</v>
      </c>
      <c r="AA63" s="10">
        <f t="shared" si="23"/>
        <v>8.4440000000000008</v>
      </c>
      <c r="AB63" s="10">
        <f t="shared" si="24"/>
        <v>17.170000000000002</v>
      </c>
      <c r="AC63" s="31">
        <f t="shared" si="25"/>
        <v>1841599.791</v>
      </c>
    </row>
    <row r="64" spans="2:29" x14ac:dyDescent="0.35">
      <c r="B64" s="3">
        <v>2024</v>
      </c>
      <c r="C64" s="25" t="s">
        <v>30</v>
      </c>
      <c r="D64" s="8">
        <f>+Monthly_2020_thru_2025!R98</f>
        <v>52.774560316789128</v>
      </c>
      <c r="E64" s="8">
        <f>+Monthly_2020_thru_2025!T98</f>
        <v>4.0524414303184457</v>
      </c>
      <c r="F64" s="8">
        <f>+Monthly_2020_thru_2025!U98</f>
        <v>31.198503261278674</v>
      </c>
      <c r="G64" s="8">
        <f>+Monthly_2020_thru_2025!V98</f>
        <v>4.5220187496889874</v>
      </c>
      <c r="H64" s="8">
        <f>+Monthly_2020_thru_2025!W98</f>
        <v>9.9925086566001475</v>
      </c>
      <c r="I64" s="8">
        <f>+Monthly_2020_thru_2025!X98</f>
        <v>9.6416433448052921</v>
      </c>
      <c r="J64" s="8">
        <f>+Monthly_2020_thru_2025!Y98</f>
        <v>0.23632891697591979</v>
      </c>
      <c r="K64" s="8">
        <f>+Monthly_2020_thru_2025!Z98</f>
        <v>22.799774970559003</v>
      </c>
      <c r="L64" s="28">
        <f>+Monthly_2020_thru_2025!AA98</f>
        <v>163258.37465960457</v>
      </c>
      <c r="M64" s="8">
        <f>+Monthly_2020_thru_2025!AB98</f>
        <v>46.171923302361954</v>
      </c>
      <c r="N64" s="8">
        <f>+Monthly_2020_thru_2025!AC98</f>
        <v>0.68165000974876211</v>
      </c>
      <c r="O64" s="8">
        <f>+Monthly_2020_thru_2025!AD98</f>
        <v>0.99418045134254329</v>
      </c>
      <c r="P64" s="28">
        <f>+Monthly_2020_thru_2025!AE98</f>
        <v>164731.82576465418</v>
      </c>
      <c r="Q64" s="10">
        <f t="shared" si="13"/>
        <v>726.6</v>
      </c>
      <c r="R64" s="10">
        <f t="shared" si="14"/>
        <v>37.302</v>
      </c>
      <c r="S64" s="10">
        <f t="shared" si="15"/>
        <v>354.19900000000001</v>
      </c>
      <c r="T64" s="10">
        <f t="shared" si="16"/>
        <v>45.865000000000002</v>
      </c>
      <c r="U64" s="10">
        <f t="shared" si="17"/>
        <v>104.83499999999999</v>
      </c>
      <c r="V64" s="10">
        <f t="shared" si="18"/>
        <v>101.267</v>
      </c>
      <c r="W64" s="10">
        <f t="shared" si="19"/>
        <v>2.637</v>
      </c>
      <c r="X64" s="10">
        <f t="shared" si="20"/>
        <v>244.46100000000001</v>
      </c>
      <c r="Y64" s="31">
        <f t="shared" si="21"/>
        <v>1840675.412</v>
      </c>
      <c r="Z64" s="10">
        <f t="shared" si="22"/>
        <v>710.09199999999998</v>
      </c>
      <c r="AA64" s="10">
        <f t="shared" si="23"/>
        <v>8.2910000000000004</v>
      </c>
      <c r="AB64" s="10">
        <f t="shared" si="24"/>
        <v>15.631</v>
      </c>
      <c r="AC64" s="31">
        <f t="shared" si="25"/>
        <v>1862253.3929999999</v>
      </c>
    </row>
    <row r="65" spans="2:29" x14ac:dyDescent="0.35">
      <c r="B65" s="3">
        <v>2024</v>
      </c>
      <c r="C65" s="3" t="s">
        <v>31</v>
      </c>
      <c r="D65" s="8">
        <f>+Monthly_2020_thru_2025!R99</f>
        <v>39.625943931966958</v>
      </c>
      <c r="E65" s="8">
        <f>+Monthly_2020_thru_2025!T99</f>
        <v>4.6783303307497563</v>
      </c>
      <c r="F65" s="8">
        <f>+Monthly_2020_thru_2025!U99</f>
        <v>28.491255542125199</v>
      </c>
      <c r="G65" s="8">
        <f>+Monthly_2020_thru_2025!V99</f>
        <v>4.3117380275021269</v>
      </c>
      <c r="H65" s="8">
        <f>+Monthly_2020_thru_2025!W99</f>
        <v>9.3607590172567665</v>
      </c>
      <c r="I65" s="8">
        <f>+Monthly_2020_thru_2025!X99</f>
        <v>9.0550429420716885</v>
      </c>
      <c r="J65" s="8">
        <f>+Monthly_2020_thru_2025!Y99</f>
        <v>0.2688244727737889</v>
      </c>
      <c r="K65" s="8">
        <f>+Monthly_2020_thru_2025!Z99</f>
        <v>25.694671273521333</v>
      </c>
      <c r="L65" s="28">
        <f>+Monthly_2020_thru_2025!AA99</f>
        <v>159048.20683413354</v>
      </c>
      <c r="M65" s="8">
        <f>+Monthly_2020_thru_2025!AB99</f>
        <v>29.050149116566761</v>
      </c>
      <c r="N65" s="8">
        <f>+Monthly_2020_thru_2025!AC99</f>
        <v>0.62500567686873043</v>
      </c>
      <c r="O65" s="8">
        <f>+Monthly_2020_thru_2025!AD99</f>
        <v>2.545049509335902</v>
      </c>
      <c r="P65" s="28">
        <f>+Monthly_2020_thru_2025!AE99</f>
        <v>160027.23751376761</v>
      </c>
      <c r="Q65" s="10">
        <f t="shared" si="13"/>
        <v>694.05100000000004</v>
      </c>
      <c r="R65" s="10">
        <f t="shared" si="14"/>
        <v>39.667999999999999</v>
      </c>
      <c r="S65" s="10">
        <f t="shared" si="15"/>
        <v>360.197</v>
      </c>
      <c r="T65" s="10">
        <f t="shared" si="16"/>
        <v>48.985999999999997</v>
      </c>
      <c r="U65" s="10">
        <f t="shared" si="17"/>
        <v>110.486</v>
      </c>
      <c r="V65" s="10">
        <f t="shared" si="18"/>
        <v>106.73</v>
      </c>
      <c r="W65" s="10">
        <f t="shared" si="19"/>
        <v>2.7629999999999999</v>
      </c>
      <c r="X65" s="10">
        <f t="shared" si="20"/>
        <v>264.56700000000001</v>
      </c>
      <c r="Y65" s="31">
        <f t="shared" si="21"/>
        <v>1892156.493</v>
      </c>
      <c r="Z65" s="10">
        <f t="shared" si="22"/>
        <v>649.928</v>
      </c>
      <c r="AA65" s="10">
        <f t="shared" si="23"/>
        <v>8.4450000000000003</v>
      </c>
      <c r="AB65" s="10">
        <f t="shared" si="24"/>
        <v>17.047999999999998</v>
      </c>
      <c r="AC65" s="31">
        <f t="shared" si="25"/>
        <v>1912342.6850000001</v>
      </c>
    </row>
    <row r="66" spans="2:29" x14ac:dyDescent="0.35">
      <c r="B66" s="3">
        <v>2024</v>
      </c>
      <c r="C66" s="3" t="s">
        <v>32</v>
      </c>
      <c r="D66" s="8">
        <f>+Monthly_2020_thru_2025!R100</f>
        <v>45.223053439854382</v>
      </c>
      <c r="E66" s="8">
        <f>+Monthly_2020_thru_2025!T100</f>
        <v>4.7710690496267247</v>
      </c>
      <c r="F66" s="8">
        <f>+Monthly_2020_thru_2025!U100</f>
        <v>29.779587157268281</v>
      </c>
      <c r="G66" s="8">
        <f>+Monthly_2020_thru_2025!V100</f>
        <v>4.5953796576631749</v>
      </c>
      <c r="H66" s="8">
        <f>+Monthly_2020_thru_2025!W100</f>
        <v>10.122237946253048</v>
      </c>
      <c r="I66" s="8">
        <f>+Monthly_2020_thru_2025!X100</f>
        <v>9.7978452911338678</v>
      </c>
      <c r="J66" s="8">
        <f>+Monthly_2020_thru_2025!Y100</f>
        <v>0.24353235730182604</v>
      </c>
      <c r="K66" s="8">
        <f>+Monthly_2020_thru_2025!Z100</f>
        <v>23.422948509185701</v>
      </c>
      <c r="L66" s="28">
        <f>+Monthly_2020_thru_2025!AA100</f>
        <v>158210.10606942908</v>
      </c>
      <c r="M66" s="8">
        <f>+Monthly_2020_thru_2025!AB100</f>
        <v>38.884082591999849</v>
      </c>
      <c r="N66" s="8">
        <f>+Monthly_2020_thru_2025!AC100</f>
        <v>0.65067211567931826</v>
      </c>
      <c r="O66" s="8">
        <f>+Monthly_2020_thru_2025!AD100</f>
        <v>0.87188704422694374</v>
      </c>
      <c r="P66" s="28">
        <f>+Monthly_2020_thru_2025!AE100</f>
        <v>159471.28849266013</v>
      </c>
      <c r="Q66" s="10">
        <f t="shared" si="13"/>
        <v>639.59</v>
      </c>
      <c r="R66" s="10">
        <f t="shared" si="14"/>
        <v>40.927999999999997</v>
      </c>
      <c r="S66" s="10">
        <f t="shared" si="15"/>
        <v>355.137</v>
      </c>
      <c r="T66" s="10">
        <f t="shared" si="16"/>
        <v>51.524999999999999</v>
      </c>
      <c r="U66" s="10">
        <f t="shared" si="17"/>
        <v>114.53100000000001</v>
      </c>
      <c r="V66" s="10">
        <f t="shared" si="18"/>
        <v>110.658</v>
      </c>
      <c r="W66" s="10">
        <f t="shared" si="19"/>
        <v>2.794</v>
      </c>
      <c r="X66" s="10">
        <f t="shared" si="20"/>
        <v>265.101</v>
      </c>
      <c r="Y66" s="31">
        <f t="shared" si="21"/>
        <v>1896131.5179999999</v>
      </c>
      <c r="Z66" s="10">
        <f t="shared" si="22"/>
        <v>585.61400000000003</v>
      </c>
      <c r="AA66" s="10">
        <f t="shared" si="23"/>
        <v>8.4030000000000005</v>
      </c>
      <c r="AB66" s="10">
        <f t="shared" si="24"/>
        <v>16.303000000000001</v>
      </c>
      <c r="AC66" s="31">
        <f t="shared" si="25"/>
        <v>1914792.6229999999</v>
      </c>
    </row>
    <row r="67" spans="2:29" x14ac:dyDescent="0.35">
      <c r="B67" s="3">
        <v>2025</v>
      </c>
      <c r="C67" s="3" t="s">
        <v>21</v>
      </c>
      <c r="D67" s="8">
        <f>+Monthly_2020_thru_2025!R109</f>
        <v>30.298479867980337</v>
      </c>
      <c r="E67" s="8">
        <f>+Monthly_2020_thru_2025!T109</f>
        <v>5.497161514232344</v>
      </c>
      <c r="F67" s="8">
        <f>+Monthly_2020_thru_2025!U109</f>
        <v>25.937784563117571</v>
      </c>
      <c r="G67" s="8">
        <f>+Monthly_2020_thru_2025!V109</f>
        <v>4.5791239190782465</v>
      </c>
      <c r="H67" s="8">
        <f>+Monthly_2020_thru_2025!W109</f>
        <v>9.7978354613738361</v>
      </c>
      <c r="I67" s="8">
        <f>+Monthly_2020_thru_2025!X109</f>
        <v>9.4723105395295288</v>
      </c>
      <c r="J67" s="8">
        <f>+Monthly_2020_thru_2025!Y109</f>
        <v>0.1815520847171227</v>
      </c>
      <c r="K67" s="8">
        <f>+Monthly_2020_thru_2025!Z109</f>
        <v>12.103439893798852</v>
      </c>
      <c r="L67" s="32">
        <f>+Monthly_2020_thru_2025!AA109</f>
        <v>149398.3904034876</v>
      </c>
      <c r="M67" s="8">
        <f>+Monthly_2020_thru_2025!AB109</f>
        <v>28.597722872238354</v>
      </c>
      <c r="N67" s="8">
        <f>+Monthly_2020_thru_2025!AC109</f>
        <v>0.58385022380699902</v>
      </c>
      <c r="O67" s="8">
        <f>+Monthly_2020_thru_2025!AD109</f>
        <v>0.74865906549939731</v>
      </c>
      <c r="P67" s="32">
        <f>+Monthly_2020_thru_2025!AE109</f>
        <v>150353.84695321918</v>
      </c>
      <c r="Q67" s="10">
        <f t="shared" si="13"/>
        <v>605.71600000000001</v>
      </c>
      <c r="R67" s="10">
        <f t="shared" si="14"/>
        <v>43.298000000000002</v>
      </c>
      <c r="S67" s="10">
        <f t="shared" si="15"/>
        <v>350.53199999999998</v>
      </c>
      <c r="T67" s="10">
        <f t="shared" si="16"/>
        <v>52.061</v>
      </c>
      <c r="U67" s="10">
        <f t="shared" si="17"/>
        <v>114.93899999999999</v>
      </c>
      <c r="V67" s="10">
        <f t="shared" si="18"/>
        <v>111.02200000000001</v>
      </c>
      <c r="W67" s="10">
        <f t="shared" si="19"/>
        <v>2.7839999999999998</v>
      </c>
      <c r="X67" s="10">
        <f t="shared" si="20"/>
        <v>253.07900000000001</v>
      </c>
      <c r="Y67" s="31">
        <f t="shared" si="21"/>
        <v>1883002.108</v>
      </c>
      <c r="Z67" s="10">
        <f t="shared" si="22"/>
        <v>543.97199999999998</v>
      </c>
      <c r="AA67" s="10">
        <f t="shared" si="23"/>
        <v>8.2669999999999995</v>
      </c>
      <c r="AB67" s="10">
        <f t="shared" si="24"/>
        <v>15.965</v>
      </c>
      <c r="AC67" s="31">
        <f t="shared" si="25"/>
        <v>1900461.0630000001</v>
      </c>
    </row>
    <row r="68" spans="2:29" x14ac:dyDescent="0.35">
      <c r="B68" s="3">
        <v>2025</v>
      </c>
      <c r="C68" s="3" t="s">
        <v>22</v>
      </c>
      <c r="D68" s="8">
        <f>+Monthly_2020_thru_2025!R110</f>
        <v>47.264868114843303</v>
      </c>
      <c r="E68" s="8">
        <f>+Monthly_2020_thru_2025!T110</f>
        <v>4.3661331755132142</v>
      </c>
      <c r="F68" s="8">
        <f>+Monthly_2020_thru_2025!U110</f>
        <v>28.822187986539667</v>
      </c>
      <c r="G68" s="8">
        <f>+Monthly_2020_thru_2025!V110</f>
        <v>4.2777391161118459</v>
      </c>
      <c r="H68" s="8">
        <f>+Monthly_2020_thru_2025!W110</f>
        <v>9.461777023162977</v>
      </c>
      <c r="I68" s="8">
        <f>+Monthly_2020_thru_2025!X110</f>
        <v>9.1674373794663726</v>
      </c>
      <c r="J68" s="8">
        <f>+Monthly_2020_thru_2025!Y110</f>
        <v>0.23190421471522438</v>
      </c>
      <c r="K68" s="8">
        <f>+Monthly_2020_thru_2025!Z110</f>
        <v>14.427847591320784</v>
      </c>
      <c r="L68" s="32">
        <f>+Monthly_2020_thru_2025!AA110</f>
        <v>152290.36045184516</v>
      </c>
      <c r="M68" s="8">
        <f>+Monthly_2020_thru_2025!AB110</f>
        <v>40.668981911969624</v>
      </c>
      <c r="N68" s="8">
        <f>+Monthly_2020_thru_2025!AC110</f>
        <v>0.64201094909195078</v>
      </c>
      <c r="O68" s="8">
        <f>+Monthly_2020_thru_2025!AD110</f>
        <v>0.76750268295762969</v>
      </c>
      <c r="P68" s="32">
        <f>+Monthly_2020_thru_2025!AE110</f>
        <v>153599.2248468897</v>
      </c>
      <c r="Q68" s="10">
        <f t="shared" si="13"/>
        <v>576.65499999999997</v>
      </c>
      <c r="R68" s="10">
        <f t="shared" si="14"/>
        <v>44.393000000000001</v>
      </c>
      <c r="S68" s="10">
        <f t="shared" si="15"/>
        <v>346.23899999999998</v>
      </c>
      <c r="T68" s="10">
        <f t="shared" si="16"/>
        <v>52.332000000000001</v>
      </c>
      <c r="U68" s="10">
        <f t="shared" si="17"/>
        <v>114.958</v>
      </c>
      <c r="V68" s="10">
        <f t="shared" si="18"/>
        <v>111.006</v>
      </c>
      <c r="W68" s="10">
        <f t="shared" si="19"/>
        <v>2.8279999999999998</v>
      </c>
      <c r="X68" s="10">
        <f t="shared" si="20"/>
        <v>243.23400000000001</v>
      </c>
      <c r="Y68" s="31">
        <f t="shared" si="21"/>
        <v>1866157.7390000001</v>
      </c>
      <c r="Z68" s="10">
        <f t="shared" si="22"/>
        <v>508.40199999999999</v>
      </c>
      <c r="AA68" s="10">
        <f t="shared" si="23"/>
        <v>8.0879999999999992</v>
      </c>
      <c r="AB68" s="10">
        <f t="shared" si="24"/>
        <v>15.750999999999999</v>
      </c>
      <c r="AC68" s="31">
        <f t="shared" si="25"/>
        <v>1882573.3459999999</v>
      </c>
    </row>
    <row r="69" spans="2:29" x14ac:dyDescent="0.35">
      <c r="B69" s="3">
        <v>2025</v>
      </c>
      <c r="C69" s="3" t="s">
        <v>23</v>
      </c>
      <c r="D69" s="8">
        <f>+Monthly_2020_thru_2025!R111</f>
        <v>82.697234377349147</v>
      </c>
      <c r="E69" s="8">
        <f>+Monthly_2020_thru_2025!T111</f>
        <v>4.4093462679018298</v>
      </c>
      <c r="F69" s="8">
        <f>+Monthly_2020_thru_2025!U111</f>
        <v>41.512048854291137</v>
      </c>
      <c r="G69" s="8">
        <f>+Monthly_2020_thru_2025!V111</f>
        <v>4.3920344752894165</v>
      </c>
      <c r="H69" s="8">
        <f>+Monthly_2020_thru_2025!W111</f>
        <v>10.282008549109651</v>
      </c>
      <c r="I69" s="8">
        <f>+Monthly_2020_thru_2025!X111</f>
        <v>9.9526195371601762</v>
      </c>
      <c r="J69" s="8">
        <f>+Monthly_2020_thru_2025!Y111</f>
        <v>0.30134134777894461</v>
      </c>
      <c r="K69" s="8">
        <f>+Monthly_2020_thru_2025!Z111</f>
        <v>43.791150661747707</v>
      </c>
      <c r="L69" s="32">
        <f>+Monthly_2020_thru_2025!AA111</f>
        <v>186104.033728977</v>
      </c>
      <c r="M69" s="8">
        <f>+Monthly_2020_thru_2025!AB111</f>
        <v>73.998122985872641</v>
      </c>
      <c r="N69" s="8">
        <f>+Monthly_2020_thru_2025!AC111</f>
        <v>0.89155011743158719</v>
      </c>
      <c r="O69" s="8">
        <f>+Monthly_2020_thru_2025!AD111</f>
        <v>3.4729984437979717</v>
      </c>
      <c r="P69" s="32">
        <f>+Monthly_2020_thru_2025!AE111</f>
        <v>188412.24195370081</v>
      </c>
      <c r="Q69" s="10">
        <f t="shared" si="13"/>
        <v>585.54300000000001</v>
      </c>
      <c r="R69" s="10">
        <f t="shared" si="14"/>
        <v>45.508000000000003</v>
      </c>
      <c r="S69" s="10">
        <f t="shared" si="15"/>
        <v>352.38299999999998</v>
      </c>
      <c r="T69" s="10">
        <f t="shared" si="16"/>
        <v>52.475000000000001</v>
      </c>
      <c r="U69" s="10">
        <f t="shared" si="17"/>
        <v>115.39400000000001</v>
      </c>
      <c r="V69" s="10">
        <f t="shared" si="18"/>
        <v>111.402</v>
      </c>
      <c r="W69" s="10">
        <f t="shared" si="19"/>
        <v>3.0049999999999999</v>
      </c>
      <c r="X69" s="10">
        <f t="shared" si="20"/>
        <v>263.98500000000001</v>
      </c>
      <c r="Y69" s="31">
        <f t="shared" si="21"/>
        <v>1878453.3870000001</v>
      </c>
      <c r="Z69" s="10">
        <f t="shared" si="22"/>
        <v>513.43100000000004</v>
      </c>
      <c r="AA69" s="10">
        <f t="shared" si="23"/>
        <v>8.125</v>
      </c>
      <c r="AB69" s="10">
        <f t="shared" si="24"/>
        <v>18.28</v>
      </c>
      <c r="AC69" s="31">
        <f t="shared" si="25"/>
        <v>1895019.63</v>
      </c>
    </row>
    <row r="70" spans="2:29" x14ac:dyDescent="0.35">
      <c r="B70" s="3">
        <v>2025</v>
      </c>
      <c r="C70" s="3" t="s">
        <v>24</v>
      </c>
      <c r="D70" s="8">
        <f>+Monthly_2020_thru_2025!R112</f>
        <v>148.64063267168032</v>
      </c>
      <c r="E70" s="8">
        <f>+Monthly_2020_thru_2025!T112</f>
        <v>2.9244448490287036</v>
      </c>
      <c r="F70" s="8">
        <f>+Monthly_2020_thru_2025!U112</f>
        <v>52.86135882253916</v>
      </c>
      <c r="G70" s="8">
        <f>+Monthly_2020_thru_2025!V112</f>
        <v>2.6213958448657095</v>
      </c>
      <c r="H70" s="8">
        <f>+Monthly_2020_thru_2025!W112</f>
        <v>7.8873892483661674</v>
      </c>
      <c r="I70" s="8">
        <f>+Monthly_2020_thru_2025!X112</f>
        <v>7.6223478654196608</v>
      </c>
      <c r="J70" s="8">
        <f>+Monthly_2020_thru_2025!Y112</f>
        <v>0.29744002487632376</v>
      </c>
      <c r="K70" s="8">
        <f>+Monthly_2020_thru_2025!Z112</f>
        <v>82.663917550602392</v>
      </c>
      <c r="L70" s="32">
        <f>+Monthly_2020_thru_2025!AA112</f>
        <v>191139.33164093815</v>
      </c>
      <c r="M70" s="8">
        <f>+Monthly_2020_thru_2025!AB112</f>
        <v>107.64966339763021</v>
      </c>
      <c r="N70" s="8">
        <f>+Monthly_2020_thru_2025!AC112</f>
        <v>1.0541055112170996</v>
      </c>
      <c r="O70" s="8">
        <f>+Monthly_2020_thru_2025!AD112</f>
        <v>2.8541341459882235</v>
      </c>
      <c r="P70" s="32">
        <f>+Monthly_2020_thru_2025!AE112</f>
        <v>194432.86017654432</v>
      </c>
      <c r="Q70" s="10">
        <f t="shared" si="13"/>
        <v>680.00400000000002</v>
      </c>
      <c r="R70" s="10">
        <f t="shared" si="14"/>
        <v>45.743000000000002</v>
      </c>
      <c r="S70" s="10">
        <f t="shared" si="15"/>
        <v>375.84300000000002</v>
      </c>
      <c r="T70" s="10">
        <f t="shared" si="16"/>
        <v>51.066000000000003</v>
      </c>
      <c r="U70" s="10">
        <f t="shared" si="17"/>
        <v>114.095</v>
      </c>
      <c r="V70" s="10">
        <f t="shared" si="18"/>
        <v>110.13200000000001</v>
      </c>
      <c r="W70" s="10">
        <f t="shared" si="19"/>
        <v>3.0830000000000002</v>
      </c>
      <c r="X70" s="10">
        <f t="shared" si="20"/>
        <v>327.262</v>
      </c>
      <c r="Y70" s="31">
        <f t="shared" si="21"/>
        <v>1922652.7579999999</v>
      </c>
      <c r="Z70" s="10">
        <f t="shared" si="22"/>
        <v>574.57399999999996</v>
      </c>
      <c r="AA70" s="10">
        <f t="shared" si="23"/>
        <v>8.4580000000000002</v>
      </c>
      <c r="AB70" s="10">
        <f t="shared" si="24"/>
        <v>20.216000000000001</v>
      </c>
      <c r="AC70" s="31">
        <f t="shared" si="25"/>
        <v>1941019.101</v>
      </c>
    </row>
    <row r="71" spans="2:29" x14ac:dyDescent="0.35">
      <c r="B71" s="3">
        <v>2025</v>
      </c>
      <c r="C71" s="3" t="s">
        <v>25</v>
      </c>
      <c r="D71" s="8">
        <f>+Monthly_2020_thru_2025!R113</f>
        <v>84.016904668047388</v>
      </c>
      <c r="E71" s="8">
        <f>+Monthly_2020_thru_2025!T113</f>
        <v>3.8183856531744502</v>
      </c>
      <c r="F71" s="8">
        <f>+Monthly_2020_thru_2025!U113</f>
        <v>37.440922978215532</v>
      </c>
      <c r="G71" s="8">
        <f>+Monthly_2020_thru_2025!V113</f>
        <v>3.9511290248808382</v>
      </c>
      <c r="H71" s="8">
        <f>+Monthly_2020_thru_2025!W113</f>
        <v>9.3810020635971405</v>
      </c>
      <c r="I71" s="8">
        <f>+Monthly_2020_thru_2025!X113</f>
        <v>9.0605500336382487</v>
      </c>
      <c r="J71" s="8">
        <f>+Monthly_2020_thru_2025!Y113</f>
        <v>0.14673414546635033</v>
      </c>
      <c r="K71" s="8">
        <f>+Monthly_2020_thru_2025!Z113</f>
        <v>45.031812660079737</v>
      </c>
      <c r="L71" s="32">
        <f>+Monthly_2020_thru_2025!AA113</f>
        <v>168451.40414432413</v>
      </c>
      <c r="M71" s="8">
        <f>+Monthly_2020_thru_2025!AB113</f>
        <v>50.223046225573874</v>
      </c>
      <c r="N71" s="8">
        <f>+Monthly_2020_thru_2025!AC113</f>
        <v>0.79004374836021418</v>
      </c>
      <c r="O71" s="8">
        <f>+Monthly_2020_thru_2025!AD113</f>
        <v>2.2847654778778863</v>
      </c>
      <c r="P71" s="32">
        <f>+Monthly_2020_thru_2025!AE113</f>
        <v>170067.01103195577</v>
      </c>
      <c r="Q71" s="10">
        <f t="shared" ref="Q71" si="26">ROUND(SUM(D60:D71),3)</f>
        <v>726.95899999999995</v>
      </c>
      <c r="R71" s="10">
        <f t="shared" ref="R71" si="27">ROUND(SUM(E60:E71),3)</f>
        <v>46.435000000000002</v>
      </c>
      <c r="S71" s="10">
        <f t="shared" ref="S71" si="28">ROUND(SUM(F60:F71),3)</f>
        <v>388.18</v>
      </c>
      <c r="T71" s="10">
        <f t="shared" ref="T71" si="29">ROUND(SUM(G60:G71),3)</f>
        <v>50.582999999999998</v>
      </c>
      <c r="U71" s="10">
        <f t="shared" ref="U71" si="30">ROUND(SUM(H60:H71),3)</f>
        <v>113.809</v>
      </c>
      <c r="V71" s="10">
        <f t="shared" ref="V71" si="31">ROUND(SUM(I60:I71),3)</f>
        <v>109.834</v>
      </c>
      <c r="W71" s="10">
        <f t="shared" ref="W71" si="32">ROUND(SUM(J60:J71),3)</f>
        <v>3.01</v>
      </c>
      <c r="X71" s="10">
        <f t="shared" ref="X71" si="33">ROUND(SUM(K60:K71),3)</f>
        <v>351.41399999999999</v>
      </c>
      <c r="Y71" s="31">
        <f t="shared" ref="Y71" si="34">ROUND(SUM(L60:L71),3)</f>
        <v>1943294.558</v>
      </c>
      <c r="Z71" s="10">
        <f t="shared" ref="Z71" si="35">ROUND(SUM(M60:M71),3)</f>
        <v>594.02300000000002</v>
      </c>
      <c r="AA71" s="10">
        <f t="shared" ref="AA71" si="36">ROUND(SUM(N60:N71),3)</f>
        <v>8.5609999999999999</v>
      </c>
      <c r="AB71" s="10">
        <f t="shared" ref="AB71" si="37">ROUND(SUM(O60:O71),3)</f>
        <v>21.126999999999999</v>
      </c>
      <c r="AC71" s="31">
        <f t="shared" ref="AC71" si="38">ROUND(SUM(P60:P71),3)</f>
        <v>1962218.4739999999</v>
      </c>
    </row>
    <row r="72" spans="2:29" x14ac:dyDescent="0.35">
      <c r="B72" s="3">
        <v>2025</v>
      </c>
      <c r="C72" s="3" t="s">
        <v>26</v>
      </c>
      <c r="D72" s="8">
        <f>+Monthly_2020_thru_2025!R114</f>
        <v>75.958540765598499</v>
      </c>
      <c r="E72" s="8">
        <f>+Monthly_2020_thru_2025!T114</f>
        <v>3.0481124438896616</v>
      </c>
      <c r="F72" s="8">
        <f>+Monthly_2020_thru_2025!U114</f>
        <v>33.400237845212175</v>
      </c>
      <c r="G72" s="8">
        <f>+Monthly_2020_thru_2025!V114</f>
        <v>3.6754619157538246</v>
      </c>
      <c r="H72" s="8">
        <f>+Monthly_2020_thru_2025!W114</f>
        <v>8.3757351079611837</v>
      </c>
      <c r="I72" s="8">
        <f>+Monthly_2020_thru_2025!X114</f>
        <v>8.0151817453271352</v>
      </c>
      <c r="J72" s="8">
        <f>+Monthly_2020_thru_2025!Y114</f>
        <v>0.27371750799773636</v>
      </c>
      <c r="K72" s="8">
        <f>+Monthly_2020_thru_2025!Z114</f>
        <v>40.616926846113728</v>
      </c>
      <c r="L72" s="32">
        <f>+Monthly_2020_thru_2025!AA114</f>
        <v>146973.94757467409</v>
      </c>
      <c r="M72" s="8">
        <f>+Monthly_2020_thru_2025!AB114</f>
        <v>46.119126363327069</v>
      </c>
      <c r="N72" s="8">
        <f>+Monthly_2020_thru_2025!AC114</f>
        <v>0.7178970356630977</v>
      </c>
      <c r="O72" s="8">
        <f>+Monthly_2020_thru_2025!AD114</f>
        <v>1.849099714351262</v>
      </c>
      <c r="P72" s="32">
        <f>+Monthly_2020_thru_2025!AE114</f>
        <v>148455.52582729794</v>
      </c>
      <c r="Q72" s="10">
        <f t="shared" ref="Q72" si="39">ROUND(SUM(D61:D72),3)</f>
        <v>751.93899999999996</v>
      </c>
      <c r="R72" s="10">
        <f t="shared" ref="R72" si="40">ROUND(SUM(E61:E72),3)</f>
        <v>46.927</v>
      </c>
      <c r="S72" s="10">
        <f t="shared" ref="S72" si="41">ROUND(SUM(F61:F72),3)</f>
        <v>392.98200000000003</v>
      </c>
      <c r="T72" s="10">
        <f t="shared" ref="T72" si="42">ROUND(SUM(G61:G72),3)</f>
        <v>49.725000000000001</v>
      </c>
      <c r="U72" s="10">
        <f t="shared" ref="U72" si="43">ROUND(SUM(H61:H72),3)</f>
        <v>112.31699999999999</v>
      </c>
      <c r="V72" s="10">
        <f t="shared" ref="V72" si="44">ROUND(SUM(I61:I72),3)</f>
        <v>108.331</v>
      </c>
      <c r="W72" s="10">
        <f t="shared" ref="W72" si="45">ROUND(SUM(J61:J72),3)</f>
        <v>3.0009999999999999</v>
      </c>
      <c r="X72" s="10">
        <f t="shared" ref="X72" si="46">ROUND(SUM(K61:K72),3)</f>
        <v>367.27800000000002</v>
      </c>
      <c r="Y72" s="31">
        <f t="shared" ref="Y72" si="47">ROUND(SUM(L61:L72),3)</f>
        <v>1931608.4950000001</v>
      </c>
      <c r="Z72" s="10">
        <f t="shared" ref="Z72" si="48">ROUND(SUM(M61:M72),3)</f>
        <v>595.31200000000001</v>
      </c>
      <c r="AA72" s="10">
        <f t="shared" ref="AA72" si="49">ROUND(SUM(N61:N72),3)</f>
        <v>8.5250000000000004</v>
      </c>
      <c r="AB72" s="10">
        <f t="shared" ref="AB72" si="50">ROUND(SUM(O61:O72),3)</f>
        <v>21.323</v>
      </c>
      <c r="AC72" s="31">
        <f t="shared" ref="AC72" si="51">ROUND(SUM(P61:P72),3)</f>
        <v>1950558.8759999999</v>
      </c>
    </row>
    <row r="73" spans="2:29" x14ac:dyDescent="0.35">
      <c r="B73" s="3">
        <v>2025</v>
      </c>
      <c r="C73" s="3" t="s">
        <v>27</v>
      </c>
      <c r="D73" s="8">
        <f>+Monthly_2020_thru_2025!R115</f>
        <v>30.151409643464987</v>
      </c>
      <c r="E73" s="8">
        <f>+Monthly_2020_thru_2025!T115</f>
        <v>3.4699827924446489</v>
      </c>
      <c r="F73" s="8">
        <f>+Monthly_2020_thru_2025!U115</f>
        <v>22.673978265161502</v>
      </c>
      <c r="G73" s="8">
        <f>+Monthly_2020_thru_2025!V115</f>
        <v>3.8590412235035405</v>
      </c>
      <c r="H73" s="8">
        <f>+Monthly_2020_thru_2025!W115</f>
        <v>8.213264037009564</v>
      </c>
      <c r="I73" s="8">
        <f>+Monthly_2020_thru_2025!X115</f>
        <v>7.8236951865183997</v>
      </c>
      <c r="J73" s="8">
        <f>+Monthly_2020_thru_2025!Y115</f>
        <v>0.2906828084632605</v>
      </c>
      <c r="K73" s="8">
        <f>+Monthly_2020_thru_2025!Z115</f>
        <v>9.0920462080105118</v>
      </c>
      <c r="L73" s="32">
        <f>+Monthly_2020_thru_2025!AA115</f>
        <v>141068.83380827459</v>
      </c>
      <c r="M73" s="8">
        <f>+Monthly_2020_thru_2025!AB115</f>
        <v>27.249739447608327</v>
      </c>
      <c r="N73" s="8">
        <f>+Monthly_2020_thru_2025!AC115</f>
        <v>0.53984596295910459</v>
      </c>
      <c r="O73" s="8">
        <f>+Monthly_2020_thru_2025!AD115</f>
        <v>1.1382579193899605</v>
      </c>
      <c r="P73" s="32">
        <f>+Monthly_2020_thru_2025!AE115</f>
        <v>141974.88569299178</v>
      </c>
      <c r="Q73" s="10">
        <f t="shared" ref="Q73" si="52">ROUND(SUM(D62:D73),3)</f>
        <v>723.81799999999998</v>
      </c>
      <c r="R73" s="10">
        <f t="shared" ref="R73" si="53">ROUND(SUM(E62:E73),3)</f>
        <v>47.825000000000003</v>
      </c>
      <c r="S73" s="10">
        <f t="shared" ref="S73" si="54">ROUND(SUM(F62:F73),3)</f>
        <v>386.83300000000003</v>
      </c>
      <c r="T73" s="10">
        <f t="shared" ref="T73" si="55">ROUND(SUM(G62:G73),3)</f>
        <v>50.023000000000003</v>
      </c>
      <c r="U73" s="10">
        <f t="shared" ref="U73" si="56">ROUND(SUM(H62:H73),3)</f>
        <v>112.553</v>
      </c>
      <c r="V73" s="10">
        <f t="shared" ref="V73" si="57">ROUND(SUM(I62:I73),3)</f>
        <v>108.536</v>
      </c>
      <c r="W73" s="10">
        <f t="shared" ref="W73" si="58">ROUND(SUM(J62:J73),3)</f>
        <v>3.0089999999999999</v>
      </c>
      <c r="X73" s="10">
        <f t="shared" ref="X73" si="59">ROUND(SUM(K62:K73),3)</f>
        <v>358.48</v>
      </c>
      <c r="Y73" s="31">
        <f t="shared" ref="Y73" si="60">ROUND(SUM(L62:L73),3)</f>
        <v>1919761.493</v>
      </c>
      <c r="Z73" s="10">
        <f t="shared" ref="Z73" si="61">ROUND(SUM(M62:M73),3)</f>
        <v>569.66300000000001</v>
      </c>
      <c r="AA73" s="10">
        <f t="shared" ref="AA73" si="62">ROUND(SUM(N62:N73),3)</f>
        <v>8.42</v>
      </c>
      <c r="AB73" s="10">
        <f t="shared" ref="AB73" si="63">ROUND(SUM(O62:O73),3)</f>
        <v>20.541</v>
      </c>
      <c r="AC73" s="31">
        <f t="shared" ref="AC73" si="64">ROUND(SUM(P62:P73),3)</f>
        <v>1937943.382</v>
      </c>
    </row>
    <row r="74" spans="2:29" x14ac:dyDescent="0.35">
      <c r="B74" s="3">
        <v>2025</v>
      </c>
      <c r="C74" s="3" t="s">
        <v>28</v>
      </c>
      <c r="D74" s="8">
        <f>+Monthly_2020_thru_2025!R116</f>
        <v>63.256317044357552</v>
      </c>
      <c r="E74" s="8">
        <f>+Monthly_2020_thru_2025!T116</f>
        <v>2.7540894554723758</v>
      </c>
      <c r="F74" s="8">
        <f>+Monthly_2020_thru_2025!U116</f>
        <v>32.139356759356247</v>
      </c>
      <c r="G74" s="8">
        <f>+Monthly_2020_thru_2025!V116</f>
        <v>4.1822069718235477</v>
      </c>
      <c r="H74" s="8">
        <f>+Monthly_2020_thru_2025!W116</f>
        <v>9.1924762731531402</v>
      </c>
      <c r="I74" s="8">
        <f>+Monthly_2020_thru_2025!X116</f>
        <v>8.8035788768271939</v>
      </c>
      <c r="J74" s="8">
        <f>+Monthly_2020_thru_2025!Y116</f>
        <v>0.21146599370655741</v>
      </c>
      <c r="K74" s="8">
        <f>+Monthly_2020_thru_2025!Z116</f>
        <v>35.944193294381662</v>
      </c>
      <c r="L74" s="32">
        <f>+Monthly_2020_thru_2025!AA116</f>
        <v>158109.17300159539</v>
      </c>
      <c r="M74" s="8">
        <f>+Monthly_2020_thru_2025!AB116</f>
        <v>38.21718919421685</v>
      </c>
      <c r="N74" s="8">
        <f>+Monthly_2020_thru_2025!AC116</f>
        <v>0.71322092725272446</v>
      </c>
      <c r="O74" s="8">
        <f>+Monthly_2020_thru_2025!AD116</f>
        <v>2.1770976369340191</v>
      </c>
      <c r="P74" s="32">
        <f>+Monthly_2020_thru_2025!AE116</f>
        <v>159368.25784475543</v>
      </c>
      <c r="Q74" s="10">
        <f t="shared" ref="Q74" si="65">ROUND(SUM(D63:D74),3)</f>
        <v>731.84199999999998</v>
      </c>
      <c r="R74" s="10">
        <f t="shared" ref="R74" si="66">ROUND(SUM(E63:E74),3)</f>
        <v>47.268999999999998</v>
      </c>
      <c r="S74" s="10">
        <f t="shared" ref="S74" si="67">ROUND(SUM(F63:F74),3)</f>
        <v>389.36</v>
      </c>
      <c r="T74" s="10">
        <f t="shared" ref="T74" si="68">ROUND(SUM(G63:G74),3)</f>
        <v>49.677</v>
      </c>
      <c r="U74" s="10">
        <f t="shared" ref="U74" si="69">ROUND(SUM(H63:H74),3)</f>
        <v>111.98699999999999</v>
      </c>
      <c r="V74" s="10">
        <f t="shared" ref="V74" si="70">ROUND(SUM(I63:I74),3)</f>
        <v>107.925</v>
      </c>
      <c r="W74" s="10">
        <f t="shared" ref="W74" si="71">ROUND(SUM(J63:J74),3)</f>
        <v>2.9660000000000002</v>
      </c>
      <c r="X74" s="10">
        <f t="shared" ref="X74" si="72">ROUND(SUM(K63:K74),3)</f>
        <v>372.38299999999998</v>
      </c>
      <c r="Y74" s="31">
        <f t="shared" ref="Y74" si="73">ROUND(SUM(L63:L74),3)</f>
        <v>1922368.8489999999</v>
      </c>
      <c r="Z74" s="10">
        <f t="shared" ref="Z74" si="74">ROUND(SUM(M63:M74),3)</f>
        <v>556.23400000000004</v>
      </c>
      <c r="AA74" s="10">
        <f t="shared" ref="AA74" si="75">ROUND(SUM(N63:N74),3)</f>
        <v>8.48</v>
      </c>
      <c r="AB74" s="10">
        <f t="shared" ref="AB74" si="76">ROUND(SUM(O63:O74),3)</f>
        <v>20.971</v>
      </c>
      <c r="AC74" s="31">
        <f t="shared" ref="AC74" si="77">ROUND(SUM(P63:P74),3)</f>
        <v>1940190.4680000001</v>
      </c>
    </row>
    <row r="75" spans="2:29" x14ac:dyDescent="0.35">
      <c r="B75" s="3">
        <v>2025</v>
      </c>
      <c r="C75" s="3" t="s">
        <v>29</v>
      </c>
      <c r="D75" s="8">
        <f>+Monthly_2020_thru_2025!R117</f>
        <v>30.318061744713926</v>
      </c>
      <c r="E75" s="8">
        <f>+Monthly_2020_thru_2025!T117</f>
        <v>2.5018616590767988</v>
      </c>
      <c r="F75" s="8">
        <f>+Monthly_2020_thru_2025!U117</f>
        <v>22.793280195968748</v>
      </c>
      <c r="G75" s="8">
        <f>+Monthly_2020_thru_2025!V117</f>
        <v>3.7251271243608577</v>
      </c>
      <c r="H75" s="8">
        <f>+Monthly_2020_thru_2025!W117</f>
        <v>8.061254061242261</v>
      </c>
      <c r="I75" s="8">
        <f>+Monthly_2020_thru_2025!X117</f>
        <v>7.7114560427076748</v>
      </c>
      <c r="J75" s="8">
        <f>+Monthly_2020_thru_2025!Y117</f>
        <v>0.317884819081725</v>
      </c>
      <c r="K75" s="8">
        <f>+Monthly_2020_thru_2025!Z117</f>
        <v>13.025599088139113</v>
      </c>
      <c r="L75" s="32">
        <f>+Monthly_2020_thru_2025!AA117</f>
        <v>138222.80733215928</v>
      </c>
      <c r="M75" s="8">
        <f>+Monthly_2020_thru_2025!AB117</f>
        <v>25.11021394392036</v>
      </c>
      <c r="N75" s="8">
        <f>+Monthly_2020_thru_2025!AC117</f>
        <v>0.53989159426850586</v>
      </c>
      <c r="O75" s="8">
        <f>+Monthly_2020_thru_2025!AD117</f>
        <v>1.0885546163600857</v>
      </c>
      <c r="P75" s="32">
        <f>+Monthly_2020_thru_2025!AE117</f>
        <v>139068.9645950702</v>
      </c>
      <c r="Q75" s="10">
        <f t="shared" ref="Q75" si="78">ROUND(SUM(D64:D75),3)</f>
        <v>730.226</v>
      </c>
      <c r="R75" s="10">
        <f t="shared" ref="R75" si="79">ROUND(SUM(E64:E75),3)</f>
        <v>46.290999999999997</v>
      </c>
      <c r="S75" s="10">
        <f t="shared" ref="S75" si="80">ROUND(SUM(F64:F75),3)</f>
        <v>387.05099999999999</v>
      </c>
      <c r="T75" s="10">
        <f t="shared" ref="T75" si="81">ROUND(SUM(G64:G75),3)</f>
        <v>48.692</v>
      </c>
      <c r="U75" s="10">
        <f t="shared" ref="U75" si="82">ROUND(SUM(H64:H75),3)</f>
        <v>110.128</v>
      </c>
      <c r="V75" s="10">
        <f t="shared" ref="V75" si="83">ROUND(SUM(I64:I75),3)</f>
        <v>106.124</v>
      </c>
      <c r="W75" s="10">
        <f t="shared" ref="W75" si="84">ROUND(SUM(J64:J75),3)</f>
        <v>3.0009999999999999</v>
      </c>
      <c r="X75" s="10">
        <f t="shared" ref="X75" si="85">ROUND(SUM(K64:K75),3)</f>
        <v>368.61399999999998</v>
      </c>
      <c r="Y75" s="31">
        <f t="shared" ref="Y75" si="86">ROUND(SUM(L64:L75),3)</f>
        <v>1912274.97</v>
      </c>
      <c r="Z75" s="10">
        <f t="shared" ref="Z75" si="87">ROUND(SUM(M64:M75),3)</f>
        <v>551.94000000000005</v>
      </c>
      <c r="AA75" s="10">
        <f t="shared" ref="AA75" si="88">ROUND(SUM(N64:N75),3)</f>
        <v>8.43</v>
      </c>
      <c r="AB75" s="10">
        <f t="shared" ref="AB75" si="89">ROUND(SUM(O64:O75),3)</f>
        <v>20.792000000000002</v>
      </c>
      <c r="AC75" s="31">
        <f t="shared" ref="AC75" si="90">ROUND(SUM(P64:P75),3)</f>
        <v>1929963.1710000001</v>
      </c>
    </row>
    <row r="76" spans="2:29" x14ac:dyDescent="0.35">
      <c r="B76" s="3">
        <v>2025</v>
      </c>
      <c r="C76" s="25" t="s">
        <v>30</v>
      </c>
      <c r="D76" s="8">
        <f>+Monthly_2020_thru_2025!R118</f>
        <v>47.98255884617943</v>
      </c>
      <c r="E76" s="8">
        <f>+Monthly_2020_thru_2025!T118</f>
        <v>3.7257448474647772</v>
      </c>
      <c r="F76" s="8">
        <f>+Monthly_2020_thru_2025!U118</f>
        <v>29.315991884702417</v>
      </c>
      <c r="G76" s="8">
        <f>+Monthly_2020_thru_2025!V118</f>
        <v>4.1942586765966761</v>
      </c>
      <c r="H76" s="8">
        <f>+Monthly_2020_thru_2025!W118</f>
        <v>9.0882766122422289</v>
      </c>
      <c r="I76" s="8">
        <f>+Monthly_2020_thru_2025!X118</f>
        <v>8.7454772839438562</v>
      </c>
      <c r="J76" s="8">
        <f>+Monthly_2020_thru_2025!Y118</f>
        <v>0.23914508712009927</v>
      </c>
      <c r="K76" s="8">
        <f>+Monthly_2020_thru_2025!Z118</f>
        <v>25.078642401814477</v>
      </c>
      <c r="L76" s="32">
        <f>+Monthly_2020_thru_2025!AA118</f>
        <v>154333.92285155092</v>
      </c>
      <c r="M76" s="8">
        <f>+Monthly_2020_thru_2025!AB118</f>
        <v>32.703272261415769</v>
      </c>
      <c r="N76" s="8">
        <f>+Monthly_2020_thru_2025!AC118</f>
        <v>0.66160808165054941</v>
      </c>
      <c r="O76" s="8">
        <f>+Monthly_2020_thru_2025!AD118</f>
        <v>1.482886574988598</v>
      </c>
      <c r="P76" s="32">
        <f>+Monthly_2020_thru_2025!AE118</f>
        <v>155424.94061650801</v>
      </c>
      <c r="Q76" s="10">
        <f t="shared" ref="Q76" si="91">ROUND(SUM(D65:D76),3)</f>
        <v>725.43399999999997</v>
      </c>
      <c r="R76" s="10">
        <f t="shared" ref="R76" si="92">ROUND(SUM(E65:E76),3)</f>
        <v>45.965000000000003</v>
      </c>
      <c r="S76" s="10">
        <f t="shared" ref="S76" si="93">ROUND(SUM(F65:F76),3)</f>
        <v>385.16800000000001</v>
      </c>
      <c r="T76" s="10">
        <f t="shared" ref="T76" si="94">ROUND(SUM(G65:G76),3)</f>
        <v>48.365000000000002</v>
      </c>
      <c r="U76" s="10">
        <f t="shared" ref="U76" si="95">ROUND(SUM(H65:H76),3)</f>
        <v>109.224</v>
      </c>
      <c r="V76" s="10">
        <f t="shared" ref="V76" si="96">ROUND(SUM(I65:I76),3)</f>
        <v>105.22799999999999</v>
      </c>
      <c r="W76" s="10">
        <f t="shared" ref="W76" si="97">ROUND(SUM(J65:J76),3)</f>
        <v>3.004</v>
      </c>
      <c r="X76" s="10">
        <f t="shared" ref="X76" si="98">ROUND(SUM(K65:K76),3)</f>
        <v>370.89299999999997</v>
      </c>
      <c r="Y76" s="31">
        <f t="shared" ref="Y76" si="99">ROUND(SUM(L65:L76),3)</f>
        <v>1903350.5179999999</v>
      </c>
      <c r="Z76" s="10">
        <f t="shared" ref="Z76" si="100">ROUND(SUM(M65:M76),3)</f>
        <v>538.471</v>
      </c>
      <c r="AA76" s="10">
        <f t="shared" ref="AA76" si="101">ROUND(SUM(N65:N76),3)</f>
        <v>8.41</v>
      </c>
      <c r="AB76" s="10">
        <f t="shared" ref="AB76" si="102">ROUND(SUM(O65:O76),3)</f>
        <v>21.280999999999999</v>
      </c>
      <c r="AC76" s="31">
        <f t="shared" ref="AC76" si="103">ROUND(SUM(P65:P76),3)</f>
        <v>1920656.2860000001</v>
      </c>
    </row>
    <row r="77" spans="2:29" x14ac:dyDescent="0.35">
      <c r="B77" s="3">
        <v>2025</v>
      </c>
      <c r="C77" s="3" t="s">
        <v>31</v>
      </c>
      <c r="D77" s="8">
        <f>+Monthly_2020_thru_2025!R119</f>
        <v>37.113310114627964</v>
      </c>
      <c r="E77" s="8">
        <f>+Monthly_2020_thru_2025!T119</f>
        <v>4.2163166914146633</v>
      </c>
      <c r="F77" s="8">
        <f>+Monthly_2020_thru_2025!U119</f>
        <v>25.226880078189371</v>
      </c>
      <c r="G77" s="8">
        <f>+Monthly_2020_thru_2025!V119</f>
        <v>4.1816120035382083</v>
      </c>
      <c r="H77" s="8">
        <f>+Monthly_2020_thru_2025!W119</f>
        <v>8.9704148225990057</v>
      </c>
      <c r="I77" s="8">
        <f>+Monthly_2020_thru_2025!X119</f>
        <v>8.6537444561039258</v>
      </c>
      <c r="J77" s="8">
        <f>+Monthly_2020_thru_2025!Y119</f>
        <v>0.27673780439719092</v>
      </c>
      <c r="K77" s="8">
        <f>+Monthly_2020_thru_2025!Z119</f>
        <v>8.220667408527218</v>
      </c>
      <c r="L77" s="32">
        <f>+Monthly_2020_thru_2025!AA119</f>
        <v>144465.87020472245</v>
      </c>
      <c r="M77" s="8">
        <f>+Monthly_2020_thru_2025!AB119</f>
        <v>33.031723221862329</v>
      </c>
      <c r="N77" s="8">
        <f>+Monthly_2020_thru_2025!AC119</f>
        <v>0.59506509853065637</v>
      </c>
      <c r="O77" s="8">
        <f>+Monthly_2020_thru_2025!AD119</f>
        <v>0.62748704475734007</v>
      </c>
      <c r="P77" s="32">
        <f>+Monthly_2020_thru_2025!AE119</f>
        <v>145548.4507060452</v>
      </c>
      <c r="Q77" s="10">
        <f t="shared" ref="Q77:Q78" si="104">ROUND(SUM(D66:D77),3)</f>
        <v>722.92100000000005</v>
      </c>
      <c r="R77" s="10">
        <f t="shared" ref="R77:R78" si="105">ROUND(SUM(E66:E77),3)</f>
        <v>45.503</v>
      </c>
      <c r="S77" s="10">
        <f t="shared" ref="S77:S78" si="106">ROUND(SUM(F66:F77),3)</f>
        <v>381.904</v>
      </c>
      <c r="T77" s="10">
        <f t="shared" ref="T77:T78" si="107">ROUND(SUM(G66:G77),3)</f>
        <v>48.234999999999999</v>
      </c>
      <c r="U77" s="10">
        <f t="shared" ref="U77:U78" si="108">ROUND(SUM(H66:H77),3)</f>
        <v>108.834</v>
      </c>
      <c r="V77" s="10">
        <f t="shared" ref="V77:V78" si="109">ROUND(SUM(I66:I77),3)</f>
        <v>104.82599999999999</v>
      </c>
      <c r="W77" s="10">
        <f t="shared" ref="W77:W78" si="110">ROUND(SUM(J66:J77),3)</f>
        <v>3.012</v>
      </c>
      <c r="X77" s="10">
        <f t="shared" ref="X77:X78" si="111">ROUND(SUM(K66:K77),3)</f>
        <v>353.41899999999998</v>
      </c>
      <c r="Y77" s="31">
        <f t="shared" ref="Y77:Y78" si="112">ROUND(SUM(L66:L77),3)</f>
        <v>1888768.1810000001</v>
      </c>
      <c r="Z77" s="10">
        <f t="shared" ref="Z77:Z78" si="113">ROUND(SUM(M66:M77),3)</f>
        <v>542.45299999999997</v>
      </c>
      <c r="AA77" s="10">
        <f t="shared" ref="AA77:AA78" si="114">ROUND(SUM(N66:N77),3)</f>
        <v>8.3800000000000008</v>
      </c>
      <c r="AB77" s="10">
        <f t="shared" ref="AB77:AB78" si="115">ROUND(SUM(O66:O77),3)</f>
        <v>19.363</v>
      </c>
      <c r="AC77" s="31">
        <f t="shared" ref="AC77:AC78" si="116">ROUND(SUM(P66:P77),3)</f>
        <v>1906177.4990000001</v>
      </c>
    </row>
    <row r="78" spans="2:29" x14ac:dyDescent="0.35">
      <c r="B78" s="3">
        <v>2025</v>
      </c>
      <c r="C78" s="3" t="s">
        <v>32</v>
      </c>
      <c r="D78" s="8">
        <f>+Monthly_2020_thru_2025!R120</f>
        <v>110.71303072463013</v>
      </c>
      <c r="E78" s="8">
        <f>+Monthly_2020_thru_2025!T120</f>
        <v>3.0861267638893111</v>
      </c>
      <c r="F78" s="8">
        <f>+Monthly_2020_thru_2025!U120</f>
        <v>40.453211860349214</v>
      </c>
      <c r="G78" s="8">
        <f>+Monthly_2020_thru_2025!V120</f>
        <v>3.2038889822248033</v>
      </c>
      <c r="H78" s="8">
        <f>+Monthly_2020_thru_2025!W120</f>
        <v>8.338022182768329</v>
      </c>
      <c r="I78" s="8">
        <f>+Monthly_2020_thru_2025!X120</f>
        <v>8.0801344057695275</v>
      </c>
      <c r="J78" s="8">
        <f>+Monthly_2020_thru_2025!Y120</f>
        <v>0.29444729448625162</v>
      </c>
      <c r="K78" s="8">
        <f>+Monthly_2020_thru_2025!Z120</f>
        <v>32.088130900000088</v>
      </c>
      <c r="L78" s="32">
        <f>+Monthly_2020_thru_2025!AA120</f>
        <v>175210.55250445072</v>
      </c>
      <c r="M78" s="8">
        <f>+Monthly_2020_thru_2025!AB120</f>
        <v>75.170983662122254</v>
      </c>
      <c r="N78" s="8">
        <f>+Monthly_2020_thru_2025!AC120</f>
        <v>0.8546221726321479</v>
      </c>
      <c r="O78" s="8">
        <f>+Monthly_2020_thru_2025!AD120</f>
        <v>2.3981850473305992</v>
      </c>
      <c r="P78" s="32">
        <f>+Monthly_2020_thru_2025!AE120</f>
        <v>177541.81492273769</v>
      </c>
      <c r="Q78" s="10">
        <f t="shared" si="104"/>
        <v>788.41099999999994</v>
      </c>
      <c r="R78" s="10">
        <f t="shared" si="105"/>
        <v>43.817999999999998</v>
      </c>
      <c r="S78" s="10">
        <f t="shared" si="106"/>
        <v>392.577</v>
      </c>
      <c r="T78" s="10">
        <f t="shared" si="107"/>
        <v>46.843000000000004</v>
      </c>
      <c r="U78" s="10">
        <f t="shared" si="108"/>
        <v>107.04900000000001</v>
      </c>
      <c r="V78" s="10">
        <f t="shared" si="109"/>
        <v>103.10899999999999</v>
      </c>
      <c r="W78" s="10">
        <f t="shared" si="110"/>
        <v>3.0630000000000002</v>
      </c>
      <c r="X78" s="10">
        <f t="shared" si="111"/>
        <v>362.084</v>
      </c>
      <c r="Y78" s="31">
        <f t="shared" si="112"/>
        <v>1905768.628</v>
      </c>
      <c r="Z78" s="10">
        <f t="shared" si="113"/>
        <v>578.74</v>
      </c>
      <c r="AA78" s="10">
        <f t="shared" si="114"/>
        <v>8.5839999999999996</v>
      </c>
      <c r="AB78" s="10">
        <f t="shared" si="115"/>
        <v>20.89</v>
      </c>
      <c r="AC78" s="31">
        <f t="shared" si="116"/>
        <v>1924248.0249999999</v>
      </c>
    </row>
    <row r="79" spans="2:29" x14ac:dyDescent="0.35">
      <c r="B79" s="3">
        <v>2026</v>
      </c>
      <c r="C79" s="3" t="s">
        <v>21</v>
      </c>
      <c r="D79" s="8">
        <f>+Monthly_2020_thru_2025!R129</f>
        <v>56.327758367683622</v>
      </c>
      <c r="E79" s="8">
        <f>+Monthly_2020_thru_2025!T129</f>
        <v>3.9762659006986292</v>
      </c>
      <c r="F79" s="8">
        <f>+Monthly_2020_thru_2025!U129</f>
        <v>31.594951614170522</v>
      </c>
      <c r="G79" s="8">
        <f>+Monthly_2020_thru_2025!V129</f>
        <v>4.573103299929044</v>
      </c>
      <c r="H79" s="8">
        <f>+Monthly_2020_thru_2025!W129</f>
        <v>10.155707854165138</v>
      </c>
      <c r="I79" s="8">
        <f>+Monthly_2020_thru_2025!X129</f>
        <v>9.8764975712491871</v>
      </c>
      <c r="J79" s="8">
        <f>+Monthly_2020_thru_2025!Y129</f>
        <v>0.28969728884883317</v>
      </c>
      <c r="K79" s="8">
        <f>+Monthly_2020_thru_2025!Z129</f>
        <v>35.604316300877521</v>
      </c>
      <c r="L79" s="32">
        <f>+Monthly_2020_thru_2025!AA129</f>
        <v>180124.72229960194</v>
      </c>
      <c r="M79" s="8">
        <f>+Monthly_2020_thru_2025!AB129</f>
        <v>28.993312700852169</v>
      </c>
      <c r="N79" s="8">
        <f>+Monthly_2020_thru_2025!AC129</f>
        <v>0.72011031805841008</v>
      </c>
      <c r="O79" s="8">
        <f>+Monthly_2020_thru_2025!AD129</f>
        <v>2.4068869658199579</v>
      </c>
      <c r="P79" s="8">
        <f>+Monthly_2020_thru_2025!AE129</f>
        <v>181127.36428951123</v>
      </c>
      <c r="Q79" s="10">
        <f t="shared" ref="Q79" si="117">ROUND(SUM(D68:D79),3)</f>
        <v>814.44100000000003</v>
      </c>
      <c r="R79" s="10">
        <f t="shared" ref="R79" si="118">ROUND(SUM(E68:E79),3)</f>
        <v>42.296999999999997</v>
      </c>
      <c r="S79" s="10">
        <f t="shared" ref="S79" si="119">ROUND(SUM(F68:F79),3)</f>
        <v>398.23399999999998</v>
      </c>
      <c r="T79" s="10">
        <f t="shared" ref="T79" si="120">ROUND(SUM(G68:G79),3)</f>
        <v>46.837000000000003</v>
      </c>
      <c r="U79" s="10">
        <f t="shared" ref="U79" si="121">ROUND(SUM(H68:H79),3)</f>
        <v>107.407</v>
      </c>
      <c r="V79" s="10">
        <f t="shared" ref="V79" si="122">ROUND(SUM(I68:I79),3)</f>
        <v>103.51300000000001</v>
      </c>
      <c r="W79" s="10">
        <f t="shared" ref="W79" si="123">ROUND(SUM(J68:J79),3)</f>
        <v>3.1709999999999998</v>
      </c>
      <c r="X79" s="10">
        <f t="shared" ref="X79" si="124">ROUND(SUM(K68:K79),3)</f>
        <v>385.58499999999998</v>
      </c>
      <c r="Y79" s="31">
        <f t="shared" ref="Y79" si="125">ROUND(SUM(L68:L79),3)</f>
        <v>1936494.96</v>
      </c>
      <c r="Z79" s="10">
        <f t="shared" ref="Z79" si="126">ROUND(SUM(M68:M79),3)</f>
        <v>579.13499999999999</v>
      </c>
      <c r="AA79" s="10">
        <f t="shared" ref="AA79" si="127">ROUND(SUM(N68:N79),3)</f>
        <v>8.7200000000000006</v>
      </c>
      <c r="AB79" s="10">
        <f t="shared" ref="AB79" si="128">ROUND(SUM(O68:O79),3)</f>
        <v>22.547999999999998</v>
      </c>
      <c r="AC79" s="31">
        <f t="shared" ref="AC79" si="129">ROUND(SUM(P68:P79),3)</f>
        <v>1955021.5430000001</v>
      </c>
    </row>
    <row r="80" spans="2:29" x14ac:dyDescent="0.35">
      <c r="B80" s="3">
        <v>2026</v>
      </c>
      <c r="C80" s="3" t="s">
        <v>22</v>
      </c>
      <c r="D80" s="8">
        <f>+Monthly_2020_thru_2025!R130</f>
        <v>56.746289264505933</v>
      </c>
      <c r="E80" s="8">
        <f>+Monthly_2020_thru_2025!T130</f>
        <v>3.3554272354247354</v>
      </c>
      <c r="F80" s="8">
        <f>+Monthly_2020_thru_2025!U130</f>
        <v>29.863502373606924</v>
      </c>
      <c r="G80" s="8">
        <f>+Monthly_2020_thru_2025!V130</f>
        <v>3.8211361012017937</v>
      </c>
      <c r="H80" s="8">
        <f>+Monthly_2020_thru_2025!W130</f>
        <v>8.7788570349128943</v>
      </c>
      <c r="I80" s="8">
        <f>+Monthly_2020_thru_2025!X130</f>
        <v>8.5083516857587753</v>
      </c>
      <c r="J80" s="8">
        <f>+Monthly_2020_thru_2025!Y130</f>
        <v>0.25179404740101008</v>
      </c>
      <c r="K80" s="8">
        <f>+Monthly_2020_thru_2025!Z130</f>
        <v>36.631045518083184</v>
      </c>
      <c r="L80" s="32">
        <f>+Monthly_2020_thru_2025!AA130</f>
        <v>169449.04995125008</v>
      </c>
      <c r="M80" s="8">
        <f>+Monthly_2020_thru_2025!AB130</f>
        <v>25.883922386505137</v>
      </c>
      <c r="N80" s="8">
        <f>+Monthly_2020_thru_2025!AC130</f>
        <v>0.66212103370465947</v>
      </c>
      <c r="O80" s="8">
        <f>+Monthly_2020_thru_2025!AD130</f>
        <v>2.7388270062104381</v>
      </c>
      <c r="P80" s="8">
        <f>+Monthly_2020_thru_2025!AE130</f>
        <v>170349.26185200398</v>
      </c>
      <c r="Q80" s="10">
        <f t="shared" ref="Q80" si="130">ROUND(SUM(D69:D80),3)</f>
        <v>823.92200000000003</v>
      </c>
      <c r="R80" s="10">
        <f t="shared" ref="R80" si="131">ROUND(SUM(E69:E80),3)</f>
        <v>41.286000000000001</v>
      </c>
      <c r="S80" s="10">
        <f t="shared" ref="S80" si="132">ROUND(SUM(F69:F80),3)</f>
        <v>399.27600000000001</v>
      </c>
      <c r="T80" s="10">
        <f t="shared" ref="T80" si="133">ROUND(SUM(G69:G80),3)</f>
        <v>46.38</v>
      </c>
      <c r="U80" s="10">
        <f t="shared" ref="U80" si="134">ROUND(SUM(H69:H80),3)</f>
        <v>106.724</v>
      </c>
      <c r="V80" s="10">
        <f t="shared" ref="V80" si="135">ROUND(SUM(I69:I80),3)</f>
        <v>102.854</v>
      </c>
      <c r="W80" s="10">
        <f t="shared" ref="W80" si="136">ROUND(SUM(J69:J80),3)</f>
        <v>3.1909999999999998</v>
      </c>
      <c r="X80" s="10">
        <f t="shared" ref="X80" si="137">ROUND(SUM(K69:K80),3)</f>
        <v>407.78800000000001</v>
      </c>
      <c r="Y80" s="31">
        <f t="shared" ref="Y80" si="138">ROUND(SUM(L69:L80),3)</f>
        <v>1953653.649</v>
      </c>
      <c r="Z80" s="10">
        <f t="shared" ref="Z80" si="139">ROUND(SUM(M69:M80),3)</f>
        <v>564.35</v>
      </c>
      <c r="AA80" s="10">
        <f t="shared" ref="AA80" si="140">ROUND(SUM(N69:N80),3)</f>
        <v>8.74</v>
      </c>
      <c r="AB80" s="10">
        <f t="shared" ref="AB80" si="141">ROUND(SUM(O69:O80),3)</f>
        <v>24.518999999999998</v>
      </c>
      <c r="AC80" s="31">
        <f t="shared" ref="AC80" si="142">ROUND(SUM(P69:P80),3)</f>
        <v>1971771.58</v>
      </c>
    </row>
    <row r="81" spans="2:3" x14ac:dyDescent="0.35">
      <c r="B81" s="3">
        <v>2026</v>
      </c>
      <c r="C81" s="3" t="s">
        <v>23</v>
      </c>
    </row>
    <row r="82" spans="2:3" x14ac:dyDescent="0.35">
      <c r="B82" s="3">
        <v>2026</v>
      </c>
      <c r="C82" s="3" t="s">
        <v>24</v>
      </c>
    </row>
    <row r="83" spans="2:3" x14ac:dyDescent="0.35">
      <c r="B83" s="3">
        <v>2026</v>
      </c>
      <c r="C83" s="3" t="s">
        <v>25</v>
      </c>
    </row>
    <row r="84" spans="2:3" x14ac:dyDescent="0.35">
      <c r="B84" s="3">
        <v>2026</v>
      </c>
      <c r="C84" s="3" t="s">
        <v>26</v>
      </c>
    </row>
    <row r="85" spans="2:3" x14ac:dyDescent="0.35">
      <c r="B85" s="3">
        <v>2026</v>
      </c>
      <c r="C85" s="3" t="s">
        <v>27</v>
      </c>
    </row>
    <row r="86" spans="2:3" x14ac:dyDescent="0.35">
      <c r="B86" s="3">
        <v>2026</v>
      </c>
      <c r="C86" s="3" t="s">
        <v>28</v>
      </c>
    </row>
    <row r="87" spans="2:3" x14ac:dyDescent="0.35">
      <c r="B87" s="3">
        <v>2026</v>
      </c>
      <c r="C87" s="3" t="s">
        <v>29</v>
      </c>
    </row>
    <row r="88" spans="2:3" x14ac:dyDescent="0.35">
      <c r="B88" s="3">
        <v>2026</v>
      </c>
      <c r="C88" s="3" t="s">
        <v>30</v>
      </c>
    </row>
    <row r="89" spans="2:3" x14ac:dyDescent="0.35">
      <c r="B89" s="3">
        <v>2026</v>
      </c>
      <c r="C89" s="3" t="s">
        <v>31</v>
      </c>
    </row>
    <row r="90" spans="2:3" x14ac:dyDescent="0.35">
      <c r="B90" s="3">
        <v>2026</v>
      </c>
      <c r="C90" s="3" t="s">
        <v>32</v>
      </c>
    </row>
  </sheetData>
  <pageMargins left="0.45" right="0.45" top="0.75" bottom="0.75" header="0.3" footer="0.3"/>
  <pageSetup paperSize="3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3FAA5-06DA-47B8-A039-A0D880040983}">
  <dimension ref="B1:Y571"/>
  <sheetViews>
    <sheetView showGridLines="0" zoomScaleNormal="100" workbookViewId="0">
      <pane xSplit="4" ySplit="5" topLeftCell="H272" activePane="bottomRight" state="frozen"/>
      <selection activeCell="AX48" sqref="AX48"/>
      <selection pane="topRight" activeCell="AX48" sqref="AX48"/>
      <selection pane="bottomLeft" activeCell="AX48" sqref="AX48"/>
      <selection pane="bottomRight" activeCell="H279" sqref="H279:V280"/>
    </sheetView>
  </sheetViews>
  <sheetFormatPr defaultColWidth="9.1796875" defaultRowHeight="14.5" x14ac:dyDescent="0.35"/>
  <cols>
    <col min="1" max="1" width="2.54296875" style="33" customWidth="1"/>
    <col min="2" max="2" width="20.1796875" style="33" customWidth="1"/>
    <col min="3" max="3" width="65.7265625" style="33" customWidth="1"/>
    <col min="4" max="4" width="24.1796875" style="33" customWidth="1"/>
    <col min="5" max="5" width="10.453125" style="33" customWidth="1"/>
    <col min="6" max="6" width="10.453125" style="48" customWidth="1"/>
    <col min="7" max="7" width="23.26953125" style="48" customWidth="1"/>
    <col min="8" max="17" width="10.7265625" style="33" customWidth="1"/>
    <col min="18" max="18" width="12.1796875" style="33" customWidth="1"/>
    <col min="19" max="21" width="10.7265625" style="33" customWidth="1"/>
    <col min="22" max="22" width="12.26953125" style="33" customWidth="1"/>
    <col min="23" max="23" width="9.26953125" style="33" customWidth="1"/>
    <col min="24" max="16384" width="9.1796875" style="33"/>
  </cols>
  <sheetData>
    <row r="1" spans="2:22" x14ac:dyDescent="0.35">
      <c r="B1" s="47" t="s">
        <v>142</v>
      </c>
      <c r="C1" s="48"/>
    </row>
    <row r="2" spans="2:22" x14ac:dyDescent="0.35">
      <c r="B2" s="47" t="s">
        <v>197</v>
      </c>
      <c r="C2" s="48"/>
      <c r="K2" s="36"/>
    </row>
    <row r="3" spans="2:22" x14ac:dyDescent="0.35">
      <c r="B3" s="47" t="s">
        <v>141</v>
      </c>
      <c r="C3" s="48"/>
    </row>
    <row r="5" spans="2:22" ht="43.5" x14ac:dyDescent="0.35">
      <c r="B5" s="49" t="s">
        <v>140</v>
      </c>
      <c r="C5" s="49" t="s">
        <v>139</v>
      </c>
      <c r="D5" s="50" t="s">
        <v>138</v>
      </c>
      <c r="E5" s="49" t="s">
        <v>18</v>
      </c>
      <c r="F5" s="51" t="s">
        <v>137</v>
      </c>
      <c r="G5" s="52" t="s">
        <v>136</v>
      </c>
      <c r="H5" s="53" t="s">
        <v>135</v>
      </c>
      <c r="I5" s="53" t="s">
        <v>134</v>
      </c>
      <c r="J5" s="54" t="s">
        <v>133</v>
      </c>
      <c r="K5" s="53" t="s">
        <v>132</v>
      </c>
      <c r="L5" s="54" t="s">
        <v>131</v>
      </c>
      <c r="M5" s="54" t="s">
        <v>130</v>
      </c>
      <c r="N5" s="54" t="s">
        <v>129</v>
      </c>
      <c r="O5" s="54" t="s">
        <v>128</v>
      </c>
      <c r="P5" s="53" t="s">
        <v>127</v>
      </c>
      <c r="Q5" s="53" t="s">
        <v>126</v>
      </c>
      <c r="R5" s="53" t="s">
        <v>125</v>
      </c>
      <c r="S5" s="53" t="s">
        <v>124</v>
      </c>
      <c r="T5" s="53" t="s">
        <v>123</v>
      </c>
      <c r="U5" s="53" t="s">
        <v>122</v>
      </c>
      <c r="V5" s="53" t="s">
        <v>121</v>
      </c>
    </row>
    <row r="6" spans="2:22" x14ac:dyDescent="0.35">
      <c r="B6" s="35">
        <v>101</v>
      </c>
      <c r="C6" s="34" t="s">
        <v>120</v>
      </c>
      <c r="D6" s="34" t="s">
        <v>63</v>
      </c>
      <c r="E6" s="34" t="s">
        <v>21</v>
      </c>
      <c r="F6" s="55">
        <v>1</v>
      </c>
      <c r="G6" s="35" t="s">
        <v>66</v>
      </c>
      <c r="H6" s="36">
        <v>5.9116226409825355E-2</v>
      </c>
      <c r="I6" s="36">
        <v>2.2305820984845487E-3</v>
      </c>
      <c r="J6" s="36">
        <v>0.37017843905831016</v>
      </c>
      <c r="K6" s="36">
        <v>1.4201143633069446</v>
      </c>
      <c r="L6" s="36">
        <v>0.17580123515242824</v>
      </c>
      <c r="M6" s="36">
        <v>0.56066339859423076</v>
      </c>
      <c r="N6" s="36">
        <v>0.73646463374665905</v>
      </c>
      <c r="O6" s="36">
        <v>0.73646463374665905</v>
      </c>
      <c r="P6" s="36">
        <v>4.5359350759608258E-2</v>
      </c>
      <c r="Q6" s="36">
        <v>0.15463381616312916</v>
      </c>
      <c r="R6" s="37">
        <v>27099.221947706385</v>
      </c>
      <c r="S6" s="36">
        <v>0.52375094069664074</v>
      </c>
      <c r="T6" s="36">
        <v>5.2375094069664056E-2</v>
      </c>
      <c r="U6" s="36">
        <v>0.15463381616312916</v>
      </c>
      <c r="V6" s="37">
        <v>27127.766373974358</v>
      </c>
    </row>
    <row r="7" spans="2:22" x14ac:dyDescent="0.35">
      <c r="B7" s="35">
        <v>101</v>
      </c>
      <c r="C7" s="34" t="s">
        <v>120</v>
      </c>
      <c r="D7" s="34" t="s">
        <v>63</v>
      </c>
      <c r="E7" s="34" t="s">
        <v>22</v>
      </c>
      <c r="F7" s="55">
        <v>1</v>
      </c>
      <c r="G7" s="35" t="s">
        <v>66</v>
      </c>
      <c r="H7" s="36">
        <v>1.9596625570244931E-2</v>
      </c>
      <c r="I7" s="36">
        <v>1.9236642590780624E-3</v>
      </c>
      <c r="J7" s="36">
        <v>0.42153430248154339</v>
      </c>
      <c r="K7" s="36">
        <v>1.3568351329591293</v>
      </c>
      <c r="L7" s="36">
        <v>0.16999239049640696</v>
      </c>
      <c r="M7" s="36">
        <v>0.54213789401556822</v>
      </c>
      <c r="N7" s="36">
        <v>0.71213028451197513</v>
      </c>
      <c r="O7" s="36">
        <v>0.71213028451197513</v>
      </c>
      <c r="P7" s="36">
        <v>3.9118112680329227E-2</v>
      </c>
      <c r="Q7" s="36">
        <v>0.14952438780285315</v>
      </c>
      <c r="R7" s="37">
        <v>26172.503778971794</v>
      </c>
      <c r="S7" s="36">
        <v>0.50644510180242652</v>
      </c>
      <c r="T7" s="36">
        <v>5.0644510180242637E-2</v>
      </c>
      <c r="U7" s="36">
        <v>0.14952438780285315</v>
      </c>
      <c r="V7" s="37">
        <v>26200.105037020025</v>
      </c>
    </row>
    <row r="8" spans="2:22" x14ac:dyDescent="0.35">
      <c r="B8" s="35">
        <v>101</v>
      </c>
      <c r="C8" s="34" t="s">
        <v>120</v>
      </c>
      <c r="D8" s="34" t="s">
        <v>63</v>
      </c>
      <c r="E8" s="34" t="s">
        <v>23</v>
      </c>
      <c r="F8" s="55">
        <v>1</v>
      </c>
      <c r="G8" s="35" t="s">
        <v>66</v>
      </c>
      <c r="H8" s="36"/>
      <c r="I8" s="36"/>
      <c r="J8" s="36"/>
      <c r="K8" s="36"/>
      <c r="L8" s="36"/>
      <c r="M8" s="36"/>
      <c r="N8" s="36"/>
      <c r="O8" s="36"/>
      <c r="P8" s="36"/>
      <c r="Q8" s="36"/>
      <c r="R8" s="37"/>
      <c r="S8" s="36"/>
      <c r="T8" s="36"/>
      <c r="U8" s="36"/>
      <c r="V8" s="37"/>
    </row>
    <row r="9" spans="2:22" x14ac:dyDescent="0.35">
      <c r="B9" s="35">
        <v>101</v>
      </c>
      <c r="C9" s="34" t="s">
        <v>120</v>
      </c>
      <c r="D9" s="34" t="s">
        <v>63</v>
      </c>
      <c r="E9" s="34" t="s">
        <v>24</v>
      </c>
      <c r="F9" s="55">
        <v>2</v>
      </c>
      <c r="G9" s="35" t="s">
        <v>66</v>
      </c>
      <c r="H9" s="36"/>
      <c r="I9" s="36"/>
      <c r="J9" s="36"/>
      <c r="K9" s="36"/>
      <c r="L9" s="36"/>
      <c r="M9" s="36"/>
      <c r="N9" s="36"/>
      <c r="O9" s="36"/>
      <c r="P9" s="36"/>
      <c r="Q9" s="36"/>
      <c r="R9" s="37"/>
      <c r="S9" s="36"/>
      <c r="T9" s="36"/>
      <c r="U9" s="36"/>
      <c r="V9" s="37"/>
    </row>
    <row r="10" spans="2:22" x14ac:dyDescent="0.35">
      <c r="B10" s="35">
        <v>101</v>
      </c>
      <c r="C10" s="34" t="s">
        <v>120</v>
      </c>
      <c r="D10" s="34" t="s">
        <v>63</v>
      </c>
      <c r="E10" s="34" t="s">
        <v>25</v>
      </c>
      <c r="F10" s="55">
        <v>2</v>
      </c>
      <c r="G10" s="35" t="s">
        <v>66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7"/>
      <c r="S10" s="36"/>
      <c r="T10" s="36"/>
      <c r="U10" s="36"/>
      <c r="V10" s="37"/>
    </row>
    <row r="11" spans="2:22" x14ac:dyDescent="0.35">
      <c r="B11" s="35">
        <v>101</v>
      </c>
      <c r="C11" s="34" t="s">
        <v>120</v>
      </c>
      <c r="D11" s="34" t="s">
        <v>63</v>
      </c>
      <c r="E11" s="34" t="s">
        <v>26</v>
      </c>
      <c r="F11" s="55">
        <v>2</v>
      </c>
      <c r="G11" s="35" t="s">
        <v>66</v>
      </c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7"/>
      <c r="S11" s="36"/>
      <c r="T11" s="36"/>
      <c r="U11" s="36"/>
      <c r="V11" s="37"/>
    </row>
    <row r="12" spans="2:22" x14ac:dyDescent="0.35">
      <c r="B12" s="35">
        <v>101</v>
      </c>
      <c r="C12" s="34" t="s">
        <v>120</v>
      </c>
      <c r="D12" s="34" t="s">
        <v>63</v>
      </c>
      <c r="E12" s="34" t="s">
        <v>27</v>
      </c>
      <c r="F12" s="55">
        <v>3</v>
      </c>
      <c r="G12" s="35" t="s">
        <v>66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7"/>
      <c r="S12" s="36"/>
      <c r="T12" s="36"/>
      <c r="U12" s="36"/>
      <c r="V12" s="37"/>
    </row>
    <row r="13" spans="2:22" x14ac:dyDescent="0.35">
      <c r="B13" s="35">
        <v>101</v>
      </c>
      <c r="C13" s="34" t="s">
        <v>120</v>
      </c>
      <c r="D13" s="34" t="s">
        <v>63</v>
      </c>
      <c r="E13" s="34" t="s">
        <v>28</v>
      </c>
      <c r="F13" s="55">
        <v>3</v>
      </c>
      <c r="G13" s="35" t="s">
        <v>66</v>
      </c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7"/>
      <c r="S13" s="36"/>
      <c r="T13" s="36"/>
      <c r="U13" s="36"/>
      <c r="V13" s="37"/>
    </row>
    <row r="14" spans="2:22" x14ac:dyDescent="0.35">
      <c r="B14" s="35">
        <v>101</v>
      </c>
      <c r="C14" s="34" t="s">
        <v>120</v>
      </c>
      <c r="D14" s="34" t="s">
        <v>63</v>
      </c>
      <c r="E14" s="34" t="s">
        <v>29</v>
      </c>
      <c r="F14" s="55">
        <v>3</v>
      </c>
      <c r="G14" s="35" t="s">
        <v>66</v>
      </c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7"/>
      <c r="S14" s="36"/>
      <c r="T14" s="36"/>
      <c r="U14" s="36"/>
      <c r="V14" s="37"/>
    </row>
    <row r="15" spans="2:22" x14ac:dyDescent="0.35">
      <c r="B15" s="35">
        <v>101</v>
      </c>
      <c r="C15" s="34" t="s">
        <v>120</v>
      </c>
      <c r="D15" s="34" t="s">
        <v>63</v>
      </c>
      <c r="E15" s="34" t="s">
        <v>30</v>
      </c>
      <c r="F15" s="55">
        <v>4</v>
      </c>
      <c r="G15" s="35" t="s">
        <v>66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7"/>
      <c r="S15" s="36"/>
      <c r="T15" s="36"/>
      <c r="U15" s="36"/>
      <c r="V15" s="37"/>
    </row>
    <row r="16" spans="2:22" x14ac:dyDescent="0.35">
      <c r="B16" s="35">
        <v>101</v>
      </c>
      <c r="C16" s="34" t="s">
        <v>120</v>
      </c>
      <c r="D16" s="34" t="s">
        <v>63</v>
      </c>
      <c r="E16" s="34" t="s">
        <v>31</v>
      </c>
      <c r="F16" s="55">
        <v>4</v>
      </c>
      <c r="G16" s="35" t="s">
        <v>66</v>
      </c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7"/>
      <c r="S16" s="36"/>
      <c r="T16" s="36"/>
      <c r="U16" s="36"/>
      <c r="V16" s="37"/>
    </row>
    <row r="17" spans="2:22" x14ac:dyDescent="0.35">
      <c r="B17" s="35">
        <v>101</v>
      </c>
      <c r="C17" s="34" t="s">
        <v>120</v>
      </c>
      <c r="D17" s="34" t="s">
        <v>63</v>
      </c>
      <c r="E17" s="34" t="s">
        <v>32</v>
      </c>
      <c r="F17" s="55">
        <v>4</v>
      </c>
      <c r="G17" s="35" t="s">
        <v>66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7"/>
      <c r="S17" s="36"/>
      <c r="T17" s="36"/>
      <c r="U17" s="36"/>
      <c r="V17" s="37"/>
    </row>
    <row r="18" spans="2:22" x14ac:dyDescent="0.35">
      <c r="B18" s="38">
        <v>101</v>
      </c>
      <c r="C18" s="39" t="s">
        <v>120</v>
      </c>
      <c r="D18" s="39"/>
      <c r="E18" s="39" t="s">
        <v>62</v>
      </c>
      <c r="F18" s="56"/>
      <c r="G18" s="38"/>
      <c r="H18" s="40">
        <f>SUM(H6:H17)</f>
        <v>7.8712851980070289E-2</v>
      </c>
      <c r="I18" s="40">
        <f t="shared" ref="I18:V18" si="0">SUM(I6:I17)</f>
        <v>4.1542463575626109E-3</v>
      </c>
      <c r="J18" s="40">
        <f t="shared" si="0"/>
        <v>0.79171274153985349</v>
      </c>
      <c r="K18" s="40">
        <f t="shared" si="0"/>
        <v>2.7769494962660737</v>
      </c>
      <c r="L18" s="40">
        <f t="shared" si="0"/>
        <v>0.3457936256488352</v>
      </c>
      <c r="M18" s="40">
        <f t="shared" si="0"/>
        <v>1.102801292609799</v>
      </c>
      <c r="N18" s="40">
        <f t="shared" si="0"/>
        <v>1.4485949182586342</v>
      </c>
      <c r="O18" s="40">
        <f t="shared" si="0"/>
        <v>1.4485949182586342</v>
      </c>
      <c r="P18" s="40">
        <f t="shared" si="0"/>
        <v>8.4477463439937478E-2</v>
      </c>
      <c r="Q18" s="40">
        <f t="shared" si="0"/>
        <v>0.30415820396598231</v>
      </c>
      <c r="R18" s="41">
        <f t="shared" si="0"/>
        <v>53271.725726678182</v>
      </c>
      <c r="S18" s="40">
        <f t="shared" si="0"/>
        <v>1.0301960424990673</v>
      </c>
      <c r="T18" s="40">
        <f t="shared" si="0"/>
        <v>0.10301960424990669</v>
      </c>
      <c r="U18" s="40">
        <f t="shared" si="0"/>
        <v>0.30415820396598231</v>
      </c>
      <c r="V18" s="41">
        <f t="shared" si="0"/>
        <v>53327.871410994383</v>
      </c>
    </row>
    <row r="19" spans="2:22" x14ac:dyDescent="0.35">
      <c r="B19" s="35">
        <v>102</v>
      </c>
      <c r="C19" s="34" t="s">
        <v>119</v>
      </c>
      <c r="D19" s="34" t="s">
        <v>63</v>
      </c>
      <c r="E19" s="34" t="s">
        <v>21</v>
      </c>
      <c r="F19" s="55">
        <v>1</v>
      </c>
      <c r="G19" s="35" t="s">
        <v>66</v>
      </c>
      <c r="H19" s="36">
        <v>0.19909214711349929</v>
      </c>
      <c r="I19" s="36">
        <v>2.1127024013466388E-3</v>
      </c>
      <c r="J19" s="36">
        <v>1.0238743111857451</v>
      </c>
      <c r="K19" s="36">
        <v>1.3818310512894965</v>
      </c>
      <c r="L19" s="36">
        <v>0.22016989450346644</v>
      </c>
      <c r="M19" s="36">
        <v>0.31902168387236979</v>
      </c>
      <c r="N19" s="36">
        <v>0.53919157837583609</v>
      </c>
      <c r="O19" s="36">
        <v>0.53919157837583609</v>
      </c>
      <c r="P19" s="36">
        <v>4.2962242608535275E-2</v>
      </c>
      <c r="Q19" s="36">
        <v>0.14600409289787028</v>
      </c>
      <c r="R19" s="37">
        <v>25627.953692699455</v>
      </c>
      <c r="S19" s="36">
        <v>0.49529788368533489</v>
      </c>
      <c r="T19" s="36">
        <v>4.9529788368533494E-2</v>
      </c>
      <c r="U19" s="36">
        <v>0.14600409289787028</v>
      </c>
      <c r="V19" s="37">
        <v>25654.947427360297</v>
      </c>
    </row>
    <row r="20" spans="2:22" x14ac:dyDescent="0.35">
      <c r="B20" s="35">
        <v>102</v>
      </c>
      <c r="C20" s="34" t="s">
        <v>119</v>
      </c>
      <c r="D20" s="34" t="s">
        <v>63</v>
      </c>
      <c r="E20" s="34" t="s">
        <v>22</v>
      </c>
      <c r="F20" s="55">
        <v>1</v>
      </c>
      <c r="G20" s="35" t="s">
        <v>66</v>
      </c>
      <c r="H20" s="36">
        <v>0.20056703198081235</v>
      </c>
      <c r="I20" s="36">
        <v>1.7584888996981403E-3</v>
      </c>
      <c r="J20" s="36">
        <v>1.0304144585597608</v>
      </c>
      <c r="K20" s="36">
        <v>1.4402145559301924</v>
      </c>
      <c r="L20" s="36">
        <v>0.2054693242674607</v>
      </c>
      <c r="M20" s="36">
        <v>0.29772085761203493</v>
      </c>
      <c r="N20" s="36">
        <v>0.50319018187949571</v>
      </c>
      <c r="O20" s="36">
        <v>0.50319018187949571</v>
      </c>
      <c r="P20" s="36">
        <v>3.575923740375974E-2</v>
      </c>
      <c r="Q20" s="36">
        <v>0.13625551474993619</v>
      </c>
      <c r="R20" s="37">
        <v>23888.886707315181</v>
      </c>
      <c r="S20" s="36">
        <v>0.46222723457010534</v>
      </c>
      <c r="T20" s="36">
        <v>4.6222723457010555E-2</v>
      </c>
      <c r="U20" s="36">
        <v>0.13625551474993619</v>
      </c>
      <c r="V20" s="37">
        <v>23914.078091599251</v>
      </c>
    </row>
    <row r="21" spans="2:22" x14ac:dyDescent="0.35">
      <c r="B21" s="35">
        <v>102</v>
      </c>
      <c r="C21" s="34" t="s">
        <v>119</v>
      </c>
      <c r="D21" s="34" t="s">
        <v>63</v>
      </c>
      <c r="E21" s="34" t="s">
        <v>23</v>
      </c>
      <c r="F21" s="55">
        <v>1</v>
      </c>
      <c r="G21" s="35" t="s">
        <v>66</v>
      </c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7"/>
      <c r="S21" s="36"/>
      <c r="T21" s="36"/>
      <c r="U21" s="36"/>
      <c r="V21" s="37"/>
    </row>
    <row r="22" spans="2:22" x14ac:dyDescent="0.35">
      <c r="B22" s="35">
        <v>102</v>
      </c>
      <c r="C22" s="34" t="s">
        <v>119</v>
      </c>
      <c r="D22" s="34" t="s">
        <v>63</v>
      </c>
      <c r="E22" s="34" t="s">
        <v>24</v>
      </c>
      <c r="F22" s="55">
        <v>2</v>
      </c>
      <c r="G22" s="35" t="s">
        <v>66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7"/>
      <c r="S22" s="36"/>
      <c r="T22" s="36"/>
      <c r="U22" s="36"/>
      <c r="V22" s="37"/>
    </row>
    <row r="23" spans="2:22" x14ac:dyDescent="0.35">
      <c r="B23" s="35">
        <v>102</v>
      </c>
      <c r="C23" s="34" t="s">
        <v>119</v>
      </c>
      <c r="D23" s="34" t="s">
        <v>63</v>
      </c>
      <c r="E23" s="34" t="s">
        <v>25</v>
      </c>
      <c r="F23" s="55">
        <v>2</v>
      </c>
      <c r="G23" s="35" t="s">
        <v>66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7"/>
      <c r="S23" s="36"/>
      <c r="T23" s="36"/>
      <c r="U23" s="36"/>
      <c r="V23" s="37"/>
    </row>
    <row r="24" spans="2:22" x14ac:dyDescent="0.35">
      <c r="B24" s="35">
        <v>102</v>
      </c>
      <c r="C24" s="34" t="s">
        <v>119</v>
      </c>
      <c r="D24" s="34" t="s">
        <v>63</v>
      </c>
      <c r="E24" s="34" t="s">
        <v>26</v>
      </c>
      <c r="F24" s="55">
        <v>2</v>
      </c>
      <c r="G24" s="35" t="s">
        <v>66</v>
      </c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36"/>
      <c r="T24" s="36"/>
      <c r="U24" s="36"/>
      <c r="V24" s="37"/>
    </row>
    <row r="25" spans="2:22" x14ac:dyDescent="0.35">
      <c r="B25" s="35">
        <v>102</v>
      </c>
      <c r="C25" s="34" t="s">
        <v>119</v>
      </c>
      <c r="D25" s="34" t="s">
        <v>63</v>
      </c>
      <c r="E25" s="34" t="s">
        <v>27</v>
      </c>
      <c r="F25" s="55">
        <v>3</v>
      </c>
      <c r="G25" s="35" t="s">
        <v>66</v>
      </c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7"/>
      <c r="S25" s="36"/>
      <c r="T25" s="36"/>
      <c r="U25" s="36"/>
      <c r="V25" s="37"/>
    </row>
    <row r="26" spans="2:22" x14ac:dyDescent="0.35">
      <c r="B26" s="35">
        <v>102</v>
      </c>
      <c r="C26" s="34" t="s">
        <v>119</v>
      </c>
      <c r="D26" s="34" t="s">
        <v>63</v>
      </c>
      <c r="E26" s="34" t="s">
        <v>28</v>
      </c>
      <c r="F26" s="55">
        <v>3</v>
      </c>
      <c r="G26" s="35" t="s">
        <v>66</v>
      </c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7"/>
      <c r="S26" s="36"/>
      <c r="T26" s="36"/>
      <c r="U26" s="36"/>
      <c r="V26" s="37"/>
    </row>
    <row r="27" spans="2:22" x14ac:dyDescent="0.35">
      <c r="B27" s="35">
        <v>102</v>
      </c>
      <c r="C27" s="34" t="s">
        <v>119</v>
      </c>
      <c r="D27" s="34" t="s">
        <v>63</v>
      </c>
      <c r="E27" s="34" t="s">
        <v>29</v>
      </c>
      <c r="F27" s="55">
        <v>3</v>
      </c>
      <c r="G27" s="35" t="s">
        <v>66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/>
      <c r="S27" s="36"/>
      <c r="T27" s="36"/>
      <c r="U27" s="36"/>
      <c r="V27" s="37"/>
    </row>
    <row r="28" spans="2:22" x14ac:dyDescent="0.35">
      <c r="B28" s="35">
        <v>102</v>
      </c>
      <c r="C28" s="34" t="s">
        <v>119</v>
      </c>
      <c r="D28" s="34" t="s">
        <v>63</v>
      </c>
      <c r="E28" s="34" t="s">
        <v>30</v>
      </c>
      <c r="F28" s="55">
        <v>4</v>
      </c>
      <c r="G28" s="35" t="s">
        <v>66</v>
      </c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36"/>
      <c r="T28" s="36"/>
      <c r="U28" s="36"/>
      <c r="V28" s="37"/>
    </row>
    <row r="29" spans="2:22" x14ac:dyDescent="0.35">
      <c r="B29" s="35">
        <v>102</v>
      </c>
      <c r="C29" s="34" t="s">
        <v>119</v>
      </c>
      <c r="D29" s="34" t="s">
        <v>63</v>
      </c>
      <c r="E29" s="34" t="s">
        <v>31</v>
      </c>
      <c r="F29" s="55">
        <v>4</v>
      </c>
      <c r="G29" s="35" t="s">
        <v>66</v>
      </c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/>
      <c r="S29" s="36"/>
      <c r="T29" s="36"/>
      <c r="U29" s="36"/>
      <c r="V29" s="37"/>
    </row>
    <row r="30" spans="2:22" x14ac:dyDescent="0.35">
      <c r="B30" s="35">
        <v>102</v>
      </c>
      <c r="C30" s="34" t="s">
        <v>119</v>
      </c>
      <c r="D30" s="34" t="s">
        <v>63</v>
      </c>
      <c r="E30" s="34" t="s">
        <v>32</v>
      </c>
      <c r="F30" s="55">
        <v>4</v>
      </c>
      <c r="G30" s="35" t="s">
        <v>66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  <c r="S30" s="36"/>
      <c r="T30" s="36"/>
      <c r="U30" s="36"/>
      <c r="V30" s="37"/>
    </row>
    <row r="31" spans="2:22" x14ac:dyDescent="0.35">
      <c r="B31" s="38">
        <v>102</v>
      </c>
      <c r="C31" s="39" t="s">
        <v>119</v>
      </c>
      <c r="D31" s="39"/>
      <c r="E31" s="39" t="s">
        <v>62</v>
      </c>
      <c r="F31" s="56"/>
      <c r="G31" s="38"/>
      <c r="H31" s="40">
        <f>SUM(H19:H30)</f>
        <v>0.39965917909431165</v>
      </c>
      <c r="I31" s="40">
        <f t="shared" ref="I31:V31" si="1">SUM(I19:I30)</f>
        <v>3.8711913010447789E-3</v>
      </c>
      <c r="J31" s="40">
        <f t="shared" si="1"/>
        <v>2.0542887697455061</v>
      </c>
      <c r="K31" s="40">
        <f t="shared" si="1"/>
        <v>2.8220456072196889</v>
      </c>
      <c r="L31" s="40">
        <f t="shared" si="1"/>
        <v>0.42563921877092714</v>
      </c>
      <c r="M31" s="40">
        <f t="shared" si="1"/>
        <v>0.61674254148440477</v>
      </c>
      <c r="N31" s="40">
        <f t="shared" si="1"/>
        <v>1.0423817602553318</v>
      </c>
      <c r="O31" s="40">
        <f t="shared" si="1"/>
        <v>1.0423817602553318</v>
      </c>
      <c r="P31" s="40">
        <f t="shared" si="1"/>
        <v>7.8721480012295009E-2</v>
      </c>
      <c r="Q31" s="40">
        <f t="shared" si="1"/>
        <v>0.28225960764780644</v>
      </c>
      <c r="R31" s="41">
        <f t="shared" si="1"/>
        <v>49516.84040001464</v>
      </c>
      <c r="S31" s="40">
        <f t="shared" si="1"/>
        <v>0.95752511825544029</v>
      </c>
      <c r="T31" s="40">
        <f t="shared" si="1"/>
        <v>9.5752511825544048E-2</v>
      </c>
      <c r="U31" s="40">
        <f t="shared" si="1"/>
        <v>0.28225960764780644</v>
      </c>
      <c r="V31" s="41">
        <f t="shared" si="1"/>
        <v>49569.025518959548</v>
      </c>
    </row>
    <row r="32" spans="2:22" x14ac:dyDescent="0.35">
      <c r="B32" s="35">
        <v>103</v>
      </c>
      <c r="C32" s="34" t="s">
        <v>118</v>
      </c>
      <c r="D32" s="34" t="s">
        <v>63</v>
      </c>
      <c r="E32" s="34" t="s">
        <v>21</v>
      </c>
      <c r="F32" s="55">
        <v>1</v>
      </c>
      <c r="G32" s="35" t="s">
        <v>66</v>
      </c>
      <c r="H32" s="36">
        <v>3.8939926380377465E-2</v>
      </c>
      <c r="I32" s="36">
        <v>2.1879922800998736E-3</v>
      </c>
      <c r="J32" s="36">
        <v>0.47801652614959245</v>
      </c>
      <c r="K32" s="36">
        <v>1.3912285405517222</v>
      </c>
      <c r="L32" s="36">
        <v>6.4963531603573502E-2</v>
      </c>
      <c r="M32" s="36">
        <v>0.25985412641429401</v>
      </c>
      <c r="N32" s="36">
        <v>0.32481765801786738</v>
      </c>
      <c r="O32" s="36">
        <v>0.32481765801786738</v>
      </c>
      <c r="P32" s="36">
        <v>4.4493277947398865E-2</v>
      </c>
      <c r="Q32" s="36">
        <v>0.13691528310678852</v>
      </c>
      <c r="R32" s="37">
        <v>26462.500512085131</v>
      </c>
      <c r="S32" s="36">
        <v>0.51150067212363814</v>
      </c>
      <c r="T32" s="36">
        <v>5.1150067212363828E-2</v>
      </c>
      <c r="U32" s="36">
        <v>0.13691528310678852</v>
      </c>
      <c r="V32" s="37">
        <v>26490.377298715866</v>
      </c>
    </row>
    <row r="33" spans="2:22" x14ac:dyDescent="0.35">
      <c r="B33" s="35">
        <v>103</v>
      </c>
      <c r="C33" s="34" t="s">
        <v>118</v>
      </c>
      <c r="D33" s="34" t="s">
        <v>63</v>
      </c>
      <c r="E33" s="34" t="s">
        <v>22</v>
      </c>
      <c r="F33" s="55">
        <v>1</v>
      </c>
      <c r="G33" s="35" t="s">
        <v>66</v>
      </c>
      <c r="H33" s="36">
        <v>1.5021015187728309E-2</v>
      </c>
      <c r="I33" s="36">
        <v>1.70891025115452E-3</v>
      </c>
      <c r="J33" s="36">
        <v>0.4199430686675108</v>
      </c>
      <c r="K33" s="36">
        <v>1.2165748719195075</v>
      </c>
      <c r="L33" s="36">
        <v>5.623320948486886E-2</v>
      </c>
      <c r="M33" s="36">
        <v>0.22493283793947544</v>
      </c>
      <c r="N33" s="36">
        <v>0.28116604742434426</v>
      </c>
      <c r="O33" s="36">
        <v>0.28116604742434426</v>
      </c>
      <c r="P33" s="36">
        <v>3.4751045277137134E-2</v>
      </c>
      <c r="Q33" s="36">
        <v>0.11851550564718144</v>
      </c>
      <c r="R33" s="37">
        <v>22884.562606950603</v>
      </c>
      <c r="S33" s="36">
        <v>0.44276109591304263</v>
      </c>
      <c r="T33" s="36">
        <v>4.4276109591304257E-2</v>
      </c>
      <c r="U33" s="36">
        <v>0.11851550564718144</v>
      </c>
      <c r="V33" s="37">
        <v>22908.693086677864</v>
      </c>
    </row>
    <row r="34" spans="2:22" x14ac:dyDescent="0.35">
      <c r="B34" s="35">
        <v>103</v>
      </c>
      <c r="C34" s="34" t="s">
        <v>118</v>
      </c>
      <c r="D34" s="34" t="s">
        <v>63</v>
      </c>
      <c r="E34" s="34" t="s">
        <v>23</v>
      </c>
      <c r="F34" s="55">
        <v>1</v>
      </c>
      <c r="G34" s="35" t="s">
        <v>66</v>
      </c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7"/>
      <c r="S34" s="36"/>
      <c r="T34" s="36"/>
      <c r="U34" s="36"/>
      <c r="V34" s="37"/>
    </row>
    <row r="35" spans="2:22" x14ac:dyDescent="0.35">
      <c r="B35" s="35">
        <v>103</v>
      </c>
      <c r="C35" s="34" t="s">
        <v>118</v>
      </c>
      <c r="D35" s="34" t="s">
        <v>63</v>
      </c>
      <c r="E35" s="34" t="s">
        <v>24</v>
      </c>
      <c r="F35" s="55">
        <v>2</v>
      </c>
      <c r="G35" s="35" t="s">
        <v>66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7"/>
      <c r="S35" s="36"/>
      <c r="T35" s="36"/>
      <c r="U35" s="36"/>
      <c r="V35" s="37"/>
    </row>
    <row r="36" spans="2:22" x14ac:dyDescent="0.35">
      <c r="B36" s="35">
        <v>103</v>
      </c>
      <c r="C36" s="34" t="s">
        <v>118</v>
      </c>
      <c r="D36" s="34" t="s">
        <v>63</v>
      </c>
      <c r="E36" s="34" t="s">
        <v>25</v>
      </c>
      <c r="F36" s="55">
        <v>2</v>
      </c>
      <c r="G36" s="35" t="s">
        <v>66</v>
      </c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7"/>
      <c r="S36" s="36"/>
      <c r="T36" s="36"/>
      <c r="U36" s="36"/>
      <c r="V36" s="37"/>
    </row>
    <row r="37" spans="2:22" x14ac:dyDescent="0.35">
      <c r="B37" s="35">
        <v>103</v>
      </c>
      <c r="C37" s="34" t="s">
        <v>118</v>
      </c>
      <c r="D37" s="34" t="s">
        <v>63</v>
      </c>
      <c r="E37" s="34" t="s">
        <v>26</v>
      </c>
      <c r="F37" s="55">
        <v>2</v>
      </c>
      <c r="G37" s="35" t="s">
        <v>66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36"/>
      <c r="T37" s="36"/>
      <c r="U37" s="36"/>
      <c r="V37" s="37"/>
    </row>
    <row r="38" spans="2:22" x14ac:dyDescent="0.35">
      <c r="B38" s="35">
        <v>103</v>
      </c>
      <c r="C38" s="34" t="s">
        <v>118</v>
      </c>
      <c r="D38" s="34" t="s">
        <v>63</v>
      </c>
      <c r="E38" s="34" t="s">
        <v>27</v>
      </c>
      <c r="F38" s="55">
        <v>3</v>
      </c>
      <c r="G38" s="35" t="s">
        <v>66</v>
      </c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7"/>
      <c r="S38" s="36"/>
      <c r="T38" s="36"/>
      <c r="U38" s="36"/>
      <c r="V38" s="37"/>
    </row>
    <row r="39" spans="2:22" x14ac:dyDescent="0.35">
      <c r="B39" s="35">
        <v>103</v>
      </c>
      <c r="C39" s="34" t="s">
        <v>118</v>
      </c>
      <c r="D39" s="34" t="s">
        <v>63</v>
      </c>
      <c r="E39" s="34" t="s">
        <v>28</v>
      </c>
      <c r="F39" s="55">
        <v>3</v>
      </c>
      <c r="G39" s="35" t="s">
        <v>66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7"/>
      <c r="S39" s="36"/>
      <c r="T39" s="36"/>
      <c r="U39" s="36"/>
      <c r="V39" s="37"/>
    </row>
    <row r="40" spans="2:22" x14ac:dyDescent="0.35">
      <c r="B40" s="35">
        <v>103</v>
      </c>
      <c r="C40" s="34" t="s">
        <v>118</v>
      </c>
      <c r="D40" s="34" t="s">
        <v>63</v>
      </c>
      <c r="E40" s="34" t="s">
        <v>29</v>
      </c>
      <c r="F40" s="55">
        <v>3</v>
      </c>
      <c r="G40" s="35" t="s">
        <v>66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7"/>
      <c r="S40" s="36"/>
      <c r="T40" s="36"/>
      <c r="U40" s="36"/>
      <c r="V40" s="37"/>
    </row>
    <row r="41" spans="2:22" x14ac:dyDescent="0.35">
      <c r="B41" s="35">
        <v>103</v>
      </c>
      <c r="C41" s="34" t="s">
        <v>118</v>
      </c>
      <c r="D41" s="34" t="s">
        <v>63</v>
      </c>
      <c r="E41" s="34" t="s">
        <v>30</v>
      </c>
      <c r="F41" s="55">
        <v>4</v>
      </c>
      <c r="G41" s="35" t="s">
        <v>66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  <c r="S41" s="36"/>
      <c r="T41" s="36"/>
      <c r="U41" s="36"/>
      <c r="V41" s="37"/>
    </row>
    <row r="42" spans="2:22" x14ac:dyDescent="0.35">
      <c r="B42" s="35">
        <v>103</v>
      </c>
      <c r="C42" s="34" t="s">
        <v>118</v>
      </c>
      <c r="D42" s="34" t="s">
        <v>63</v>
      </c>
      <c r="E42" s="34" t="s">
        <v>31</v>
      </c>
      <c r="F42" s="55">
        <v>4</v>
      </c>
      <c r="G42" s="35" t="s">
        <v>66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7"/>
      <c r="S42" s="36"/>
      <c r="T42" s="36"/>
      <c r="U42" s="36"/>
      <c r="V42" s="37"/>
    </row>
    <row r="43" spans="2:22" x14ac:dyDescent="0.35">
      <c r="B43" s="35">
        <v>103</v>
      </c>
      <c r="C43" s="34" t="s">
        <v>118</v>
      </c>
      <c r="D43" s="34" t="s">
        <v>63</v>
      </c>
      <c r="E43" s="34" t="s">
        <v>32</v>
      </c>
      <c r="F43" s="55">
        <v>4</v>
      </c>
      <c r="G43" s="35" t="s">
        <v>66</v>
      </c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7"/>
      <c r="S43" s="36"/>
      <c r="T43" s="36"/>
      <c r="U43" s="36"/>
      <c r="V43" s="37"/>
    </row>
    <row r="44" spans="2:22" x14ac:dyDescent="0.35">
      <c r="B44" s="38">
        <v>103</v>
      </c>
      <c r="C44" s="39" t="s">
        <v>118</v>
      </c>
      <c r="D44" s="39"/>
      <c r="E44" s="39" t="s">
        <v>62</v>
      </c>
      <c r="F44" s="56"/>
      <c r="G44" s="38"/>
      <c r="H44" s="40">
        <f>SUM(H32:H43)</f>
        <v>5.3960941568105776E-2</v>
      </c>
      <c r="I44" s="40">
        <f t="shared" ref="I44:V44" si="2">SUM(I32:I43)</f>
        <v>3.8969025312543936E-3</v>
      </c>
      <c r="J44" s="40">
        <f t="shared" si="2"/>
        <v>0.8979595948171033</v>
      </c>
      <c r="K44" s="40">
        <f t="shared" si="2"/>
        <v>2.6078034124712297</v>
      </c>
      <c r="L44" s="40">
        <f t="shared" si="2"/>
        <v>0.12119674108844236</v>
      </c>
      <c r="M44" s="40">
        <f t="shared" si="2"/>
        <v>0.48478696435376945</v>
      </c>
      <c r="N44" s="40">
        <f t="shared" si="2"/>
        <v>0.6059837054422117</v>
      </c>
      <c r="O44" s="40">
        <f t="shared" si="2"/>
        <v>0.6059837054422117</v>
      </c>
      <c r="P44" s="40">
        <f t="shared" si="2"/>
        <v>7.9244323224536006E-2</v>
      </c>
      <c r="Q44" s="40">
        <f t="shared" si="2"/>
        <v>0.25543078875396996</v>
      </c>
      <c r="R44" s="41">
        <f t="shared" si="2"/>
        <v>49347.063119035738</v>
      </c>
      <c r="S44" s="40">
        <f t="shared" si="2"/>
        <v>0.95426176803668072</v>
      </c>
      <c r="T44" s="40">
        <f t="shared" si="2"/>
        <v>9.5426176803668078E-2</v>
      </c>
      <c r="U44" s="40">
        <f t="shared" si="2"/>
        <v>0.25543078875396996</v>
      </c>
      <c r="V44" s="41">
        <f t="shared" si="2"/>
        <v>49399.07038539373</v>
      </c>
    </row>
    <row r="45" spans="2:22" x14ac:dyDescent="0.35">
      <c r="B45" s="35">
        <v>105</v>
      </c>
      <c r="C45" s="34" t="s">
        <v>117</v>
      </c>
      <c r="D45" s="34" t="s">
        <v>63</v>
      </c>
      <c r="E45" s="34" t="s">
        <v>21</v>
      </c>
      <c r="F45" s="55">
        <v>1</v>
      </c>
      <c r="G45" s="35" t="s">
        <v>66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7">
        <v>0</v>
      </c>
      <c r="S45" s="36">
        <v>0</v>
      </c>
      <c r="T45" s="36">
        <v>0</v>
      </c>
      <c r="U45" s="36">
        <v>0</v>
      </c>
      <c r="V45" s="37">
        <v>0</v>
      </c>
    </row>
    <row r="46" spans="2:22" x14ac:dyDescent="0.35">
      <c r="B46" s="35">
        <v>105</v>
      </c>
      <c r="C46" s="34" t="s">
        <v>117</v>
      </c>
      <c r="D46" s="34" t="s">
        <v>63</v>
      </c>
      <c r="E46" s="34" t="s">
        <v>22</v>
      </c>
      <c r="F46" s="55">
        <v>1</v>
      </c>
      <c r="G46" s="35" t="s">
        <v>66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7">
        <v>0</v>
      </c>
      <c r="S46" s="36">
        <v>0</v>
      </c>
      <c r="T46" s="36">
        <v>0</v>
      </c>
      <c r="U46" s="36">
        <v>0</v>
      </c>
      <c r="V46" s="37">
        <v>0</v>
      </c>
    </row>
    <row r="47" spans="2:22" x14ac:dyDescent="0.35">
      <c r="B47" s="35">
        <v>105</v>
      </c>
      <c r="C47" s="34" t="s">
        <v>117</v>
      </c>
      <c r="D47" s="34" t="s">
        <v>63</v>
      </c>
      <c r="E47" s="34" t="s">
        <v>23</v>
      </c>
      <c r="F47" s="55">
        <v>1</v>
      </c>
      <c r="G47" s="35" t="s">
        <v>66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7"/>
      <c r="S47" s="36"/>
      <c r="T47" s="36"/>
      <c r="U47" s="36"/>
      <c r="V47" s="37"/>
    </row>
    <row r="48" spans="2:22" x14ac:dyDescent="0.35">
      <c r="B48" s="35">
        <v>105</v>
      </c>
      <c r="C48" s="34" t="s">
        <v>117</v>
      </c>
      <c r="D48" s="34" t="s">
        <v>63</v>
      </c>
      <c r="E48" s="34" t="s">
        <v>24</v>
      </c>
      <c r="F48" s="55">
        <v>2</v>
      </c>
      <c r="G48" s="35" t="s">
        <v>66</v>
      </c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7"/>
      <c r="S48" s="36"/>
      <c r="T48" s="36"/>
      <c r="U48" s="36"/>
      <c r="V48" s="37"/>
    </row>
    <row r="49" spans="2:22" x14ac:dyDescent="0.35">
      <c r="B49" s="35">
        <v>105</v>
      </c>
      <c r="C49" s="34" t="s">
        <v>117</v>
      </c>
      <c r="D49" s="34" t="s">
        <v>63</v>
      </c>
      <c r="E49" s="34" t="s">
        <v>25</v>
      </c>
      <c r="F49" s="55">
        <v>2</v>
      </c>
      <c r="G49" s="35" t="s">
        <v>66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7"/>
      <c r="S49" s="36"/>
      <c r="T49" s="36"/>
      <c r="U49" s="36"/>
      <c r="V49" s="37"/>
    </row>
    <row r="50" spans="2:22" x14ac:dyDescent="0.35">
      <c r="B50" s="35">
        <v>105</v>
      </c>
      <c r="C50" s="34" t="s">
        <v>117</v>
      </c>
      <c r="D50" s="34" t="s">
        <v>63</v>
      </c>
      <c r="E50" s="34" t="s">
        <v>26</v>
      </c>
      <c r="F50" s="55">
        <v>2</v>
      </c>
      <c r="G50" s="35" t="s">
        <v>66</v>
      </c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7"/>
      <c r="S50" s="36"/>
      <c r="T50" s="36"/>
      <c r="U50" s="36"/>
      <c r="V50" s="37"/>
    </row>
    <row r="51" spans="2:22" x14ac:dyDescent="0.35">
      <c r="B51" s="35">
        <v>105</v>
      </c>
      <c r="C51" s="34" t="s">
        <v>117</v>
      </c>
      <c r="D51" s="34" t="s">
        <v>63</v>
      </c>
      <c r="E51" s="34" t="s">
        <v>27</v>
      </c>
      <c r="F51" s="55">
        <v>3</v>
      </c>
      <c r="G51" s="35" t="s">
        <v>66</v>
      </c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7"/>
      <c r="S51" s="36"/>
      <c r="T51" s="36"/>
      <c r="U51" s="36"/>
      <c r="V51" s="37"/>
    </row>
    <row r="52" spans="2:22" x14ac:dyDescent="0.35">
      <c r="B52" s="35">
        <v>105</v>
      </c>
      <c r="C52" s="34" t="s">
        <v>117</v>
      </c>
      <c r="D52" s="34" t="s">
        <v>63</v>
      </c>
      <c r="E52" s="34" t="s">
        <v>28</v>
      </c>
      <c r="F52" s="55">
        <v>3</v>
      </c>
      <c r="G52" s="35" t="s">
        <v>66</v>
      </c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7"/>
      <c r="S52" s="36"/>
      <c r="T52" s="36"/>
      <c r="U52" s="36"/>
      <c r="V52" s="37"/>
    </row>
    <row r="53" spans="2:22" x14ac:dyDescent="0.35">
      <c r="B53" s="35">
        <v>105</v>
      </c>
      <c r="C53" s="34" t="s">
        <v>117</v>
      </c>
      <c r="D53" s="34" t="s">
        <v>63</v>
      </c>
      <c r="E53" s="34" t="s">
        <v>29</v>
      </c>
      <c r="F53" s="55">
        <v>3</v>
      </c>
      <c r="G53" s="35" t="s">
        <v>66</v>
      </c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7"/>
      <c r="S53" s="36"/>
      <c r="T53" s="36"/>
      <c r="U53" s="36"/>
      <c r="V53" s="37"/>
    </row>
    <row r="54" spans="2:22" x14ac:dyDescent="0.35">
      <c r="B54" s="35">
        <v>105</v>
      </c>
      <c r="C54" s="34" t="s">
        <v>117</v>
      </c>
      <c r="D54" s="34" t="s">
        <v>63</v>
      </c>
      <c r="E54" s="34" t="s">
        <v>30</v>
      </c>
      <c r="F54" s="55">
        <v>4</v>
      </c>
      <c r="G54" s="35" t="s">
        <v>66</v>
      </c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7"/>
      <c r="S54" s="36"/>
      <c r="T54" s="36"/>
      <c r="U54" s="36"/>
      <c r="V54" s="37"/>
    </row>
    <row r="55" spans="2:22" x14ac:dyDescent="0.35">
      <c r="B55" s="35">
        <v>105</v>
      </c>
      <c r="C55" s="34" t="s">
        <v>117</v>
      </c>
      <c r="D55" s="34" t="s">
        <v>63</v>
      </c>
      <c r="E55" s="34" t="s">
        <v>31</v>
      </c>
      <c r="F55" s="55">
        <v>4</v>
      </c>
      <c r="G55" s="35" t="s">
        <v>66</v>
      </c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7"/>
      <c r="S55" s="36"/>
      <c r="T55" s="36"/>
      <c r="U55" s="36"/>
      <c r="V55" s="37"/>
    </row>
    <row r="56" spans="2:22" x14ac:dyDescent="0.35">
      <c r="B56" s="35">
        <v>105</v>
      </c>
      <c r="C56" s="34" t="s">
        <v>117</v>
      </c>
      <c r="D56" s="34" t="s">
        <v>63</v>
      </c>
      <c r="E56" s="34" t="s">
        <v>32</v>
      </c>
      <c r="F56" s="55">
        <v>4</v>
      </c>
      <c r="G56" s="35" t="s">
        <v>66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7"/>
      <c r="S56" s="36"/>
      <c r="T56" s="36"/>
      <c r="U56" s="36"/>
      <c r="V56" s="37"/>
    </row>
    <row r="57" spans="2:22" x14ac:dyDescent="0.35">
      <c r="B57" s="38">
        <v>105</v>
      </c>
      <c r="C57" s="39" t="s">
        <v>117</v>
      </c>
      <c r="D57" s="39"/>
      <c r="E57" s="39" t="s">
        <v>62</v>
      </c>
      <c r="F57" s="56"/>
      <c r="G57" s="38"/>
      <c r="H57" s="40">
        <f>SUM(H45:H56)</f>
        <v>0</v>
      </c>
      <c r="I57" s="40">
        <f t="shared" ref="I57:V57" si="3">SUM(I45:I56)</f>
        <v>0</v>
      </c>
      <c r="J57" s="40">
        <f t="shared" si="3"/>
        <v>0</v>
      </c>
      <c r="K57" s="40">
        <f t="shared" si="3"/>
        <v>0</v>
      </c>
      <c r="L57" s="40">
        <f t="shared" si="3"/>
        <v>0</v>
      </c>
      <c r="M57" s="40">
        <f t="shared" si="3"/>
        <v>0</v>
      </c>
      <c r="N57" s="40">
        <f t="shared" si="3"/>
        <v>0</v>
      </c>
      <c r="O57" s="40">
        <f t="shared" si="3"/>
        <v>0</v>
      </c>
      <c r="P57" s="40">
        <f t="shared" si="3"/>
        <v>0</v>
      </c>
      <c r="Q57" s="40">
        <f t="shared" si="3"/>
        <v>0</v>
      </c>
      <c r="R57" s="41">
        <f t="shared" si="3"/>
        <v>0</v>
      </c>
      <c r="S57" s="40">
        <f t="shared" si="3"/>
        <v>0</v>
      </c>
      <c r="T57" s="40">
        <f t="shared" si="3"/>
        <v>0</v>
      </c>
      <c r="U57" s="40">
        <f t="shared" si="3"/>
        <v>0</v>
      </c>
      <c r="V57" s="41">
        <f t="shared" si="3"/>
        <v>0</v>
      </c>
    </row>
    <row r="58" spans="2:22" x14ac:dyDescent="0.35">
      <c r="B58" s="35">
        <v>106</v>
      </c>
      <c r="C58" s="34" t="s">
        <v>116</v>
      </c>
      <c r="D58" s="34" t="s">
        <v>63</v>
      </c>
      <c r="E58" s="34" t="s">
        <v>21</v>
      </c>
      <c r="F58" s="55">
        <v>1</v>
      </c>
      <c r="G58" s="35" t="s">
        <v>66</v>
      </c>
      <c r="H58" s="36">
        <v>6.8579276895943514E-4</v>
      </c>
      <c r="I58" s="36">
        <v>0</v>
      </c>
      <c r="J58" s="36">
        <v>0</v>
      </c>
      <c r="K58" s="36">
        <v>2.6215476190476171E-3</v>
      </c>
      <c r="L58" s="36">
        <v>7.971957671957665E-5</v>
      </c>
      <c r="M58" s="36">
        <v>2.4988039999999978E-5</v>
      </c>
      <c r="N58" s="36">
        <v>1.0151883365079357E-4</v>
      </c>
      <c r="O58" s="36">
        <v>9.6735659047618956E-5</v>
      </c>
      <c r="P58" s="36">
        <v>5.3517904297994247E-6</v>
      </c>
      <c r="Q58" s="36">
        <v>8.789594356261015E-5</v>
      </c>
      <c r="R58" s="37">
        <v>0.52913705136319955</v>
      </c>
      <c r="S58" s="36">
        <v>2.1463103759999986E-5</v>
      </c>
      <c r="T58" s="36">
        <v>4.2926207519999959E-6</v>
      </c>
      <c r="U58" s="36">
        <v>1.2570606719999988E-5</v>
      </c>
      <c r="V58" s="37">
        <v>0.53087556276775949</v>
      </c>
    </row>
    <row r="59" spans="2:22" x14ac:dyDescent="0.35">
      <c r="B59" s="35">
        <v>106</v>
      </c>
      <c r="C59" s="34" t="s">
        <v>116</v>
      </c>
      <c r="D59" s="34" t="s">
        <v>63</v>
      </c>
      <c r="E59" s="34" t="s">
        <v>22</v>
      </c>
      <c r="F59" s="55">
        <v>1</v>
      </c>
      <c r="G59" s="35" t="s">
        <v>66</v>
      </c>
      <c r="H59" s="36">
        <v>6.8579276895943514E-4</v>
      </c>
      <c r="I59" s="36">
        <v>0</v>
      </c>
      <c r="J59" s="36">
        <v>0</v>
      </c>
      <c r="K59" s="36">
        <v>2.6215476190476171E-3</v>
      </c>
      <c r="L59" s="36">
        <v>7.971957671957665E-5</v>
      </c>
      <c r="M59" s="36">
        <v>2.4988039999999978E-5</v>
      </c>
      <c r="N59" s="36">
        <v>1.0151883365079357E-4</v>
      </c>
      <c r="O59" s="36">
        <v>9.6735659047618956E-5</v>
      </c>
      <c r="P59" s="36">
        <v>5.3517904297994247E-6</v>
      </c>
      <c r="Q59" s="36">
        <v>8.789594356261015E-5</v>
      </c>
      <c r="R59" s="37">
        <v>0.52913705136319955</v>
      </c>
      <c r="S59" s="36">
        <v>2.1463103759999986E-5</v>
      </c>
      <c r="T59" s="36">
        <v>4.2926207519999959E-6</v>
      </c>
      <c r="U59" s="36">
        <v>1.2570606719999988E-5</v>
      </c>
      <c r="V59" s="37">
        <v>0.53087556276775949</v>
      </c>
    </row>
    <row r="60" spans="2:22" x14ac:dyDescent="0.35">
      <c r="B60" s="35">
        <v>106</v>
      </c>
      <c r="C60" s="34" t="s">
        <v>116</v>
      </c>
      <c r="D60" s="34" t="s">
        <v>63</v>
      </c>
      <c r="E60" s="34" t="s">
        <v>23</v>
      </c>
      <c r="F60" s="55">
        <v>1</v>
      </c>
      <c r="G60" s="35" t="s">
        <v>66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6"/>
      <c r="T60" s="36"/>
      <c r="U60" s="36"/>
      <c r="V60" s="37"/>
    </row>
    <row r="61" spans="2:22" x14ac:dyDescent="0.35">
      <c r="B61" s="35">
        <v>106</v>
      </c>
      <c r="C61" s="34" t="s">
        <v>116</v>
      </c>
      <c r="D61" s="34" t="s">
        <v>63</v>
      </c>
      <c r="E61" s="34" t="s">
        <v>24</v>
      </c>
      <c r="F61" s="55">
        <v>2</v>
      </c>
      <c r="G61" s="35" t="s">
        <v>66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7"/>
      <c r="S61" s="36"/>
      <c r="T61" s="36"/>
      <c r="U61" s="36"/>
      <c r="V61" s="37"/>
    </row>
    <row r="62" spans="2:22" x14ac:dyDescent="0.35">
      <c r="B62" s="35">
        <v>106</v>
      </c>
      <c r="C62" s="34" t="s">
        <v>116</v>
      </c>
      <c r="D62" s="34" t="s">
        <v>63</v>
      </c>
      <c r="E62" s="34" t="s">
        <v>25</v>
      </c>
      <c r="F62" s="55">
        <v>2</v>
      </c>
      <c r="G62" s="35" t="s">
        <v>66</v>
      </c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7"/>
      <c r="S62" s="36"/>
      <c r="T62" s="36"/>
      <c r="U62" s="36"/>
      <c r="V62" s="37"/>
    </row>
    <row r="63" spans="2:22" x14ac:dyDescent="0.35">
      <c r="B63" s="35">
        <v>106</v>
      </c>
      <c r="C63" s="34" t="s">
        <v>116</v>
      </c>
      <c r="D63" s="34" t="s">
        <v>63</v>
      </c>
      <c r="E63" s="34" t="s">
        <v>26</v>
      </c>
      <c r="F63" s="55">
        <v>2</v>
      </c>
      <c r="G63" s="35" t="s">
        <v>66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7"/>
      <c r="S63" s="36"/>
      <c r="T63" s="36"/>
      <c r="U63" s="36"/>
      <c r="V63" s="37"/>
    </row>
    <row r="64" spans="2:22" x14ac:dyDescent="0.35">
      <c r="B64" s="35">
        <v>106</v>
      </c>
      <c r="C64" s="34" t="s">
        <v>116</v>
      </c>
      <c r="D64" s="34" t="s">
        <v>63</v>
      </c>
      <c r="E64" s="34" t="s">
        <v>27</v>
      </c>
      <c r="F64" s="55">
        <v>3</v>
      </c>
      <c r="G64" s="35" t="s">
        <v>66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7"/>
      <c r="S64" s="36"/>
      <c r="T64" s="36"/>
      <c r="U64" s="36"/>
      <c r="V64" s="37"/>
    </row>
    <row r="65" spans="2:22" x14ac:dyDescent="0.35">
      <c r="B65" s="35">
        <v>106</v>
      </c>
      <c r="C65" s="34" t="s">
        <v>116</v>
      </c>
      <c r="D65" s="34" t="s">
        <v>63</v>
      </c>
      <c r="E65" s="34" t="s">
        <v>28</v>
      </c>
      <c r="F65" s="55">
        <v>3</v>
      </c>
      <c r="G65" s="35" t="s">
        <v>66</v>
      </c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7"/>
      <c r="S65" s="36"/>
      <c r="T65" s="36"/>
      <c r="U65" s="36"/>
      <c r="V65" s="37"/>
    </row>
    <row r="66" spans="2:22" x14ac:dyDescent="0.35">
      <c r="B66" s="35">
        <v>106</v>
      </c>
      <c r="C66" s="34" t="s">
        <v>116</v>
      </c>
      <c r="D66" s="34" t="s">
        <v>63</v>
      </c>
      <c r="E66" s="34" t="s">
        <v>29</v>
      </c>
      <c r="F66" s="55">
        <v>3</v>
      </c>
      <c r="G66" s="35" t="s">
        <v>66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7"/>
      <c r="S66" s="36"/>
      <c r="T66" s="36"/>
      <c r="U66" s="36"/>
      <c r="V66" s="37"/>
    </row>
    <row r="67" spans="2:22" x14ac:dyDescent="0.35">
      <c r="B67" s="35">
        <v>106</v>
      </c>
      <c r="C67" s="34" t="s">
        <v>116</v>
      </c>
      <c r="D67" s="34" t="s">
        <v>63</v>
      </c>
      <c r="E67" s="34" t="s">
        <v>30</v>
      </c>
      <c r="F67" s="55">
        <v>4</v>
      </c>
      <c r="G67" s="35" t="s">
        <v>66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7"/>
      <c r="S67" s="36"/>
      <c r="T67" s="36"/>
      <c r="U67" s="36"/>
      <c r="V67" s="37"/>
    </row>
    <row r="68" spans="2:22" x14ac:dyDescent="0.35">
      <c r="B68" s="35">
        <v>106</v>
      </c>
      <c r="C68" s="34" t="s">
        <v>116</v>
      </c>
      <c r="D68" s="34" t="s">
        <v>63</v>
      </c>
      <c r="E68" s="34" t="s">
        <v>31</v>
      </c>
      <c r="F68" s="55">
        <v>4</v>
      </c>
      <c r="G68" s="35" t="s">
        <v>66</v>
      </c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7"/>
      <c r="S68" s="36"/>
      <c r="T68" s="36"/>
      <c r="U68" s="36"/>
      <c r="V68" s="37"/>
    </row>
    <row r="69" spans="2:22" x14ac:dyDescent="0.35">
      <c r="B69" s="35">
        <v>106</v>
      </c>
      <c r="C69" s="34" t="s">
        <v>116</v>
      </c>
      <c r="D69" s="34" t="s">
        <v>63</v>
      </c>
      <c r="E69" s="34" t="s">
        <v>32</v>
      </c>
      <c r="F69" s="55">
        <v>4</v>
      </c>
      <c r="G69" s="35" t="s">
        <v>66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7"/>
      <c r="S69" s="37"/>
      <c r="T69" s="37"/>
      <c r="U69" s="37"/>
      <c r="V69" s="37"/>
    </row>
    <row r="70" spans="2:22" x14ac:dyDescent="0.35">
      <c r="B70" s="38">
        <v>106</v>
      </c>
      <c r="C70" s="39" t="s">
        <v>116</v>
      </c>
      <c r="D70" s="39"/>
      <c r="E70" s="39" t="s">
        <v>62</v>
      </c>
      <c r="F70" s="56"/>
      <c r="G70" s="38"/>
      <c r="H70" s="40">
        <f>SUM(H58:H69)</f>
        <v>1.3715855379188703E-3</v>
      </c>
      <c r="I70" s="40">
        <f t="shared" ref="I70:V70" si="4">SUM(I58:I69)</f>
        <v>0</v>
      </c>
      <c r="J70" s="40">
        <f t="shared" si="4"/>
        <v>0</v>
      </c>
      <c r="K70" s="40">
        <f t="shared" si="4"/>
        <v>5.2430952380952342E-3</v>
      </c>
      <c r="L70" s="40">
        <f t="shared" si="4"/>
        <v>1.594391534391533E-4</v>
      </c>
      <c r="M70" s="40">
        <f t="shared" si="4"/>
        <v>4.9976079999999955E-5</v>
      </c>
      <c r="N70" s="40">
        <f t="shared" si="4"/>
        <v>2.0303766730158713E-4</v>
      </c>
      <c r="O70" s="40">
        <f t="shared" si="4"/>
        <v>1.9347131809523791E-4</v>
      </c>
      <c r="P70" s="40">
        <f t="shared" si="4"/>
        <v>1.0703580859598849E-5</v>
      </c>
      <c r="Q70" s="40">
        <f t="shared" si="4"/>
        <v>1.757918871252203E-4</v>
      </c>
      <c r="R70" s="41">
        <f t="shared" si="4"/>
        <v>1.0582741027263991</v>
      </c>
      <c r="S70" s="40">
        <f t="shared" si="4"/>
        <v>4.2926207519999972E-5</v>
      </c>
      <c r="T70" s="40">
        <f t="shared" si="4"/>
        <v>8.5852415039999917E-6</v>
      </c>
      <c r="U70" s="40">
        <f t="shared" si="4"/>
        <v>2.5141213439999977E-5</v>
      </c>
      <c r="V70" s="41">
        <f t="shared" si="4"/>
        <v>1.061751125535519</v>
      </c>
    </row>
    <row r="71" spans="2:22" x14ac:dyDescent="0.35">
      <c r="B71" s="35">
        <v>107</v>
      </c>
      <c r="C71" s="34" t="s">
        <v>115</v>
      </c>
      <c r="D71" s="34" t="s">
        <v>63</v>
      </c>
      <c r="E71" s="34" t="s">
        <v>21</v>
      </c>
      <c r="F71" s="55">
        <v>1</v>
      </c>
      <c r="G71" s="35" t="s">
        <v>66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7">
        <v>0</v>
      </c>
      <c r="S71" s="36">
        <v>0</v>
      </c>
      <c r="T71" s="36">
        <v>0</v>
      </c>
      <c r="U71" s="36">
        <v>0</v>
      </c>
      <c r="V71" s="37">
        <v>0</v>
      </c>
    </row>
    <row r="72" spans="2:22" x14ac:dyDescent="0.35">
      <c r="B72" s="35">
        <v>107</v>
      </c>
      <c r="C72" s="34" t="s">
        <v>115</v>
      </c>
      <c r="D72" s="34" t="s">
        <v>63</v>
      </c>
      <c r="E72" s="34" t="s">
        <v>22</v>
      </c>
      <c r="F72" s="55">
        <v>1</v>
      </c>
      <c r="G72" s="35" t="s">
        <v>66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7">
        <v>0</v>
      </c>
      <c r="S72" s="36">
        <v>0</v>
      </c>
      <c r="T72" s="36">
        <v>0</v>
      </c>
      <c r="U72" s="36">
        <v>0</v>
      </c>
      <c r="V72" s="37">
        <v>0</v>
      </c>
    </row>
    <row r="73" spans="2:22" x14ac:dyDescent="0.35">
      <c r="B73" s="35">
        <v>107</v>
      </c>
      <c r="C73" s="34" t="s">
        <v>115</v>
      </c>
      <c r="D73" s="34" t="s">
        <v>63</v>
      </c>
      <c r="E73" s="34" t="s">
        <v>23</v>
      </c>
      <c r="F73" s="55">
        <v>1</v>
      </c>
      <c r="G73" s="35" t="s">
        <v>66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7"/>
      <c r="S73" s="36"/>
      <c r="T73" s="36"/>
      <c r="U73" s="36"/>
      <c r="V73" s="37"/>
    </row>
    <row r="74" spans="2:22" x14ac:dyDescent="0.35">
      <c r="B74" s="35">
        <v>107</v>
      </c>
      <c r="C74" s="34" t="s">
        <v>115</v>
      </c>
      <c r="D74" s="34" t="s">
        <v>63</v>
      </c>
      <c r="E74" s="34" t="s">
        <v>24</v>
      </c>
      <c r="F74" s="55">
        <v>2</v>
      </c>
      <c r="G74" s="35" t="s">
        <v>66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7"/>
      <c r="S74" s="36"/>
      <c r="T74" s="36"/>
      <c r="U74" s="36"/>
      <c r="V74" s="37"/>
    </row>
    <row r="75" spans="2:22" x14ac:dyDescent="0.35">
      <c r="B75" s="35">
        <v>107</v>
      </c>
      <c r="C75" s="34" t="s">
        <v>115</v>
      </c>
      <c r="D75" s="34" t="s">
        <v>63</v>
      </c>
      <c r="E75" s="34" t="s">
        <v>25</v>
      </c>
      <c r="F75" s="55">
        <v>2</v>
      </c>
      <c r="G75" s="35" t="s">
        <v>66</v>
      </c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7"/>
      <c r="S75" s="36"/>
      <c r="T75" s="36"/>
      <c r="U75" s="36"/>
      <c r="V75" s="37"/>
    </row>
    <row r="76" spans="2:22" x14ac:dyDescent="0.35">
      <c r="B76" s="35">
        <v>107</v>
      </c>
      <c r="C76" s="34" t="s">
        <v>115</v>
      </c>
      <c r="D76" s="34" t="s">
        <v>63</v>
      </c>
      <c r="E76" s="34" t="s">
        <v>26</v>
      </c>
      <c r="F76" s="55">
        <v>2</v>
      </c>
      <c r="G76" s="35" t="s">
        <v>66</v>
      </c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7"/>
      <c r="S76" s="36"/>
      <c r="T76" s="36"/>
      <c r="U76" s="36"/>
      <c r="V76" s="37"/>
    </row>
    <row r="77" spans="2:22" x14ac:dyDescent="0.35">
      <c r="B77" s="35">
        <v>107</v>
      </c>
      <c r="C77" s="34" t="s">
        <v>115</v>
      </c>
      <c r="D77" s="34" t="s">
        <v>63</v>
      </c>
      <c r="E77" s="34" t="s">
        <v>27</v>
      </c>
      <c r="F77" s="55">
        <v>3</v>
      </c>
      <c r="G77" s="35" t="s">
        <v>66</v>
      </c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7"/>
      <c r="S77" s="36"/>
      <c r="T77" s="36"/>
      <c r="U77" s="36"/>
      <c r="V77" s="37"/>
    </row>
    <row r="78" spans="2:22" x14ac:dyDescent="0.35">
      <c r="B78" s="35">
        <v>107</v>
      </c>
      <c r="C78" s="34" t="s">
        <v>115</v>
      </c>
      <c r="D78" s="34" t="s">
        <v>63</v>
      </c>
      <c r="E78" s="34" t="s">
        <v>28</v>
      </c>
      <c r="F78" s="55">
        <v>3</v>
      </c>
      <c r="G78" s="35" t="s">
        <v>66</v>
      </c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7"/>
      <c r="S78" s="36"/>
      <c r="T78" s="36"/>
      <c r="U78" s="36"/>
      <c r="V78" s="37"/>
    </row>
    <row r="79" spans="2:22" x14ac:dyDescent="0.35">
      <c r="B79" s="35">
        <v>107</v>
      </c>
      <c r="C79" s="34" t="s">
        <v>115</v>
      </c>
      <c r="D79" s="34" t="s">
        <v>63</v>
      </c>
      <c r="E79" s="34" t="s">
        <v>29</v>
      </c>
      <c r="F79" s="55">
        <v>3</v>
      </c>
      <c r="G79" s="35" t="s">
        <v>66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7"/>
      <c r="S79" s="36"/>
      <c r="T79" s="36"/>
      <c r="U79" s="36"/>
      <c r="V79" s="37"/>
    </row>
    <row r="80" spans="2:22" x14ac:dyDescent="0.35">
      <c r="B80" s="35">
        <v>107</v>
      </c>
      <c r="C80" s="34" t="s">
        <v>115</v>
      </c>
      <c r="D80" s="34" t="s">
        <v>63</v>
      </c>
      <c r="E80" s="34" t="s">
        <v>30</v>
      </c>
      <c r="F80" s="55">
        <v>4</v>
      </c>
      <c r="G80" s="35" t="s">
        <v>66</v>
      </c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7"/>
      <c r="S80" s="36"/>
      <c r="T80" s="36"/>
      <c r="U80" s="36"/>
      <c r="V80" s="37"/>
    </row>
    <row r="81" spans="2:25" x14ac:dyDescent="0.35">
      <c r="B81" s="35">
        <v>107</v>
      </c>
      <c r="C81" s="34" t="s">
        <v>115</v>
      </c>
      <c r="D81" s="34" t="s">
        <v>63</v>
      </c>
      <c r="E81" s="34" t="s">
        <v>31</v>
      </c>
      <c r="F81" s="55">
        <v>4</v>
      </c>
      <c r="G81" s="35" t="s">
        <v>66</v>
      </c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7"/>
      <c r="S81" s="36"/>
      <c r="T81" s="36"/>
      <c r="U81" s="36"/>
      <c r="V81" s="37"/>
    </row>
    <row r="82" spans="2:25" x14ac:dyDescent="0.35">
      <c r="B82" s="35">
        <v>107</v>
      </c>
      <c r="C82" s="34" t="s">
        <v>115</v>
      </c>
      <c r="D82" s="34" t="s">
        <v>63</v>
      </c>
      <c r="E82" s="34" t="s">
        <v>32</v>
      </c>
      <c r="F82" s="55">
        <v>4</v>
      </c>
      <c r="G82" s="35" t="s">
        <v>66</v>
      </c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7"/>
      <c r="S82" s="36"/>
      <c r="T82" s="36"/>
      <c r="U82" s="36"/>
      <c r="V82" s="37"/>
    </row>
    <row r="83" spans="2:25" x14ac:dyDescent="0.35">
      <c r="B83" s="38">
        <v>107</v>
      </c>
      <c r="C83" s="39" t="s">
        <v>115</v>
      </c>
      <c r="D83" s="39"/>
      <c r="E83" s="39" t="s">
        <v>62</v>
      </c>
      <c r="F83" s="56"/>
      <c r="G83" s="38"/>
      <c r="H83" s="40">
        <f>SUM(H71:H82)</f>
        <v>0</v>
      </c>
      <c r="I83" s="40">
        <f t="shared" ref="I83:V83" si="5">SUM(I71:I82)</f>
        <v>0</v>
      </c>
      <c r="J83" s="40">
        <f t="shared" si="5"/>
        <v>0</v>
      </c>
      <c r="K83" s="40">
        <f t="shared" si="5"/>
        <v>0</v>
      </c>
      <c r="L83" s="40">
        <f t="shared" si="5"/>
        <v>0</v>
      </c>
      <c r="M83" s="40">
        <f t="shared" si="5"/>
        <v>0</v>
      </c>
      <c r="N83" s="40">
        <f t="shared" si="5"/>
        <v>0</v>
      </c>
      <c r="O83" s="40">
        <f t="shared" si="5"/>
        <v>0</v>
      </c>
      <c r="P83" s="40">
        <f t="shared" si="5"/>
        <v>0</v>
      </c>
      <c r="Q83" s="40">
        <f t="shared" si="5"/>
        <v>0</v>
      </c>
      <c r="R83" s="41">
        <f t="shared" si="5"/>
        <v>0</v>
      </c>
      <c r="S83" s="40">
        <f t="shared" si="5"/>
        <v>0</v>
      </c>
      <c r="T83" s="40">
        <f t="shared" si="5"/>
        <v>0</v>
      </c>
      <c r="U83" s="40">
        <f t="shared" si="5"/>
        <v>0</v>
      </c>
      <c r="V83" s="41">
        <f t="shared" si="5"/>
        <v>0</v>
      </c>
    </row>
    <row r="84" spans="2:25" x14ac:dyDescent="0.35">
      <c r="B84" s="57" t="s">
        <v>114</v>
      </c>
      <c r="C84" s="34" t="s">
        <v>113</v>
      </c>
      <c r="D84" s="34" t="s">
        <v>63</v>
      </c>
      <c r="E84" s="34" t="s">
        <v>21</v>
      </c>
      <c r="F84" s="55">
        <v>1</v>
      </c>
      <c r="G84" s="35" t="s">
        <v>66</v>
      </c>
      <c r="H84" s="36">
        <v>4.0424154420521004E-3</v>
      </c>
      <c r="I84" s="36">
        <v>1.0251294858944536E-3</v>
      </c>
      <c r="J84" s="36">
        <v>0.32306013709987241</v>
      </c>
      <c r="K84" s="36">
        <v>2.0391011967828585</v>
      </c>
      <c r="L84" s="36">
        <v>0.41535997253272855</v>
      </c>
      <c r="M84" s="36">
        <v>0.70472437689600564</v>
      </c>
      <c r="N84" s="36">
        <v>1.1200843494287342</v>
      </c>
      <c r="O84" s="36">
        <v>1.1200843494287342</v>
      </c>
      <c r="P84" s="36">
        <v>2.0846221242560348E-2</v>
      </c>
      <c r="Q84" s="36">
        <v>0.20917085681412323</v>
      </c>
      <c r="R84" s="37">
        <v>12454.374976949284</v>
      </c>
      <c r="S84" s="36">
        <v>0.2368612097991844</v>
      </c>
      <c r="T84" s="36">
        <v>4.9231398267146807E-2</v>
      </c>
      <c r="U84" s="36">
        <v>2.0688713758801738E-2</v>
      </c>
      <c r="V84" s="37">
        <v>12474.053411364459</v>
      </c>
    </row>
    <row r="85" spans="2:25" x14ac:dyDescent="0.35">
      <c r="B85" s="57" t="s">
        <v>114</v>
      </c>
      <c r="C85" s="34" t="s">
        <v>113</v>
      </c>
      <c r="D85" s="34" t="s">
        <v>63</v>
      </c>
      <c r="E85" s="34" t="s">
        <v>22</v>
      </c>
      <c r="F85" s="55">
        <v>1</v>
      </c>
      <c r="G85" s="35" t="s">
        <v>66</v>
      </c>
      <c r="H85" s="36">
        <v>7.5666725301607687E-2</v>
      </c>
      <c r="I85" s="36">
        <v>6.9846558710893341E-4</v>
      </c>
      <c r="J85" s="36">
        <v>0.23153162104256622</v>
      </c>
      <c r="K85" s="36">
        <v>1.6516177383996666</v>
      </c>
      <c r="L85" s="36">
        <v>0.35178299073778441</v>
      </c>
      <c r="M85" s="36">
        <v>0.50955626966812817</v>
      </c>
      <c r="N85" s="36">
        <v>0.86133926040591269</v>
      </c>
      <c r="O85" s="36">
        <v>0.86133926040591269</v>
      </c>
      <c r="P85" s="36">
        <v>1.4203442940169949E-2</v>
      </c>
      <c r="Q85" s="36">
        <v>0.16063000679676295</v>
      </c>
      <c r="R85" s="37">
        <v>9542.6990880856083</v>
      </c>
      <c r="S85" s="36">
        <v>0.18121092167127134</v>
      </c>
      <c r="T85" s="36">
        <v>3.6665564300426175E-2</v>
      </c>
      <c r="U85" s="36">
        <v>1.5409190128794886E-2</v>
      </c>
      <c r="V85" s="37">
        <v>9557.4893684320177</v>
      </c>
    </row>
    <row r="86" spans="2:25" x14ac:dyDescent="0.35">
      <c r="B86" s="57" t="s">
        <v>114</v>
      </c>
      <c r="C86" s="34" t="s">
        <v>113</v>
      </c>
      <c r="D86" s="34" t="s">
        <v>63</v>
      </c>
      <c r="E86" s="34" t="s">
        <v>23</v>
      </c>
      <c r="F86" s="55">
        <v>1</v>
      </c>
      <c r="G86" s="35" t="s">
        <v>66</v>
      </c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7"/>
      <c r="S86" s="36"/>
      <c r="T86" s="36"/>
      <c r="U86" s="36"/>
      <c r="V86" s="37"/>
    </row>
    <row r="87" spans="2:25" x14ac:dyDescent="0.35">
      <c r="B87" s="57" t="s">
        <v>114</v>
      </c>
      <c r="C87" s="34" t="s">
        <v>113</v>
      </c>
      <c r="D87" s="34" t="s">
        <v>63</v>
      </c>
      <c r="E87" s="34" t="s">
        <v>24</v>
      </c>
      <c r="F87" s="55">
        <v>2</v>
      </c>
      <c r="G87" s="35" t="s">
        <v>66</v>
      </c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7"/>
      <c r="S87" s="36"/>
      <c r="T87" s="36"/>
      <c r="U87" s="36"/>
      <c r="V87" s="37"/>
    </row>
    <row r="88" spans="2:25" x14ac:dyDescent="0.35">
      <c r="B88" s="57" t="s">
        <v>114</v>
      </c>
      <c r="C88" s="34" t="s">
        <v>113</v>
      </c>
      <c r="D88" s="34" t="s">
        <v>63</v>
      </c>
      <c r="E88" s="34" t="s">
        <v>25</v>
      </c>
      <c r="F88" s="55">
        <v>2</v>
      </c>
      <c r="G88" s="35" t="s">
        <v>66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7"/>
      <c r="S88" s="36"/>
      <c r="T88" s="36"/>
      <c r="U88" s="36"/>
      <c r="V88" s="37"/>
    </row>
    <row r="89" spans="2:25" x14ac:dyDescent="0.35">
      <c r="B89" s="57" t="s">
        <v>114</v>
      </c>
      <c r="C89" s="34" t="s">
        <v>113</v>
      </c>
      <c r="D89" s="34" t="s">
        <v>63</v>
      </c>
      <c r="E89" s="34" t="s">
        <v>26</v>
      </c>
      <c r="F89" s="55">
        <v>2</v>
      </c>
      <c r="G89" s="35" t="s">
        <v>66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7"/>
      <c r="S89" s="36"/>
      <c r="T89" s="36"/>
      <c r="U89" s="36"/>
      <c r="V89" s="37"/>
    </row>
    <row r="90" spans="2:25" x14ac:dyDescent="0.35">
      <c r="B90" s="57" t="s">
        <v>114</v>
      </c>
      <c r="C90" s="34" t="s">
        <v>113</v>
      </c>
      <c r="D90" s="34" t="s">
        <v>63</v>
      </c>
      <c r="E90" s="34" t="s">
        <v>27</v>
      </c>
      <c r="F90" s="55">
        <v>3</v>
      </c>
      <c r="G90" s="35" t="s">
        <v>66</v>
      </c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7"/>
      <c r="S90" s="36"/>
      <c r="T90" s="36"/>
      <c r="U90" s="36"/>
      <c r="V90" s="37"/>
    </row>
    <row r="91" spans="2:25" x14ac:dyDescent="0.35">
      <c r="B91" s="57" t="s">
        <v>114</v>
      </c>
      <c r="C91" s="34" t="s">
        <v>113</v>
      </c>
      <c r="D91" s="34" t="s">
        <v>63</v>
      </c>
      <c r="E91" s="34" t="s">
        <v>28</v>
      </c>
      <c r="F91" s="55">
        <v>3</v>
      </c>
      <c r="G91" s="35" t="s">
        <v>66</v>
      </c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7"/>
      <c r="S91" s="36"/>
      <c r="T91" s="36"/>
      <c r="U91" s="36"/>
      <c r="V91" s="37"/>
    </row>
    <row r="92" spans="2:25" x14ac:dyDescent="0.35">
      <c r="B92" s="57" t="s">
        <v>114</v>
      </c>
      <c r="C92" s="34" t="s">
        <v>113</v>
      </c>
      <c r="D92" s="34" t="s">
        <v>63</v>
      </c>
      <c r="E92" s="34" t="s">
        <v>29</v>
      </c>
      <c r="F92" s="55">
        <v>3</v>
      </c>
      <c r="G92" s="35" t="s">
        <v>66</v>
      </c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7"/>
      <c r="S92" s="36"/>
      <c r="T92" s="36"/>
      <c r="U92" s="36"/>
      <c r="V92" s="37"/>
      <c r="Y92" s="36"/>
    </row>
    <row r="93" spans="2:25" x14ac:dyDescent="0.35">
      <c r="B93" s="57" t="s">
        <v>114</v>
      </c>
      <c r="C93" s="34" t="s">
        <v>113</v>
      </c>
      <c r="D93" s="34" t="s">
        <v>63</v>
      </c>
      <c r="E93" s="34" t="s">
        <v>30</v>
      </c>
      <c r="F93" s="55">
        <v>4</v>
      </c>
      <c r="G93" s="35" t="s">
        <v>66</v>
      </c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7"/>
      <c r="S93" s="36"/>
      <c r="T93" s="36"/>
      <c r="U93" s="36"/>
      <c r="V93" s="37"/>
      <c r="Y93" s="36"/>
    </row>
    <row r="94" spans="2:25" x14ac:dyDescent="0.35">
      <c r="B94" s="57" t="s">
        <v>114</v>
      </c>
      <c r="C94" s="34" t="s">
        <v>113</v>
      </c>
      <c r="D94" s="34" t="s">
        <v>63</v>
      </c>
      <c r="E94" s="34" t="s">
        <v>31</v>
      </c>
      <c r="F94" s="55">
        <v>4</v>
      </c>
      <c r="G94" s="35" t="s">
        <v>66</v>
      </c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7"/>
      <c r="S94" s="36"/>
      <c r="T94" s="36"/>
      <c r="U94" s="36"/>
      <c r="V94" s="37"/>
      <c r="Y94" s="36"/>
    </row>
    <row r="95" spans="2:25" x14ac:dyDescent="0.35">
      <c r="B95" s="57" t="s">
        <v>114</v>
      </c>
      <c r="C95" s="34" t="s">
        <v>113</v>
      </c>
      <c r="D95" s="34" t="s">
        <v>63</v>
      </c>
      <c r="E95" s="34" t="s">
        <v>32</v>
      </c>
      <c r="F95" s="55">
        <v>4</v>
      </c>
      <c r="G95" s="35" t="s">
        <v>66</v>
      </c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7"/>
      <c r="S95" s="36"/>
      <c r="T95" s="36"/>
      <c r="U95" s="36"/>
      <c r="V95" s="37"/>
      <c r="Y95" s="36"/>
    </row>
    <row r="96" spans="2:25" x14ac:dyDescent="0.35">
      <c r="B96" s="58" t="s">
        <v>114</v>
      </c>
      <c r="C96" s="39" t="s">
        <v>113</v>
      </c>
      <c r="D96" s="39"/>
      <c r="E96" s="39" t="s">
        <v>62</v>
      </c>
      <c r="F96" s="56"/>
      <c r="G96" s="38"/>
      <c r="H96" s="40">
        <f>SUM(H84:H95)</f>
        <v>7.9709140743659784E-2</v>
      </c>
      <c r="I96" s="40">
        <f t="shared" ref="I96:T96" si="6">SUM(I84:I95)</f>
        <v>1.723595073003387E-3</v>
      </c>
      <c r="J96" s="40">
        <f t="shared" si="6"/>
        <v>0.55459175814243866</v>
      </c>
      <c r="K96" s="40">
        <f t="shared" si="6"/>
        <v>3.6907189351825251</v>
      </c>
      <c r="L96" s="40">
        <f t="shared" si="6"/>
        <v>0.7671429632705129</v>
      </c>
      <c r="M96" s="40">
        <f t="shared" si="6"/>
        <v>1.2142806465641338</v>
      </c>
      <c r="N96" s="40">
        <f t="shared" si="6"/>
        <v>1.9814236098346469</v>
      </c>
      <c r="O96" s="40">
        <f t="shared" si="6"/>
        <v>1.9814236098346469</v>
      </c>
      <c r="P96" s="40">
        <f t="shared" si="6"/>
        <v>3.5049664182730297E-2</v>
      </c>
      <c r="Q96" s="40">
        <f t="shared" si="6"/>
        <v>0.36980086361088615</v>
      </c>
      <c r="R96" s="41">
        <f t="shared" si="6"/>
        <v>21997.074065034893</v>
      </c>
      <c r="S96" s="40">
        <f t="shared" si="6"/>
        <v>0.41807213147045574</v>
      </c>
      <c r="T96" s="40">
        <f t="shared" si="6"/>
        <v>8.5896962567572982E-2</v>
      </c>
      <c r="U96" s="40">
        <f>SUM(U84:U95)</f>
        <v>3.6097903887596622E-2</v>
      </c>
      <c r="V96" s="41">
        <f t="shared" ref="V96" si="7">SUM(V84:V95)</f>
        <v>22031.542779796477</v>
      </c>
    </row>
    <row r="97" spans="2:22" x14ac:dyDescent="0.35">
      <c r="B97" s="57" t="s">
        <v>112</v>
      </c>
      <c r="C97" s="34" t="s">
        <v>111</v>
      </c>
      <c r="D97" s="34" t="s">
        <v>63</v>
      </c>
      <c r="E97" s="34" t="s">
        <v>21</v>
      </c>
      <c r="F97" s="55">
        <v>1</v>
      </c>
      <c r="G97" s="35" t="s">
        <v>66</v>
      </c>
      <c r="H97" s="36">
        <v>2.0051007773632328E-2</v>
      </c>
      <c r="I97" s="36">
        <v>9.2338867729677772E-4</v>
      </c>
      <c r="J97" s="36">
        <v>0.17835897482087218</v>
      </c>
      <c r="K97" s="36">
        <v>1.9200102109721056</v>
      </c>
      <c r="L97" s="36">
        <v>0.39978001241518624</v>
      </c>
      <c r="M97" s="36">
        <v>0.62266320567757427</v>
      </c>
      <c r="N97" s="36">
        <v>1.0224432180927603</v>
      </c>
      <c r="O97" s="36">
        <v>1.0224432180927603</v>
      </c>
      <c r="P97" s="36">
        <v>1.8777300745581774E-2</v>
      </c>
      <c r="Q97" s="36">
        <v>0.18874148521883194</v>
      </c>
      <c r="R97" s="37">
        <v>11202.797899856898</v>
      </c>
      <c r="S97" s="36">
        <v>0.21305766081727751</v>
      </c>
      <c r="T97" s="36">
        <v>4.4173337300906945E-2</v>
      </c>
      <c r="U97" s="36">
        <v>1.8563262138849474E-2</v>
      </c>
      <c r="V97" s="37">
        <v>11220.469448744525</v>
      </c>
    </row>
    <row r="98" spans="2:22" x14ac:dyDescent="0.35">
      <c r="B98" s="57" t="s">
        <v>112</v>
      </c>
      <c r="C98" s="34" t="s">
        <v>111</v>
      </c>
      <c r="D98" s="34" t="s">
        <v>63</v>
      </c>
      <c r="E98" s="34" t="s">
        <v>22</v>
      </c>
      <c r="F98" s="55">
        <v>1</v>
      </c>
      <c r="G98" s="35" t="s">
        <v>66</v>
      </c>
      <c r="H98" s="36">
        <v>6.5798774825214471E-2</v>
      </c>
      <c r="I98" s="36">
        <v>7.6859513245783068E-4</v>
      </c>
      <c r="J98" s="36">
        <v>0.16708813492119909</v>
      </c>
      <c r="K98" s="36">
        <v>1.6948476017521437</v>
      </c>
      <c r="L98" s="36">
        <v>0.34154566450850243</v>
      </c>
      <c r="M98" s="36">
        <v>0.57980301283590796</v>
      </c>
      <c r="N98" s="36">
        <v>0.92134867734441039</v>
      </c>
      <c r="O98" s="36">
        <v>0.92134867734441039</v>
      </c>
      <c r="P98" s="36">
        <v>1.5629541826309878E-2</v>
      </c>
      <c r="Q98" s="36">
        <v>0.17639367341166048</v>
      </c>
      <c r="R98" s="37">
        <v>10496.697011817561</v>
      </c>
      <c r="S98" s="36">
        <v>0.19934314318399068</v>
      </c>
      <c r="T98" s="36">
        <v>4.0482362891206505E-2</v>
      </c>
      <c r="U98" s="36">
        <v>1.7013087776505835E-2</v>
      </c>
      <c r="V98" s="37">
        <v>10513.00644599288</v>
      </c>
    </row>
    <row r="99" spans="2:22" x14ac:dyDescent="0.35">
      <c r="B99" s="57" t="s">
        <v>112</v>
      </c>
      <c r="C99" s="34" t="s">
        <v>111</v>
      </c>
      <c r="D99" s="34" t="s">
        <v>63</v>
      </c>
      <c r="E99" s="34" t="s">
        <v>23</v>
      </c>
      <c r="F99" s="55">
        <v>1</v>
      </c>
      <c r="G99" s="35" t="s">
        <v>66</v>
      </c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7"/>
      <c r="S99" s="36"/>
      <c r="T99" s="36"/>
      <c r="U99" s="36"/>
      <c r="V99" s="37"/>
    </row>
    <row r="100" spans="2:22" x14ac:dyDescent="0.35">
      <c r="B100" s="57" t="s">
        <v>112</v>
      </c>
      <c r="C100" s="34" t="s">
        <v>111</v>
      </c>
      <c r="D100" s="34" t="s">
        <v>63</v>
      </c>
      <c r="E100" s="34" t="s">
        <v>24</v>
      </c>
      <c r="F100" s="55">
        <v>2</v>
      </c>
      <c r="G100" s="35" t="s">
        <v>66</v>
      </c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7"/>
      <c r="S100" s="36"/>
      <c r="T100" s="36"/>
      <c r="U100" s="36"/>
      <c r="V100" s="37"/>
    </row>
    <row r="101" spans="2:22" x14ac:dyDescent="0.35">
      <c r="B101" s="57" t="s">
        <v>112</v>
      </c>
      <c r="C101" s="34" t="s">
        <v>111</v>
      </c>
      <c r="D101" s="34" t="s">
        <v>63</v>
      </c>
      <c r="E101" s="34" t="s">
        <v>25</v>
      </c>
      <c r="F101" s="55">
        <v>2</v>
      </c>
      <c r="G101" s="35" t="s">
        <v>66</v>
      </c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7"/>
      <c r="S101" s="36"/>
      <c r="T101" s="36"/>
      <c r="U101" s="36"/>
      <c r="V101" s="37"/>
    </row>
    <row r="102" spans="2:22" x14ac:dyDescent="0.35">
      <c r="B102" s="57" t="s">
        <v>112</v>
      </c>
      <c r="C102" s="34" t="s">
        <v>111</v>
      </c>
      <c r="D102" s="34" t="s">
        <v>63</v>
      </c>
      <c r="E102" s="34" t="s">
        <v>26</v>
      </c>
      <c r="F102" s="55">
        <v>2</v>
      </c>
      <c r="G102" s="35" t="s">
        <v>66</v>
      </c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7"/>
      <c r="S102" s="36"/>
      <c r="T102" s="36"/>
      <c r="U102" s="36"/>
      <c r="V102" s="37"/>
    </row>
    <row r="103" spans="2:22" x14ac:dyDescent="0.35">
      <c r="B103" s="57" t="s">
        <v>112</v>
      </c>
      <c r="C103" s="34" t="s">
        <v>111</v>
      </c>
      <c r="D103" s="34" t="s">
        <v>63</v>
      </c>
      <c r="E103" s="34" t="s">
        <v>27</v>
      </c>
      <c r="F103" s="55">
        <v>3</v>
      </c>
      <c r="G103" s="35" t="s">
        <v>66</v>
      </c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7"/>
      <c r="S103" s="36"/>
      <c r="T103" s="36"/>
      <c r="U103" s="36"/>
      <c r="V103" s="37"/>
    </row>
    <row r="104" spans="2:22" x14ac:dyDescent="0.35">
      <c r="B104" s="57" t="s">
        <v>112</v>
      </c>
      <c r="C104" s="34" t="s">
        <v>111</v>
      </c>
      <c r="D104" s="34" t="s">
        <v>63</v>
      </c>
      <c r="E104" s="34" t="s">
        <v>28</v>
      </c>
      <c r="F104" s="55">
        <v>3</v>
      </c>
      <c r="G104" s="35" t="s">
        <v>66</v>
      </c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7"/>
      <c r="S104" s="36"/>
      <c r="T104" s="36"/>
      <c r="U104" s="36"/>
      <c r="V104" s="37"/>
    </row>
    <row r="105" spans="2:22" x14ac:dyDescent="0.35">
      <c r="B105" s="57" t="s">
        <v>112</v>
      </c>
      <c r="C105" s="34" t="s">
        <v>111</v>
      </c>
      <c r="D105" s="34" t="s">
        <v>63</v>
      </c>
      <c r="E105" s="34" t="s">
        <v>29</v>
      </c>
      <c r="F105" s="55">
        <v>3</v>
      </c>
      <c r="G105" s="35" t="s">
        <v>66</v>
      </c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7"/>
      <c r="S105" s="36"/>
      <c r="T105" s="36"/>
      <c r="U105" s="36"/>
      <c r="V105" s="37"/>
    </row>
    <row r="106" spans="2:22" x14ac:dyDescent="0.35">
      <c r="B106" s="57" t="s">
        <v>112</v>
      </c>
      <c r="C106" s="34" t="s">
        <v>111</v>
      </c>
      <c r="D106" s="34" t="s">
        <v>63</v>
      </c>
      <c r="E106" s="34" t="s">
        <v>30</v>
      </c>
      <c r="F106" s="55">
        <v>4</v>
      </c>
      <c r="G106" s="35" t="s">
        <v>66</v>
      </c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7"/>
      <c r="S106" s="36"/>
      <c r="T106" s="36"/>
      <c r="U106" s="36"/>
      <c r="V106" s="37"/>
    </row>
    <row r="107" spans="2:22" x14ac:dyDescent="0.35">
      <c r="B107" s="57" t="s">
        <v>112</v>
      </c>
      <c r="C107" s="34" t="s">
        <v>111</v>
      </c>
      <c r="D107" s="34" t="s">
        <v>63</v>
      </c>
      <c r="E107" s="34" t="s">
        <v>31</v>
      </c>
      <c r="F107" s="55">
        <v>4</v>
      </c>
      <c r="G107" s="35" t="s">
        <v>66</v>
      </c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7"/>
      <c r="S107" s="36"/>
      <c r="T107" s="36"/>
      <c r="U107" s="36"/>
      <c r="V107" s="37"/>
    </row>
    <row r="108" spans="2:22" x14ac:dyDescent="0.35">
      <c r="B108" s="57" t="s">
        <v>112</v>
      </c>
      <c r="C108" s="34" t="s">
        <v>111</v>
      </c>
      <c r="D108" s="34" t="s">
        <v>63</v>
      </c>
      <c r="E108" s="34" t="s">
        <v>32</v>
      </c>
      <c r="F108" s="55">
        <v>4</v>
      </c>
      <c r="G108" s="35" t="s">
        <v>66</v>
      </c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7"/>
      <c r="S108" s="36"/>
      <c r="T108" s="36"/>
      <c r="U108" s="36"/>
      <c r="V108" s="37"/>
    </row>
    <row r="109" spans="2:22" x14ac:dyDescent="0.35">
      <c r="B109" s="58" t="s">
        <v>112</v>
      </c>
      <c r="C109" s="39" t="s">
        <v>111</v>
      </c>
      <c r="D109" s="39"/>
      <c r="E109" s="39" t="s">
        <v>62</v>
      </c>
      <c r="F109" s="56"/>
      <c r="G109" s="38"/>
      <c r="H109" s="40">
        <f>SUM(H97:H108)</f>
        <v>8.5849782598846791E-2</v>
      </c>
      <c r="I109" s="40">
        <f t="shared" ref="I109:V109" si="8">SUM(I97:I108)</f>
        <v>1.6919838097546084E-3</v>
      </c>
      <c r="J109" s="40">
        <f t="shared" si="8"/>
        <v>0.34544710974207127</v>
      </c>
      <c r="K109" s="40">
        <f t="shared" si="8"/>
        <v>3.6148578127242494</v>
      </c>
      <c r="L109" s="40">
        <f t="shared" si="8"/>
        <v>0.74132567692368867</v>
      </c>
      <c r="M109" s="40">
        <f t="shared" si="8"/>
        <v>1.2024662185134822</v>
      </c>
      <c r="N109" s="40">
        <f t="shared" si="8"/>
        <v>1.9437918954371707</v>
      </c>
      <c r="O109" s="40">
        <f t="shared" si="8"/>
        <v>1.9437918954371707</v>
      </c>
      <c r="P109" s="40">
        <f t="shared" si="8"/>
        <v>3.4406842571891652E-2</v>
      </c>
      <c r="Q109" s="40">
        <f t="shared" si="8"/>
        <v>0.3651351586304924</v>
      </c>
      <c r="R109" s="41">
        <f t="shared" si="8"/>
        <v>21699.494911674461</v>
      </c>
      <c r="S109" s="40">
        <f t="shared" si="8"/>
        <v>0.41240080400126822</v>
      </c>
      <c r="T109" s="40">
        <f t="shared" si="8"/>
        <v>8.4655700192113451E-2</v>
      </c>
      <c r="U109" s="40">
        <f t="shared" si="8"/>
        <v>3.5576349915355313E-2</v>
      </c>
      <c r="V109" s="41">
        <f t="shared" si="8"/>
        <v>21733.475894737407</v>
      </c>
    </row>
    <row r="110" spans="2:22" x14ac:dyDescent="0.35">
      <c r="B110" s="57" t="s">
        <v>110</v>
      </c>
      <c r="C110" s="34" t="s">
        <v>109</v>
      </c>
      <c r="D110" s="34" t="s">
        <v>63</v>
      </c>
      <c r="E110" s="34" t="s">
        <v>21</v>
      </c>
      <c r="F110" s="55">
        <v>1</v>
      </c>
      <c r="G110" s="35" t="s">
        <v>66</v>
      </c>
      <c r="H110" s="36">
        <v>3.8672474480919199E-2</v>
      </c>
      <c r="I110" s="36">
        <v>9.5492573599393466E-4</v>
      </c>
      <c r="J110" s="36">
        <v>0.32406105970356691</v>
      </c>
      <c r="K110" s="36">
        <v>1.9420276721894405</v>
      </c>
      <c r="L110" s="36">
        <v>0.40875494375611204</v>
      </c>
      <c r="M110" s="36">
        <v>0.64462778898456563</v>
      </c>
      <c r="N110" s="36">
        <v>1.0533827327406775</v>
      </c>
      <c r="O110" s="36">
        <v>1.0533827327406775</v>
      </c>
      <c r="P110" s="36">
        <v>1.9418613391434431E-2</v>
      </c>
      <c r="Q110" s="36">
        <v>0.19486654520588079</v>
      </c>
      <c r="R110" s="37">
        <v>11571.186642714316</v>
      </c>
      <c r="S110" s="36">
        <v>0.22006376267617625</v>
      </c>
      <c r="T110" s="36">
        <v>4.5625594679095778E-2</v>
      </c>
      <c r="U110" s="36">
        <v>1.9173554483669124E-2</v>
      </c>
      <c r="V110" s="37">
        <v>11589.439210659208</v>
      </c>
    </row>
    <row r="111" spans="2:22" x14ac:dyDescent="0.35">
      <c r="B111" s="57" t="s">
        <v>110</v>
      </c>
      <c r="C111" s="34" t="s">
        <v>109</v>
      </c>
      <c r="D111" s="34" t="s">
        <v>63</v>
      </c>
      <c r="E111" s="34" t="s">
        <v>22</v>
      </c>
      <c r="F111" s="55">
        <v>1</v>
      </c>
      <c r="G111" s="35" t="s">
        <v>66</v>
      </c>
      <c r="H111" s="36">
        <v>7.9445647865365704E-2</v>
      </c>
      <c r="I111" s="36">
        <v>7.917207536160516E-4</v>
      </c>
      <c r="J111" s="36">
        <v>0.27291912377620603</v>
      </c>
      <c r="K111" s="36">
        <v>1.8325230604575125</v>
      </c>
      <c r="L111" s="36">
        <v>0.35410703748082573</v>
      </c>
      <c r="M111" s="36">
        <v>0.60098072320734752</v>
      </c>
      <c r="N111" s="36">
        <v>0.95508776068817325</v>
      </c>
      <c r="O111" s="36">
        <v>0.95508776068817325</v>
      </c>
      <c r="P111" s="36">
        <v>1.6099806140885981E-2</v>
      </c>
      <c r="Q111" s="36">
        <v>0.18183626241860992</v>
      </c>
      <c r="R111" s="37">
        <v>10831.98915880419</v>
      </c>
      <c r="S111" s="36">
        <v>0.20570484559814869</v>
      </c>
      <c r="T111" s="36">
        <v>4.1971243486435134E-2</v>
      </c>
      <c r="U111" s="36">
        <v>1.763858798733603E-2</v>
      </c>
      <c r="V111" s="37">
        <v>10848.871274004843</v>
      </c>
    </row>
    <row r="112" spans="2:22" x14ac:dyDescent="0.35">
      <c r="B112" s="57" t="s">
        <v>110</v>
      </c>
      <c r="C112" s="34" t="s">
        <v>109</v>
      </c>
      <c r="D112" s="34" t="s">
        <v>63</v>
      </c>
      <c r="E112" s="34" t="s">
        <v>23</v>
      </c>
      <c r="F112" s="55">
        <v>1</v>
      </c>
      <c r="G112" s="35" t="s">
        <v>66</v>
      </c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7"/>
      <c r="S112" s="36"/>
      <c r="T112" s="36"/>
      <c r="U112" s="36"/>
      <c r="V112" s="37"/>
    </row>
    <row r="113" spans="2:22" x14ac:dyDescent="0.35">
      <c r="B113" s="57" t="s">
        <v>110</v>
      </c>
      <c r="C113" s="34" t="s">
        <v>109</v>
      </c>
      <c r="D113" s="34" t="s">
        <v>63</v>
      </c>
      <c r="E113" s="34" t="s">
        <v>24</v>
      </c>
      <c r="F113" s="55">
        <v>2</v>
      </c>
      <c r="G113" s="35" t="s">
        <v>66</v>
      </c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7"/>
      <c r="S113" s="36"/>
      <c r="T113" s="36"/>
      <c r="U113" s="36"/>
      <c r="V113" s="37"/>
    </row>
    <row r="114" spans="2:22" x14ac:dyDescent="0.35">
      <c r="B114" s="57" t="s">
        <v>110</v>
      </c>
      <c r="C114" s="34" t="s">
        <v>109</v>
      </c>
      <c r="D114" s="34" t="s">
        <v>63</v>
      </c>
      <c r="E114" s="34" t="s">
        <v>25</v>
      </c>
      <c r="F114" s="55">
        <v>2</v>
      </c>
      <c r="G114" s="35" t="s">
        <v>66</v>
      </c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7"/>
      <c r="S114" s="36"/>
      <c r="T114" s="36"/>
      <c r="U114" s="36"/>
      <c r="V114" s="37"/>
    </row>
    <row r="115" spans="2:22" x14ac:dyDescent="0.35">
      <c r="B115" s="57" t="s">
        <v>110</v>
      </c>
      <c r="C115" s="34" t="s">
        <v>109</v>
      </c>
      <c r="D115" s="34" t="s">
        <v>63</v>
      </c>
      <c r="E115" s="34" t="s">
        <v>26</v>
      </c>
      <c r="F115" s="55">
        <v>2</v>
      </c>
      <c r="G115" s="35" t="s">
        <v>66</v>
      </c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7"/>
      <c r="S115" s="36"/>
      <c r="T115" s="36"/>
      <c r="U115" s="36"/>
      <c r="V115" s="37"/>
    </row>
    <row r="116" spans="2:22" x14ac:dyDescent="0.35">
      <c r="B116" s="57" t="s">
        <v>110</v>
      </c>
      <c r="C116" s="34" t="s">
        <v>109</v>
      </c>
      <c r="D116" s="34" t="s">
        <v>63</v>
      </c>
      <c r="E116" s="34" t="s">
        <v>27</v>
      </c>
      <c r="F116" s="55">
        <v>3</v>
      </c>
      <c r="G116" s="35" t="s">
        <v>66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7"/>
      <c r="S116" s="36"/>
      <c r="T116" s="36"/>
      <c r="U116" s="36"/>
      <c r="V116" s="37"/>
    </row>
    <row r="117" spans="2:22" x14ac:dyDescent="0.35">
      <c r="B117" s="57" t="s">
        <v>110</v>
      </c>
      <c r="C117" s="34" t="s">
        <v>109</v>
      </c>
      <c r="D117" s="34" t="s">
        <v>63</v>
      </c>
      <c r="E117" s="34" t="s">
        <v>28</v>
      </c>
      <c r="F117" s="55">
        <v>3</v>
      </c>
      <c r="G117" s="35" t="s">
        <v>66</v>
      </c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7"/>
      <c r="S117" s="36"/>
      <c r="T117" s="36"/>
      <c r="U117" s="36"/>
      <c r="V117" s="37"/>
    </row>
    <row r="118" spans="2:22" x14ac:dyDescent="0.35">
      <c r="B118" s="57" t="s">
        <v>110</v>
      </c>
      <c r="C118" s="34" t="s">
        <v>109</v>
      </c>
      <c r="D118" s="34" t="s">
        <v>63</v>
      </c>
      <c r="E118" s="34" t="s">
        <v>29</v>
      </c>
      <c r="F118" s="55">
        <v>3</v>
      </c>
      <c r="G118" s="35" t="s">
        <v>66</v>
      </c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7"/>
      <c r="S118" s="36"/>
      <c r="T118" s="36"/>
      <c r="U118" s="36"/>
      <c r="V118" s="37"/>
    </row>
    <row r="119" spans="2:22" x14ac:dyDescent="0.35">
      <c r="B119" s="57" t="s">
        <v>110</v>
      </c>
      <c r="C119" s="34" t="s">
        <v>109</v>
      </c>
      <c r="D119" s="34" t="s">
        <v>63</v>
      </c>
      <c r="E119" s="34" t="s">
        <v>30</v>
      </c>
      <c r="F119" s="55">
        <v>4</v>
      </c>
      <c r="G119" s="35" t="s">
        <v>66</v>
      </c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7"/>
      <c r="S119" s="36"/>
      <c r="T119" s="36"/>
      <c r="U119" s="36"/>
      <c r="V119" s="37"/>
    </row>
    <row r="120" spans="2:22" x14ac:dyDescent="0.35">
      <c r="B120" s="57" t="s">
        <v>110</v>
      </c>
      <c r="C120" s="34" t="s">
        <v>109</v>
      </c>
      <c r="D120" s="34" t="s">
        <v>63</v>
      </c>
      <c r="E120" s="34" t="s">
        <v>31</v>
      </c>
      <c r="F120" s="55">
        <v>4</v>
      </c>
      <c r="G120" s="35" t="s">
        <v>66</v>
      </c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7"/>
      <c r="S120" s="36"/>
      <c r="T120" s="36"/>
      <c r="U120" s="36"/>
      <c r="V120" s="37"/>
    </row>
    <row r="121" spans="2:22" x14ac:dyDescent="0.35">
      <c r="B121" s="57" t="s">
        <v>110</v>
      </c>
      <c r="C121" s="34" t="s">
        <v>109</v>
      </c>
      <c r="D121" s="34" t="s">
        <v>63</v>
      </c>
      <c r="E121" s="34" t="s">
        <v>32</v>
      </c>
      <c r="F121" s="55">
        <v>4</v>
      </c>
      <c r="G121" s="35" t="s">
        <v>66</v>
      </c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7"/>
      <c r="S121" s="36"/>
      <c r="T121" s="36"/>
      <c r="U121" s="36"/>
      <c r="V121" s="37"/>
    </row>
    <row r="122" spans="2:22" x14ac:dyDescent="0.35">
      <c r="B122" s="58" t="s">
        <v>110</v>
      </c>
      <c r="C122" s="39" t="s">
        <v>109</v>
      </c>
      <c r="D122" s="39"/>
      <c r="E122" s="39" t="s">
        <v>62</v>
      </c>
      <c r="F122" s="56"/>
      <c r="G122" s="38"/>
      <c r="H122" s="40">
        <f>SUM(H110:H121)</f>
        <v>0.11811812234628491</v>
      </c>
      <c r="I122" s="40">
        <f t="shared" ref="I122:V122" si="9">SUM(I110:I121)</f>
        <v>1.7466464896099864E-3</v>
      </c>
      <c r="J122" s="40">
        <f t="shared" si="9"/>
        <v>0.596980183479773</v>
      </c>
      <c r="K122" s="40">
        <f t="shared" si="9"/>
        <v>3.774550732646953</v>
      </c>
      <c r="L122" s="40">
        <f t="shared" si="9"/>
        <v>0.76286198123693771</v>
      </c>
      <c r="M122" s="40">
        <f t="shared" si="9"/>
        <v>1.2456085121919132</v>
      </c>
      <c r="N122" s="40">
        <f t="shared" si="9"/>
        <v>2.0084704934288506</v>
      </c>
      <c r="O122" s="40">
        <f t="shared" si="9"/>
        <v>2.0084704934288506</v>
      </c>
      <c r="P122" s="40">
        <f t="shared" si="9"/>
        <v>3.5518419532320412E-2</v>
      </c>
      <c r="Q122" s="40">
        <f t="shared" si="9"/>
        <v>0.37670280762449071</v>
      </c>
      <c r="R122" s="41">
        <f t="shared" si="9"/>
        <v>22403.175801518504</v>
      </c>
      <c r="S122" s="40">
        <f t="shared" si="9"/>
        <v>0.42576860827432494</v>
      </c>
      <c r="T122" s="40">
        <f t="shared" si="9"/>
        <v>8.7596838165530905E-2</v>
      </c>
      <c r="U122" s="40">
        <f t="shared" si="9"/>
        <v>3.6812142471005158E-2</v>
      </c>
      <c r="V122" s="41">
        <f t="shared" si="9"/>
        <v>22438.310484664049</v>
      </c>
    </row>
    <row r="123" spans="2:22" x14ac:dyDescent="0.35">
      <c r="B123" s="57" t="s">
        <v>108</v>
      </c>
      <c r="C123" s="34" t="s">
        <v>107</v>
      </c>
      <c r="D123" s="34" t="s">
        <v>63</v>
      </c>
      <c r="E123" s="34" t="s">
        <v>21</v>
      </c>
      <c r="F123" s="55">
        <v>1</v>
      </c>
      <c r="G123" s="35" t="s">
        <v>66</v>
      </c>
      <c r="H123" s="36">
        <v>1.0060055104200874E-2</v>
      </c>
      <c r="I123" s="36">
        <v>6.8090846279830709E-4</v>
      </c>
      <c r="J123" s="36">
        <v>0.40416842412807263</v>
      </c>
      <c r="K123" s="36">
        <v>1.6263811813124716</v>
      </c>
      <c r="L123" s="36">
        <v>0.31187990714311187</v>
      </c>
      <c r="M123" s="36">
        <v>0.45787702823525372</v>
      </c>
      <c r="N123" s="36">
        <v>0.76975693537836576</v>
      </c>
      <c r="O123" s="36">
        <v>0.76975693537836576</v>
      </c>
      <c r="P123" s="36">
        <v>1.3846415166802267E-2</v>
      </c>
      <c r="Q123" s="36">
        <v>0.13920304062624117</v>
      </c>
      <c r="R123" s="37">
        <v>8177.8104586883392</v>
      </c>
      <c r="S123" s="36">
        <v>0.15564720565864718</v>
      </c>
      <c r="T123" s="36">
        <v>3.281386776735138E-2</v>
      </c>
      <c r="U123" s="36">
        <v>1.3789012121669214E-2</v>
      </c>
      <c r="V123" s="37">
        <v>8190.8642554051294</v>
      </c>
    </row>
    <row r="124" spans="2:22" x14ac:dyDescent="0.35">
      <c r="B124" s="57" t="s">
        <v>108</v>
      </c>
      <c r="C124" s="34" t="s">
        <v>107</v>
      </c>
      <c r="D124" s="34" t="s">
        <v>63</v>
      </c>
      <c r="E124" s="34" t="s">
        <v>22</v>
      </c>
      <c r="F124" s="55">
        <v>1</v>
      </c>
      <c r="G124" s="35" t="s">
        <v>66</v>
      </c>
      <c r="H124" s="36">
        <v>3.1020631402796428E-2</v>
      </c>
      <c r="I124" s="36">
        <v>3.3261567015582848E-4</v>
      </c>
      <c r="J124" s="36">
        <v>0.15569442845210241</v>
      </c>
      <c r="K124" s="36">
        <v>1.1224346914668988</v>
      </c>
      <c r="L124" s="36">
        <v>0.15994375238812564</v>
      </c>
      <c r="M124" s="36">
        <v>0.23498341204053644</v>
      </c>
      <c r="N124" s="36">
        <v>0.39492716442866205</v>
      </c>
      <c r="O124" s="36">
        <v>0.39492716442866205</v>
      </c>
      <c r="P124" s="36">
        <v>6.7638088107093725E-3</v>
      </c>
      <c r="Q124" s="36">
        <v>7.6045331464872287E-2</v>
      </c>
      <c r="R124" s="37">
        <v>4413.828868854046</v>
      </c>
      <c r="S124" s="36">
        <v>8.3866545807922355E-2</v>
      </c>
      <c r="T124" s="36">
        <v>1.679053982183237E-2</v>
      </c>
      <c r="U124" s="36">
        <v>7.0566436436030507E-3</v>
      </c>
      <c r="V124" s="37">
        <v>4420.626625189454</v>
      </c>
    </row>
    <row r="125" spans="2:22" x14ac:dyDescent="0.35">
      <c r="B125" s="57" t="s">
        <v>108</v>
      </c>
      <c r="C125" s="34" t="s">
        <v>107</v>
      </c>
      <c r="D125" s="34" t="s">
        <v>63</v>
      </c>
      <c r="E125" s="34" t="s">
        <v>23</v>
      </c>
      <c r="F125" s="55">
        <v>1</v>
      </c>
      <c r="G125" s="35" t="s">
        <v>66</v>
      </c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7"/>
      <c r="S125" s="36"/>
      <c r="T125" s="36"/>
      <c r="U125" s="36"/>
      <c r="V125" s="37"/>
    </row>
    <row r="126" spans="2:22" x14ac:dyDescent="0.35">
      <c r="B126" s="57" t="s">
        <v>108</v>
      </c>
      <c r="C126" s="34" t="s">
        <v>107</v>
      </c>
      <c r="D126" s="34" t="s">
        <v>63</v>
      </c>
      <c r="E126" s="34" t="s">
        <v>24</v>
      </c>
      <c r="F126" s="55">
        <v>2</v>
      </c>
      <c r="G126" s="35" t="s">
        <v>66</v>
      </c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7"/>
      <c r="S126" s="36"/>
      <c r="T126" s="36"/>
      <c r="U126" s="36"/>
      <c r="V126" s="37"/>
    </row>
    <row r="127" spans="2:22" x14ac:dyDescent="0.35">
      <c r="B127" s="57" t="s">
        <v>108</v>
      </c>
      <c r="C127" s="34" t="s">
        <v>107</v>
      </c>
      <c r="D127" s="34" t="s">
        <v>63</v>
      </c>
      <c r="E127" s="34" t="s">
        <v>25</v>
      </c>
      <c r="F127" s="55">
        <v>2</v>
      </c>
      <c r="G127" s="35" t="s">
        <v>66</v>
      </c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7"/>
      <c r="S127" s="36"/>
      <c r="T127" s="36"/>
      <c r="U127" s="36"/>
      <c r="V127" s="37"/>
    </row>
    <row r="128" spans="2:22" x14ac:dyDescent="0.35">
      <c r="B128" s="57" t="s">
        <v>108</v>
      </c>
      <c r="C128" s="34" t="s">
        <v>107</v>
      </c>
      <c r="D128" s="34" t="s">
        <v>63</v>
      </c>
      <c r="E128" s="34" t="s">
        <v>26</v>
      </c>
      <c r="F128" s="55">
        <v>2</v>
      </c>
      <c r="G128" s="35" t="s">
        <v>66</v>
      </c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7"/>
      <c r="S128" s="36"/>
      <c r="T128" s="36"/>
      <c r="U128" s="36"/>
      <c r="V128" s="37"/>
    </row>
    <row r="129" spans="2:22" x14ac:dyDescent="0.35">
      <c r="B129" s="57" t="s">
        <v>108</v>
      </c>
      <c r="C129" s="34" t="s">
        <v>107</v>
      </c>
      <c r="D129" s="34" t="s">
        <v>63</v>
      </c>
      <c r="E129" s="34" t="s">
        <v>27</v>
      </c>
      <c r="F129" s="55">
        <v>3</v>
      </c>
      <c r="G129" s="35" t="s">
        <v>66</v>
      </c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7"/>
      <c r="S129" s="36"/>
      <c r="T129" s="36"/>
      <c r="U129" s="36"/>
      <c r="V129" s="37"/>
    </row>
    <row r="130" spans="2:22" x14ac:dyDescent="0.35">
      <c r="B130" s="57" t="s">
        <v>108</v>
      </c>
      <c r="C130" s="34" t="s">
        <v>107</v>
      </c>
      <c r="D130" s="34" t="s">
        <v>63</v>
      </c>
      <c r="E130" s="34" t="s">
        <v>28</v>
      </c>
      <c r="F130" s="55">
        <v>3</v>
      </c>
      <c r="G130" s="35" t="s">
        <v>66</v>
      </c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7"/>
      <c r="S130" s="36"/>
      <c r="T130" s="36"/>
      <c r="U130" s="36"/>
      <c r="V130" s="37"/>
    </row>
    <row r="131" spans="2:22" x14ac:dyDescent="0.35">
      <c r="B131" s="57" t="s">
        <v>108</v>
      </c>
      <c r="C131" s="34" t="s">
        <v>107</v>
      </c>
      <c r="D131" s="34" t="s">
        <v>63</v>
      </c>
      <c r="E131" s="34" t="s">
        <v>29</v>
      </c>
      <c r="F131" s="55">
        <v>3</v>
      </c>
      <c r="G131" s="35" t="s">
        <v>66</v>
      </c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7"/>
      <c r="S131" s="36"/>
      <c r="T131" s="36"/>
      <c r="U131" s="36"/>
      <c r="V131" s="37"/>
    </row>
    <row r="132" spans="2:22" x14ac:dyDescent="0.35">
      <c r="B132" s="57" t="s">
        <v>108</v>
      </c>
      <c r="C132" s="34" t="s">
        <v>107</v>
      </c>
      <c r="D132" s="34" t="s">
        <v>63</v>
      </c>
      <c r="E132" s="34" t="s">
        <v>30</v>
      </c>
      <c r="F132" s="55">
        <v>4</v>
      </c>
      <c r="G132" s="35" t="s">
        <v>66</v>
      </c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7"/>
      <c r="S132" s="36"/>
      <c r="T132" s="36"/>
      <c r="U132" s="36"/>
      <c r="V132" s="37"/>
    </row>
    <row r="133" spans="2:22" x14ac:dyDescent="0.35">
      <c r="B133" s="57" t="s">
        <v>108</v>
      </c>
      <c r="C133" s="34" t="s">
        <v>107</v>
      </c>
      <c r="D133" s="34" t="s">
        <v>63</v>
      </c>
      <c r="E133" s="34" t="s">
        <v>31</v>
      </c>
      <c r="F133" s="55">
        <v>4</v>
      </c>
      <c r="G133" s="35" t="s">
        <v>66</v>
      </c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7"/>
      <c r="S133" s="36"/>
      <c r="T133" s="36"/>
      <c r="U133" s="36"/>
      <c r="V133" s="37"/>
    </row>
    <row r="134" spans="2:22" x14ac:dyDescent="0.35">
      <c r="B134" s="57" t="s">
        <v>108</v>
      </c>
      <c r="C134" s="34" t="s">
        <v>107</v>
      </c>
      <c r="D134" s="34" t="s">
        <v>63</v>
      </c>
      <c r="E134" s="34" t="s">
        <v>32</v>
      </c>
      <c r="F134" s="55">
        <v>4</v>
      </c>
      <c r="G134" s="35" t="s">
        <v>66</v>
      </c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7"/>
      <c r="S134" s="36"/>
      <c r="T134" s="36"/>
      <c r="U134" s="36"/>
      <c r="V134" s="37"/>
    </row>
    <row r="135" spans="2:22" x14ac:dyDescent="0.35">
      <c r="B135" s="58" t="s">
        <v>108</v>
      </c>
      <c r="C135" s="39" t="s">
        <v>107</v>
      </c>
      <c r="D135" s="39"/>
      <c r="E135" s="39" t="s">
        <v>62</v>
      </c>
      <c r="F135" s="56"/>
      <c r="G135" s="38"/>
      <c r="H135" s="40">
        <f>SUM(H123:H134)</f>
        <v>4.1080686506997303E-2</v>
      </c>
      <c r="I135" s="40">
        <f t="shared" ref="I135:V135" si="10">SUM(I123:I134)</f>
        <v>1.0135241329541356E-3</v>
      </c>
      <c r="J135" s="40">
        <f t="shared" si="10"/>
        <v>0.55986285258017499</v>
      </c>
      <c r="K135" s="40">
        <f t="shared" si="10"/>
        <v>2.7488158727793701</v>
      </c>
      <c r="L135" s="40">
        <f t="shared" si="10"/>
        <v>0.4718236595312375</v>
      </c>
      <c r="M135" s="40">
        <f t="shared" si="10"/>
        <v>0.69286044027579019</v>
      </c>
      <c r="N135" s="40">
        <f t="shared" si="10"/>
        <v>1.1646840998070278</v>
      </c>
      <c r="O135" s="40">
        <f t="shared" si="10"/>
        <v>1.1646840998070278</v>
      </c>
      <c r="P135" s="40">
        <f t="shared" si="10"/>
        <v>2.0610223977511638E-2</v>
      </c>
      <c r="Q135" s="40">
        <f t="shared" si="10"/>
        <v>0.21524837209111347</v>
      </c>
      <c r="R135" s="41">
        <f t="shared" si="10"/>
        <v>12591.639327542385</v>
      </c>
      <c r="S135" s="40">
        <f t="shared" si="10"/>
        <v>0.23951375146656953</v>
      </c>
      <c r="T135" s="40">
        <f t="shared" si="10"/>
        <v>4.9604407589183747E-2</v>
      </c>
      <c r="U135" s="40">
        <f t="shared" si="10"/>
        <v>2.0845655765272267E-2</v>
      </c>
      <c r="V135" s="41">
        <f t="shared" si="10"/>
        <v>12611.490880594583</v>
      </c>
    </row>
    <row r="136" spans="2:22" x14ac:dyDescent="0.35">
      <c r="B136" s="57" t="s">
        <v>106</v>
      </c>
      <c r="C136" s="34" t="s">
        <v>105</v>
      </c>
      <c r="D136" s="34" t="s">
        <v>63</v>
      </c>
      <c r="E136" s="34" t="s">
        <v>21</v>
      </c>
      <c r="F136" s="55">
        <v>1</v>
      </c>
      <c r="G136" s="35" t="s">
        <v>66</v>
      </c>
      <c r="H136" s="36">
        <v>4.8801415441044667E-2</v>
      </c>
      <c r="I136" s="36">
        <v>1.2910099241879419E-4</v>
      </c>
      <c r="J136" s="36">
        <v>1.2300458749989193E-2</v>
      </c>
      <c r="K136" s="36">
        <v>0.52890426168081528</v>
      </c>
      <c r="L136" s="36">
        <v>7.925361341188332E-2</v>
      </c>
      <c r="M136" s="36">
        <v>8.4847926474187721E-2</v>
      </c>
      <c r="N136" s="36">
        <v>0.16410153988607104</v>
      </c>
      <c r="O136" s="36">
        <v>0.16410153988607104</v>
      </c>
      <c r="P136" s="36">
        <v>2.625295523763112E-3</v>
      </c>
      <c r="Q136" s="36">
        <v>3.0561762044256709E-2</v>
      </c>
      <c r="R136" s="37">
        <v>1697.0990766270049</v>
      </c>
      <c r="S136" s="36">
        <v>3.2250704079128056E-2</v>
      </c>
      <c r="T136" s="36">
        <v>6.4661702263329388E-3</v>
      </c>
      <c r="U136" s="36">
        <v>2.717559063561983E-3</v>
      </c>
      <c r="V136" s="37">
        <v>1699.7156314511985</v>
      </c>
    </row>
    <row r="137" spans="2:22" x14ac:dyDescent="0.35">
      <c r="B137" s="57" t="s">
        <v>106</v>
      </c>
      <c r="C137" s="34" t="s">
        <v>105</v>
      </c>
      <c r="D137" s="34" t="s">
        <v>63</v>
      </c>
      <c r="E137" s="34" t="s">
        <v>22</v>
      </c>
      <c r="F137" s="55">
        <v>1</v>
      </c>
      <c r="G137" s="35" t="s">
        <v>66</v>
      </c>
      <c r="H137" s="36">
        <v>9.8298049875384409E-3</v>
      </c>
      <c r="I137" s="36">
        <v>1.6424393150873737E-4</v>
      </c>
      <c r="J137" s="36">
        <v>1.4332013514472041E-2</v>
      </c>
      <c r="K137" s="36">
        <v>0.48970440127638193</v>
      </c>
      <c r="L137" s="36">
        <v>0.11200615065376981</v>
      </c>
      <c r="M137" s="36">
        <v>9.1847398307274952E-2</v>
      </c>
      <c r="N137" s="36">
        <v>0.20385354896104474</v>
      </c>
      <c r="O137" s="36">
        <v>0.20385354896104474</v>
      </c>
      <c r="P137" s="36">
        <v>3.339934497144671E-3</v>
      </c>
      <c r="Q137" s="36">
        <v>3.6229910438135705E-2</v>
      </c>
      <c r="R137" s="37">
        <v>2093.1255434874925</v>
      </c>
      <c r="S137" s="36">
        <v>3.9663904820884659E-2</v>
      </c>
      <c r="T137" s="36">
        <v>7.5989857716504457E-3</v>
      </c>
      <c r="U137" s="36">
        <v>3.1940432926864043E-3</v>
      </c>
      <c r="V137" s="37">
        <v>2096.2498640519643</v>
      </c>
    </row>
    <row r="138" spans="2:22" x14ac:dyDescent="0.35">
      <c r="B138" s="57" t="s">
        <v>106</v>
      </c>
      <c r="C138" s="34" t="s">
        <v>105</v>
      </c>
      <c r="D138" s="34" t="s">
        <v>63</v>
      </c>
      <c r="E138" s="34" t="s">
        <v>23</v>
      </c>
      <c r="F138" s="55">
        <v>1</v>
      </c>
      <c r="G138" s="35" t="s">
        <v>66</v>
      </c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/>
      <c r="S138" s="36"/>
      <c r="T138" s="36"/>
      <c r="U138" s="36"/>
      <c r="V138" s="37"/>
    </row>
    <row r="139" spans="2:22" x14ac:dyDescent="0.35">
      <c r="B139" s="57" t="s">
        <v>106</v>
      </c>
      <c r="C139" s="34" t="s">
        <v>105</v>
      </c>
      <c r="D139" s="34" t="s">
        <v>63</v>
      </c>
      <c r="E139" s="34" t="s">
        <v>24</v>
      </c>
      <c r="F139" s="55">
        <v>2</v>
      </c>
      <c r="G139" s="35" t="s">
        <v>66</v>
      </c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7"/>
      <c r="S139" s="36"/>
      <c r="T139" s="36"/>
      <c r="U139" s="36"/>
      <c r="V139" s="37"/>
    </row>
    <row r="140" spans="2:22" x14ac:dyDescent="0.35">
      <c r="B140" s="57" t="s">
        <v>106</v>
      </c>
      <c r="C140" s="34" t="s">
        <v>105</v>
      </c>
      <c r="D140" s="34" t="s">
        <v>63</v>
      </c>
      <c r="E140" s="34" t="s">
        <v>25</v>
      </c>
      <c r="F140" s="55">
        <v>2</v>
      </c>
      <c r="G140" s="35" t="s">
        <v>66</v>
      </c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7"/>
      <c r="S140" s="36"/>
      <c r="T140" s="36"/>
      <c r="U140" s="36"/>
      <c r="V140" s="37"/>
    </row>
    <row r="141" spans="2:22" x14ac:dyDescent="0.35">
      <c r="B141" s="57" t="s">
        <v>106</v>
      </c>
      <c r="C141" s="34" t="s">
        <v>105</v>
      </c>
      <c r="D141" s="34" t="s">
        <v>63</v>
      </c>
      <c r="E141" s="34" t="s">
        <v>26</v>
      </c>
      <c r="F141" s="55">
        <v>2</v>
      </c>
      <c r="G141" s="35" t="s">
        <v>66</v>
      </c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7"/>
      <c r="S141" s="36"/>
      <c r="T141" s="36"/>
      <c r="U141" s="36"/>
      <c r="V141" s="37"/>
    </row>
    <row r="142" spans="2:22" x14ac:dyDescent="0.35">
      <c r="B142" s="57" t="s">
        <v>106</v>
      </c>
      <c r="C142" s="34" t="s">
        <v>105</v>
      </c>
      <c r="D142" s="34" t="s">
        <v>63</v>
      </c>
      <c r="E142" s="34" t="s">
        <v>27</v>
      </c>
      <c r="F142" s="55">
        <v>3</v>
      </c>
      <c r="G142" s="35" t="s">
        <v>66</v>
      </c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7"/>
      <c r="S142" s="36"/>
      <c r="T142" s="36"/>
      <c r="U142" s="36"/>
      <c r="V142" s="37"/>
    </row>
    <row r="143" spans="2:22" x14ac:dyDescent="0.35">
      <c r="B143" s="57" t="s">
        <v>106</v>
      </c>
      <c r="C143" s="34" t="s">
        <v>105</v>
      </c>
      <c r="D143" s="34" t="s">
        <v>63</v>
      </c>
      <c r="E143" s="34" t="s">
        <v>28</v>
      </c>
      <c r="F143" s="55">
        <v>3</v>
      </c>
      <c r="G143" s="35" t="s">
        <v>66</v>
      </c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7"/>
      <c r="S143" s="36"/>
      <c r="T143" s="36"/>
      <c r="U143" s="36"/>
      <c r="V143" s="37"/>
    </row>
    <row r="144" spans="2:22" x14ac:dyDescent="0.35">
      <c r="B144" s="57" t="s">
        <v>106</v>
      </c>
      <c r="C144" s="34" t="s">
        <v>105</v>
      </c>
      <c r="D144" s="34" t="s">
        <v>63</v>
      </c>
      <c r="E144" s="34" t="s">
        <v>29</v>
      </c>
      <c r="F144" s="55">
        <v>3</v>
      </c>
      <c r="G144" s="35" t="s">
        <v>66</v>
      </c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7"/>
      <c r="S144" s="36"/>
      <c r="T144" s="36"/>
      <c r="U144" s="36"/>
      <c r="V144" s="37"/>
    </row>
    <row r="145" spans="2:22" x14ac:dyDescent="0.35">
      <c r="B145" s="57" t="s">
        <v>106</v>
      </c>
      <c r="C145" s="34" t="s">
        <v>105</v>
      </c>
      <c r="D145" s="34" t="s">
        <v>63</v>
      </c>
      <c r="E145" s="34" t="s">
        <v>30</v>
      </c>
      <c r="F145" s="55">
        <v>4</v>
      </c>
      <c r="G145" s="35" t="s">
        <v>66</v>
      </c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7"/>
      <c r="S145" s="36"/>
      <c r="T145" s="36"/>
      <c r="U145" s="36"/>
      <c r="V145" s="37"/>
    </row>
    <row r="146" spans="2:22" x14ac:dyDescent="0.35">
      <c r="B146" s="57" t="s">
        <v>106</v>
      </c>
      <c r="C146" s="34" t="s">
        <v>105</v>
      </c>
      <c r="D146" s="34" t="s">
        <v>63</v>
      </c>
      <c r="E146" s="34" t="s">
        <v>31</v>
      </c>
      <c r="F146" s="55">
        <v>4</v>
      </c>
      <c r="G146" s="35" t="s">
        <v>66</v>
      </c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7"/>
      <c r="S146" s="36"/>
      <c r="T146" s="36"/>
      <c r="U146" s="36"/>
      <c r="V146" s="37"/>
    </row>
    <row r="147" spans="2:22" x14ac:dyDescent="0.35">
      <c r="B147" s="57" t="s">
        <v>106</v>
      </c>
      <c r="C147" s="34" t="s">
        <v>105</v>
      </c>
      <c r="D147" s="34" t="s">
        <v>63</v>
      </c>
      <c r="E147" s="34" t="s">
        <v>32</v>
      </c>
      <c r="F147" s="55">
        <v>4</v>
      </c>
      <c r="G147" s="35" t="s">
        <v>66</v>
      </c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7"/>
      <c r="S147" s="36"/>
      <c r="T147" s="36"/>
      <c r="U147" s="36"/>
      <c r="V147" s="37"/>
    </row>
    <row r="148" spans="2:22" x14ac:dyDescent="0.35">
      <c r="B148" s="58" t="s">
        <v>106</v>
      </c>
      <c r="C148" s="39" t="s">
        <v>105</v>
      </c>
      <c r="D148" s="39"/>
      <c r="E148" s="39" t="s">
        <v>62</v>
      </c>
      <c r="F148" s="56"/>
      <c r="G148" s="38"/>
      <c r="H148" s="40">
        <f>SUM(H136:H147)</f>
        <v>5.8631220428583111E-2</v>
      </c>
      <c r="I148" s="40">
        <f t="shared" ref="I148:V148" si="11">SUM(I136:I147)</f>
        <v>2.9334492392753156E-4</v>
      </c>
      <c r="J148" s="40">
        <f t="shared" si="11"/>
        <v>2.6632472264461235E-2</v>
      </c>
      <c r="K148" s="40">
        <f t="shared" si="11"/>
        <v>1.0186086629571971</v>
      </c>
      <c r="L148" s="40">
        <f t="shared" si="11"/>
        <v>0.19125976406565315</v>
      </c>
      <c r="M148" s="40">
        <f t="shared" si="11"/>
        <v>0.17669532478146266</v>
      </c>
      <c r="N148" s="40">
        <f t="shared" si="11"/>
        <v>0.36795508884711581</v>
      </c>
      <c r="O148" s="40">
        <f t="shared" si="11"/>
        <v>0.36795508884711581</v>
      </c>
      <c r="P148" s="40">
        <f t="shared" si="11"/>
        <v>5.9652300209077826E-3</v>
      </c>
      <c r="Q148" s="40">
        <f t="shared" si="11"/>
        <v>6.6791672482392414E-2</v>
      </c>
      <c r="R148" s="41">
        <f t="shared" si="11"/>
        <v>3790.2246201144972</v>
      </c>
      <c r="S148" s="40">
        <f t="shared" si="11"/>
        <v>7.1914608900012722E-2</v>
      </c>
      <c r="T148" s="40">
        <f t="shared" si="11"/>
        <v>1.4065155997983384E-2</v>
      </c>
      <c r="U148" s="40">
        <f t="shared" si="11"/>
        <v>5.9116023562483869E-3</v>
      </c>
      <c r="V148" s="41">
        <f t="shared" si="11"/>
        <v>3795.9654955031629</v>
      </c>
    </row>
    <row r="149" spans="2:22" x14ac:dyDescent="0.35">
      <c r="B149" s="57" t="s">
        <v>104</v>
      </c>
      <c r="C149" s="34" t="s">
        <v>103</v>
      </c>
      <c r="D149" s="34" t="s">
        <v>63</v>
      </c>
      <c r="E149" s="34" t="s">
        <v>21</v>
      </c>
      <c r="F149" s="55">
        <v>1</v>
      </c>
      <c r="G149" s="35" t="s">
        <v>66</v>
      </c>
      <c r="H149" s="36">
        <v>2.0051007773632328E-2</v>
      </c>
      <c r="I149" s="36">
        <v>8.9446070443797521E-4</v>
      </c>
      <c r="J149" s="36">
        <v>0.48199107951684417</v>
      </c>
      <c r="K149" s="36">
        <v>1.9069540228355206</v>
      </c>
      <c r="L149" s="36">
        <v>0.39373018041730456</v>
      </c>
      <c r="M149" s="36">
        <v>0.61019472995391477</v>
      </c>
      <c r="N149" s="36">
        <v>1.0039249103712191</v>
      </c>
      <c r="O149" s="36">
        <v>1.0039249103712191</v>
      </c>
      <c r="P149" s="36">
        <v>1.8189044402738202E-2</v>
      </c>
      <c r="Q149" s="36">
        <v>0.18103205688088106</v>
      </c>
      <c r="R149" s="37">
        <v>10733.543648349349</v>
      </c>
      <c r="S149" s="36">
        <v>0.20427195513338392</v>
      </c>
      <c r="T149" s="36">
        <v>4.3332064294693155E-2</v>
      </c>
      <c r="U149" s="36">
        <v>1.8208676978512056E-2</v>
      </c>
      <c r="V149" s="37">
        <v>10750.746260131178</v>
      </c>
    </row>
    <row r="150" spans="2:22" x14ac:dyDescent="0.35">
      <c r="B150" s="57" t="s">
        <v>104</v>
      </c>
      <c r="C150" s="34" t="s">
        <v>103</v>
      </c>
      <c r="D150" s="34" t="s">
        <v>63</v>
      </c>
      <c r="E150" s="34" t="s">
        <v>22</v>
      </c>
      <c r="F150" s="55">
        <v>1</v>
      </c>
      <c r="G150" s="35" t="s">
        <v>66</v>
      </c>
      <c r="H150" s="36">
        <v>6.5798774825214471E-2</v>
      </c>
      <c r="I150" s="36">
        <v>6.8925354880003051E-4</v>
      </c>
      <c r="J150" s="36">
        <v>0.37144019500837094</v>
      </c>
      <c r="K150" s="36">
        <v>1.6777712777869034</v>
      </c>
      <c r="L150" s="36">
        <v>0.32223220489568133</v>
      </c>
      <c r="M150" s="36">
        <v>0.54706656277186305</v>
      </c>
      <c r="N150" s="36">
        <v>0.86929876766754455</v>
      </c>
      <c r="O150" s="36">
        <v>0.86929876766754455</v>
      </c>
      <c r="P150" s="36">
        <v>1.4016114225773669E-2</v>
      </c>
      <c r="Q150" s="36">
        <v>0.1604561409806663</v>
      </c>
      <c r="R150" s="37">
        <v>9530.8096510939322</v>
      </c>
      <c r="S150" s="36">
        <v>0.18106926643863586</v>
      </c>
      <c r="T150" s="36">
        <v>3.8193190968294301E-2</v>
      </c>
      <c r="U150" s="36">
        <v>1.6049485297447576E-2</v>
      </c>
      <c r="V150" s="37">
        <v>9546.0007861608137</v>
      </c>
    </row>
    <row r="151" spans="2:22" x14ac:dyDescent="0.35">
      <c r="B151" s="57" t="s">
        <v>104</v>
      </c>
      <c r="C151" s="34" t="s">
        <v>103</v>
      </c>
      <c r="D151" s="34" t="s">
        <v>63</v>
      </c>
      <c r="E151" s="34" t="s">
        <v>23</v>
      </c>
      <c r="F151" s="55">
        <v>1</v>
      </c>
      <c r="G151" s="35" t="s">
        <v>66</v>
      </c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7"/>
      <c r="S151" s="36"/>
      <c r="T151" s="36"/>
      <c r="U151" s="36"/>
      <c r="V151" s="37"/>
    </row>
    <row r="152" spans="2:22" x14ac:dyDescent="0.35">
      <c r="B152" s="57" t="s">
        <v>104</v>
      </c>
      <c r="C152" s="34" t="s">
        <v>103</v>
      </c>
      <c r="D152" s="34" t="s">
        <v>63</v>
      </c>
      <c r="E152" s="34" t="s">
        <v>24</v>
      </c>
      <c r="F152" s="55">
        <v>2</v>
      </c>
      <c r="G152" s="35" t="s">
        <v>66</v>
      </c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7"/>
      <c r="S152" s="36"/>
      <c r="T152" s="36"/>
      <c r="U152" s="36"/>
      <c r="V152" s="37"/>
    </row>
    <row r="153" spans="2:22" x14ac:dyDescent="0.35">
      <c r="B153" s="57" t="s">
        <v>104</v>
      </c>
      <c r="C153" s="34" t="s">
        <v>103</v>
      </c>
      <c r="D153" s="34" t="s">
        <v>63</v>
      </c>
      <c r="E153" s="34" t="s">
        <v>25</v>
      </c>
      <c r="F153" s="55">
        <v>2</v>
      </c>
      <c r="G153" s="35" t="s">
        <v>66</v>
      </c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7"/>
      <c r="S153" s="36"/>
      <c r="T153" s="36"/>
      <c r="U153" s="36"/>
      <c r="V153" s="37"/>
    </row>
    <row r="154" spans="2:22" x14ac:dyDescent="0.35">
      <c r="B154" s="57" t="s">
        <v>104</v>
      </c>
      <c r="C154" s="34" t="s">
        <v>103</v>
      </c>
      <c r="D154" s="34" t="s">
        <v>63</v>
      </c>
      <c r="E154" s="34" t="s">
        <v>26</v>
      </c>
      <c r="F154" s="55">
        <v>2</v>
      </c>
      <c r="G154" s="35" t="s">
        <v>66</v>
      </c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7"/>
      <c r="S154" s="36"/>
      <c r="T154" s="36"/>
      <c r="U154" s="36"/>
      <c r="V154" s="37"/>
    </row>
    <row r="155" spans="2:22" x14ac:dyDescent="0.35">
      <c r="B155" s="57" t="s">
        <v>104</v>
      </c>
      <c r="C155" s="34" t="s">
        <v>103</v>
      </c>
      <c r="D155" s="34" t="s">
        <v>63</v>
      </c>
      <c r="E155" s="34" t="s">
        <v>27</v>
      </c>
      <c r="F155" s="55">
        <v>3</v>
      </c>
      <c r="G155" s="35" t="s">
        <v>66</v>
      </c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7"/>
      <c r="S155" s="36"/>
      <c r="T155" s="36"/>
      <c r="U155" s="36"/>
      <c r="V155" s="37"/>
    </row>
    <row r="156" spans="2:22" x14ac:dyDescent="0.35">
      <c r="B156" s="57" t="s">
        <v>104</v>
      </c>
      <c r="C156" s="34" t="s">
        <v>103</v>
      </c>
      <c r="D156" s="34" t="s">
        <v>63</v>
      </c>
      <c r="E156" s="34" t="s">
        <v>28</v>
      </c>
      <c r="F156" s="55">
        <v>3</v>
      </c>
      <c r="G156" s="35" t="s">
        <v>66</v>
      </c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7"/>
      <c r="S156" s="36"/>
      <c r="T156" s="36"/>
      <c r="U156" s="36"/>
      <c r="V156" s="37"/>
    </row>
    <row r="157" spans="2:22" x14ac:dyDescent="0.35">
      <c r="B157" s="57" t="s">
        <v>104</v>
      </c>
      <c r="C157" s="34" t="s">
        <v>103</v>
      </c>
      <c r="D157" s="34" t="s">
        <v>63</v>
      </c>
      <c r="E157" s="34" t="s">
        <v>29</v>
      </c>
      <c r="F157" s="55">
        <v>3</v>
      </c>
      <c r="G157" s="35" t="s">
        <v>66</v>
      </c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7"/>
      <c r="S157" s="36"/>
      <c r="T157" s="36"/>
      <c r="U157" s="36"/>
      <c r="V157" s="37"/>
    </row>
    <row r="158" spans="2:22" x14ac:dyDescent="0.35">
      <c r="B158" s="57" t="s">
        <v>104</v>
      </c>
      <c r="C158" s="34" t="s">
        <v>103</v>
      </c>
      <c r="D158" s="34" t="s">
        <v>63</v>
      </c>
      <c r="E158" s="34" t="s">
        <v>30</v>
      </c>
      <c r="F158" s="55">
        <v>4</v>
      </c>
      <c r="G158" s="35" t="s">
        <v>66</v>
      </c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7"/>
      <c r="S158" s="36"/>
      <c r="T158" s="36"/>
      <c r="U158" s="36"/>
      <c r="V158" s="37"/>
    </row>
    <row r="159" spans="2:22" x14ac:dyDescent="0.35">
      <c r="B159" s="57" t="s">
        <v>104</v>
      </c>
      <c r="C159" s="34" t="s">
        <v>103</v>
      </c>
      <c r="D159" s="34" t="s">
        <v>63</v>
      </c>
      <c r="E159" s="34" t="s">
        <v>31</v>
      </c>
      <c r="F159" s="55">
        <v>4</v>
      </c>
      <c r="G159" s="35" t="s">
        <v>66</v>
      </c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7"/>
      <c r="S159" s="36"/>
      <c r="T159" s="36"/>
      <c r="U159" s="36"/>
      <c r="V159" s="37"/>
    </row>
    <row r="160" spans="2:22" x14ac:dyDescent="0.35">
      <c r="B160" s="57" t="s">
        <v>104</v>
      </c>
      <c r="C160" s="34" t="s">
        <v>103</v>
      </c>
      <c r="D160" s="34" t="s">
        <v>63</v>
      </c>
      <c r="E160" s="34" t="s">
        <v>32</v>
      </c>
      <c r="F160" s="55">
        <v>4</v>
      </c>
      <c r="G160" s="35" t="s">
        <v>66</v>
      </c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7"/>
      <c r="S160" s="36"/>
      <c r="T160" s="36"/>
      <c r="U160" s="36"/>
      <c r="V160" s="37"/>
    </row>
    <row r="161" spans="2:22" x14ac:dyDescent="0.35">
      <c r="B161" s="58" t="s">
        <v>104</v>
      </c>
      <c r="C161" s="39" t="s">
        <v>103</v>
      </c>
      <c r="D161" s="39"/>
      <c r="E161" s="39" t="s">
        <v>62</v>
      </c>
      <c r="F161" s="56"/>
      <c r="G161" s="38"/>
      <c r="H161" s="40">
        <f>SUM(H149:H160)</f>
        <v>8.5849782598846791E-2</v>
      </c>
      <c r="I161" s="40">
        <f t="shared" ref="I161:V161" si="12">SUM(I149:I160)</f>
        <v>1.5837142532380056E-3</v>
      </c>
      <c r="J161" s="40">
        <f t="shared" si="12"/>
        <v>0.85343127452521506</v>
      </c>
      <c r="K161" s="40">
        <f t="shared" si="12"/>
        <v>3.584725300622424</v>
      </c>
      <c r="L161" s="40">
        <f t="shared" si="12"/>
        <v>0.71596238531298595</v>
      </c>
      <c r="M161" s="40">
        <f t="shared" si="12"/>
        <v>1.1572612927257779</v>
      </c>
      <c r="N161" s="40">
        <f t="shared" si="12"/>
        <v>1.8732236780387637</v>
      </c>
      <c r="O161" s="40">
        <f t="shared" si="12"/>
        <v>1.8732236780387637</v>
      </c>
      <c r="P161" s="40">
        <f t="shared" si="12"/>
        <v>3.2205158628511872E-2</v>
      </c>
      <c r="Q161" s="40">
        <f t="shared" si="12"/>
        <v>0.34148819786154738</v>
      </c>
      <c r="R161" s="41">
        <f t="shared" si="12"/>
        <v>20264.353299443283</v>
      </c>
      <c r="S161" s="40">
        <f t="shared" si="12"/>
        <v>0.38534122157201978</v>
      </c>
      <c r="T161" s="40">
        <f t="shared" si="12"/>
        <v>8.1525255262987456E-2</v>
      </c>
      <c r="U161" s="40">
        <f t="shared" si="12"/>
        <v>3.4258162275959632E-2</v>
      </c>
      <c r="V161" s="41">
        <f t="shared" si="12"/>
        <v>20296.747046291992</v>
      </c>
    </row>
    <row r="162" spans="2:22" x14ac:dyDescent="0.35">
      <c r="B162" s="57" t="s">
        <v>102</v>
      </c>
      <c r="C162" s="34" t="s">
        <v>101</v>
      </c>
      <c r="D162" s="34" t="s">
        <v>63</v>
      </c>
      <c r="E162" s="34" t="s">
        <v>21</v>
      </c>
      <c r="F162" s="55">
        <v>1</v>
      </c>
      <c r="G162" s="35" t="s">
        <v>66</v>
      </c>
      <c r="H162" s="36">
        <v>3.5826108606692948E-2</v>
      </c>
      <c r="I162" s="36">
        <v>9.5331042416310825E-4</v>
      </c>
      <c r="J162" s="36">
        <v>0.38025649028576408</v>
      </c>
      <c r="K162" s="36">
        <v>1.9701914935281639</v>
      </c>
      <c r="L162" s="36">
        <v>0.40119234498284395</v>
      </c>
      <c r="M162" s="36">
        <v>0.64716458225047357</v>
      </c>
      <c r="N162" s="36">
        <v>1.0483569272333177</v>
      </c>
      <c r="O162" s="36">
        <v>1.0483569272333177</v>
      </c>
      <c r="P162" s="36">
        <v>1.9385765689495828E-2</v>
      </c>
      <c r="Q162" s="36">
        <v>0.19387959577207781</v>
      </c>
      <c r="R162" s="37">
        <v>11512.578023012249</v>
      </c>
      <c r="S162" s="36">
        <v>0.21897779383416902</v>
      </c>
      <c r="T162" s="36">
        <v>4.5611730212056625E-2</v>
      </c>
      <c r="U162" s="36">
        <v>1.9167501529008757E-2</v>
      </c>
      <c r="V162" s="37">
        <v>11530.796509745798</v>
      </c>
    </row>
    <row r="163" spans="2:22" x14ac:dyDescent="0.35">
      <c r="B163" s="57" t="s">
        <v>102</v>
      </c>
      <c r="C163" s="34" t="s">
        <v>101</v>
      </c>
      <c r="D163" s="34" t="s">
        <v>63</v>
      </c>
      <c r="E163" s="34" t="s">
        <v>22</v>
      </c>
      <c r="F163" s="55">
        <v>1</v>
      </c>
      <c r="G163" s="35" t="s">
        <v>66</v>
      </c>
      <c r="H163" s="36">
        <v>8.8393764309237968E-2</v>
      </c>
      <c r="I163" s="36">
        <v>6.7332424484551929E-4</v>
      </c>
      <c r="J163" s="36">
        <v>0.27052988900100305</v>
      </c>
      <c r="K163" s="36">
        <v>1.6352593726830897</v>
      </c>
      <c r="L163" s="36">
        <v>0.32483308852507597</v>
      </c>
      <c r="M163" s="36">
        <v>0.49888882196332374</v>
      </c>
      <c r="N163" s="36">
        <v>0.82372191048839993</v>
      </c>
      <c r="O163" s="36">
        <v>0.82372191048839993</v>
      </c>
      <c r="P163" s="36">
        <v>1.369218851780713E-2</v>
      </c>
      <c r="Q163" s="36">
        <v>0.15613648087755394</v>
      </c>
      <c r="R163" s="37">
        <v>9261.2533786021213</v>
      </c>
      <c r="S163" s="36">
        <v>0.17587032928161925</v>
      </c>
      <c r="T163" s="36">
        <v>3.5470601300901475E-2</v>
      </c>
      <c r="U163" s="36">
        <v>1.490711674378974E-2</v>
      </c>
      <c r="V163" s="37">
        <v>9275.5774571667444</v>
      </c>
    </row>
    <row r="164" spans="2:22" x14ac:dyDescent="0.35">
      <c r="B164" s="57" t="s">
        <v>102</v>
      </c>
      <c r="C164" s="34" t="s">
        <v>101</v>
      </c>
      <c r="D164" s="34" t="s">
        <v>63</v>
      </c>
      <c r="E164" s="34" t="s">
        <v>23</v>
      </c>
      <c r="F164" s="55">
        <v>1</v>
      </c>
      <c r="G164" s="35" t="s">
        <v>66</v>
      </c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7"/>
      <c r="S164" s="36"/>
      <c r="T164" s="36"/>
      <c r="U164" s="36"/>
      <c r="V164" s="37"/>
    </row>
    <row r="165" spans="2:22" x14ac:dyDescent="0.35">
      <c r="B165" s="57" t="s">
        <v>102</v>
      </c>
      <c r="C165" s="34" t="s">
        <v>101</v>
      </c>
      <c r="D165" s="34" t="s">
        <v>63</v>
      </c>
      <c r="E165" s="34" t="s">
        <v>24</v>
      </c>
      <c r="F165" s="55">
        <v>2</v>
      </c>
      <c r="G165" s="35" t="s">
        <v>66</v>
      </c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7"/>
      <c r="S165" s="36"/>
      <c r="T165" s="36"/>
      <c r="U165" s="36"/>
      <c r="V165" s="37"/>
    </row>
    <row r="166" spans="2:22" x14ac:dyDescent="0.35">
      <c r="B166" s="57" t="s">
        <v>102</v>
      </c>
      <c r="C166" s="34" t="s">
        <v>101</v>
      </c>
      <c r="D166" s="34" t="s">
        <v>63</v>
      </c>
      <c r="E166" s="34" t="s">
        <v>25</v>
      </c>
      <c r="F166" s="55">
        <v>2</v>
      </c>
      <c r="G166" s="35" t="s">
        <v>66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7"/>
      <c r="S166" s="36"/>
      <c r="T166" s="36"/>
      <c r="U166" s="36"/>
      <c r="V166" s="37"/>
    </row>
    <row r="167" spans="2:22" x14ac:dyDescent="0.35">
      <c r="B167" s="57" t="s">
        <v>102</v>
      </c>
      <c r="C167" s="34" t="s">
        <v>101</v>
      </c>
      <c r="D167" s="34" t="s">
        <v>63</v>
      </c>
      <c r="E167" s="34" t="s">
        <v>26</v>
      </c>
      <c r="F167" s="55">
        <v>2</v>
      </c>
      <c r="G167" s="35" t="s">
        <v>66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7"/>
      <c r="S167" s="36"/>
      <c r="T167" s="36"/>
      <c r="U167" s="36"/>
      <c r="V167" s="37"/>
    </row>
    <row r="168" spans="2:22" x14ac:dyDescent="0.35">
      <c r="B168" s="57" t="s">
        <v>102</v>
      </c>
      <c r="C168" s="34" t="s">
        <v>101</v>
      </c>
      <c r="D168" s="34" t="s">
        <v>63</v>
      </c>
      <c r="E168" s="34" t="s">
        <v>27</v>
      </c>
      <c r="F168" s="55">
        <v>3</v>
      </c>
      <c r="G168" s="35" t="s">
        <v>66</v>
      </c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7"/>
      <c r="S168" s="36"/>
      <c r="T168" s="36"/>
      <c r="U168" s="36"/>
      <c r="V168" s="37"/>
    </row>
    <row r="169" spans="2:22" x14ac:dyDescent="0.35">
      <c r="B169" s="57" t="s">
        <v>102</v>
      </c>
      <c r="C169" s="34" t="s">
        <v>101</v>
      </c>
      <c r="D169" s="34" t="s">
        <v>63</v>
      </c>
      <c r="E169" s="34" t="s">
        <v>28</v>
      </c>
      <c r="F169" s="55">
        <v>3</v>
      </c>
      <c r="G169" s="35" t="s">
        <v>66</v>
      </c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7"/>
      <c r="S169" s="36"/>
      <c r="T169" s="36"/>
      <c r="U169" s="36"/>
      <c r="V169" s="37"/>
    </row>
    <row r="170" spans="2:22" x14ac:dyDescent="0.35">
      <c r="B170" s="57" t="s">
        <v>102</v>
      </c>
      <c r="C170" s="34" t="s">
        <v>101</v>
      </c>
      <c r="D170" s="34" t="s">
        <v>63</v>
      </c>
      <c r="E170" s="34" t="s">
        <v>29</v>
      </c>
      <c r="F170" s="55">
        <v>3</v>
      </c>
      <c r="G170" s="35" t="s">
        <v>66</v>
      </c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7"/>
      <c r="S170" s="36"/>
      <c r="T170" s="36"/>
      <c r="U170" s="36"/>
      <c r="V170" s="37"/>
    </row>
    <row r="171" spans="2:22" x14ac:dyDescent="0.35">
      <c r="B171" s="57" t="s">
        <v>102</v>
      </c>
      <c r="C171" s="34" t="s">
        <v>101</v>
      </c>
      <c r="D171" s="34" t="s">
        <v>63</v>
      </c>
      <c r="E171" s="34" t="s">
        <v>30</v>
      </c>
      <c r="F171" s="55">
        <v>4</v>
      </c>
      <c r="G171" s="35" t="s">
        <v>66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7"/>
      <c r="S171" s="36"/>
      <c r="T171" s="36"/>
      <c r="U171" s="36"/>
      <c r="V171" s="37"/>
    </row>
    <row r="172" spans="2:22" x14ac:dyDescent="0.35">
      <c r="B172" s="57" t="s">
        <v>102</v>
      </c>
      <c r="C172" s="34" t="s">
        <v>101</v>
      </c>
      <c r="D172" s="34" t="s">
        <v>63</v>
      </c>
      <c r="E172" s="34" t="s">
        <v>31</v>
      </c>
      <c r="F172" s="55">
        <v>4</v>
      </c>
      <c r="G172" s="35" t="s">
        <v>66</v>
      </c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7"/>
      <c r="S172" s="36"/>
      <c r="T172" s="36"/>
      <c r="U172" s="36"/>
      <c r="V172" s="37"/>
    </row>
    <row r="173" spans="2:22" x14ac:dyDescent="0.35">
      <c r="B173" s="57" t="s">
        <v>102</v>
      </c>
      <c r="C173" s="34" t="s">
        <v>101</v>
      </c>
      <c r="D173" s="34" t="s">
        <v>63</v>
      </c>
      <c r="E173" s="34" t="s">
        <v>32</v>
      </c>
      <c r="F173" s="55">
        <v>4</v>
      </c>
      <c r="G173" s="35" t="s">
        <v>66</v>
      </c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7"/>
      <c r="S173" s="36"/>
      <c r="T173" s="36"/>
      <c r="U173" s="36"/>
      <c r="V173" s="37"/>
    </row>
    <row r="174" spans="2:22" x14ac:dyDescent="0.35">
      <c r="B174" s="58" t="s">
        <v>102</v>
      </c>
      <c r="C174" s="39" t="s">
        <v>101</v>
      </c>
      <c r="D174" s="39"/>
      <c r="E174" s="39" t="s">
        <v>62</v>
      </c>
      <c r="F174" s="56"/>
      <c r="G174" s="38"/>
      <c r="H174" s="40">
        <f>SUM(H162:H173)</f>
        <v>0.12421987291593092</v>
      </c>
      <c r="I174" s="40">
        <f t="shared" ref="I174:V174" si="13">SUM(I162:I173)</f>
        <v>1.6266346690086276E-3</v>
      </c>
      <c r="J174" s="40">
        <f t="shared" si="13"/>
        <v>0.65078637928676719</v>
      </c>
      <c r="K174" s="40">
        <f t="shared" si="13"/>
        <v>3.6054508662112537</v>
      </c>
      <c r="L174" s="40">
        <f t="shared" si="13"/>
        <v>0.72602543350791993</v>
      </c>
      <c r="M174" s="40">
        <f t="shared" si="13"/>
        <v>1.1460534042137973</v>
      </c>
      <c r="N174" s="40">
        <f t="shared" si="13"/>
        <v>1.8720788377217177</v>
      </c>
      <c r="O174" s="40">
        <f t="shared" si="13"/>
        <v>1.8720788377217177</v>
      </c>
      <c r="P174" s="40">
        <f t="shared" si="13"/>
        <v>3.3077954207302959E-2</v>
      </c>
      <c r="Q174" s="40">
        <f t="shared" si="13"/>
        <v>0.35001607664963175</v>
      </c>
      <c r="R174" s="41">
        <f t="shared" si="13"/>
        <v>20773.83140161437</v>
      </c>
      <c r="S174" s="40">
        <f t="shared" si="13"/>
        <v>0.39484812311578826</v>
      </c>
      <c r="T174" s="40">
        <f t="shared" si="13"/>
        <v>8.10823315129581E-2</v>
      </c>
      <c r="U174" s="40">
        <f t="shared" si="13"/>
        <v>3.4074618272798493E-2</v>
      </c>
      <c r="V174" s="41">
        <f t="shared" si="13"/>
        <v>20806.373966912543</v>
      </c>
    </row>
    <row r="175" spans="2:22" x14ac:dyDescent="0.35">
      <c r="B175" s="35">
        <v>104</v>
      </c>
      <c r="C175" s="34" t="s">
        <v>100</v>
      </c>
      <c r="D175" s="34" t="s">
        <v>63</v>
      </c>
      <c r="E175" s="34" t="s">
        <v>21</v>
      </c>
      <c r="F175" s="55">
        <v>1</v>
      </c>
      <c r="G175" s="35" t="s">
        <v>70</v>
      </c>
      <c r="H175" s="36"/>
      <c r="I175" s="36"/>
      <c r="J175" s="36"/>
      <c r="K175" s="36"/>
      <c r="L175" s="36">
        <v>9.488955645963329E-2</v>
      </c>
      <c r="M175" s="36"/>
      <c r="N175" s="36">
        <v>6.0255824597110305E-2</v>
      </c>
      <c r="O175" s="36">
        <v>2.0251424850670156E-4</v>
      </c>
      <c r="P175" s="36"/>
      <c r="Q175" s="36"/>
      <c r="R175" s="37"/>
      <c r="S175" s="36"/>
      <c r="T175" s="36"/>
      <c r="U175" s="36"/>
      <c r="V175" s="37"/>
    </row>
    <row r="176" spans="2:22" x14ac:dyDescent="0.35">
      <c r="B176" s="35">
        <v>104</v>
      </c>
      <c r="C176" s="34" t="s">
        <v>100</v>
      </c>
      <c r="D176" s="34" t="s">
        <v>63</v>
      </c>
      <c r="E176" s="34" t="s">
        <v>22</v>
      </c>
      <c r="F176" s="55">
        <v>1</v>
      </c>
      <c r="G176" s="35" t="s">
        <v>70</v>
      </c>
      <c r="H176" s="36"/>
      <c r="I176" s="36"/>
      <c r="J176" s="36"/>
      <c r="K176" s="36"/>
      <c r="L176" s="36">
        <v>0.10924870350993524</v>
      </c>
      <c r="M176" s="36"/>
      <c r="N176" s="36">
        <v>6.9374027677711475E-2</v>
      </c>
      <c r="O176" s="36">
        <v>2.3315968497605825E-4</v>
      </c>
      <c r="P176" s="36"/>
      <c r="Q176" s="36"/>
      <c r="R176" s="37"/>
      <c r="S176" s="36"/>
      <c r="T176" s="36"/>
      <c r="U176" s="36"/>
      <c r="V176" s="37"/>
    </row>
    <row r="177" spans="2:22" x14ac:dyDescent="0.35">
      <c r="B177" s="35">
        <v>104</v>
      </c>
      <c r="C177" s="34" t="s">
        <v>100</v>
      </c>
      <c r="D177" s="34" t="s">
        <v>63</v>
      </c>
      <c r="E177" s="34" t="s">
        <v>23</v>
      </c>
      <c r="F177" s="55">
        <v>1</v>
      </c>
      <c r="G177" s="35" t="s">
        <v>70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7"/>
      <c r="S177" s="36"/>
      <c r="T177" s="36"/>
      <c r="U177" s="36"/>
      <c r="V177" s="37"/>
    </row>
    <row r="178" spans="2:22" x14ac:dyDescent="0.35">
      <c r="B178" s="35">
        <v>104</v>
      </c>
      <c r="C178" s="34" t="s">
        <v>100</v>
      </c>
      <c r="D178" s="34" t="s">
        <v>63</v>
      </c>
      <c r="E178" s="34" t="s">
        <v>24</v>
      </c>
      <c r="F178" s="55">
        <v>2</v>
      </c>
      <c r="G178" s="35" t="s">
        <v>70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7"/>
      <c r="S178" s="36"/>
      <c r="T178" s="36"/>
      <c r="U178" s="36"/>
      <c r="V178" s="37"/>
    </row>
    <row r="179" spans="2:22" x14ac:dyDescent="0.35">
      <c r="B179" s="35">
        <v>104</v>
      </c>
      <c r="C179" s="34" t="s">
        <v>100</v>
      </c>
      <c r="D179" s="34" t="s">
        <v>63</v>
      </c>
      <c r="E179" s="34" t="s">
        <v>25</v>
      </c>
      <c r="F179" s="55">
        <v>2</v>
      </c>
      <c r="G179" s="35" t="s">
        <v>70</v>
      </c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7"/>
      <c r="S179" s="36"/>
      <c r="T179" s="36"/>
      <c r="U179" s="36"/>
      <c r="V179" s="37"/>
    </row>
    <row r="180" spans="2:22" x14ac:dyDescent="0.35">
      <c r="B180" s="35">
        <v>104</v>
      </c>
      <c r="C180" s="34" t="s">
        <v>100</v>
      </c>
      <c r="D180" s="34" t="s">
        <v>63</v>
      </c>
      <c r="E180" s="34" t="s">
        <v>26</v>
      </c>
      <c r="F180" s="55">
        <v>2</v>
      </c>
      <c r="G180" s="35" t="s">
        <v>70</v>
      </c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7"/>
      <c r="S180" s="36"/>
      <c r="T180" s="36"/>
      <c r="U180" s="36"/>
      <c r="V180" s="37"/>
    </row>
    <row r="181" spans="2:22" x14ac:dyDescent="0.35">
      <c r="B181" s="35">
        <v>104</v>
      </c>
      <c r="C181" s="34" t="s">
        <v>100</v>
      </c>
      <c r="D181" s="34" t="s">
        <v>63</v>
      </c>
      <c r="E181" s="34" t="s">
        <v>27</v>
      </c>
      <c r="F181" s="55">
        <v>3</v>
      </c>
      <c r="G181" s="35" t="s">
        <v>70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7"/>
      <c r="S181" s="36"/>
      <c r="T181" s="36"/>
      <c r="U181" s="36"/>
      <c r="V181" s="37"/>
    </row>
    <row r="182" spans="2:22" x14ac:dyDescent="0.35">
      <c r="B182" s="35">
        <v>104</v>
      </c>
      <c r="C182" s="34" t="s">
        <v>100</v>
      </c>
      <c r="D182" s="34" t="s">
        <v>63</v>
      </c>
      <c r="E182" s="34" t="s">
        <v>28</v>
      </c>
      <c r="F182" s="55">
        <v>3</v>
      </c>
      <c r="G182" s="35" t="s">
        <v>70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7"/>
      <c r="S182" s="36"/>
      <c r="T182" s="36"/>
      <c r="U182" s="36"/>
      <c r="V182" s="37"/>
    </row>
    <row r="183" spans="2:22" x14ac:dyDescent="0.35">
      <c r="B183" s="35">
        <v>104</v>
      </c>
      <c r="C183" s="34" t="s">
        <v>100</v>
      </c>
      <c r="D183" s="34" t="s">
        <v>63</v>
      </c>
      <c r="E183" s="34" t="s">
        <v>29</v>
      </c>
      <c r="F183" s="55">
        <v>3</v>
      </c>
      <c r="G183" s="35" t="s">
        <v>70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7"/>
      <c r="S183" s="36"/>
      <c r="T183" s="36"/>
      <c r="U183" s="36"/>
      <c r="V183" s="37"/>
    </row>
    <row r="184" spans="2:22" x14ac:dyDescent="0.35">
      <c r="B184" s="35">
        <v>104</v>
      </c>
      <c r="C184" s="34" t="s">
        <v>100</v>
      </c>
      <c r="D184" s="34" t="s">
        <v>63</v>
      </c>
      <c r="E184" s="34" t="s">
        <v>30</v>
      </c>
      <c r="F184" s="55">
        <v>4</v>
      </c>
      <c r="G184" s="35" t="s">
        <v>70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7"/>
      <c r="S184" s="36"/>
      <c r="T184" s="36"/>
      <c r="U184" s="36"/>
      <c r="V184" s="37"/>
    </row>
    <row r="185" spans="2:22" x14ac:dyDescent="0.35">
      <c r="B185" s="35">
        <v>104</v>
      </c>
      <c r="C185" s="34" t="s">
        <v>100</v>
      </c>
      <c r="D185" s="34" t="s">
        <v>63</v>
      </c>
      <c r="E185" s="34" t="s">
        <v>31</v>
      </c>
      <c r="F185" s="55">
        <v>4</v>
      </c>
      <c r="G185" s="35" t="s">
        <v>70</v>
      </c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7"/>
      <c r="S185" s="36"/>
      <c r="T185" s="36"/>
      <c r="U185" s="36"/>
      <c r="V185" s="37"/>
    </row>
    <row r="186" spans="2:22" x14ac:dyDescent="0.35">
      <c r="B186" s="35">
        <v>104</v>
      </c>
      <c r="C186" s="34" t="s">
        <v>100</v>
      </c>
      <c r="D186" s="34" t="s">
        <v>63</v>
      </c>
      <c r="E186" s="34" t="s">
        <v>32</v>
      </c>
      <c r="F186" s="55">
        <v>4</v>
      </c>
      <c r="G186" s="35" t="s">
        <v>70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7"/>
      <c r="S186" s="36"/>
      <c r="T186" s="36"/>
      <c r="U186" s="36"/>
      <c r="V186" s="37"/>
    </row>
    <row r="187" spans="2:22" x14ac:dyDescent="0.35">
      <c r="B187" s="38">
        <v>104</v>
      </c>
      <c r="C187" s="39" t="s">
        <v>100</v>
      </c>
      <c r="D187" s="39"/>
      <c r="E187" s="39" t="s">
        <v>62</v>
      </c>
      <c r="F187" s="56"/>
      <c r="G187" s="38"/>
      <c r="H187" s="40">
        <f>SUM(H175:H186)</f>
        <v>0</v>
      </c>
      <c r="I187" s="40">
        <f t="shared" ref="I187:V187" si="14">SUM(I175:I186)</f>
        <v>0</v>
      </c>
      <c r="J187" s="40">
        <f t="shared" si="14"/>
        <v>0</v>
      </c>
      <c r="K187" s="40">
        <f t="shared" si="14"/>
        <v>0</v>
      </c>
      <c r="L187" s="40">
        <f t="shared" si="14"/>
        <v>0.20413825996956853</v>
      </c>
      <c r="M187" s="40">
        <f t="shared" si="14"/>
        <v>0</v>
      </c>
      <c r="N187" s="40">
        <f t="shared" si="14"/>
        <v>0.12962985227482177</v>
      </c>
      <c r="O187" s="40">
        <f t="shared" si="14"/>
        <v>4.3567393348275981E-4</v>
      </c>
      <c r="P187" s="40">
        <f t="shared" si="14"/>
        <v>0</v>
      </c>
      <c r="Q187" s="40">
        <f t="shared" si="14"/>
        <v>0</v>
      </c>
      <c r="R187" s="41">
        <f t="shared" si="14"/>
        <v>0</v>
      </c>
      <c r="S187" s="40">
        <f t="shared" si="14"/>
        <v>0</v>
      </c>
      <c r="T187" s="40">
        <f t="shared" si="14"/>
        <v>0</v>
      </c>
      <c r="U187" s="40">
        <f t="shared" si="14"/>
        <v>0</v>
      </c>
      <c r="V187" s="41">
        <f t="shared" si="14"/>
        <v>0</v>
      </c>
    </row>
    <row r="188" spans="2:22" x14ac:dyDescent="0.35">
      <c r="B188" s="35">
        <v>201</v>
      </c>
      <c r="C188" s="34" t="s">
        <v>198</v>
      </c>
      <c r="D188" s="34" t="s">
        <v>63</v>
      </c>
      <c r="E188" s="34" t="s">
        <v>21</v>
      </c>
      <c r="F188" s="55">
        <v>1</v>
      </c>
      <c r="G188" s="35" t="s">
        <v>70</v>
      </c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7"/>
      <c r="S188" s="36"/>
      <c r="T188" s="36"/>
      <c r="U188" s="36"/>
      <c r="V188" s="37"/>
    </row>
    <row r="189" spans="2:22" x14ac:dyDescent="0.35">
      <c r="B189" s="35">
        <v>201</v>
      </c>
      <c r="C189" s="34" t="s">
        <v>198</v>
      </c>
      <c r="D189" s="34" t="s">
        <v>63</v>
      </c>
      <c r="E189" s="34" t="s">
        <v>22</v>
      </c>
      <c r="F189" s="55">
        <v>1</v>
      </c>
      <c r="G189" s="35" t="s">
        <v>70</v>
      </c>
      <c r="H189" s="36">
        <v>1.1280447575435953E-3</v>
      </c>
      <c r="I189" s="36"/>
      <c r="J189" s="36"/>
      <c r="K189" s="36"/>
      <c r="L189" s="36"/>
      <c r="M189" s="36"/>
      <c r="N189" s="36"/>
      <c r="O189" s="36"/>
      <c r="P189" s="36"/>
      <c r="Q189" s="36">
        <v>1.2843917609391371</v>
      </c>
      <c r="R189" s="37"/>
      <c r="S189" s="36"/>
      <c r="T189" s="36"/>
      <c r="U189" s="36">
        <v>0.1177678726875513</v>
      </c>
      <c r="V189" s="37"/>
    </row>
    <row r="190" spans="2:22" x14ac:dyDescent="0.35">
      <c r="B190" s="35">
        <v>201</v>
      </c>
      <c r="C190" s="34" t="s">
        <v>198</v>
      </c>
      <c r="D190" s="34" t="s">
        <v>63</v>
      </c>
      <c r="E190" s="34" t="s">
        <v>23</v>
      </c>
      <c r="F190" s="55">
        <v>1</v>
      </c>
      <c r="G190" s="35" t="s">
        <v>70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7"/>
      <c r="S190" s="36"/>
      <c r="T190" s="36"/>
      <c r="U190" s="36"/>
      <c r="V190" s="37"/>
    </row>
    <row r="191" spans="2:22" x14ac:dyDescent="0.35">
      <c r="B191" s="35">
        <v>201</v>
      </c>
      <c r="C191" s="34" t="s">
        <v>198</v>
      </c>
      <c r="D191" s="34" t="s">
        <v>63</v>
      </c>
      <c r="E191" s="34" t="s">
        <v>24</v>
      </c>
      <c r="F191" s="55">
        <v>2</v>
      </c>
      <c r="G191" s="35" t="s">
        <v>70</v>
      </c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7"/>
      <c r="S191" s="36"/>
      <c r="T191" s="36"/>
      <c r="U191" s="36"/>
      <c r="V191" s="37"/>
    </row>
    <row r="192" spans="2:22" x14ac:dyDescent="0.35">
      <c r="B192" s="35">
        <v>201</v>
      </c>
      <c r="C192" s="34" t="s">
        <v>198</v>
      </c>
      <c r="D192" s="34" t="s">
        <v>63</v>
      </c>
      <c r="E192" s="34" t="s">
        <v>25</v>
      </c>
      <c r="F192" s="55">
        <v>2</v>
      </c>
      <c r="G192" s="35" t="s">
        <v>70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7"/>
      <c r="S192" s="36"/>
      <c r="T192" s="36"/>
      <c r="U192" s="36"/>
      <c r="V192" s="37"/>
    </row>
    <row r="193" spans="2:22" x14ac:dyDescent="0.35">
      <c r="B193" s="35">
        <v>201</v>
      </c>
      <c r="C193" s="34" t="s">
        <v>198</v>
      </c>
      <c r="D193" s="34" t="s">
        <v>63</v>
      </c>
      <c r="E193" s="34" t="s">
        <v>26</v>
      </c>
      <c r="F193" s="55">
        <v>2</v>
      </c>
      <c r="G193" s="35" t="s">
        <v>70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7"/>
      <c r="S193" s="36"/>
      <c r="T193" s="36"/>
      <c r="U193" s="36"/>
      <c r="V193" s="37"/>
    </row>
    <row r="194" spans="2:22" x14ac:dyDescent="0.35">
      <c r="B194" s="35">
        <v>201</v>
      </c>
      <c r="C194" s="34" t="s">
        <v>198</v>
      </c>
      <c r="D194" s="34" t="s">
        <v>63</v>
      </c>
      <c r="E194" s="34" t="s">
        <v>27</v>
      </c>
      <c r="F194" s="55">
        <v>3</v>
      </c>
      <c r="G194" s="35" t="s">
        <v>70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7"/>
      <c r="S194" s="36"/>
      <c r="T194" s="36"/>
      <c r="U194" s="36"/>
      <c r="V194" s="37"/>
    </row>
    <row r="195" spans="2:22" x14ac:dyDescent="0.35">
      <c r="B195" s="35">
        <v>201</v>
      </c>
      <c r="C195" s="34" t="s">
        <v>198</v>
      </c>
      <c r="D195" s="34" t="s">
        <v>63</v>
      </c>
      <c r="E195" s="34" t="s">
        <v>28</v>
      </c>
      <c r="F195" s="55">
        <v>3</v>
      </c>
      <c r="G195" s="35" t="s">
        <v>70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7"/>
      <c r="S195" s="36"/>
      <c r="T195" s="36"/>
      <c r="U195" s="36"/>
      <c r="V195" s="37"/>
    </row>
    <row r="196" spans="2:22" x14ac:dyDescent="0.35">
      <c r="B196" s="35">
        <v>201</v>
      </c>
      <c r="C196" s="34" t="s">
        <v>198</v>
      </c>
      <c r="D196" s="34" t="s">
        <v>63</v>
      </c>
      <c r="E196" s="34" t="s">
        <v>29</v>
      </c>
      <c r="F196" s="55">
        <v>3</v>
      </c>
      <c r="G196" s="35" t="s">
        <v>70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7"/>
      <c r="S196" s="36"/>
      <c r="T196" s="36"/>
      <c r="U196" s="36"/>
      <c r="V196" s="37"/>
    </row>
    <row r="197" spans="2:22" x14ac:dyDescent="0.35">
      <c r="B197" s="35">
        <v>201</v>
      </c>
      <c r="C197" s="34" t="s">
        <v>198</v>
      </c>
      <c r="D197" s="34" t="s">
        <v>63</v>
      </c>
      <c r="E197" s="34" t="s">
        <v>30</v>
      </c>
      <c r="F197" s="55">
        <v>4</v>
      </c>
      <c r="G197" s="35" t="s">
        <v>70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7"/>
      <c r="S197" s="36"/>
      <c r="T197" s="36"/>
      <c r="U197" s="36"/>
      <c r="V197" s="37"/>
    </row>
    <row r="198" spans="2:22" x14ac:dyDescent="0.35">
      <c r="B198" s="35">
        <v>201</v>
      </c>
      <c r="C198" s="34" t="s">
        <v>198</v>
      </c>
      <c r="D198" s="34" t="s">
        <v>63</v>
      </c>
      <c r="E198" s="34" t="s">
        <v>31</v>
      </c>
      <c r="F198" s="55">
        <v>4</v>
      </c>
      <c r="G198" s="35" t="s">
        <v>70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7"/>
      <c r="S198" s="36"/>
      <c r="T198" s="36"/>
      <c r="U198" s="36"/>
      <c r="V198" s="37"/>
    </row>
    <row r="199" spans="2:22" x14ac:dyDescent="0.35">
      <c r="B199" s="35">
        <v>201</v>
      </c>
      <c r="C199" s="34" t="s">
        <v>198</v>
      </c>
      <c r="D199" s="34" t="s">
        <v>63</v>
      </c>
      <c r="E199" s="34" t="s">
        <v>32</v>
      </c>
      <c r="F199" s="55">
        <v>4</v>
      </c>
      <c r="G199" s="35" t="s">
        <v>70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7"/>
      <c r="S199" s="36"/>
      <c r="T199" s="36"/>
      <c r="U199" s="36"/>
      <c r="V199" s="37"/>
    </row>
    <row r="200" spans="2:22" x14ac:dyDescent="0.35">
      <c r="B200" s="35">
        <v>201</v>
      </c>
      <c r="C200" s="34" t="s">
        <v>198</v>
      </c>
      <c r="D200" s="34"/>
      <c r="E200" s="39" t="s">
        <v>62</v>
      </c>
      <c r="F200" s="56"/>
      <c r="G200" s="38"/>
      <c r="H200" s="40">
        <f>SUM(H188:H199)</f>
        <v>1.1280447575435953E-3</v>
      </c>
      <c r="I200" s="40">
        <f t="shared" ref="I200:V200" si="15">SUM(I188:I199)</f>
        <v>0</v>
      </c>
      <c r="J200" s="40">
        <f t="shared" si="15"/>
        <v>0</v>
      </c>
      <c r="K200" s="40">
        <f t="shared" si="15"/>
        <v>0</v>
      </c>
      <c r="L200" s="40">
        <f t="shared" si="15"/>
        <v>0</v>
      </c>
      <c r="M200" s="40">
        <f t="shared" si="15"/>
        <v>0</v>
      </c>
      <c r="N200" s="40">
        <f t="shared" si="15"/>
        <v>0</v>
      </c>
      <c r="O200" s="40">
        <f t="shared" si="15"/>
        <v>0</v>
      </c>
      <c r="P200" s="40">
        <f t="shared" si="15"/>
        <v>0</v>
      </c>
      <c r="Q200" s="40">
        <f t="shared" si="15"/>
        <v>1.2843917609391371</v>
      </c>
      <c r="R200" s="41">
        <f t="shared" si="15"/>
        <v>0</v>
      </c>
      <c r="S200" s="40">
        <f t="shared" si="15"/>
        <v>0</v>
      </c>
      <c r="T200" s="40">
        <f t="shared" si="15"/>
        <v>0</v>
      </c>
      <c r="U200" s="40">
        <f t="shared" si="15"/>
        <v>0.1177678726875513</v>
      </c>
      <c r="V200" s="41">
        <f t="shared" si="15"/>
        <v>0</v>
      </c>
    </row>
    <row r="201" spans="2:22" x14ac:dyDescent="0.35">
      <c r="B201" s="67">
        <v>202</v>
      </c>
      <c r="C201" s="42" t="s">
        <v>99</v>
      </c>
      <c r="D201" s="42" t="s">
        <v>63</v>
      </c>
      <c r="E201" s="42" t="s">
        <v>21</v>
      </c>
      <c r="F201" s="66">
        <v>1</v>
      </c>
      <c r="G201" s="67" t="s">
        <v>70</v>
      </c>
      <c r="H201" s="84"/>
      <c r="I201" s="84"/>
      <c r="J201" s="84"/>
      <c r="K201" s="84"/>
      <c r="L201" s="84">
        <v>0.32156732222664786</v>
      </c>
      <c r="M201" s="84"/>
      <c r="N201" s="84">
        <v>0.32156732222664786</v>
      </c>
      <c r="O201" s="84">
        <v>0.32156732222664786</v>
      </c>
      <c r="P201" s="84"/>
      <c r="Q201" s="84"/>
      <c r="R201" s="85"/>
      <c r="S201" s="84"/>
      <c r="T201" s="84"/>
      <c r="U201" s="84">
        <v>7.4471901878899541E-7</v>
      </c>
      <c r="V201" s="85"/>
    </row>
    <row r="202" spans="2:22" x14ac:dyDescent="0.35">
      <c r="B202" s="35">
        <v>202</v>
      </c>
      <c r="C202" s="34" t="s">
        <v>99</v>
      </c>
      <c r="D202" s="34" t="s">
        <v>63</v>
      </c>
      <c r="E202" s="34" t="s">
        <v>22</v>
      </c>
      <c r="F202" s="55">
        <v>1</v>
      </c>
      <c r="G202" s="35" t="s">
        <v>70</v>
      </c>
      <c r="H202" s="36"/>
      <c r="I202" s="36"/>
      <c r="J202" s="36"/>
      <c r="K202" s="36"/>
      <c r="L202" s="36">
        <v>0.22968048500198729</v>
      </c>
      <c r="M202" s="36"/>
      <c r="N202" s="36">
        <v>0.22968048500198729</v>
      </c>
      <c r="O202" s="36">
        <v>0.22968048500198729</v>
      </c>
      <c r="P202" s="36"/>
      <c r="Q202" s="36"/>
      <c r="R202" s="37"/>
      <c r="S202" s="36"/>
      <c r="T202" s="36"/>
      <c r="U202" s="36">
        <v>4.949125692268606E-7</v>
      </c>
      <c r="V202" s="37"/>
    </row>
    <row r="203" spans="2:22" x14ac:dyDescent="0.35">
      <c r="B203" s="35">
        <v>202</v>
      </c>
      <c r="C203" s="34" t="s">
        <v>99</v>
      </c>
      <c r="D203" s="34" t="s">
        <v>63</v>
      </c>
      <c r="E203" s="34" t="s">
        <v>23</v>
      </c>
      <c r="F203" s="55">
        <v>1</v>
      </c>
      <c r="G203" s="35" t="s">
        <v>70</v>
      </c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7"/>
      <c r="S203" s="36"/>
      <c r="T203" s="36"/>
      <c r="U203" s="36"/>
      <c r="V203" s="37"/>
    </row>
    <row r="204" spans="2:22" x14ac:dyDescent="0.35">
      <c r="B204" s="35">
        <v>202</v>
      </c>
      <c r="C204" s="34" t="s">
        <v>99</v>
      </c>
      <c r="D204" s="34" t="s">
        <v>63</v>
      </c>
      <c r="E204" s="34" t="s">
        <v>24</v>
      </c>
      <c r="F204" s="55">
        <v>2</v>
      </c>
      <c r="G204" s="35" t="s">
        <v>70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7"/>
      <c r="S204" s="36"/>
      <c r="T204" s="36"/>
      <c r="U204" s="36"/>
      <c r="V204" s="37"/>
    </row>
    <row r="205" spans="2:22" x14ac:dyDescent="0.35">
      <c r="B205" s="35">
        <v>202</v>
      </c>
      <c r="C205" s="34" t="s">
        <v>99</v>
      </c>
      <c r="D205" s="34" t="s">
        <v>63</v>
      </c>
      <c r="E205" s="34" t="s">
        <v>25</v>
      </c>
      <c r="F205" s="55">
        <v>2</v>
      </c>
      <c r="G205" s="35" t="s">
        <v>70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7"/>
      <c r="S205" s="36"/>
      <c r="T205" s="36"/>
      <c r="U205" s="36"/>
      <c r="V205" s="37"/>
    </row>
    <row r="206" spans="2:22" x14ac:dyDescent="0.35">
      <c r="B206" s="35">
        <v>202</v>
      </c>
      <c r="C206" s="34" t="s">
        <v>99</v>
      </c>
      <c r="D206" s="34" t="s">
        <v>63</v>
      </c>
      <c r="E206" s="34" t="s">
        <v>26</v>
      </c>
      <c r="F206" s="55">
        <v>2</v>
      </c>
      <c r="G206" s="35" t="s">
        <v>70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7"/>
      <c r="S206" s="36"/>
      <c r="T206" s="36"/>
      <c r="U206" s="36"/>
      <c r="V206" s="37"/>
    </row>
    <row r="207" spans="2:22" x14ac:dyDescent="0.35">
      <c r="B207" s="35">
        <v>202</v>
      </c>
      <c r="C207" s="34" t="s">
        <v>99</v>
      </c>
      <c r="D207" s="34" t="s">
        <v>63</v>
      </c>
      <c r="E207" s="34" t="s">
        <v>27</v>
      </c>
      <c r="F207" s="55">
        <v>3</v>
      </c>
      <c r="G207" s="35" t="s">
        <v>70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7"/>
      <c r="S207" s="36"/>
      <c r="T207" s="36"/>
      <c r="U207" s="36"/>
      <c r="V207" s="37"/>
    </row>
    <row r="208" spans="2:22" x14ac:dyDescent="0.35">
      <c r="B208" s="35">
        <v>202</v>
      </c>
      <c r="C208" s="34" t="s">
        <v>99</v>
      </c>
      <c r="D208" s="34" t="s">
        <v>63</v>
      </c>
      <c r="E208" s="34" t="s">
        <v>28</v>
      </c>
      <c r="F208" s="55">
        <v>3</v>
      </c>
      <c r="G208" s="35" t="s">
        <v>70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7"/>
      <c r="S208" s="36"/>
      <c r="T208" s="36"/>
      <c r="U208" s="36"/>
      <c r="V208" s="37"/>
    </row>
    <row r="209" spans="2:22" x14ac:dyDescent="0.35">
      <c r="B209" s="35">
        <v>202</v>
      </c>
      <c r="C209" s="34" t="s">
        <v>99</v>
      </c>
      <c r="D209" s="34" t="s">
        <v>63</v>
      </c>
      <c r="E209" s="34" t="s">
        <v>29</v>
      </c>
      <c r="F209" s="55">
        <v>3</v>
      </c>
      <c r="G209" s="35" t="s">
        <v>70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7"/>
      <c r="S209" s="36"/>
      <c r="T209" s="36"/>
      <c r="U209" s="36"/>
      <c r="V209" s="37"/>
    </row>
    <row r="210" spans="2:22" x14ac:dyDescent="0.35">
      <c r="B210" s="35">
        <v>202</v>
      </c>
      <c r="C210" s="34" t="s">
        <v>99</v>
      </c>
      <c r="D210" s="34" t="s">
        <v>63</v>
      </c>
      <c r="E210" s="34" t="s">
        <v>30</v>
      </c>
      <c r="F210" s="55">
        <v>4</v>
      </c>
      <c r="G210" s="35" t="s">
        <v>70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7"/>
      <c r="S210" s="36"/>
      <c r="T210" s="36"/>
      <c r="U210" s="36"/>
      <c r="V210" s="37"/>
    </row>
    <row r="211" spans="2:22" x14ac:dyDescent="0.35">
      <c r="B211" s="35">
        <v>202</v>
      </c>
      <c r="C211" s="34" t="s">
        <v>99</v>
      </c>
      <c r="D211" s="34" t="s">
        <v>63</v>
      </c>
      <c r="E211" s="34" t="s">
        <v>31</v>
      </c>
      <c r="F211" s="55">
        <v>4</v>
      </c>
      <c r="G211" s="35" t="s">
        <v>70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7"/>
      <c r="S211" s="36"/>
      <c r="T211" s="36"/>
      <c r="U211" s="36"/>
      <c r="V211" s="37"/>
    </row>
    <row r="212" spans="2:22" x14ac:dyDescent="0.35">
      <c r="B212" s="35">
        <v>202</v>
      </c>
      <c r="C212" s="34" t="s">
        <v>99</v>
      </c>
      <c r="D212" s="34" t="s">
        <v>63</v>
      </c>
      <c r="E212" s="34" t="s">
        <v>32</v>
      </c>
      <c r="F212" s="55">
        <v>4</v>
      </c>
      <c r="G212" s="35" t="s">
        <v>70</v>
      </c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7"/>
      <c r="S212" s="36"/>
      <c r="T212" s="36"/>
      <c r="U212" s="36"/>
      <c r="V212" s="37"/>
    </row>
    <row r="213" spans="2:22" x14ac:dyDescent="0.35">
      <c r="B213" s="38">
        <v>202</v>
      </c>
      <c r="C213" s="39" t="s">
        <v>99</v>
      </c>
      <c r="D213" s="39"/>
      <c r="E213" s="39" t="s">
        <v>62</v>
      </c>
      <c r="F213" s="56"/>
      <c r="G213" s="38"/>
      <c r="H213" s="40">
        <f>SUM(H201:H212)</f>
        <v>0</v>
      </c>
      <c r="I213" s="40">
        <f t="shared" ref="I213:V213" si="16">SUM(I201:I212)</f>
        <v>0</v>
      </c>
      <c r="J213" s="40">
        <f t="shared" si="16"/>
        <v>0</v>
      </c>
      <c r="K213" s="40">
        <f t="shared" si="16"/>
        <v>0</v>
      </c>
      <c r="L213" s="40">
        <f t="shared" si="16"/>
        <v>0.55124780722863509</v>
      </c>
      <c r="M213" s="40">
        <f t="shared" si="16"/>
        <v>0</v>
      </c>
      <c r="N213" s="40">
        <f t="shared" si="16"/>
        <v>0.55124780722863509</v>
      </c>
      <c r="O213" s="40">
        <f t="shared" si="16"/>
        <v>0.55124780722863509</v>
      </c>
      <c r="P213" s="40">
        <f t="shared" si="16"/>
        <v>0</v>
      </c>
      <c r="Q213" s="40">
        <f t="shared" si="16"/>
        <v>0</v>
      </c>
      <c r="R213" s="41">
        <f t="shared" si="16"/>
        <v>0</v>
      </c>
      <c r="S213" s="40">
        <f t="shared" si="16"/>
        <v>0</v>
      </c>
      <c r="T213" s="40">
        <f t="shared" si="16"/>
        <v>0</v>
      </c>
      <c r="U213" s="40">
        <f t="shared" si="16"/>
        <v>1.239631588015856E-6</v>
      </c>
      <c r="V213" s="41">
        <f t="shared" si="16"/>
        <v>0</v>
      </c>
    </row>
    <row r="214" spans="2:22" x14ac:dyDescent="0.35">
      <c r="B214" s="35">
        <v>203</v>
      </c>
      <c r="C214" s="34" t="s">
        <v>97</v>
      </c>
      <c r="D214" s="34" t="s">
        <v>63</v>
      </c>
      <c r="E214" s="34" t="s">
        <v>21</v>
      </c>
      <c r="F214" s="55">
        <v>1</v>
      </c>
      <c r="G214" s="35" t="s">
        <v>70</v>
      </c>
      <c r="H214" s="36"/>
      <c r="I214" s="36"/>
      <c r="J214" s="36"/>
      <c r="K214" s="36"/>
      <c r="L214" s="36">
        <v>0.34531075741098038</v>
      </c>
      <c r="M214" s="36"/>
      <c r="N214" s="36">
        <v>0.21927581080962044</v>
      </c>
      <c r="O214" s="36">
        <v>7.369657014690917E-4</v>
      </c>
      <c r="P214" s="36"/>
      <c r="Q214" s="36">
        <v>0</v>
      </c>
      <c r="R214" s="37"/>
      <c r="S214" s="36"/>
      <c r="T214" s="36"/>
      <c r="U214" s="36"/>
      <c r="V214" s="37"/>
    </row>
    <row r="215" spans="2:22" x14ac:dyDescent="0.35">
      <c r="B215" s="35">
        <v>203</v>
      </c>
      <c r="C215" s="34" t="s">
        <v>97</v>
      </c>
      <c r="D215" s="34" t="s">
        <v>63</v>
      </c>
      <c r="E215" s="34" t="s">
        <v>22</v>
      </c>
      <c r="F215" s="55">
        <v>1</v>
      </c>
      <c r="G215" s="35" t="s">
        <v>70</v>
      </c>
      <c r="H215" s="36"/>
      <c r="I215" s="36"/>
      <c r="J215" s="36"/>
      <c r="K215" s="36"/>
      <c r="L215" s="36">
        <v>0.31715042794757109</v>
      </c>
      <c r="M215" s="36"/>
      <c r="N215" s="36">
        <v>0.20139371781590026</v>
      </c>
      <c r="O215" s="36">
        <v>6.7686564228703109E-4</v>
      </c>
      <c r="P215" s="36"/>
      <c r="Q215" s="36">
        <v>0</v>
      </c>
      <c r="R215" s="37"/>
      <c r="S215" s="36"/>
      <c r="T215" s="36"/>
      <c r="U215" s="36"/>
      <c r="V215" s="37"/>
    </row>
    <row r="216" spans="2:22" x14ac:dyDescent="0.35">
      <c r="B216" s="35">
        <v>203</v>
      </c>
      <c r="C216" s="34" t="s">
        <v>97</v>
      </c>
      <c r="D216" s="34" t="s">
        <v>63</v>
      </c>
      <c r="E216" s="34" t="s">
        <v>23</v>
      </c>
      <c r="F216" s="55">
        <v>1</v>
      </c>
      <c r="G216" s="35" t="s">
        <v>70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7"/>
      <c r="S216" s="36"/>
      <c r="T216" s="36"/>
      <c r="U216" s="36"/>
      <c r="V216" s="37"/>
    </row>
    <row r="217" spans="2:22" x14ac:dyDescent="0.35">
      <c r="B217" s="35">
        <v>203</v>
      </c>
      <c r="C217" s="34" t="s">
        <v>97</v>
      </c>
      <c r="D217" s="34" t="s">
        <v>63</v>
      </c>
      <c r="E217" s="34" t="s">
        <v>24</v>
      </c>
      <c r="F217" s="55">
        <v>2</v>
      </c>
      <c r="G217" s="35" t="s">
        <v>70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7"/>
      <c r="S217" s="36"/>
      <c r="T217" s="36"/>
      <c r="U217" s="36"/>
      <c r="V217" s="37"/>
    </row>
    <row r="218" spans="2:22" x14ac:dyDescent="0.35">
      <c r="B218" s="35">
        <v>203</v>
      </c>
      <c r="C218" s="34" t="s">
        <v>97</v>
      </c>
      <c r="D218" s="34" t="s">
        <v>63</v>
      </c>
      <c r="E218" s="34" t="s">
        <v>25</v>
      </c>
      <c r="F218" s="55">
        <v>2</v>
      </c>
      <c r="G218" s="35" t="s">
        <v>70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7"/>
      <c r="S218" s="36"/>
      <c r="T218" s="36"/>
      <c r="U218" s="36"/>
      <c r="V218" s="37"/>
    </row>
    <row r="219" spans="2:22" x14ac:dyDescent="0.35">
      <c r="B219" s="35">
        <v>203</v>
      </c>
      <c r="C219" s="34" t="s">
        <v>97</v>
      </c>
      <c r="D219" s="34" t="s">
        <v>63</v>
      </c>
      <c r="E219" s="34" t="s">
        <v>26</v>
      </c>
      <c r="F219" s="55">
        <v>2</v>
      </c>
      <c r="G219" s="35" t="s">
        <v>70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7"/>
      <c r="S219" s="36"/>
      <c r="T219" s="36"/>
      <c r="U219" s="36"/>
      <c r="V219" s="37"/>
    </row>
    <row r="220" spans="2:22" x14ac:dyDescent="0.35">
      <c r="B220" s="35">
        <v>203</v>
      </c>
      <c r="C220" s="34" t="s">
        <v>97</v>
      </c>
      <c r="D220" s="34" t="s">
        <v>63</v>
      </c>
      <c r="E220" s="34" t="s">
        <v>27</v>
      </c>
      <c r="F220" s="55">
        <v>3</v>
      </c>
      <c r="G220" s="35" t="s">
        <v>70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7"/>
      <c r="S220" s="36"/>
      <c r="T220" s="36"/>
      <c r="U220" s="36"/>
      <c r="V220" s="37"/>
    </row>
    <row r="221" spans="2:22" x14ac:dyDescent="0.35">
      <c r="B221" s="35">
        <v>203</v>
      </c>
      <c r="C221" s="34" t="s">
        <v>97</v>
      </c>
      <c r="D221" s="34" t="s">
        <v>63</v>
      </c>
      <c r="E221" s="34" t="s">
        <v>28</v>
      </c>
      <c r="F221" s="55">
        <v>3</v>
      </c>
      <c r="G221" s="35" t="s">
        <v>70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7"/>
      <c r="S221" s="36"/>
      <c r="T221" s="36"/>
      <c r="U221" s="36"/>
      <c r="V221" s="37"/>
    </row>
    <row r="222" spans="2:22" x14ac:dyDescent="0.35">
      <c r="B222" s="35">
        <v>203</v>
      </c>
      <c r="C222" s="34" t="s">
        <v>97</v>
      </c>
      <c r="D222" s="34" t="s">
        <v>63</v>
      </c>
      <c r="E222" s="34" t="s">
        <v>29</v>
      </c>
      <c r="F222" s="55">
        <v>3</v>
      </c>
      <c r="G222" s="35" t="s">
        <v>70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7"/>
      <c r="S222" s="36"/>
      <c r="T222" s="36"/>
      <c r="U222" s="36"/>
      <c r="V222" s="37"/>
    </row>
    <row r="223" spans="2:22" x14ac:dyDescent="0.35">
      <c r="B223" s="35">
        <v>203</v>
      </c>
      <c r="C223" s="34" t="s">
        <v>97</v>
      </c>
      <c r="D223" s="34" t="s">
        <v>63</v>
      </c>
      <c r="E223" s="34" t="s">
        <v>30</v>
      </c>
      <c r="F223" s="55">
        <v>4</v>
      </c>
      <c r="G223" s="35" t="s">
        <v>70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7"/>
      <c r="S223" s="36"/>
      <c r="T223" s="36"/>
      <c r="U223" s="36"/>
      <c r="V223" s="37"/>
    </row>
    <row r="224" spans="2:22" x14ac:dyDescent="0.35">
      <c r="B224" s="35">
        <v>203</v>
      </c>
      <c r="C224" s="34" t="s">
        <v>97</v>
      </c>
      <c r="D224" s="34" t="s">
        <v>63</v>
      </c>
      <c r="E224" s="34" t="s">
        <v>31</v>
      </c>
      <c r="F224" s="55">
        <v>4</v>
      </c>
      <c r="G224" s="35" t="s">
        <v>70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7"/>
      <c r="S224" s="36"/>
      <c r="T224" s="36"/>
      <c r="U224" s="36"/>
      <c r="V224" s="37"/>
    </row>
    <row r="225" spans="2:22" x14ac:dyDescent="0.35">
      <c r="B225" s="35">
        <v>203</v>
      </c>
      <c r="C225" s="34" t="s">
        <v>97</v>
      </c>
      <c r="D225" s="34" t="s">
        <v>63</v>
      </c>
      <c r="E225" s="34" t="s">
        <v>32</v>
      </c>
      <c r="F225" s="55">
        <v>4</v>
      </c>
      <c r="G225" s="35" t="s">
        <v>70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7"/>
      <c r="S225" s="36"/>
      <c r="T225" s="36"/>
      <c r="U225" s="36"/>
      <c r="V225" s="37"/>
    </row>
    <row r="226" spans="2:22" x14ac:dyDescent="0.35">
      <c r="B226" s="38">
        <v>203</v>
      </c>
      <c r="C226" s="39" t="s">
        <v>97</v>
      </c>
      <c r="D226" s="39"/>
      <c r="E226" s="39" t="s">
        <v>62</v>
      </c>
      <c r="F226" s="56"/>
      <c r="G226" s="38"/>
      <c r="H226" s="40">
        <f>SUM(H214:H225)</f>
        <v>0</v>
      </c>
      <c r="I226" s="40">
        <f t="shared" ref="I226:P226" si="17">SUM(I214:I225)</f>
        <v>0</v>
      </c>
      <c r="J226" s="40">
        <f t="shared" si="17"/>
        <v>0</v>
      </c>
      <c r="K226" s="40">
        <f t="shared" si="17"/>
        <v>0</v>
      </c>
      <c r="L226" s="40">
        <f t="shared" si="17"/>
        <v>0.66246118535855147</v>
      </c>
      <c r="M226" s="40">
        <f t="shared" si="17"/>
        <v>0</v>
      </c>
      <c r="N226" s="40">
        <f t="shared" si="17"/>
        <v>0.42066952862552071</v>
      </c>
      <c r="O226" s="40">
        <f t="shared" si="17"/>
        <v>1.4138313437561229E-3</v>
      </c>
      <c r="P226" s="40">
        <f t="shared" si="17"/>
        <v>0</v>
      </c>
      <c r="Q226" s="40">
        <f>SUM(Q214:Q225)</f>
        <v>0</v>
      </c>
      <c r="R226" s="41">
        <f t="shared" ref="R226:V226" si="18">SUM(R214:R225)</f>
        <v>0</v>
      </c>
      <c r="S226" s="40">
        <f t="shared" si="18"/>
        <v>0</v>
      </c>
      <c r="T226" s="40">
        <f t="shared" si="18"/>
        <v>0</v>
      </c>
      <c r="U226" s="40">
        <f t="shared" si="18"/>
        <v>0</v>
      </c>
      <c r="V226" s="41">
        <f t="shared" si="18"/>
        <v>0</v>
      </c>
    </row>
    <row r="227" spans="2:22" x14ac:dyDescent="0.35">
      <c r="B227" s="35">
        <v>204</v>
      </c>
      <c r="C227" s="34" t="s">
        <v>96</v>
      </c>
      <c r="D227" s="34" t="s">
        <v>63</v>
      </c>
      <c r="E227" s="34" t="s">
        <v>21</v>
      </c>
      <c r="F227" s="55">
        <v>1</v>
      </c>
      <c r="G227" s="35" t="s">
        <v>66</v>
      </c>
      <c r="H227" s="36">
        <v>0.26832945852529394</v>
      </c>
      <c r="I227" s="36">
        <v>6.9472594338416496E-5</v>
      </c>
      <c r="J227" s="36">
        <v>0</v>
      </c>
      <c r="K227" s="36">
        <v>1.6156791481452171</v>
      </c>
      <c r="L227" s="36">
        <v>2.6844350646516305E-2</v>
      </c>
      <c r="M227" s="36">
        <v>5.4256406593714224E-2</v>
      </c>
      <c r="N227" s="36">
        <v>8.1100757240230525E-2</v>
      </c>
      <c r="O227" s="36">
        <v>8.1100757240230525E-2</v>
      </c>
      <c r="P227" s="36">
        <v>1.4127396507472864E-3</v>
      </c>
      <c r="Q227" s="36">
        <v>0.11800794750009412</v>
      </c>
      <c r="R227" s="37">
        <v>4187.8378035002543</v>
      </c>
      <c r="S227" s="36">
        <v>2.5138803342578526E-2</v>
      </c>
      <c r="T227" s="36">
        <v>3.8355769812158089E-2</v>
      </c>
      <c r="U227" s="36">
        <v>4.0359143169445008E-3</v>
      </c>
      <c r="V227" s="37">
        <v>4198.7059689940679</v>
      </c>
    </row>
    <row r="228" spans="2:22" x14ac:dyDescent="0.35">
      <c r="B228" s="35">
        <v>204</v>
      </c>
      <c r="C228" s="34" t="s">
        <v>96</v>
      </c>
      <c r="D228" s="34" t="s">
        <v>63</v>
      </c>
      <c r="E228" s="34" t="s">
        <v>22</v>
      </c>
      <c r="F228" s="55">
        <v>1</v>
      </c>
      <c r="G228" s="35" t="s">
        <v>66</v>
      </c>
      <c r="H228" s="36">
        <v>0.2330500867429981</v>
      </c>
      <c r="I228" s="36">
        <v>1.0503090287649196E-4</v>
      </c>
      <c r="J228" s="36">
        <v>0</v>
      </c>
      <c r="K228" s="36">
        <v>1.4032531787358795</v>
      </c>
      <c r="L228" s="36">
        <v>2.3314913990855592E-2</v>
      </c>
      <c r="M228" s="36">
        <v>4.7122892628043485E-2</v>
      </c>
      <c r="N228" s="36">
        <v>7.0437806618899063E-2</v>
      </c>
      <c r="O228" s="36">
        <v>7.0437806618899063E-2</v>
      </c>
      <c r="P228" s="36">
        <v>2.1358252482210315E-3</v>
      </c>
      <c r="Q228" s="36">
        <v>8.11734677245258E-2</v>
      </c>
      <c r="R228" s="37">
        <v>3541.1201123718465</v>
      </c>
      <c r="S228" s="36">
        <v>4.5596134161242183E-2</v>
      </c>
      <c r="T228" s="36">
        <v>3.2538684733787591E-2</v>
      </c>
      <c r="U228" s="36">
        <v>3.2301647859751437E-3</v>
      </c>
      <c r="V228" s="37">
        <v>3551.019555582815</v>
      </c>
    </row>
    <row r="229" spans="2:22" x14ac:dyDescent="0.35">
      <c r="B229" s="35">
        <v>204</v>
      </c>
      <c r="C229" s="34" t="s">
        <v>96</v>
      </c>
      <c r="D229" s="34" t="s">
        <v>63</v>
      </c>
      <c r="E229" s="34" t="s">
        <v>23</v>
      </c>
      <c r="F229" s="55">
        <v>1</v>
      </c>
      <c r="G229" s="35" t="s">
        <v>66</v>
      </c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7"/>
      <c r="S229" s="36"/>
      <c r="T229" s="36"/>
      <c r="U229" s="36"/>
      <c r="V229" s="37"/>
    </row>
    <row r="230" spans="2:22" x14ac:dyDescent="0.35">
      <c r="B230" s="35">
        <v>204</v>
      </c>
      <c r="C230" s="34" t="s">
        <v>96</v>
      </c>
      <c r="D230" s="34" t="s">
        <v>63</v>
      </c>
      <c r="E230" s="34" t="s">
        <v>24</v>
      </c>
      <c r="F230" s="55">
        <v>2</v>
      </c>
      <c r="G230" s="35" t="s">
        <v>66</v>
      </c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7"/>
      <c r="S230" s="36"/>
      <c r="T230" s="36"/>
      <c r="U230" s="36"/>
      <c r="V230" s="37"/>
    </row>
    <row r="231" spans="2:22" x14ac:dyDescent="0.35">
      <c r="B231" s="35">
        <v>204</v>
      </c>
      <c r="C231" s="34" t="s">
        <v>96</v>
      </c>
      <c r="D231" s="34" t="s">
        <v>63</v>
      </c>
      <c r="E231" s="34" t="s">
        <v>25</v>
      </c>
      <c r="F231" s="55">
        <v>2</v>
      </c>
      <c r="G231" s="35" t="s">
        <v>66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7"/>
      <c r="S231" s="36"/>
      <c r="T231" s="36"/>
      <c r="U231" s="36"/>
      <c r="V231" s="37"/>
    </row>
    <row r="232" spans="2:22" x14ac:dyDescent="0.35">
      <c r="B232" s="35">
        <v>204</v>
      </c>
      <c r="C232" s="34" t="s">
        <v>96</v>
      </c>
      <c r="D232" s="34" t="s">
        <v>63</v>
      </c>
      <c r="E232" s="34" t="s">
        <v>26</v>
      </c>
      <c r="F232" s="55">
        <v>2</v>
      </c>
      <c r="G232" s="35" t="s">
        <v>66</v>
      </c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7"/>
      <c r="S232" s="36"/>
      <c r="T232" s="36"/>
      <c r="U232" s="36"/>
      <c r="V232" s="37"/>
    </row>
    <row r="233" spans="2:22" x14ac:dyDescent="0.35">
      <c r="B233" s="35">
        <v>204</v>
      </c>
      <c r="C233" s="34" t="s">
        <v>96</v>
      </c>
      <c r="D233" s="34" t="s">
        <v>63</v>
      </c>
      <c r="E233" s="34" t="s">
        <v>27</v>
      </c>
      <c r="F233" s="55">
        <v>3</v>
      </c>
      <c r="G233" s="35" t="s">
        <v>66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7"/>
      <c r="S233" s="36"/>
      <c r="T233" s="36"/>
      <c r="U233" s="36"/>
      <c r="V233" s="37"/>
    </row>
    <row r="234" spans="2:22" x14ac:dyDescent="0.35">
      <c r="B234" s="35">
        <v>204</v>
      </c>
      <c r="C234" s="34" t="s">
        <v>96</v>
      </c>
      <c r="D234" s="34" t="s">
        <v>63</v>
      </c>
      <c r="E234" s="34" t="s">
        <v>28</v>
      </c>
      <c r="F234" s="55">
        <v>3</v>
      </c>
      <c r="G234" s="35" t="s">
        <v>66</v>
      </c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7"/>
      <c r="S234" s="36"/>
      <c r="T234" s="36"/>
      <c r="U234" s="36"/>
      <c r="V234" s="37"/>
    </row>
    <row r="235" spans="2:22" x14ac:dyDescent="0.35">
      <c r="B235" s="35">
        <v>204</v>
      </c>
      <c r="C235" s="34" t="s">
        <v>96</v>
      </c>
      <c r="D235" s="34" t="s">
        <v>63</v>
      </c>
      <c r="E235" s="34" t="s">
        <v>29</v>
      </c>
      <c r="F235" s="55">
        <v>3</v>
      </c>
      <c r="G235" s="35" t="s">
        <v>66</v>
      </c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7"/>
      <c r="S235" s="36"/>
      <c r="T235" s="36"/>
      <c r="U235" s="36"/>
      <c r="V235" s="37"/>
    </row>
    <row r="236" spans="2:22" x14ac:dyDescent="0.35">
      <c r="B236" s="35">
        <v>204</v>
      </c>
      <c r="C236" s="34" t="s">
        <v>96</v>
      </c>
      <c r="D236" s="34" t="s">
        <v>63</v>
      </c>
      <c r="E236" s="34" t="s">
        <v>30</v>
      </c>
      <c r="F236" s="55">
        <v>4</v>
      </c>
      <c r="G236" s="35" t="s">
        <v>66</v>
      </c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7"/>
      <c r="S236" s="36"/>
      <c r="T236" s="36"/>
      <c r="U236" s="36"/>
      <c r="V236" s="37"/>
    </row>
    <row r="237" spans="2:22" x14ac:dyDescent="0.35">
      <c r="B237" s="35">
        <v>204</v>
      </c>
      <c r="C237" s="34" t="s">
        <v>96</v>
      </c>
      <c r="D237" s="34" t="s">
        <v>63</v>
      </c>
      <c r="E237" s="34" t="s">
        <v>31</v>
      </c>
      <c r="F237" s="55">
        <v>4</v>
      </c>
      <c r="G237" s="35" t="s">
        <v>66</v>
      </c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7"/>
      <c r="S237" s="36"/>
      <c r="T237" s="36"/>
      <c r="U237" s="36"/>
      <c r="V237" s="37"/>
    </row>
    <row r="238" spans="2:22" x14ac:dyDescent="0.35">
      <c r="B238" s="35">
        <v>204</v>
      </c>
      <c r="C238" s="34" t="s">
        <v>96</v>
      </c>
      <c r="D238" s="34" t="s">
        <v>63</v>
      </c>
      <c r="E238" s="34" t="s">
        <v>32</v>
      </c>
      <c r="F238" s="55">
        <v>4</v>
      </c>
      <c r="G238" s="35" t="s">
        <v>66</v>
      </c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7"/>
      <c r="S238" s="36"/>
      <c r="T238" s="36"/>
      <c r="U238" s="36"/>
      <c r="V238" s="37"/>
    </row>
    <row r="239" spans="2:22" x14ac:dyDescent="0.35">
      <c r="B239" s="38">
        <v>204</v>
      </c>
      <c r="C239" s="39" t="s">
        <v>96</v>
      </c>
      <c r="D239" s="39"/>
      <c r="E239" s="39" t="s">
        <v>62</v>
      </c>
      <c r="F239" s="56"/>
      <c r="G239" s="38"/>
      <c r="H239" s="40">
        <f>SUM(H227:H238)</f>
        <v>0.50137954526829209</v>
      </c>
      <c r="I239" s="40">
        <f t="shared" ref="I239:V239" si="19">SUM(I227:I238)</f>
        <v>1.7450349721490847E-4</v>
      </c>
      <c r="J239" s="40">
        <f t="shared" si="19"/>
        <v>0</v>
      </c>
      <c r="K239" s="40">
        <f t="shared" si="19"/>
        <v>3.0189323268810968</v>
      </c>
      <c r="L239" s="40">
        <f t="shared" si="19"/>
        <v>5.01592646373719E-2</v>
      </c>
      <c r="M239" s="40">
        <f t="shared" si="19"/>
        <v>0.1013792992217577</v>
      </c>
      <c r="N239" s="40">
        <f t="shared" si="19"/>
        <v>0.15153856385912959</v>
      </c>
      <c r="O239" s="40">
        <f t="shared" si="19"/>
        <v>0.15153856385912959</v>
      </c>
      <c r="P239" s="40">
        <f t="shared" si="19"/>
        <v>3.5485648989683179E-3</v>
      </c>
      <c r="Q239" s="40">
        <f t="shared" si="19"/>
        <v>0.19918141522461991</v>
      </c>
      <c r="R239" s="41">
        <f t="shared" si="19"/>
        <v>7728.9579158721008</v>
      </c>
      <c r="S239" s="40">
        <f t="shared" si="19"/>
        <v>7.0734937503820705E-2</v>
      </c>
      <c r="T239" s="40">
        <f t="shared" si="19"/>
        <v>7.0894454545945673E-2</v>
      </c>
      <c r="U239" s="40">
        <f t="shared" si="19"/>
        <v>7.266079102919645E-3</v>
      </c>
      <c r="V239" s="41">
        <f t="shared" si="19"/>
        <v>7749.7255245768829</v>
      </c>
    </row>
    <row r="240" spans="2:22" x14ac:dyDescent="0.35">
      <c r="B240" s="35">
        <v>204</v>
      </c>
      <c r="C240" s="34" t="s">
        <v>95</v>
      </c>
      <c r="D240" s="34" t="s">
        <v>63</v>
      </c>
      <c r="E240" s="34" t="s">
        <v>21</v>
      </c>
      <c r="F240" s="55">
        <v>1</v>
      </c>
      <c r="G240" s="35" t="s">
        <v>88</v>
      </c>
      <c r="H240" s="36">
        <v>7.5692745905675277E-2</v>
      </c>
      <c r="I240" s="36">
        <v>8.7147873084625021E-6</v>
      </c>
      <c r="J240" s="36">
        <v>0</v>
      </c>
      <c r="K240" s="36">
        <v>9.0110411792470577E-2</v>
      </c>
      <c r="L240" s="36">
        <v>1.7120978240569406E-3</v>
      </c>
      <c r="M240" s="36">
        <v>5.1362934721708269E-3</v>
      </c>
      <c r="N240" s="36">
        <v>6.8483912962277625E-3</v>
      </c>
      <c r="O240" s="36">
        <v>6.8483912962277625E-3</v>
      </c>
      <c r="P240" s="36">
        <v>1.7721701191294279E-4</v>
      </c>
      <c r="Q240" s="36">
        <v>4.95607264858588E-3</v>
      </c>
      <c r="R240" s="37">
        <v>104.83116048001919</v>
      </c>
      <c r="S240" s="36">
        <v>2.0263280663750704E-3</v>
      </c>
      <c r="T240" s="36">
        <v>2.0263280663750699E-4</v>
      </c>
      <c r="U240" s="36">
        <v>8.53870042271329E-5</v>
      </c>
      <c r="V240" s="37">
        <v>104.94159535963661</v>
      </c>
    </row>
    <row r="241" spans="2:22" x14ac:dyDescent="0.35">
      <c r="B241" s="35">
        <v>204</v>
      </c>
      <c r="C241" s="34" t="s">
        <v>95</v>
      </c>
      <c r="D241" s="34" t="s">
        <v>63</v>
      </c>
      <c r="E241" s="34" t="s">
        <v>22</v>
      </c>
      <c r="F241" s="55">
        <v>1</v>
      </c>
      <c r="G241" s="35" t="s">
        <v>88</v>
      </c>
      <c r="H241" s="36">
        <v>6.836764146319059E-2</v>
      </c>
      <c r="I241" s="36">
        <v>6.9592894317148195E-6</v>
      </c>
      <c r="J241" s="36">
        <v>0</v>
      </c>
      <c r="K241" s="36">
        <v>8.1390049360941172E-2</v>
      </c>
      <c r="L241" s="36">
        <v>1.5464109378578821E-3</v>
      </c>
      <c r="M241" s="36">
        <v>4.6392328135736504E-3</v>
      </c>
      <c r="N241" s="36">
        <v>6.1856437514315283E-3</v>
      </c>
      <c r="O241" s="36">
        <v>6.1856437514315283E-3</v>
      </c>
      <c r="P241" s="36">
        <v>1.4151859758277979E-4</v>
      </c>
      <c r="Q241" s="36">
        <v>4.4764527148517625E-3</v>
      </c>
      <c r="R241" s="37">
        <v>94.586045641867457</v>
      </c>
      <c r="S241" s="36">
        <v>1.8302318018871603E-3</v>
      </c>
      <c r="T241" s="36">
        <v>1.8302318018871596E-4</v>
      </c>
      <c r="U241" s="36">
        <v>7.712374575353938E-5</v>
      </c>
      <c r="V241" s="37">
        <v>94.685793275070324</v>
      </c>
    </row>
    <row r="242" spans="2:22" x14ac:dyDescent="0.35">
      <c r="B242" s="35">
        <v>204</v>
      </c>
      <c r="C242" s="34" t="s">
        <v>95</v>
      </c>
      <c r="D242" s="34" t="s">
        <v>63</v>
      </c>
      <c r="E242" s="34" t="s">
        <v>23</v>
      </c>
      <c r="F242" s="55">
        <v>1</v>
      </c>
      <c r="G242" s="35" t="s">
        <v>88</v>
      </c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7"/>
      <c r="S242" s="36"/>
      <c r="T242" s="36"/>
      <c r="U242" s="36"/>
      <c r="V242" s="37"/>
    </row>
    <row r="243" spans="2:22" x14ac:dyDescent="0.35">
      <c r="B243" s="35">
        <v>204</v>
      </c>
      <c r="C243" s="34" t="s">
        <v>95</v>
      </c>
      <c r="D243" s="34" t="s">
        <v>63</v>
      </c>
      <c r="E243" s="34" t="s">
        <v>24</v>
      </c>
      <c r="F243" s="55">
        <v>2</v>
      </c>
      <c r="G243" s="35" t="s">
        <v>88</v>
      </c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7"/>
      <c r="S243" s="36"/>
      <c r="T243" s="36"/>
      <c r="U243" s="36"/>
      <c r="V243" s="37"/>
    </row>
    <row r="244" spans="2:22" x14ac:dyDescent="0.35">
      <c r="B244" s="35">
        <v>204</v>
      </c>
      <c r="C244" s="34" t="s">
        <v>95</v>
      </c>
      <c r="D244" s="34" t="s">
        <v>63</v>
      </c>
      <c r="E244" s="34" t="s">
        <v>25</v>
      </c>
      <c r="F244" s="55">
        <v>2</v>
      </c>
      <c r="G244" s="35" t="s">
        <v>88</v>
      </c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7"/>
      <c r="S244" s="36"/>
      <c r="T244" s="36"/>
      <c r="U244" s="36"/>
      <c r="V244" s="37"/>
    </row>
    <row r="245" spans="2:22" x14ac:dyDescent="0.35">
      <c r="B245" s="35">
        <v>204</v>
      </c>
      <c r="C245" s="34" t="s">
        <v>95</v>
      </c>
      <c r="D245" s="34" t="s">
        <v>63</v>
      </c>
      <c r="E245" s="34" t="s">
        <v>26</v>
      </c>
      <c r="F245" s="55">
        <v>2</v>
      </c>
      <c r="G245" s="35" t="s">
        <v>88</v>
      </c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7"/>
      <c r="S245" s="36"/>
      <c r="T245" s="36"/>
      <c r="U245" s="36"/>
      <c r="V245" s="37"/>
    </row>
    <row r="246" spans="2:22" x14ac:dyDescent="0.35">
      <c r="B246" s="35">
        <v>204</v>
      </c>
      <c r="C246" s="34" t="s">
        <v>95</v>
      </c>
      <c r="D246" s="34" t="s">
        <v>63</v>
      </c>
      <c r="E246" s="34" t="s">
        <v>27</v>
      </c>
      <c r="F246" s="55">
        <v>3</v>
      </c>
      <c r="G246" s="35" t="s">
        <v>88</v>
      </c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7"/>
      <c r="S246" s="36"/>
      <c r="T246" s="36"/>
      <c r="U246" s="36"/>
      <c r="V246" s="37"/>
    </row>
    <row r="247" spans="2:22" x14ac:dyDescent="0.35">
      <c r="B247" s="35">
        <v>204</v>
      </c>
      <c r="C247" s="34" t="s">
        <v>95</v>
      </c>
      <c r="D247" s="34" t="s">
        <v>63</v>
      </c>
      <c r="E247" s="34" t="s">
        <v>28</v>
      </c>
      <c r="F247" s="55">
        <v>3</v>
      </c>
      <c r="G247" s="35" t="s">
        <v>88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7"/>
      <c r="S247" s="36"/>
      <c r="T247" s="36"/>
      <c r="U247" s="36"/>
      <c r="V247" s="37"/>
    </row>
    <row r="248" spans="2:22" x14ac:dyDescent="0.35">
      <c r="B248" s="35">
        <v>204</v>
      </c>
      <c r="C248" s="34" t="s">
        <v>95</v>
      </c>
      <c r="D248" s="34" t="s">
        <v>63</v>
      </c>
      <c r="E248" s="34" t="s">
        <v>29</v>
      </c>
      <c r="F248" s="55">
        <v>3</v>
      </c>
      <c r="G248" s="35" t="s">
        <v>88</v>
      </c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7"/>
      <c r="S248" s="36"/>
      <c r="T248" s="36"/>
      <c r="U248" s="36"/>
      <c r="V248" s="37"/>
    </row>
    <row r="249" spans="2:22" x14ac:dyDescent="0.35">
      <c r="B249" s="35">
        <v>204</v>
      </c>
      <c r="C249" s="34" t="s">
        <v>95</v>
      </c>
      <c r="D249" s="34" t="s">
        <v>63</v>
      </c>
      <c r="E249" s="34" t="s">
        <v>30</v>
      </c>
      <c r="F249" s="55">
        <v>4</v>
      </c>
      <c r="G249" s="35" t="s">
        <v>88</v>
      </c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7"/>
      <c r="S249" s="36"/>
      <c r="T249" s="36"/>
      <c r="U249" s="36"/>
      <c r="V249" s="37"/>
    </row>
    <row r="250" spans="2:22" x14ac:dyDescent="0.35">
      <c r="B250" s="35">
        <v>204</v>
      </c>
      <c r="C250" s="34" t="s">
        <v>95</v>
      </c>
      <c r="D250" s="34" t="s">
        <v>63</v>
      </c>
      <c r="E250" s="34" t="s">
        <v>31</v>
      </c>
      <c r="F250" s="55">
        <v>4</v>
      </c>
      <c r="G250" s="35" t="s">
        <v>88</v>
      </c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7"/>
      <c r="S250" s="36"/>
      <c r="T250" s="36"/>
      <c r="U250" s="36"/>
      <c r="V250" s="37"/>
    </row>
    <row r="251" spans="2:22" x14ac:dyDescent="0.35">
      <c r="B251" s="35">
        <v>204</v>
      </c>
      <c r="C251" s="34" t="s">
        <v>95</v>
      </c>
      <c r="D251" s="34" t="s">
        <v>63</v>
      </c>
      <c r="E251" s="34" t="s">
        <v>32</v>
      </c>
      <c r="F251" s="55">
        <v>4</v>
      </c>
      <c r="G251" s="35" t="s">
        <v>88</v>
      </c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7"/>
      <c r="S251" s="36"/>
      <c r="T251" s="36"/>
      <c r="U251" s="36"/>
      <c r="V251" s="37"/>
    </row>
    <row r="252" spans="2:22" x14ac:dyDescent="0.35">
      <c r="B252" s="38">
        <v>204</v>
      </c>
      <c r="C252" s="39" t="s">
        <v>95</v>
      </c>
      <c r="D252" s="39"/>
      <c r="E252" s="39" t="s">
        <v>62</v>
      </c>
      <c r="F252" s="56"/>
      <c r="G252" s="38"/>
      <c r="H252" s="40">
        <f>SUM(H240:H251)</f>
        <v>0.14406038736886587</v>
      </c>
      <c r="I252" s="40">
        <f t="shared" ref="I252:V252" si="20">SUM(I240:I251)</f>
        <v>1.5674076740177322E-5</v>
      </c>
      <c r="J252" s="40">
        <f t="shared" si="20"/>
        <v>0</v>
      </c>
      <c r="K252" s="40">
        <f t="shared" si="20"/>
        <v>0.17150046115341175</v>
      </c>
      <c r="L252" s="40">
        <f t="shared" si="20"/>
        <v>3.2585087619148227E-3</v>
      </c>
      <c r="M252" s="40">
        <f t="shared" si="20"/>
        <v>9.7755262857444764E-3</v>
      </c>
      <c r="N252" s="40">
        <f t="shared" si="20"/>
        <v>1.3034035047659291E-2</v>
      </c>
      <c r="O252" s="40">
        <f t="shared" si="20"/>
        <v>1.3034035047659291E-2</v>
      </c>
      <c r="P252" s="40">
        <f t="shared" si="20"/>
        <v>3.1873560949572256E-4</v>
      </c>
      <c r="Q252" s="40">
        <f t="shared" si="20"/>
        <v>9.4325253634376417E-3</v>
      </c>
      <c r="R252" s="41">
        <f t="shared" si="20"/>
        <v>199.41720612188664</v>
      </c>
      <c r="S252" s="40">
        <f t="shared" si="20"/>
        <v>3.8565598682622306E-3</v>
      </c>
      <c r="T252" s="40">
        <f t="shared" si="20"/>
        <v>3.8565598682622294E-4</v>
      </c>
      <c r="U252" s="40">
        <f t="shared" si="20"/>
        <v>1.6251074998067228E-4</v>
      </c>
      <c r="V252" s="41">
        <f t="shared" si="20"/>
        <v>199.62738863470693</v>
      </c>
    </row>
    <row r="253" spans="2:22" x14ac:dyDescent="0.35">
      <c r="B253" s="35">
        <v>204</v>
      </c>
      <c r="C253" s="34" t="s">
        <v>94</v>
      </c>
      <c r="D253" s="34" t="s">
        <v>63</v>
      </c>
      <c r="E253" s="34" t="s">
        <v>21</v>
      </c>
      <c r="F253" s="55">
        <v>1</v>
      </c>
      <c r="G253" s="35" t="s">
        <v>88</v>
      </c>
      <c r="H253" s="36">
        <v>3.2864851426068005</v>
      </c>
      <c r="I253" s="36">
        <v>9.1703259448589551E-5</v>
      </c>
      <c r="J253" s="36">
        <v>0</v>
      </c>
      <c r="K253" s="36">
        <v>0.72090641837826608</v>
      </c>
      <c r="L253" s="36">
        <v>1.9748013190869454E-2</v>
      </c>
      <c r="M253" s="36">
        <v>5.9244039572608362E-2</v>
      </c>
      <c r="N253" s="36">
        <v>7.8992052763477816E-2</v>
      </c>
      <c r="O253" s="36">
        <v>7.8992052763477816E-2</v>
      </c>
      <c r="P253" s="36">
        <v>1.8648048480053496E-3</v>
      </c>
      <c r="Q253" s="36">
        <v>2.180575447463573E-2</v>
      </c>
      <c r="R253" s="37">
        <v>1221.8486684069023</v>
      </c>
      <c r="S253" s="36">
        <v>4.0656923342632458</v>
      </c>
      <c r="T253" s="36">
        <v>1.4023481423152483E-2</v>
      </c>
      <c r="U253" s="36">
        <v>1.737664103783064E-3</v>
      </c>
      <c r="V253" s="37">
        <v>1339.404276343409</v>
      </c>
    </row>
    <row r="254" spans="2:22" x14ac:dyDescent="0.35">
      <c r="B254" s="35">
        <v>204</v>
      </c>
      <c r="C254" s="34" t="s">
        <v>94</v>
      </c>
      <c r="D254" s="34" t="s">
        <v>63</v>
      </c>
      <c r="E254" s="34" t="s">
        <v>22</v>
      </c>
      <c r="F254" s="55">
        <v>1</v>
      </c>
      <c r="G254" s="35" t="s">
        <v>88</v>
      </c>
      <c r="H254" s="36">
        <v>3.0199649022225605</v>
      </c>
      <c r="I254" s="36">
        <v>7.4759332933069209E-5</v>
      </c>
      <c r="J254" s="36">
        <v>0</v>
      </c>
      <c r="K254" s="36">
        <v>0.66244391403591651</v>
      </c>
      <c r="L254" s="36">
        <v>1.8146531670534049E-2</v>
      </c>
      <c r="M254" s="36">
        <v>5.443959501160215E-2</v>
      </c>
      <c r="N254" s="36">
        <v>7.2586126682136196E-2</v>
      </c>
      <c r="O254" s="36">
        <v>7.2586126682136196E-2</v>
      </c>
      <c r="P254" s="36">
        <v>1.5202465792984174E-3</v>
      </c>
      <c r="Q254" s="36">
        <v>1.5360711291078598E-2</v>
      </c>
      <c r="R254" s="37">
        <v>1121.2255630138663</v>
      </c>
      <c r="S254" s="36">
        <v>3.7708849627438976</v>
      </c>
      <c r="T254" s="36">
        <v>1.2886235557815042E-2</v>
      </c>
      <c r="U254" s="36">
        <v>1.1242828854761487E-3</v>
      </c>
      <c r="V254" s="37">
        <v>1230.2251943935166</v>
      </c>
    </row>
    <row r="255" spans="2:22" x14ac:dyDescent="0.35">
      <c r="B255" s="35">
        <v>204</v>
      </c>
      <c r="C255" s="34" t="s">
        <v>94</v>
      </c>
      <c r="D255" s="34" t="s">
        <v>63</v>
      </c>
      <c r="E255" s="34" t="s">
        <v>23</v>
      </c>
      <c r="F255" s="55">
        <v>1</v>
      </c>
      <c r="G255" s="35" t="s">
        <v>88</v>
      </c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7"/>
      <c r="S255" s="36"/>
      <c r="T255" s="36"/>
      <c r="U255" s="36"/>
      <c r="V255" s="37"/>
    </row>
    <row r="256" spans="2:22" x14ac:dyDescent="0.35">
      <c r="B256" s="35">
        <v>204</v>
      </c>
      <c r="C256" s="34" t="s">
        <v>94</v>
      </c>
      <c r="D256" s="34" t="s">
        <v>63</v>
      </c>
      <c r="E256" s="34" t="s">
        <v>24</v>
      </c>
      <c r="F256" s="55">
        <v>2</v>
      </c>
      <c r="G256" s="35" t="s">
        <v>88</v>
      </c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7"/>
      <c r="S256" s="36"/>
      <c r="T256" s="36"/>
      <c r="U256" s="36"/>
      <c r="V256" s="37"/>
    </row>
    <row r="257" spans="2:22" x14ac:dyDescent="0.35">
      <c r="B257" s="35">
        <v>204</v>
      </c>
      <c r="C257" s="34" t="s">
        <v>94</v>
      </c>
      <c r="D257" s="34" t="s">
        <v>63</v>
      </c>
      <c r="E257" s="34" t="s">
        <v>25</v>
      </c>
      <c r="F257" s="55">
        <v>2</v>
      </c>
      <c r="G257" s="35" t="s">
        <v>88</v>
      </c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7"/>
      <c r="S257" s="36"/>
      <c r="T257" s="36"/>
      <c r="U257" s="36"/>
      <c r="V257" s="37"/>
    </row>
    <row r="258" spans="2:22" x14ac:dyDescent="0.35">
      <c r="B258" s="35">
        <v>204</v>
      </c>
      <c r="C258" s="34" t="s">
        <v>94</v>
      </c>
      <c r="D258" s="34" t="s">
        <v>63</v>
      </c>
      <c r="E258" s="34" t="s">
        <v>26</v>
      </c>
      <c r="F258" s="55">
        <v>2</v>
      </c>
      <c r="G258" s="35" t="s">
        <v>88</v>
      </c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7"/>
      <c r="S258" s="36"/>
      <c r="T258" s="36"/>
      <c r="U258" s="36"/>
      <c r="V258" s="37"/>
    </row>
    <row r="259" spans="2:22" x14ac:dyDescent="0.35">
      <c r="B259" s="35">
        <v>204</v>
      </c>
      <c r="C259" s="34" t="s">
        <v>94</v>
      </c>
      <c r="D259" s="34" t="s">
        <v>63</v>
      </c>
      <c r="E259" s="34" t="s">
        <v>27</v>
      </c>
      <c r="F259" s="55">
        <v>3</v>
      </c>
      <c r="G259" s="35" t="s">
        <v>88</v>
      </c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7"/>
      <c r="S259" s="36"/>
      <c r="T259" s="36"/>
      <c r="U259" s="36"/>
      <c r="V259" s="37"/>
    </row>
    <row r="260" spans="2:22" x14ac:dyDescent="0.35">
      <c r="B260" s="35">
        <v>204</v>
      </c>
      <c r="C260" s="34" t="s">
        <v>94</v>
      </c>
      <c r="D260" s="34" t="s">
        <v>63</v>
      </c>
      <c r="E260" s="34" t="s">
        <v>28</v>
      </c>
      <c r="F260" s="55">
        <v>3</v>
      </c>
      <c r="G260" s="35" t="s">
        <v>88</v>
      </c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7"/>
      <c r="S260" s="36"/>
      <c r="T260" s="36"/>
      <c r="U260" s="36"/>
      <c r="V260" s="37"/>
    </row>
    <row r="261" spans="2:22" x14ac:dyDescent="0.35">
      <c r="B261" s="35">
        <v>204</v>
      </c>
      <c r="C261" s="34" t="s">
        <v>94</v>
      </c>
      <c r="D261" s="34" t="s">
        <v>63</v>
      </c>
      <c r="E261" s="34" t="s">
        <v>29</v>
      </c>
      <c r="F261" s="55">
        <v>3</v>
      </c>
      <c r="G261" s="35" t="s">
        <v>88</v>
      </c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7"/>
      <c r="S261" s="36"/>
      <c r="T261" s="36"/>
      <c r="U261" s="36"/>
      <c r="V261" s="37"/>
    </row>
    <row r="262" spans="2:22" x14ac:dyDescent="0.35">
      <c r="B262" s="35">
        <v>204</v>
      </c>
      <c r="C262" s="34" t="s">
        <v>94</v>
      </c>
      <c r="D262" s="34" t="s">
        <v>63</v>
      </c>
      <c r="E262" s="34" t="s">
        <v>30</v>
      </c>
      <c r="F262" s="55">
        <v>4</v>
      </c>
      <c r="G262" s="35" t="s">
        <v>88</v>
      </c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7"/>
      <c r="S262" s="36"/>
      <c r="T262" s="36"/>
      <c r="U262" s="36"/>
      <c r="V262" s="37"/>
    </row>
    <row r="263" spans="2:22" x14ac:dyDescent="0.35">
      <c r="B263" s="35">
        <v>204</v>
      </c>
      <c r="C263" s="34" t="s">
        <v>94</v>
      </c>
      <c r="D263" s="34" t="s">
        <v>63</v>
      </c>
      <c r="E263" s="34" t="s">
        <v>31</v>
      </c>
      <c r="F263" s="55">
        <v>4</v>
      </c>
      <c r="G263" s="35" t="s">
        <v>88</v>
      </c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7"/>
      <c r="S263" s="36"/>
      <c r="T263" s="36"/>
      <c r="U263" s="36"/>
      <c r="V263" s="37"/>
    </row>
    <row r="264" spans="2:22" x14ac:dyDescent="0.35">
      <c r="B264" s="35">
        <v>204</v>
      </c>
      <c r="C264" s="34" t="s">
        <v>94</v>
      </c>
      <c r="D264" s="34" t="s">
        <v>63</v>
      </c>
      <c r="E264" s="34" t="s">
        <v>32</v>
      </c>
      <c r="F264" s="55">
        <v>4</v>
      </c>
      <c r="G264" s="35" t="s">
        <v>88</v>
      </c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7"/>
      <c r="S264" s="36"/>
      <c r="T264" s="36"/>
      <c r="U264" s="36"/>
      <c r="V264" s="37"/>
    </row>
    <row r="265" spans="2:22" x14ac:dyDescent="0.35">
      <c r="B265" s="38">
        <v>204</v>
      </c>
      <c r="C265" s="39" t="s">
        <v>94</v>
      </c>
      <c r="D265" s="39"/>
      <c r="E265" s="39" t="s">
        <v>62</v>
      </c>
      <c r="F265" s="56"/>
      <c r="G265" s="38"/>
      <c r="H265" s="40">
        <f>SUM(H253:H264)</f>
        <v>6.3064500448293614</v>
      </c>
      <c r="I265" s="40">
        <f t="shared" ref="I265:V265" si="21">SUM(I253:I264)</f>
        <v>1.6646259238165876E-4</v>
      </c>
      <c r="J265" s="40">
        <f t="shared" si="21"/>
        <v>0</v>
      </c>
      <c r="K265" s="40">
        <f t="shared" si="21"/>
        <v>1.3833503324141825</v>
      </c>
      <c r="L265" s="40">
        <f t="shared" si="21"/>
        <v>3.7894544861403506E-2</v>
      </c>
      <c r="M265" s="40">
        <f t="shared" si="21"/>
        <v>0.11368363458421052</v>
      </c>
      <c r="N265" s="40">
        <f t="shared" si="21"/>
        <v>0.15157817944561403</v>
      </c>
      <c r="O265" s="40">
        <f t="shared" si="21"/>
        <v>0.15157817944561403</v>
      </c>
      <c r="P265" s="40">
        <f t="shared" si="21"/>
        <v>3.3850514273037671E-3</v>
      </c>
      <c r="Q265" s="40">
        <f t="shared" si="21"/>
        <v>3.7166465765714328E-2</v>
      </c>
      <c r="R265" s="41">
        <f t="shared" si="21"/>
        <v>2343.0742314207687</v>
      </c>
      <c r="S265" s="40">
        <f t="shared" si="21"/>
        <v>7.8365772970071435</v>
      </c>
      <c r="T265" s="40">
        <f t="shared" si="21"/>
        <v>2.6909716980967523E-2</v>
      </c>
      <c r="U265" s="40">
        <f t="shared" si="21"/>
        <v>2.8619469892592125E-3</v>
      </c>
      <c r="V265" s="41">
        <f t="shared" si="21"/>
        <v>2569.6294707369257</v>
      </c>
    </row>
    <row r="266" spans="2:22" x14ac:dyDescent="0.35">
      <c r="B266" s="35">
        <v>204</v>
      </c>
      <c r="C266" s="34" t="s">
        <v>93</v>
      </c>
      <c r="D266" s="34" t="s">
        <v>63</v>
      </c>
      <c r="E266" s="34" t="s">
        <v>21</v>
      </c>
      <c r="F266" s="55">
        <v>1</v>
      </c>
      <c r="G266" s="35" t="s">
        <v>88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  <c r="O266" s="36">
        <v>0</v>
      </c>
      <c r="P266" s="36">
        <v>0</v>
      </c>
      <c r="Q266" s="36">
        <v>0</v>
      </c>
      <c r="R266" s="37">
        <v>0</v>
      </c>
      <c r="S266" s="36">
        <v>0</v>
      </c>
      <c r="T266" s="36">
        <v>0</v>
      </c>
      <c r="U266" s="36">
        <v>0</v>
      </c>
      <c r="V266" s="37">
        <v>0</v>
      </c>
    </row>
    <row r="267" spans="2:22" x14ac:dyDescent="0.35">
      <c r="B267" s="35">
        <v>204</v>
      </c>
      <c r="C267" s="34" t="s">
        <v>93</v>
      </c>
      <c r="D267" s="34" t="s">
        <v>63</v>
      </c>
      <c r="E267" s="34" t="s">
        <v>22</v>
      </c>
      <c r="F267" s="55">
        <v>1</v>
      </c>
      <c r="G267" s="35" t="s">
        <v>88</v>
      </c>
      <c r="H267" s="36">
        <v>1.6779005688742323E-4</v>
      </c>
      <c r="I267" s="36">
        <v>0</v>
      </c>
      <c r="J267" s="36">
        <v>0</v>
      </c>
      <c r="K267" s="36">
        <v>3.6805560865628325E-5</v>
      </c>
      <c r="L267" s="36">
        <v>1.0082261482798994E-6</v>
      </c>
      <c r="M267" s="36">
        <v>3.0246784448396978E-6</v>
      </c>
      <c r="N267" s="36">
        <v>4.0329045931195977E-6</v>
      </c>
      <c r="O267" s="36">
        <v>4.0329045931195977E-6</v>
      </c>
      <c r="P267" s="36">
        <v>0</v>
      </c>
      <c r="Q267" s="36">
        <v>2.5011933827354273E-4</v>
      </c>
      <c r="R267" s="37">
        <v>7.7701779370013685E-2</v>
      </c>
      <c r="S267" s="36">
        <v>1.1932711512194791E-6</v>
      </c>
      <c r="T267" s="36">
        <v>1.1932711512194793E-7</v>
      </c>
      <c r="U267" s="36">
        <v>6.2328646615731597E-8</v>
      </c>
      <c r="V267" s="37">
        <v>7.7766812647755146E-2</v>
      </c>
    </row>
    <row r="268" spans="2:22" x14ac:dyDescent="0.35">
      <c r="B268" s="35">
        <v>204</v>
      </c>
      <c r="C268" s="34" t="s">
        <v>93</v>
      </c>
      <c r="D268" s="34" t="s">
        <v>63</v>
      </c>
      <c r="E268" s="34" t="s">
        <v>23</v>
      </c>
      <c r="F268" s="55">
        <v>1</v>
      </c>
      <c r="G268" s="35" t="s">
        <v>88</v>
      </c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7"/>
      <c r="S268" s="36"/>
      <c r="T268" s="36"/>
      <c r="U268" s="36"/>
      <c r="V268" s="37"/>
    </row>
    <row r="269" spans="2:22" x14ac:dyDescent="0.35">
      <c r="B269" s="35">
        <v>204</v>
      </c>
      <c r="C269" s="34" t="s">
        <v>93</v>
      </c>
      <c r="D269" s="34" t="s">
        <v>63</v>
      </c>
      <c r="E269" s="34" t="s">
        <v>24</v>
      </c>
      <c r="F269" s="55">
        <v>2</v>
      </c>
      <c r="G269" s="35" t="s">
        <v>88</v>
      </c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7"/>
      <c r="S269" s="36"/>
      <c r="T269" s="36"/>
      <c r="U269" s="36"/>
      <c r="V269" s="37"/>
    </row>
    <row r="270" spans="2:22" x14ac:dyDescent="0.35">
      <c r="B270" s="35">
        <v>204</v>
      </c>
      <c r="C270" s="34" t="s">
        <v>93</v>
      </c>
      <c r="D270" s="34" t="s">
        <v>63</v>
      </c>
      <c r="E270" s="34" t="s">
        <v>25</v>
      </c>
      <c r="F270" s="55">
        <v>2</v>
      </c>
      <c r="G270" s="35" t="s">
        <v>88</v>
      </c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7"/>
      <c r="S270" s="36"/>
      <c r="T270" s="36"/>
      <c r="U270" s="36"/>
      <c r="V270" s="37"/>
    </row>
    <row r="271" spans="2:22" x14ac:dyDescent="0.35">
      <c r="B271" s="35">
        <v>204</v>
      </c>
      <c r="C271" s="34" t="s">
        <v>93</v>
      </c>
      <c r="D271" s="34" t="s">
        <v>63</v>
      </c>
      <c r="E271" s="34" t="s">
        <v>26</v>
      </c>
      <c r="F271" s="55">
        <v>2</v>
      </c>
      <c r="G271" s="35" t="s">
        <v>88</v>
      </c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7"/>
      <c r="S271" s="36"/>
      <c r="T271" s="36"/>
      <c r="U271" s="36"/>
      <c r="V271" s="37"/>
    </row>
    <row r="272" spans="2:22" x14ac:dyDescent="0.35">
      <c r="B272" s="35">
        <v>204</v>
      </c>
      <c r="C272" s="34" t="s">
        <v>93</v>
      </c>
      <c r="D272" s="34" t="s">
        <v>63</v>
      </c>
      <c r="E272" s="34" t="s">
        <v>27</v>
      </c>
      <c r="F272" s="55">
        <v>3</v>
      </c>
      <c r="G272" s="35" t="s">
        <v>88</v>
      </c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7"/>
      <c r="S272" s="36"/>
      <c r="T272" s="36"/>
      <c r="U272" s="36"/>
      <c r="V272" s="37"/>
    </row>
    <row r="273" spans="2:22" x14ac:dyDescent="0.35">
      <c r="B273" s="35">
        <v>204</v>
      </c>
      <c r="C273" s="34" t="s">
        <v>93</v>
      </c>
      <c r="D273" s="34" t="s">
        <v>63</v>
      </c>
      <c r="E273" s="34" t="s">
        <v>28</v>
      </c>
      <c r="F273" s="55">
        <v>3</v>
      </c>
      <c r="G273" s="35" t="s">
        <v>88</v>
      </c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7"/>
      <c r="S273" s="36"/>
      <c r="T273" s="36"/>
      <c r="U273" s="36"/>
      <c r="V273" s="37"/>
    </row>
    <row r="274" spans="2:22" x14ac:dyDescent="0.35">
      <c r="B274" s="35">
        <v>204</v>
      </c>
      <c r="C274" s="34" t="s">
        <v>93</v>
      </c>
      <c r="D274" s="34" t="s">
        <v>63</v>
      </c>
      <c r="E274" s="34" t="s">
        <v>29</v>
      </c>
      <c r="F274" s="55">
        <v>3</v>
      </c>
      <c r="G274" s="35" t="s">
        <v>88</v>
      </c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7"/>
      <c r="S274" s="36"/>
      <c r="T274" s="36"/>
      <c r="U274" s="36"/>
      <c r="V274" s="37"/>
    </row>
    <row r="275" spans="2:22" x14ac:dyDescent="0.35">
      <c r="B275" s="35">
        <v>204</v>
      </c>
      <c r="C275" s="34" t="s">
        <v>93</v>
      </c>
      <c r="D275" s="34" t="s">
        <v>63</v>
      </c>
      <c r="E275" s="34" t="s">
        <v>30</v>
      </c>
      <c r="F275" s="55">
        <v>4</v>
      </c>
      <c r="G275" s="35" t="s">
        <v>88</v>
      </c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7"/>
      <c r="S275" s="36"/>
      <c r="T275" s="36"/>
      <c r="U275" s="36"/>
      <c r="V275" s="37"/>
    </row>
    <row r="276" spans="2:22" x14ac:dyDescent="0.35">
      <c r="B276" s="35">
        <v>204</v>
      </c>
      <c r="C276" s="34" t="s">
        <v>93</v>
      </c>
      <c r="D276" s="34" t="s">
        <v>63</v>
      </c>
      <c r="E276" s="34" t="s">
        <v>31</v>
      </c>
      <c r="F276" s="55">
        <v>4</v>
      </c>
      <c r="G276" s="35" t="s">
        <v>88</v>
      </c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7"/>
      <c r="S276" s="36"/>
      <c r="T276" s="36"/>
      <c r="U276" s="36"/>
      <c r="V276" s="37"/>
    </row>
    <row r="277" spans="2:22" x14ac:dyDescent="0.35">
      <c r="B277" s="35">
        <v>204</v>
      </c>
      <c r="C277" s="34" t="s">
        <v>93</v>
      </c>
      <c r="D277" s="34" t="s">
        <v>63</v>
      </c>
      <c r="E277" s="34" t="s">
        <v>32</v>
      </c>
      <c r="F277" s="55">
        <v>4</v>
      </c>
      <c r="G277" s="35" t="s">
        <v>88</v>
      </c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7"/>
      <c r="S277" s="36"/>
      <c r="T277" s="36"/>
      <c r="U277" s="36"/>
      <c r="V277" s="37"/>
    </row>
    <row r="278" spans="2:22" x14ac:dyDescent="0.35">
      <c r="B278" s="38">
        <v>204</v>
      </c>
      <c r="C278" s="39" t="s">
        <v>93</v>
      </c>
      <c r="D278" s="39"/>
      <c r="E278" s="39" t="s">
        <v>62</v>
      </c>
      <c r="F278" s="56"/>
      <c r="G278" s="38"/>
      <c r="H278" s="40">
        <f>SUM(H266:H277)</f>
        <v>1.6779005688742323E-4</v>
      </c>
      <c r="I278" s="40">
        <f t="shared" ref="I278:V278" si="22">SUM(I266:I277)</f>
        <v>0</v>
      </c>
      <c r="J278" s="40">
        <f t="shared" si="22"/>
        <v>0</v>
      </c>
      <c r="K278" s="40">
        <f t="shared" si="22"/>
        <v>3.6805560865628325E-5</v>
      </c>
      <c r="L278" s="40">
        <f t="shared" si="22"/>
        <v>1.0082261482798994E-6</v>
      </c>
      <c r="M278" s="40">
        <f t="shared" si="22"/>
        <v>3.0246784448396978E-6</v>
      </c>
      <c r="N278" s="40">
        <f t="shared" si="22"/>
        <v>4.0329045931195977E-6</v>
      </c>
      <c r="O278" s="40">
        <f t="shared" si="22"/>
        <v>4.0329045931195977E-6</v>
      </c>
      <c r="P278" s="40">
        <f t="shared" si="22"/>
        <v>0</v>
      </c>
      <c r="Q278" s="40">
        <f t="shared" si="22"/>
        <v>2.5011933827354273E-4</v>
      </c>
      <c r="R278" s="41">
        <f t="shared" si="22"/>
        <v>7.7701779370013685E-2</v>
      </c>
      <c r="S278" s="40">
        <f t="shared" si="22"/>
        <v>1.1932711512194791E-6</v>
      </c>
      <c r="T278" s="40">
        <f t="shared" si="22"/>
        <v>1.1932711512194793E-7</v>
      </c>
      <c r="U278" s="40">
        <f t="shared" si="22"/>
        <v>6.2328646615731597E-8</v>
      </c>
      <c r="V278" s="41">
        <f t="shared" si="22"/>
        <v>7.7766812647755146E-2</v>
      </c>
    </row>
    <row r="279" spans="2:22" x14ac:dyDescent="0.35">
      <c r="B279" s="35">
        <v>204</v>
      </c>
      <c r="C279" s="34" t="s">
        <v>92</v>
      </c>
      <c r="D279" s="34" t="s">
        <v>63</v>
      </c>
      <c r="E279" s="34" t="s">
        <v>21</v>
      </c>
      <c r="F279" s="55">
        <v>1</v>
      </c>
      <c r="G279" s="35" t="s">
        <v>88</v>
      </c>
      <c r="H279" s="36">
        <v>2.0886540193488887</v>
      </c>
      <c r="I279" s="36">
        <v>4.2500984395269431E-5</v>
      </c>
      <c r="J279" s="36">
        <v>0</v>
      </c>
      <c r="K279" s="36">
        <v>0.45815636553459488</v>
      </c>
      <c r="L279" s="36">
        <v>1.2550419471103382E-2</v>
      </c>
      <c r="M279" s="36">
        <v>3.7651258413310143E-2</v>
      </c>
      <c r="N279" s="36">
        <v>5.0201677884413529E-2</v>
      </c>
      <c r="O279" s="36">
        <v>5.0201677884413529E-2</v>
      </c>
      <c r="P279" s="36">
        <v>8.6426635456431631E-4</v>
      </c>
      <c r="Q279" s="36">
        <v>0.92122321977735355</v>
      </c>
      <c r="R279" s="37">
        <v>804.76917813386206</v>
      </c>
      <c r="S279" s="36">
        <v>2.105944777419992</v>
      </c>
      <c r="T279" s="36">
        <v>8.912318044590117E-3</v>
      </c>
      <c r="U279" s="36">
        <v>3.6804672724779228E-3</v>
      </c>
      <c r="V279" s="37">
        <v>866.09739618343826</v>
      </c>
    </row>
    <row r="280" spans="2:22" x14ac:dyDescent="0.35">
      <c r="B280" s="35">
        <v>204</v>
      </c>
      <c r="C280" s="34" t="s">
        <v>92</v>
      </c>
      <c r="D280" s="34" t="s">
        <v>63</v>
      </c>
      <c r="E280" s="34" t="s">
        <v>22</v>
      </c>
      <c r="F280" s="55">
        <v>1</v>
      </c>
      <c r="G280" s="35" t="s">
        <v>88</v>
      </c>
      <c r="H280" s="36">
        <v>1.6536234206736578</v>
      </c>
      <c r="I280" s="36">
        <v>2.9737316167297411E-5</v>
      </c>
      <c r="J280" s="36">
        <v>0</v>
      </c>
      <c r="K280" s="36">
        <v>0.36273029872841522</v>
      </c>
      <c r="L280" s="36">
        <v>9.9363836156861167E-3</v>
      </c>
      <c r="M280" s="36">
        <v>2.9809150847058347E-2</v>
      </c>
      <c r="N280" s="36">
        <v>3.9745534462744467E-2</v>
      </c>
      <c r="O280" s="36">
        <v>3.9745534462744467E-2</v>
      </c>
      <c r="P280" s="36">
        <v>6.0471450730203047E-4</v>
      </c>
      <c r="Q280" s="36">
        <v>1.3238386933684596</v>
      </c>
      <c r="R280" s="37">
        <v>657.47441733841958</v>
      </c>
      <c r="S280" s="36">
        <v>1.4074227485575788</v>
      </c>
      <c r="T280" s="36">
        <v>7.0560359516225364E-3</v>
      </c>
      <c r="U280" s="36">
        <v>3.0567501591367684E-3</v>
      </c>
      <c r="V280" s="37">
        <v>698.75210382521198</v>
      </c>
    </row>
    <row r="281" spans="2:22" x14ac:dyDescent="0.35">
      <c r="B281" s="35">
        <v>204</v>
      </c>
      <c r="C281" s="34" t="s">
        <v>92</v>
      </c>
      <c r="D281" s="34" t="s">
        <v>63</v>
      </c>
      <c r="E281" s="34" t="s">
        <v>23</v>
      </c>
      <c r="F281" s="55">
        <v>1</v>
      </c>
      <c r="G281" s="35" t="s">
        <v>88</v>
      </c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7"/>
      <c r="S281" s="36"/>
      <c r="T281" s="36"/>
      <c r="U281" s="36"/>
      <c r="V281" s="37"/>
    </row>
    <row r="282" spans="2:22" x14ac:dyDescent="0.35">
      <c r="B282" s="35">
        <v>204</v>
      </c>
      <c r="C282" s="34" t="s">
        <v>92</v>
      </c>
      <c r="D282" s="34" t="s">
        <v>63</v>
      </c>
      <c r="E282" s="34" t="s">
        <v>24</v>
      </c>
      <c r="F282" s="55">
        <v>2</v>
      </c>
      <c r="G282" s="35" t="s">
        <v>88</v>
      </c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7"/>
      <c r="S282" s="36"/>
      <c r="T282" s="36"/>
      <c r="U282" s="36"/>
      <c r="V282" s="37"/>
    </row>
    <row r="283" spans="2:22" x14ac:dyDescent="0.35">
      <c r="B283" s="35">
        <v>204</v>
      </c>
      <c r="C283" s="34" t="s">
        <v>92</v>
      </c>
      <c r="D283" s="34" t="s">
        <v>63</v>
      </c>
      <c r="E283" s="34" t="s">
        <v>25</v>
      </c>
      <c r="F283" s="55">
        <v>2</v>
      </c>
      <c r="G283" s="35" t="s">
        <v>88</v>
      </c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7"/>
      <c r="S283" s="36"/>
      <c r="T283" s="36"/>
      <c r="U283" s="36"/>
      <c r="V283" s="37"/>
    </row>
    <row r="284" spans="2:22" x14ac:dyDescent="0.35">
      <c r="B284" s="35">
        <v>204</v>
      </c>
      <c r="C284" s="34" t="s">
        <v>92</v>
      </c>
      <c r="D284" s="34" t="s">
        <v>63</v>
      </c>
      <c r="E284" s="34" t="s">
        <v>26</v>
      </c>
      <c r="F284" s="55">
        <v>2</v>
      </c>
      <c r="G284" s="35" t="s">
        <v>88</v>
      </c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7"/>
      <c r="S284" s="36"/>
      <c r="T284" s="36"/>
      <c r="U284" s="36"/>
      <c r="V284" s="37"/>
    </row>
    <row r="285" spans="2:22" x14ac:dyDescent="0.35">
      <c r="B285" s="35">
        <v>204</v>
      </c>
      <c r="C285" s="34" t="s">
        <v>92</v>
      </c>
      <c r="D285" s="34" t="s">
        <v>63</v>
      </c>
      <c r="E285" s="34" t="s">
        <v>27</v>
      </c>
      <c r="F285" s="55">
        <v>3</v>
      </c>
      <c r="G285" s="35" t="s">
        <v>88</v>
      </c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7"/>
      <c r="S285" s="36"/>
      <c r="T285" s="36"/>
      <c r="U285" s="36"/>
      <c r="V285" s="37"/>
    </row>
    <row r="286" spans="2:22" x14ac:dyDescent="0.35">
      <c r="B286" s="35">
        <v>204</v>
      </c>
      <c r="C286" s="34" t="s">
        <v>92</v>
      </c>
      <c r="D286" s="34" t="s">
        <v>63</v>
      </c>
      <c r="E286" s="34" t="s">
        <v>28</v>
      </c>
      <c r="F286" s="55">
        <v>3</v>
      </c>
      <c r="G286" s="35" t="s">
        <v>88</v>
      </c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7"/>
      <c r="S286" s="36"/>
      <c r="T286" s="36"/>
      <c r="U286" s="36"/>
      <c r="V286" s="37"/>
    </row>
    <row r="287" spans="2:22" x14ac:dyDescent="0.35">
      <c r="B287" s="35">
        <v>204</v>
      </c>
      <c r="C287" s="34" t="s">
        <v>92</v>
      </c>
      <c r="D287" s="34" t="s">
        <v>63</v>
      </c>
      <c r="E287" s="34" t="s">
        <v>29</v>
      </c>
      <c r="F287" s="55">
        <v>3</v>
      </c>
      <c r="G287" s="35" t="s">
        <v>88</v>
      </c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7"/>
      <c r="S287" s="36"/>
      <c r="T287" s="36"/>
      <c r="U287" s="36"/>
      <c r="V287" s="37"/>
    </row>
    <row r="288" spans="2:22" x14ac:dyDescent="0.35">
      <c r="B288" s="35">
        <v>204</v>
      </c>
      <c r="C288" s="34" t="s">
        <v>92</v>
      </c>
      <c r="D288" s="34" t="s">
        <v>63</v>
      </c>
      <c r="E288" s="34" t="s">
        <v>30</v>
      </c>
      <c r="F288" s="55">
        <v>4</v>
      </c>
      <c r="G288" s="35" t="s">
        <v>88</v>
      </c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7"/>
      <c r="S288" s="36"/>
      <c r="T288" s="36"/>
      <c r="U288" s="36"/>
      <c r="V288" s="37"/>
    </row>
    <row r="289" spans="2:22" x14ac:dyDescent="0.35">
      <c r="B289" s="35">
        <v>204</v>
      </c>
      <c r="C289" s="34" t="s">
        <v>92</v>
      </c>
      <c r="D289" s="34" t="s">
        <v>63</v>
      </c>
      <c r="E289" s="34" t="s">
        <v>31</v>
      </c>
      <c r="F289" s="55">
        <v>4</v>
      </c>
      <c r="G289" s="35" t="s">
        <v>88</v>
      </c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7"/>
      <c r="S289" s="36"/>
      <c r="T289" s="36"/>
      <c r="U289" s="36"/>
      <c r="V289" s="37"/>
    </row>
    <row r="290" spans="2:22" x14ac:dyDescent="0.35">
      <c r="B290" s="35">
        <v>204</v>
      </c>
      <c r="C290" s="34" t="s">
        <v>92</v>
      </c>
      <c r="D290" s="34" t="s">
        <v>63</v>
      </c>
      <c r="E290" s="34" t="s">
        <v>32</v>
      </c>
      <c r="F290" s="55">
        <v>4</v>
      </c>
      <c r="G290" s="35" t="s">
        <v>88</v>
      </c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7"/>
      <c r="S290" s="36"/>
      <c r="T290" s="36"/>
      <c r="U290" s="36"/>
      <c r="V290" s="37"/>
    </row>
    <row r="291" spans="2:22" x14ac:dyDescent="0.35">
      <c r="B291" s="38">
        <v>204</v>
      </c>
      <c r="C291" s="39" t="s">
        <v>92</v>
      </c>
      <c r="D291" s="39"/>
      <c r="E291" s="39" t="s">
        <v>62</v>
      </c>
      <c r="F291" s="56"/>
      <c r="G291" s="38"/>
      <c r="H291" s="40">
        <f>SUM(H279:H290)</f>
        <v>3.7422774400225465</v>
      </c>
      <c r="I291" s="40">
        <f t="shared" ref="I291:V291" si="23">SUM(I279:I290)</f>
        <v>7.2238300562566841E-5</v>
      </c>
      <c r="J291" s="40">
        <f t="shared" si="23"/>
        <v>0</v>
      </c>
      <c r="K291" s="40">
        <f t="shared" si="23"/>
        <v>0.82088666426301016</v>
      </c>
      <c r="L291" s="40">
        <f t="shared" si="23"/>
        <v>2.2486803086789499E-2</v>
      </c>
      <c r="M291" s="40">
        <f t="shared" si="23"/>
        <v>6.746040926036849E-2</v>
      </c>
      <c r="N291" s="40">
        <f t="shared" si="23"/>
        <v>8.9947212347157995E-2</v>
      </c>
      <c r="O291" s="40">
        <f t="shared" si="23"/>
        <v>8.9947212347157995E-2</v>
      </c>
      <c r="P291" s="40">
        <f t="shared" si="23"/>
        <v>1.4689808618663469E-3</v>
      </c>
      <c r="Q291" s="40">
        <f t="shared" si="23"/>
        <v>2.2450619131458129</v>
      </c>
      <c r="R291" s="41">
        <f t="shared" si="23"/>
        <v>1462.2435954722816</v>
      </c>
      <c r="S291" s="40">
        <f t="shared" si="23"/>
        <v>3.5133675259775705</v>
      </c>
      <c r="T291" s="40">
        <f t="shared" si="23"/>
        <v>1.5968353996212652E-2</v>
      </c>
      <c r="U291" s="40">
        <f t="shared" si="23"/>
        <v>6.7372174316146912E-3</v>
      </c>
      <c r="V291" s="41">
        <f t="shared" si="23"/>
        <v>1564.8495000086502</v>
      </c>
    </row>
    <row r="292" spans="2:22" x14ac:dyDescent="0.35">
      <c r="B292" s="35">
        <v>205</v>
      </c>
      <c r="C292" s="34" t="s">
        <v>91</v>
      </c>
      <c r="D292" s="34" t="s">
        <v>63</v>
      </c>
      <c r="E292" s="34" t="s">
        <v>21</v>
      </c>
      <c r="F292" s="55">
        <v>1</v>
      </c>
      <c r="G292" s="35" t="s">
        <v>88</v>
      </c>
      <c r="H292" s="36">
        <v>4.5814030416592974E-2</v>
      </c>
      <c r="I292" s="36">
        <v>5.2747396867009899E-6</v>
      </c>
      <c r="J292" s="36">
        <v>0</v>
      </c>
      <c r="K292" s="36">
        <v>5.4540512400705912E-2</v>
      </c>
      <c r="L292" s="36">
        <v>1.0362697356134118E-3</v>
      </c>
      <c r="M292" s="36">
        <v>3.1088092068402352E-3</v>
      </c>
      <c r="N292" s="36">
        <v>4.1450789424536472E-3</v>
      </c>
      <c r="O292" s="36">
        <v>4.1450789424536472E-3</v>
      </c>
      <c r="P292" s="36">
        <v>1.0726292826309698E-4</v>
      </c>
      <c r="Q292" s="36">
        <v>2.9997281820388251E-3</v>
      </c>
      <c r="R292" s="37">
        <v>63.450439237906323</v>
      </c>
      <c r="S292" s="36">
        <v>1.2264617243849089E-3</v>
      </c>
      <c r="T292" s="36">
        <v>1.2264617243849105E-4</v>
      </c>
      <c r="U292" s="36">
        <v>5.1681607821685658E-5</v>
      </c>
      <c r="V292" s="37">
        <v>63.517281401885327</v>
      </c>
    </row>
    <row r="293" spans="2:22" x14ac:dyDescent="0.35">
      <c r="B293" s="35">
        <v>205</v>
      </c>
      <c r="C293" s="34" t="s">
        <v>91</v>
      </c>
      <c r="D293" s="34" t="s">
        <v>63</v>
      </c>
      <c r="E293" s="34" t="s">
        <v>22</v>
      </c>
      <c r="F293" s="55">
        <v>1</v>
      </c>
      <c r="G293" s="35" t="s">
        <v>88</v>
      </c>
      <c r="H293" s="36">
        <v>4.1380414569825899E-2</v>
      </c>
      <c r="I293" s="36">
        <v>4.212201498143181E-6</v>
      </c>
      <c r="J293" s="36">
        <v>0</v>
      </c>
      <c r="K293" s="36">
        <v>4.9262398297411795E-2</v>
      </c>
      <c r="L293" s="36">
        <v>9.3598556765082345E-4</v>
      </c>
      <c r="M293" s="36">
        <v>2.8079567029524709E-3</v>
      </c>
      <c r="N293" s="36">
        <v>3.7439422706032938E-3</v>
      </c>
      <c r="O293" s="36">
        <v>3.7439422706032938E-3</v>
      </c>
      <c r="P293" s="36">
        <v>8.5655993273787797E-5</v>
      </c>
      <c r="Q293" s="36">
        <v>2.7094319063576482E-3</v>
      </c>
      <c r="R293" s="37">
        <v>57.249448677972403</v>
      </c>
      <c r="S293" s="36">
        <v>1.1077718800895952E-3</v>
      </c>
      <c r="T293" s="36">
        <v>1.1077718800895966E-4</v>
      </c>
      <c r="U293" s="36">
        <v>4.6680161903458021E-5</v>
      </c>
      <c r="V293" s="37">
        <v>57.309822245437303</v>
      </c>
    </row>
    <row r="294" spans="2:22" x14ac:dyDescent="0.35">
      <c r="B294" s="35">
        <v>205</v>
      </c>
      <c r="C294" s="34" t="s">
        <v>91</v>
      </c>
      <c r="D294" s="34" t="s">
        <v>63</v>
      </c>
      <c r="E294" s="34" t="s">
        <v>23</v>
      </c>
      <c r="F294" s="55">
        <v>1</v>
      </c>
      <c r="G294" s="35" t="s">
        <v>88</v>
      </c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7"/>
      <c r="S294" s="36"/>
      <c r="T294" s="36"/>
      <c r="U294" s="36"/>
      <c r="V294" s="37"/>
    </row>
    <row r="295" spans="2:22" x14ac:dyDescent="0.35">
      <c r="B295" s="35">
        <v>205</v>
      </c>
      <c r="C295" s="34" t="s">
        <v>91</v>
      </c>
      <c r="D295" s="34" t="s">
        <v>63</v>
      </c>
      <c r="E295" s="34" t="s">
        <v>24</v>
      </c>
      <c r="F295" s="55">
        <v>2</v>
      </c>
      <c r="G295" s="35" t="s">
        <v>88</v>
      </c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7"/>
      <c r="S295" s="36"/>
      <c r="T295" s="36"/>
      <c r="U295" s="36"/>
      <c r="V295" s="37"/>
    </row>
    <row r="296" spans="2:22" x14ac:dyDescent="0.35">
      <c r="B296" s="35">
        <v>205</v>
      </c>
      <c r="C296" s="34" t="s">
        <v>91</v>
      </c>
      <c r="D296" s="34" t="s">
        <v>63</v>
      </c>
      <c r="E296" s="34" t="s">
        <v>25</v>
      </c>
      <c r="F296" s="55">
        <v>2</v>
      </c>
      <c r="G296" s="35" t="s">
        <v>88</v>
      </c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7"/>
      <c r="S296" s="36"/>
      <c r="T296" s="36"/>
      <c r="U296" s="36"/>
      <c r="V296" s="37"/>
    </row>
    <row r="297" spans="2:22" x14ac:dyDescent="0.35">
      <c r="B297" s="35">
        <v>205</v>
      </c>
      <c r="C297" s="34" t="s">
        <v>91</v>
      </c>
      <c r="D297" s="34" t="s">
        <v>63</v>
      </c>
      <c r="E297" s="34" t="s">
        <v>26</v>
      </c>
      <c r="F297" s="55">
        <v>2</v>
      </c>
      <c r="G297" s="35" t="s">
        <v>88</v>
      </c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7"/>
      <c r="S297" s="36"/>
      <c r="T297" s="36"/>
      <c r="U297" s="36"/>
      <c r="V297" s="37"/>
    </row>
    <row r="298" spans="2:22" x14ac:dyDescent="0.35">
      <c r="B298" s="35">
        <v>205</v>
      </c>
      <c r="C298" s="34" t="s">
        <v>91</v>
      </c>
      <c r="D298" s="34" t="s">
        <v>63</v>
      </c>
      <c r="E298" s="34" t="s">
        <v>27</v>
      </c>
      <c r="F298" s="55">
        <v>3</v>
      </c>
      <c r="G298" s="35" t="s">
        <v>88</v>
      </c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7"/>
      <c r="S298" s="36"/>
      <c r="T298" s="36"/>
      <c r="U298" s="36"/>
      <c r="V298" s="37"/>
    </row>
    <row r="299" spans="2:22" x14ac:dyDescent="0.35">
      <c r="B299" s="35">
        <v>205</v>
      </c>
      <c r="C299" s="34" t="s">
        <v>91</v>
      </c>
      <c r="D299" s="34" t="s">
        <v>63</v>
      </c>
      <c r="E299" s="34" t="s">
        <v>28</v>
      </c>
      <c r="F299" s="55">
        <v>3</v>
      </c>
      <c r="G299" s="35" t="s">
        <v>88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7"/>
      <c r="S299" s="36"/>
      <c r="T299" s="36"/>
      <c r="U299" s="36"/>
      <c r="V299" s="37"/>
    </row>
    <row r="300" spans="2:22" x14ac:dyDescent="0.35">
      <c r="B300" s="35">
        <v>205</v>
      </c>
      <c r="C300" s="34" t="s">
        <v>91</v>
      </c>
      <c r="D300" s="34" t="s">
        <v>63</v>
      </c>
      <c r="E300" s="34" t="s">
        <v>29</v>
      </c>
      <c r="F300" s="55">
        <v>3</v>
      </c>
      <c r="G300" s="35" t="s">
        <v>88</v>
      </c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7"/>
      <c r="S300" s="36"/>
      <c r="T300" s="36"/>
      <c r="U300" s="36"/>
      <c r="V300" s="37"/>
    </row>
    <row r="301" spans="2:22" x14ac:dyDescent="0.35">
      <c r="B301" s="35">
        <v>205</v>
      </c>
      <c r="C301" s="34" t="s">
        <v>91</v>
      </c>
      <c r="D301" s="34" t="s">
        <v>63</v>
      </c>
      <c r="E301" s="34" t="s">
        <v>30</v>
      </c>
      <c r="F301" s="55">
        <v>4</v>
      </c>
      <c r="G301" s="35" t="s">
        <v>88</v>
      </c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7"/>
      <c r="S301" s="36"/>
      <c r="T301" s="36"/>
      <c r="U301" s="36"/>
      <c r="V301" s="37"/>
    </row>
    <row r="302" spans="2:22" x14ac:dyDescent="0.35">
      <c r="B302" s="35">
        <v>205</v>
      </c>
      <c r="C302" s="34" t="s">
        <v>91</v>
      </c>
      <c r="D302" s="34" t="s">
        <v>63</v>
      </c>
      <c r="E302" s="34" t="s">
        <v>31</v>
      </c>
      <c r="F302" s="55">
        <v>4</v>
      </c>
      <c r="G302" s="35" t="s">
        <v>88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7"/>
      <c r="S302" s="36"/>
      <c r="T302" s="36"/>
      <c r="U302" s="36"/>
      <c r="V302" s="37"/>
    </row>
    <row r="303" spans="2:22" x14ac:dyDescent="0.35">
      <c r="B303" s="35">
        <v>205</v>
      </c>
      <c r="C303" s="34" t="s">
        <v>91</v>
      </c>
      <c r="D303" s="34" t="s">
        <v>63</v>
      </c>
      <c r="E303" s="34" t="s">
        <v>32</v>
      </c>
      <c r="F303" s="55">
        <v>4</v>
      </c>
      <c r="G303" s="35" t="s">
        <v>88</v>
      </c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7"/>
      <c r="S303" s="36"/>
      <c r="T303" s="36"/>
      <c r="U303" s="36"/>
      <c r="V303" s="37"/>
    </row>
    <row r="304" spans="2:22" x14ac:dyDescent="0.35">
      <c r="B304" s="38">
        <v>205</v>
      </c>
      <c r="C304" s="39" t="s">
        <v>91</v>
      </c>
      <c r="D304" s="39"/>
      <c r="E304" s="39" t="s">
        <v>62</v>
      </c>
      <c r="F304" s="56"/>
      <c r="G304" s="38"/>
      <c r="H304" s="40">
        <f>SUM(H292:H303)</f>
        <v>8.7194444986418873E-2</v>
      </c>
      <c r="I304" s="40">
        <f t="shared" ref="I304:V304" si="24">SUM(I292:I303)</f>
        <v>9.4869411848441709E-6</v>
      </c>
      <c r="J304" s="40">
        <f t="shared" si="24"/>
        <v>0</v>
      </c>
      <c r="K304" s="40">
        <f t="shared" si="24"/>
        <v>0.1038029106981177</v>
      </c>
      <c r="L304" s="40">
        <f t="shared" si="24"/>
        <v>1.9722553032642354E-3</v>
      </c>
      <c r="M304" s="40">
        <f t="shared" si="24"/>
        <v>5.9167659097927056E-3</v>
      </c>
      <c r="N304" s="40">
        <f t="shared" si="24"/>
        <v>7.8890212130569414E-3</v>
      </c>
      <c r="O304" s="40">
        <f t="shared" si="24"/>
        <v>7.8890212130569414E-3</v>
      </c>
      <c r="P304" s="40">
        <f t="shared" si="24"/>
        <v>1.9291892153688476E-4</v>
      </c>
      <c r="Q304" s="40">
        <f t="shared" si="24"/>
        <v>5.7091600883964738E-3</v>
      </c>
      <c r="R304" s="41">
        <f t="shared" si="24"/>
        <v>120.69988791587872</v>
      </c>
      <c r="S304" s="40">
        <f t="shared" si="24"/>
        <v>2.3342336044745041E-3</v>
      </c>
      <c r="T304" s="40">
        <f t="shared" si="24"/>
        <v>2.3342336044745071E-4</v>
      </c>
      <c r="U304" s="40">
        <f t="shared" si="24"/>
        <v>9.8361769725143679E-5</v>
      </c>
      <c r="V304" s="41">
        <f t="shared" si="24"/>
        <v>120.82710364732263</v>
      </c>
    </row>
    <row r="305" spans="2:22" x14ac:dyDescent="0.35">
      <c r="B305" s="35">
        <v>205</v>
      </c>
      <c r="C305" s="34" t="s">
        <v>90</v>
      </c>
      <c r="D305" s="34" t="s">
        <v>63</v>
      </c>
      <c r="E305" s="34" t="s">
        <v>21</v>
      </c>
      <c r="F305" s="55">
        <v>1</v>
      </c>
      <c r="G305" s="35" t="s">
        <v>88</v>
      </c>
      <c r="H305" s="36">
        <v>4.5814030416592974E-2</v>
      </c>
      <c r="I305" s="36">
        <v>5.2747396867009899E-6</v>
      </c>
      <c r="J305" s="36">
        <v>0</v>
      </c>
      <c r="K305" s="36">
        <v>5.4540512400705912E-2</v>
      </c>
      <c r="L305" s="36">
        <v>1.0362697356134118E-3</v>
      </c>
      <c r="M305" s="36">
        <v>3.1088092068402352E-3</v>
      </c>
      <c r="N305" s="36">
        <v>4.1450789424536472E-3</v>
      </c>
      <c r="O305" s="36">
        <v>4.1450789424536472E-3</v>
      </c>
      <c r="P305" s="36">
        <v>1.0726292826309698E-4</v>
      </c>
      <c r="Q305" s="36">
        <v>2.9997281820388251E-3</v>
      </c>
      <c r="R305" s="37">
        <v>63.450439237906323</v>
      </c>
      <c r="S305" s="36">
        <v>1.2264617243849089E-3</v>
      </c>
      <c r="T305" s="36">
        <v>1.2264617243849105E-4</v>
      </c>
      <c r="U305" s="36">
        <v>5.1681607821685658E-5</v>
      </c>
      <c r="V305" s="37">
        <v>63.517281401885327</v>
      </c>
    </row>
    <row r="306" spans="2:22" x14ac:dyDescent="0.35">
      <c r="B306" s="35">
        <v>205</v>
      </c>
      <c r="C306" s="34" t="s">
        <v>90</v>
      </c>
      <c r="D306" s="34" t="s">
        <v>63</v>
      </c>
      <c r="E306" s="34" t="s">
        <v>22</v>
      </c>
      <c r="F306" s="55">
        <v>1</v>
      </c>
      <c r="G306" s="35" t="s">
        <v>88</v>
      </c>
      <c r="H306" s="36">
        <v>4.1380414569825899E-2</v>
      </c>
      <c r="I306" s="36">
        <v>4.212201498143181E-6</v>
      </c>
      <c r="J306" s="36">
        <v>0</v>
      </c>
      <c r="K306" s="36">
        <v>4.9262398297411795E-2</v>
      </c>
      <c r="L306" s="36">
        <v>9.3598556765082345E-4</v>
      </c>
      <c r="M306" s="36">
        <v>2.8079567029524709E-3</v>
      </c>
      <c r="N306" s="36">
        <v>3.7439422706032938E-3</v>
      </c>
      <c r="O306" s="36">
        <v>3.7439422706032938E-3</v>
      </c>
      <c r="P306" s="36">
        <v>8.5655993273787797E-5</v>
      </c>
      <c r="Q306" s="36">
        <v>2.7094319063576482E-3</v>
      </c>
      <c r="R306" s="37">
        <v>57.249448677972403</v>
      </c>
      <c r="S306" s="36">
        <v>1.1077718800895952E-3</v>
      </c>
      <c r="T306" s="36">
        <v>1.1077718800895966E-4</v>
      </c>
      <c r="U306" s="36">
        <v>4.6680161903458021E-5</v>
      </c>
      <c r="V306" s="37">
        <v>57.309822245437303</v>
      </c>
    </row>
    <row r="307" spans="2:22" x14ac:dyDescent="0.35">
      <c r="B307" s="35">
        <v>205</v>
      </c>
      <c r="C307" s="34" t="s">
        <v>90</v>
      </c>
      <c r="D307" s="34" t="s">
        <v>63</v>
      </c>
      <c r="E307" s="34" t="s">
        <v>23</v>
      </c>
      <c r="F307" s="55">
        <v>1</v>
      </c>
      <c r="G307" s="35" t="s">
        <v>88</v>
      </c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7"/>
      <c r="S307" s="36"/>
      <c r="T307" s="36"/>
      <c r="U307" s="36"/>
      <c r="V307" s="37"/>
    </row>
    <row r="308" spans="2:22" x14ac:dyDescent="0.35">
      <c r="B308" s="35">
        <v>205</v>
      </c>
      <c r="C308" s="34" t="s">
        <v>90</v>
      </c>
      <c r="D308" s="34" t="s">
        <v>63</v>
      </c>
      <c r="E308" s="34" t="s">
        <v>24</v>
      </c>
      <c r="F308" s="55">
        <v>2</v>
      </c>
      <c r="G308" s="35" t="s">
        <v>88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7"/>
      <c r="S308" s="36"/>
      <c r="T308" s="36"/>
      <c r="U308" s="36"/>
      <c r="V308" s="37"/>
    </row>
    <row r="309" spans="2:22" x14ac:dyDescent="0.35">
      <c r="B309" s="35">
        <v>205</v>
      </c>
      <c r="C309" s="34" t="s">
        <v>90</v>
      </c>
      <c r="D309" s="34" t="s">
        <v>63</v>
      </c>
      <c r="E309" s="34" t="s">
        <v>25</v>
      </c>
      <c r="F309" s="55">
        <v>2</v>
      </c>
      <c r="G309" s="35" t="s">
        <v>88</v>
      </c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7"/>
      <c r="S309" s="36"/>
      <c r="T309" s="36"/>
      <c r="U309" s="36"/>
      <c r="V309" s="37"/>
    </row>
    <row r="310" spans="2:22" x14ac:dyDescent="0.35">
      <c r="B310" s="35">
        <v>205</v>
      </c>
      <c r="C310" s="34" t="s">
        <v>90</v>
      </c>
      <c r="D310" s="34" t="s">
        <v>63</v>
      </c>
      <c r="E310" s="34" t="s">
        <v>26</v>
      </c>
      <c r="F310" s="55">
        <v>2</v>
      </c>
      <c r="G310" s="35" t="s">
        <v>88</v>
      </c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7"/>
      <c r="S310" s="36"/>
      <c r="T310" s="36"/>
      <c r="U310" s="36"/>
      <c r="V310" s="37"/>
    </row>
    <row r="311" spans="2:22" x14ac:dyDescent="0.35">
      <c r="B311" s="35">
        <v>205</v>
      </c>
      <c r="C311" s="34" t="s">
        <v>90</v>
      </c>
      <c r="D311" s="34" t="s">
        <v>63</v>
      </c>
      <c r="E311" s="34" t="s">
        <v>27</v>
      </c>
      <c r="F311" s="55">
        <v>3</v>
      </c>
      <c r="G311" s="35" t="s">
        <v>88</v>
      </c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7"/>
      <c r="S311" s="36"/>
      <c r="T311" s="36"/>
      <c r="U311" s="36"/>
      <c r="V311" s="37"/>
    </row>
    <row r="312" spans="2:22" x14ac:dyDescent="0.35">
      <c r="B312" s="35">
        <v>205</v>
      </c>
      <c r="C312" s="34" t="s">
        <v>90</v>
      </c>
      <c r="D312" s="34" t="s">
        <v>63</v>
      </c>
      <c r="E312" s="34" t="s">
        <v>28</v>
      </c>
      <c r="F312" s="55">
        <v>3</v>
      </c>
      <c r="G312" s="35" t="s">
        <v>88</v>
      </c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7"/>
      <c r="S312" s="36"/>
      <c r="T312" s="36"/>
      <c r="U312" s="36"/>
      <c r="V312" s="37"/>
    </row>
    <row r="313" spans="2:22" x14ac:dyDescent="0.35">
      <c r="B313" s="35">
        <v>205</v>
      </c>
      <c r="C313" s="34" t="s">
        <v>90</v>
      </c>
      <c r="D313" s="34" t="s">
        <v>63</v>
      </c>
      <c r="E313" s="34" t="s">
        <v>29</v>
      </c>
      <c r="F313" s="55">
        <v>3</v>
      </c>
      <c r="G313" s="35" t="s">
        <v>88</v>
      </c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7"/>
      <c r="S313" s="36"/>
      <c r="T313" s="36"/>
      <c r="U313" s="36"/>
      <c r="V313" s="37"/>
    </row>
    <row r="314" spans="2:22" x14ac:dyDescent="0.35">
      <c r="B314" s="35">
        <v>205</v>
      </c>
      <c r="C314" s="34" t="s">
        <v>90</v>
      </c>
      <c r="D314" s="34" t="s">
        <v>63</v>
      </c>
      <c r="E314" s="34" t="s">
        <v>30</v>
      </c>
      <c r="F314" s="55">
        <v>4</v>
      </c>
      <c r="G314" s="35" t="s">
        <v>88</v>
      </c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7"/>
      <c r="S314" s="36"/>
      <c r="T314" s="36"/>
      <c r="U314" s="36"/>
      <c r="V314" s="37"/>
    </row>
    <row r="315" spans="2:22" x14ac:dyDescent="0.35">
      <c r="B315" s="35">
        <v>205</v>
      </c>
      <c r="C315" s="34" t="s">
        <v>90</v>
      </c>
      <c r="D315" s="34" t="s">
        <v>63</v>
      </c>
      <c r="E315" s="34" t="s">
        <v>31</v>
      </c>
      <c r="F315" s="55">
        <v>4</v>
      </c>
      <c r="G315" s="35" t="s">
        <v>88</v>
      </c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7"/>
      <c r="S315" s="36"/>
      <c r="T315" s="36"/>
      <c r="U315" s="36"/>
      <c r="V315" s="37"/>
    </row>
    <row r="316" spans="2:22" x14ac:dyDescent="0.35">
      <c r="B316" s="35">
        <v>205</v>
      </c>
      <c r="C316" s="34" t="s">
        <v>90</v>
      </c>
      <c r="D316" s="34" t="s">
        <v>63</v>
      </c>
      <c r="E316" s="34" t="s">
        <v>32</v>
      </c>
      <c r="F316" s="55">
        <v>4</v>
      </c>
      <c r="G316" s="35" t="s">
        <v>88</v>
      </c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7"/>
      <c r="S316" s="36"/>
      <c r="T316" s="36"/>
      <c r="U316" s="36"/>
      <c r="V316" s="37"/>
    </row>
    <row r="317" spans="2:22" x14ac:dyDescent="0.35">
      <c r="B317" s="38">
        <v>205</v>
      </c>
      <c r="C317" s="39" t="s">
        <v>90</v>
      </c>
      <c r="D317" s="39"/>
      <c r="E317" s="39" t="s">
        <v>62</v>
      </c>
      <c r="F317" s="56"/>
      <c r="G317" s="38"/>
      <c r="H317" s="40">
        <f>SUM(H305:H316)</f>
        <v>8.7194444986418873E-2</v>
      </c>
      <c r="I317" s="40">
        <f t="shared" ref="I317:V317" si="25">SUM(I305:I316)</f>
        <v>9.4869411848441709E-6</v>
      </c>
      <c r="J317" s="40">
        <f t="shared" si="25"/>
        <v>0</v>
      </c>
      <c r="K317" s="40">
        <f t="shared" si="25"/>
        <v>0.1038029106981177</v>
      </c>
      <c r="L317" s="40">
        <f t="shared" si="25"/>
        <v>1.9722553032642354E-3</v>
      </c>
      <c r="M317" s="40">
        <f t="shared" si="25"/>
        <v>5.9167659097927056E-3</v>
      </c>
      <c r="N317" s="40">
        <f t="shared" si="25"/>
        <v>7.8890212130569414E-3</v>
      </c>
      <c r="O317" s="40">
        <f t="shared" si="25"/>
        <v>7.8890212130569414E-3</v>
      </c>
      <c r="P317" s="40">
        <f t="shared" si="25"/>
        <v>1.9291892153688476E-4</v>
      </c>
      <c r="Q317" s="40">
        <f t="shared" si="25"/>
        <v>5.7091600883964738E-3</v>
      </c>
      <c r="R317" s="41">
        <f t="shared" si="25"/>
        <v>120.69988791587872</v>
      </c>
      <c r="S317" s="40">
        <f t="shared" si="25"/>
        <v>2.3342336044745041E-3</v>
      </c>
      <c r="T317" s="40">
        <f t="shared" si="25"/>
        <v>2.3342336044745071E-4</v>
      </c>
      <c r="U317" s="40">
        <f t="shared" si="25"/>
        <v>9.8361769725143679E-5</v>
      </c>
      <c r="V317" s="41">
        <f t="shared" si="25"/>
        <v>120.82710364732263</v>
      </c>
    </row>
    <row r="318" spans="2:22" x14ac:dyDescent="0.35">
      <c r="B318" s="35">
        <v>205</v>
      </c>
      <c r="C318" s="34" t="s">
        <v>89</v>
      </c>
      <c r="D318" s="34" t="s">
        <v>63</v>
      </c>
      <c r="E318" s="34" t="s">
        <v>21</v>
      </c>
      <c r="F318" s="55">
        <v>1</v>
      </c>
      <c r="G318" s="35" t="s">
        <v>88</v>
      </c>
      <c r="H318" s="36">
        <v>7.9676574637552993E-3</v>
      </c>
      <c r="I318" s="36">
        <v>9.1734603246973705E-7</v>
      </c>
      <c r="J318" s="36">
        <v>0</v>
      </c>
      <c r="K318" s="36">
        <v>9.4853065044705892E-3</v>
      </c>
      <c r="L318" s="36">
        <v>1.8022082358494127E-4</v>
      </c>
      <c r="M318" s="36">
        <v>5.4066247075482317E-4</v>
      </c>
      <c r="N318" s="36">
        <v>7.2088329433976509E-4</v>
      </c>
      <c r="O318" s="36">
        <v>7.2088329433976509E-4</v>
      </c>
      <c r="P318" s="36">
        <v>1.8654422306625557E-5</v>
      </c>
      <c r="Q318" s="36">
        <v>5.2169185774588226E-4</v>
      </c>
      <c r="R318" s="37">
        <v>11.034858997896754</v>
      </c>
      <c r="S318" s="36">
        <v>2.1329769119737558E-4</v>
      </c>
      <c r="T318" s="36">
        <v>2.1329769119737572E-5</v>
      </c>
      <c r="U318" s="36">
        <v>8.9881057081192473E-6</v>
      </c>
      <c r="V318" s="37">
        <v>11.046483722067011</v>
      </c>
    </row>
    <row r="319" spans="2:22" x14ac:dyDescent="0.35">
      <c r="B319" s="35">
        <v>205</v>
      </c>
      <c r="C319" s="34" t="s">
        <v>89</v>
      </c>
      <c r="D319" s="34" t="s">
        <v>63</v>
      </c>
      <c r="E319" s="34" t="s">
        <v>22</v>
      </c>
      <c r="F319" s="55">
        <v>1</v>
      </c>
      <c r="G319" s="35" t="s">
        <v>88</v>
      </c>
      <c r="H319" s="36">
        <v>7.1965938382305928E-3</v>
      </c>
      <c r="I319" s="36">
        <v>7.3255678228577019E-7</v>
      </c>
      <c r="J319" s="36">
        <v>0</v>
      </c>
      <c r="K319" s="36">
        <v>8.5673736169411749E-3</v>
      </c>
      <c r="L319" s="36">
        <v>1.6278009872188243E-4</v>
      </c>
      <c r="M319" s="36">
        <v>4.8834029616564678E-4</v>
      </c>
      <c r="N319" s="36">
        <v>6.5112039488752973E-4</v>
      </c>
      <c r="O319" s="36">
        <v>6.5112039488752973E-4</v>
      </c>
      <c r="P319" s="36">
        <v>1.489669448239787E-5</v>
      </c>
      <c r="Q319" s="36">
        <v>4.712055489317645E-4</v>
      </c>
      <c r="R319" s="37">
        <v>9.9564258570386759</v>
      </c>
      <c r="S319" s="36">
        <v>1.9265597914601664E-4</v>
      </c>
      <c r="T319" s="36">
        <v>1.9265597914601679E-5</v>
      </c>
      <c r="U319" s="36">
        <v>8.1182890266883511E-6</v>
      </c>
      <c r="V319" s="37">
        <v>9.9669256079021391</v>
      </c>
    </row>
    <row r="320" spans="2:22" x14ac:dyDescent="0.35">
      <c r="B320" s="35">
        <v>205</v>
      </c>
      <c r="C320" s="34" t="s">
        <v>89</v>
      </c>
      <c r="D320" s="34" t="s">
        <v>63</v>
      </c>
      <c r="E320" s="34" t="s">
        <v>23</v>
      </c>
      <c r="F320" s="55">
        <v>1</v>
      </c>
      <c r="G320" s="35" t="s">
        <v>88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7"/>
      <c r="S320" s="36"/>
      <c r="T320" s="36"/>
      <c r="U320" s="36"/>
      <c r="V320" s="37"/>
    </row>
    <row r="321" spans="2:22" x14ac:dyDescent="0.35">
      <c r="B321" s="35">
        <v>205</v>
      </c>
      <c r="C321" s="34" t="s">
        <v>89</v>
      </c>
      <c r="D321" s="34" t="s">
        <v>63</v>
      </c>
      <c r="E321" s="34" t="s">
        <v>24</v>
      </c>
      <c r="F321" s="55">
        <v>2</v>
      </c>
      <c r="G321" s="35" t="s">
        <v>88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7"/>
      <c r="S321" s="36"/>
      <c r="T321" s="36"/>
      <c r="U321" s="36"/>
      <c r="V321" s="37"/>
    </row>
    <row r="322" spans="2:22" x14ac:dyDescent="0.35">
      <c r="B322" s="35">
        <v>205</v>
      </c>
      <c r="C322" s="34" t="s">
        <v>89</v>
      </c>
      <c r="D322" s="34" t="s">
        <v>63</v>
      </c>
      <c r="E322" s="34" t="s">
        <v>25</v>
      </c>
      <c r="F322" s="55">
        <v>2</v>
      </c>
      <c r="G322" s="35" t="s">
        <v>88</v>
      </c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7"/>
      <c r="S322" s="36"/>
      <c r="T322" s="36"/>
      <c r="U322" s="36"/>
      <c r="V322" s="37"/>
    </row>
    <row r="323" spans="2:22" x14ac:dyDescent="0.35">
      <c r="B323" s="35">
        <v>205</v>
      </c>
      <c r="C323" s="34" t="s">
        <v>89</v>
      </c>
      <c r="D323" s="34" t="s">
        <v>63</v>
      </c>
      <c r="E323" s="34" t="s">
        <v>26</v>
      </c>
      <c r="F323" s="55">
        <v>2</v>
      </c>
      <c r="G323" s="35" t="s">
        <v>88</v>
      </c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7"/>
      <c r="S323" s="36"/>
      <c r="T323" s="36"/>
      <c r="U323" s="36"/>
      <c r="V323" s="37"/>
    </row>
    <row r="324" spans="2:22" x14ac:dyDescent="0.35">
      <c r="B324" s="35">
        <v>205</v>
      </c>
      <c r="C324" s="34" t="s">
        <v>89</v>
      </c>
      <c r="D324" s="34" t="s">
        <v>63</v>
      </c>
      <c r="E324" s="34" t="s">
        <v>27</v>
      </c>
      <c r="F324" s="55">
        <v>3</v>
      </c>
      <c r="G324" s="35" t="s">
        <v>88</v>
      </c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7"/>
      <c r="S324" s="36"/>
      <c r="T324" s="36"/>
      <c r="U324" s="36"/>
      <c r="V324" s="37"/>
    </row>
    <row r="325" spans="2:22" x14ac:dyDescent="0.35">
      <c r="B325" s="35">
        <v>205</v>
      </c>
      <c r="C325" s="34" t="s">
        <v>89</v>
      </c>
      <c r="D325" s="34" t="s">
        <v>63</v>
      </c>
      <c r="E325" s="34" t="s">
        <v>28</v>
      </c>
      <c r="F325" s="55">
        <v>3</v>
      </c>
      <c r="G325" s="35" t="s">
        <v>88</v>
      </c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7"/>
      <c r="S325" s="36"/>
      <c r="T325" s="36"/>
      <c r="U325" s="36"/>
      <c r="V325" s="37"/>
    </row>
    <row r="326" spans="2:22" x14ac:dyDescent="0.35">
      <c r="B326" s="35">
        <v>205</v>
      </c>
      <c r="C326" s="34" t="s">
        <v>89</v>
      </c>
      <c r="D326" s="34" t="s">
        <v>63</v>
      </c>
      <c r="E326" s="34" t="s">
        <v>29</v>
      </c>
      <c r="F326" s="55">
        <v>3</v>
      </c>
      <c r="G326" s="35" t="s">
        <v>88</v>
      </c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7"/>
      <c r="S326" s="36"/>
      <c r="T326" s="36"/>
      <c r="U326" s="36"/>
      <c r="V326" s="37"/>
    </row>
    <row r="327" spans="2:22" x14ac:dyDescent="0.35">
      <c r="B327" s="35">
        <v>205</v>
      </c>
      <c r="C327" s="34" t="s">
        <v>89</v>
      </c>
      <c r="D327" s="34" t="s">
        <v>63</v>
      </c>
      <c r="E327" s="34" t="s">
        <v>30</v>
      </c>
      <c r="F327" s="55">
        <v>4</v>
      </c>
      <c r="G327" s="35" t="s">
        <v>88</v>
      </c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7"/>
      <c r="S327" s="36"/>
      <c r="T327" s="36"/>
      <c r="U327" s="36"/>
      <c r="V327" s="37"/>
    </row>
    <row r="328" spans="2:22" x14ac:dyDescent="0.35">
      <c r="B328" s="35">
        <v>205</v>
      </c>
      <c r="C328" s="34" t="s">
        <v>89</v>
      </c>
      <c r="D328" s="34" t="s">
        <v>63</v>
      </c>
      <c r="E328" s="34" t="s">
        <v>31</v>
      </c>
      <c r="F328" s="55">
        <v>4</v>
      </c>
      <c r="G328" s="35" t="s">
        <v>88</v>
      </c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7"/>
      <c r="S328" s="36"/>
      <c r="T328" s="36"/>
      <c r="U328" s="36"/>
      <c r="V328" s="37"/>
    </row>
    <row r="329" spans="2:22" x14ac:dyDescent="0.35">
      <c r="B329" s="35">
        <v>205</v>
      </c>
      <c r="C329" s="34" t="s">
        <v>89</v>
      </c>
      <c r="D329" s="34" t="s">
        <v>63</v>
      </c>
      <c r="E329" s="34" t="s">
        <v>32</v>
      </c>
      <c r="F329" s="55">
        <v>4</v>
      </c>
      <c r="G329" s="35" t="s">
        <v>88</v>
      </c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7"/>
      <c r="S329" s="36"/>
      <c r="T329" s="36"/>
      <c r="U329" s="36"/>
      <c r="V329" s="37"/>
    </row>
    <row r="330" spans="2:22" x14ac:dyDescent="0.35">
      <c r="B330" s="38">
        <v>205</v>
      </c>
      <c r="C330" s="39" t="s">
        <v>89</v>
      </c>
      <c r="D330" s="39"/>
      <c r="E330" s="39" t="s">
        <v>62</v>
      </c>
      <c r="F330" s="56"/>
      <c r="G330" s="38"/>
      <c r="H330" s="40">
        <f>SUM(H318:H329)</f>
        <v>1.5164251301985891E-2</v>
      </c>
      <c r="I330" s="40">
        <f t="shared" ref="I330:V330" si="26">SUM(I318:I329)</f>
        <v>1.6499028147555071E-6</v>
      </c>
      <c r="J330" s="40">
        <f t="shared" si="26"/>
        <v>0</v>
      </c>
      <c r="K330" s="40">
        <f t="shared" si="26"/>
        <v>1.8052680121411764E-2</v>
      </c>
      <c r="L330" s="40">
        <f t="shared" si="26"/>
        <v>3.4300092230682368E-4</v>
      </c>
      <c r="M330" s="40">
        <f t="shared" si="26"/>
        <v>1.0290027669204701E-3</v>
      </c>
      <c r="N330" s="40">
        <f t="shared" si="26"/>
        <v>1.3720036892272947E-3</v>
      </c>
      <c r="O330" s="40">
        <f t="shared" si="26"/>
        <v>1.3720036892272947E-3</v>
      </c>
      <c r="P330" s="40">
        <f t="shared" si="26"/>
        <v>3.355111678902343E-5</v>
      </c>
      <c r="Q330" s="40">
        <f t="shared" si="26"/>
        <v>9.9289740667764682E-4</v>
      </c>
      <c r="R330" s="41">
        <f t="shared" si="26"/>
        <v>20.991284854935429</v>
      </c>
      <c r="S330" s="40">
        <f t="shared" si="26"/>
        <v>4.0595367034339225E-4</v>
      </c>
      <c r="T330" s="40">
        <f t="shared" si="26"/>
        <v>4.0595367034339255E-5</v>
      </c>
      <c r="U330" s="40">
        <f t="shared" si="26"/>
        <v>1.71063947348076E-5</v>
      </c>
      <c r="V330" s="41">
        <f t="shared" si="26"/>
        <v>21.01340932996915</v>
      </c>
    </row>
    <row r="331" spans="2:22" x14ac:dyDescent="0.35">
      <c r="B331" s="35">
        <v>205</v>
      </c>
      <c r="C331" s="34" t="s">
        <v>87</v>
      </c>
      <c r="D331" s="34" t="s">
        <v>63</v>
      </c>
      <c r="E331" s="34" t="s">
        <v>21</v>
      </c>
      <c r="F331" s="55">
        <v>1</v>
      </c>
      <c r="G331" s="35" t="s">
        <v>88</v>
      </c>
      <c r="H331" s="36">
        <v>49.742238588249378</v>
      </c>
      <c r="I331" s="36">
        <v>4.4282921372793693E-4</v>
      </c>
      <c r="J331" s="36">
        <v>0</v>
      </c>
      <c r="K331" s="36">
        <v>12.184551308078913</v>
      </c>
      <c r="L331" s="36">
        <v>0.33377519442546039</v>
      </c>
      <c r="M331" s="36">
        <v>1.001325583276381</v>
      </c>
      <c r="N331" s="36">
        <v>1.3351007777018415</v>
      </c>
      <c r="O331" s="36">
        <v>1.3351007777018415</v>
      </c>
      <c r="P331" s="36">
        <v>9.0050241350604007E-3</v>
      </c>
      <c r="Q331" s="36">
        <v>30.08198992819268</v>
      </c>
      <c r="R331" s="37">
        <v>26590.109016597242</v>
      </c>
      <c r="S331" s="36">
        <v>19.887542554455766</v>
      </c>
      <c r="T331" s="36">
        <v>0.23702081790682017</v>
      </c>
      <c r="U331" s="36">
        <v>1.7664346911417714</v>
      </c>
      <c r="V331" s="37">
        <v>27209.770724867307</v>
      </c>
    </row>
    <row r="332" spans="2:22" x14ac:dyDescent="0.35">
      <c r="B332" s="35">
        <v>205</v>
      </c>
      <c r="C332" s="34" t="s">
        <v>87</v>
      </c>
      <c r="D332" s="34" t="s">
        <v>63</v>
      </c>
      <c r="E332" s="34" t="s">
        <v>22</v>
      </c>
      <c r="F332" s="55">
        <v>1</v>
      </c>
      <c r="G332" s="35" t="s">
        <v>88</v>
      </c>
      <c r="H332" s="36">
        <v>50.736167056536601</v>
      </c>
      <c r="I332" s="36">
        <v>3.6167292022413501E-4</v>
      </c>
      <c r="J332" s="36">
        <v>0</v>
      </c>
      <c r="K332" s="36">
        <v>12.845207994404234</v>
      </c>
      <c r="L332" s="36">
        <v>0.35187276801280326</v>
      </c>
      <c r="M332" s="36">
        <v>1.0556183040384102</v>
      </c>
      <c r="N332" s="36">
        <v>1.407491072051213</v>
      </c>
      <c r="O332" s="36">
        <v>1.407491072051213</v>
      </c>
      <c r="P332" s="36">
        <v>7.3546940324877713E-3</v>
      </c>
      <c r="Q332" s="36">
        <v>30.310792284570102</v>
      </c>
      <c r="R332" s="37">
        <v>34249.202678927912</v>
      </c>
      <c r="S332" s="36">
        <v>18.092889121587202</v>
      </c>
      <c r="T332" s="36">
        <v>0.24987228729532454</v>
      </c>
      <c r="U332" s="36">
        <v>1.2377566469793808</v>
      </c>
      <c r="V332" s="37">
        <v>34822.01973046561</v>
      </c>
    </row>
    <row r="333" spans="2:22" x14ac:dyDescent="0.35">
      <c r="B333" s="35">
        <v>205</v>
      </c>
      <c r="C333" s="34" t="s">
        <v>87</v>
      </c>
      <c r="D333" s="34" t="s">
        <v>63</v>
      </c>
      <c r="E333" s="34" t="s">
        <v>23</v>
      </c>
      <c r="F333" s="55">
        <v>1</v>
      </c>
      <c r="G333" s="35" t="s">
        <v>88</v>
      </c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7"/>
      <c r="S333" s="36"/>
      <c r="T333" s="36"/>
      <c r="U333" s="36"/>
      <c r="V333" s="37"/>
    </row>
    <row r="334" spans="2:22" x14ac:dyDescent="0.35">
      <c r="B334" s="35">
        <v>205</v>
      </c>
      <c r="C334" s="34" t="s">
        <v>87</v>
      </c>
      <c r="D334" s="34" t="s">
        <v>63</v>
      </c>
      <c r="E334" s="34" t="s">
        <v>24</v>
      </c>
      <c r="F334" s="55">
        <v>2</v>
      </c>
      <c r="G334" s="35" t="s">
        <v>88</v>
      </c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7"/>
      <c r="S334" s="36"/>
      <c r="T334" s="36"/>
      <c r="U334" s="36"/>
      <c r="V334" s="37"/>
    </row>
    <row r="335" spans="2:22" x14ac:dyDescent="0.35">
      <c r="B335" s="35">
        <v>205</v>
      </c>
      <c r="C335" s="34" t="s">
        <v>87</v>
      </c>
      <c r="D335" s="34" t="s">
        <v>63</v>
      </c>
      <c r="E335" s="34" t="s">
        <v>25</v>
      </c>
      <c r="F335" s="55">
        <v>2</v>
      </c>
      <c r="G335" s="35" t="s">
        <v>88</v>
      </c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7"/>
      <c r="S335" s="36"/>
      <c r="T335" s="36"/>
      <c r="U335" s="36"/>
      <c r="V335" s="37"/>
    </row>
    <row r="336" spans="2:22" x14ac:dyDescent="0.35">
      <c r="B336" s="35">
        <v>205</v>
      </c>
      <c r="C336" s="34" t="s">
        <v>87</v>
      </c>
      <c r="D336" s="34" t="s">
        <v>63</v>
      </c>
      <c r="E336" s="34" t="s">
        <v>26</v>
      </c>
      <c r="F336" s="55">
        <v>2</v>
      </c>
      <c r="G336" s="35" t="s">
        <v>88</v>
      </c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7"/>
      <c r="S336" s="36"/>
      <c r="T336" s="36"/>
      <c r="U336" s="36"/>
      <c r="V336" s="37"/>
    </row>
    <row r="337" spans="2:22" x14ac:dyDescent="0.35">
      <c r="B337" s="35">
        <v>205</v>
      </c>
      <c r="C337" s="34" t="s">
        <v>87</v>
      </c>
      <c r="D337" s="34" t="s">
        <v>63</v>
      </c>
      <c r="E337" s="34" t="s">
        <v>27</v>
      </c>
      <c r="F337" s="55">
        <v>3</v>
      </c>
      <c r="G337" s="35" t="s">
        <v>88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7"/>
      <c r="S337" s="36"/>
      <c r="T337" s="36"/>
      <c r="U337" s="36"/>
      <c r="V337" s="37"/>
    </row>
    <row r="338" spans="2:22" x14ac:dyDescent="0.35">
      <c r="B338" s="35">
        <v>205</v>
      </c>
      <c r="C338" s="34" t="s">
        <v>87</v>
      </c>
      <c r="D338" s="34" t="s">
        <v>63</v>
      </c>
      <c r="E338" s="34" t="s">
        <v>28</v>
      </c>
      <c r="F338" s="55">
        <v>3</v>
      </c>
      <c r="G338" s="35" t="s">
        <v>88</v>
      </c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7"/>
      <c r="S338" s="36"/>
      <c r="T338" s="36"/>
      <c r="U338" s="36"/>
      <c r="V338" s="37"/>
    </row>
    <row r="339" spans="2:22" x14ac:dyDescent="0.35">
      <c r="B339" s="35">
        <v>205</v>
      </c>
      <c r="C339" s="34" t="s">
        <v>87</v>
      </c>
      <c r="D339" s="34" t="s">
        <v>63</v>
      </c>
      <c r="E339" s="34" t="s">
        <v>29</v>
      </c>
      <c r="F339" s="55">
        <v>3</v>
      </c>
      <c r="G339" s="35" t="s">
        <v>88</v>
      </c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7"/>
      <c r="S339" s="36"/>
      <c r="T339" s="36"/>
      <c r="U339" s="36"/>
      <c r="V339" s="37"/>
    </row>
    <row r="340" spans="2:22" x14ac:dyDescent="0.35">
      <c r="B340" s="35">
        <v>205</v>
      </c>
      <c r="C340" s="34" t="s">
        <v>87</v>
      </c>
      <c r="D340" s="34" t="s">
        <v>63</v>
      </c>
      <c r="E340" s="34" t="s">
        <v>30</v>
      </c>
      <c r="F340" s="55">
        <v>4</v>
      </c>
      <c r="G340" s="35" t="s">
        <v>88</v>
      </c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7"/>
      <c r="S340" s="36"/>
      <c r="T340" s="36"/>
      <c r="U340" s="36"/>
      <c r="V340" s="37"/>
    </row>
    <row r="341" spans="2:22" x14ac:dyDescent="0.35">
      <c r="B341" s="35">
        <v>205</v>
      </c>
      <c r="C341" s="34" t="s">
        <v>87</v>
      </c>
      <c r="D341" s="34" t="s">
        <v>63</v>
      </c>
      <c r="E341" s="34" t="s">
        <v>31</v>
      </c>
      <c r="F341" s="55">
        <v>4</v>
      </c>
      <c r="G341" s="35" t="s">
        <v>88</v>
      </c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7"/>
      <c r="S341" s="36"/>
      <c r="T341" s="36"/>
      <c r="U341" s="36"/>
      <c r="V341" s="37"/>
    </row>
    <row r="342" spans="2:22" x14ac:dyDescent="0.35">
      <c r="B342" s="35">
        <v>205</v>
      </c>
      <c r="C342" s="34" t="s">
        <v>87</v>
      </c>
      <c r="D342" s="34" t="s">
        <v>63</v>
      </c>
      <c r="E342" s="34" t="s">
        <v>32</v>
      </c>
      <c r="F342" s="55">
        <v>4</v>
      </c>
      <c r="G342" s="35" t="s">
        <v>88</v>
      </c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7"/>
      <c r="S342" s="36"/>
      <c r="T342" s="36"/>
      <c r="U342" s="36"/>
      <c r="V342" s="37"/>
    </row>
    <row r="343" spans="2:22" x14ac:dyDescent="0.35">
      <c r="B343" s="38">
        <v>205</v>
      </c>
      <c r="C343" s="39" t="s">
        <v>87</v>
      </c>
      <c r="D343" s="39"/>
      <c r="E343" s="39" t="s">
        <v>62</v>
      </c>
      <c r="F343" s="56"/>
      <c r="G343" s="38"/>
      <c r="H343" s="40">
        <f>SUM(H331:H342)</f>
        <v>100.47840564478598</v>
      </c>
      <c r="I343" s="40">
        <f t="shared" ref="I343:V343" si="27">SUM(I331:I342)</f>
        <v>8.04502133952072E-4</v>
      </c>
      <c r="J343" s="40">
        <f t="shared" si="27"/>
        <v>0</v>
      </c>
      <c r="K343" s="40">
        <f t="shared" si="27"/>
        <v>25.029759302483146</v>
      </c>
      <c r="L343" s="40">
        <f t="shared" si="27"/>
        <v>0.68564796243826365</v>
      </c>
      <c r="M343" s="40">
        <f t="shared" si="27"/>
        <v>2.0569438873147909</v>
      </c>
      <c r="N343" s="40">
        <f t="shared" si="27"/>
        <v>2.7425918497530546</v>
      </c>
      <c r="O343" s="40">
        <f t="shared" si="27"/>
        <v>2.7425918497530546</v>
      </c>
      <c r="P343" s="40">
        <f t="shared" si="27"/>
        <v>1.6359718167548172E-2</v>
      </c>
      <c r="Q343" s="40">
        <f t="shared" si="27"/>
        <v>60.392782212762782</v>
      </c>
      <c r="R343" s="41">
        <f t="shared" si="27"/>
        <v>60839.311695525153</v>
      </c>
      <c r="S343" s="40">
        <f t="shared" si="27"/>
        <v>37.980431676042969</v>
      </c>
      <c r="T343" s="40">
        <f t="shared" si="27"/>
        <v>0.48689310520214468</v>
      </c>
      <c r="U343" s="40">
        <f t="shared" si="27"/>
        <v>3.004191338121152</v>
      </c>
      <c r="V343" s="41">
        <f t="shared" si="27"/>
        <v>62031.790455332914</v>
      </c>
    </row>
    <row r="344" spans="2:22" x14ac:dyDescent="0.35">
      <c r="B344" s="35">
        <v>206</v>
      </c>
      <c r="C344" s="34" t="s">
        <v>86</v>
      </c>
      <c r="D344" s="34" t="s">
        <v>63</v>
      </c>
      <c r="E344" s="34" t="s">
        <v>21</v>
      </c>
      <c r="F344" s="55">
        <v>1</v>
      </c>
      <c r="G344" s="35" t="s">
        <v>66</v>
      </c>
      <c r="H344" s="36">
        <v>2.4037140628049361E-2</v>
      </c>
      <c r="I344" s="36">
        <v>1.25237437593715E-3</v>
      </c>
      <c r="J344" s="36">
        <v>0</v>
      </c>
      <c r="K344" s="36">
        <v>0.11881995651365308</v>
      </c>
      <c r="L344" s="36">
        <v>6.4285693713766101E-4</v>
      </c>
      <c r="M344" s="36">
        <v>1.9175082637375742E-3</v>
      </c>
      <c r="N344" s="36">
        <v>2.5603652008752351E-3</v>
      </c>
      <c r="O344" s="36">
        <v>2.5603652008752351E-3</v>
      </c>
      <c r="P344" s="36">
        <v>2.5467293330773674E-2</v>
      </c>
      <c r="Q344" s="36">
        <v>7.1415928144548226E-3</v>
      </c>
      <c r="R344" s="37">
        <v>158.85327435279345</v>
      </c>
      <c r="S344" s="36">
        <v>3.0109583647721159E-3</v>
      </c>
      <c r="T344" s="36">
        <v>3.0109583647721158E-4</v>
      </c>
      <c r="U344" s="36">
        <v>2.697983540736644E-3</v>
      </c>
      <c r="V344" s="37">
        <v>159.01737158367351</v>
      </c>
    </row>
    <row r="345" spans="2:22" x14ac:dyDescent="0.35">
      <c r="B345" s="35">
        <v>206</v>
      </c>
      <c r="C345" s="34" t="s">
        <v>86</v>
      </c>
      <c r="D345" s="34" t="s">
        <v>63</v>
      </c>
      <c r="E345" s="34" t="s">
        <v>22</v>
      </c>
      <c r="F345" s="55">
        <v>1</v>
      </c>
      <c r="G345" s="35" t="s">
        <v>66</v>
      </c>
      <c r="H345" s="36">
        <v>2.4710314622905617E-2</v>
      </c>
      <c r="I345" s="36">
        <v>2.0510423023053061E-3</v>
      </c>
      <c r="J345" s="36">
        <v>0</v>
      </c>
      <c r="K345" s="36">
        <v>0.12214757796549934</v>
      </c>
      <c r="L345" s="36">
        <v>6.6086051664782227E-4</v>
      </c>
      <c r="M345" s="36">
        <v>1.9712091892363343E-3</v>
      </c>
      <c r="N345" s="36">
        <v>2.6320697058841566E-3</v>
      </c>
      <c r="O345" s="36">
        <v>2.6320697058841566E-3</v>
      </c>
      <c r="P345" s="36">
        <v>4.1708371674043232E-2</v>
      </c>
      <c r="Q345" s="36">
        <v>7.1716255205379158E-3</v>
      </c>
      <c r="R345" s="37">
        <v>165.08174647862569</v>
      </c>
      <c r="S345" s="36">
        <v>3.0952819913682957E-3</v>
      </c>
      <c r="T345" s="36">
        <v>3.0952819913682963E-4</v>
      </c>
      <c r="U345" s="36">
        <v>3.4080168011466497E-3</v>
      </c>
      <c r="V345" s="37">
        <v>165.25043934715526</v>
      </c>
    </row>
    <row r="346" spans="2:22" x14ac:dyDescent="0.35">
      <c r="B346" s="35">
        <v>206</v>
      </c>
      <c r="C346" s="34" t="s">
        <v>86</v>
      </c>
      <c r="D346" s="34" t="s">
        <v>63</v>
      </c>
      <c r="E346" s="34" t="s">
        <v>23</v>
      </c>
      <c r="F346" s="55">
        <v>1</v>
      </c>
      <c r="G346" s="35" t="s">
        <v>66</v>
      </c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7"/>
      <c r="S346" s="36"/>
      <c r="T346" s="36"/>
      <c r="U346" s="36"/>
      <c r="V346" s="37"/>
    </row>
    <row r="347" spans="2:22" x14ac:dyDescent="0.35">
      <c r="B347" s="35">
        <v>206</v>
      </c>
      <c r="C347" s="34" t="s">
        <v>86</v>
      </c>
      <c r="D347" s="34" t="s">
        <v>63</v>
      </c>
      <c r="E347" s="34" t="s">
        <v>24</v>
      </c>
      <c r="F347" s="55">
        <v>2</v>
      </c>
      <c r="G347" s="35" t="s">
        <v>66</v>
      </c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7"/>
      <c r="S347" s="36"/>
      <c r="T347" s="36"/>
      <c r="U347" s="36"/>
      <c r="V347" s="37"/>
    </row>
    <row r="348" spans="2:22" x14ac:dyDescent="0.35">
      <c r="B348" s="35">
        <v>206</v>
      </c>
      <c r="C348" s="34" t="s">
        <v>86</v>
      </c>
      <c r="D348" s="34" t="s">
        <v>63</v>
      </c>
      <c r="E348" s="34" t="s">
        <v>25</v>
      </c>
      <c r="F348" s="55">
        <v>2</v>
      </c>
      <c r="G348" s="35" t="s">
        <v>66</v>
      </c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7"/>
      <c r="S348" s="36"/>
      <c r="T348" s="36"/>
      <c r="U348" s="36"/>
      <c r="V348" s="37"/>
    </row>
    <row r="349" spans="2:22" x14ac:dyDescent="0.35">
      <c r="B349" s="35">
        <v>206</v>
      </c>
      <c r="C349" s="34" t="s">
        <v>86</v>
      </c>
      <c r="D349" s="34" t="s">
        <v>63</v>
      </c>
      <c r="E349" s="34" t="s">
        <v>26</v>
      </c>
      <c r="F349" s="55">
        <v>2</v>
      </c>
      <c r="G349" s="35" t="s">
        <v>66</v>
      </c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7"/>
      <c r="S349" s="36"/>
      <c r="T349" s="36"/>
      <c r="U349" s="36"/>
      <c r="V349" s="37"/>
    </row>
    <row r="350" spans="2:22" x14ac:dyDescent="0.35">
      <c r="B350" s="35">
        <v>206</v>
      </c>
      <c r="C350" s="34" t="s">
        <v>86</v>
      </c>
      <c r="D350" s="34" t="s">
        <v>63</v>
      </c>
      <c r="E350" s="34" t="s">
        <v>27</v>
      </c>
      <c r="F350" s="55">
        <v>3</v>
      </c>
      <c r="G350" s="35" t="s">
        <v>66</v>
      </c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7"/>
      <c r="S350" s="36"/>
      <c r="T350" s="36"/>
      <c r="U350" s="36"/>
      <c r="V350" s="37"/>
    </row>
    <row r="351" spans="2:22" x14ac:dyDescent="0.35">
      <c r="B351" s="35">
        <v>206</v>
      </c>
      <c r="C351" s="34" t="s">
        <v>86</v>
      </c>
      <c r="D351" s="34" t="s">
        <v>63</v>
      </c>
      <c r="E351" s="34" t="s">
        <v>28</v>
      </c>
      <c r="F351" s="55">
        <v>3</v>
      </c>
      <c r="G351" s="35" t="s">
        <v>66</v>
      </c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7"/>
      <c r="S351" s="36"/>
      <c r="T351" s="36"/>
      <c r="U351" s="36"/>
      <c r="V351" s="37"/>
    </row>
    <row r="352" spans="2:22" x14ac:dyDescent="0.35">
      <c r="B352" s="35">
        <v>206</v>
      </c>
      <c r="C352" s="34" t="s">
        <v>86</v>
      </c>
      <c r="D352" s="34" t="s">
        <v>63</v>
      </c>
      <c r="E352" s="34" t="s">
        <v>29</v>
      </c>
      <c r="F352" s="55">
        <v>3</v>
      </c>
      <c r="G352" s="35" t="s">
        <v>66</v>
      </c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7"/>
      <c r="S352" s="36"/>
      <c r="T352" s="36"/>
      <c r="U352" s="36"/>
      <c r="V352" s="37"/>
    </row>
    <row r="353" spans="2:22" x14ac:dyDescent="0.35">
      <c r="B353" s="35">
        <v>206</v>
      </c>
      <c r="C353" s="34" t="s">
        <v>86</v>
      </c>
      <c r="D353" s="34" t="s">
        <v>63</v>
      </c>
      <c r="E353" s="34" t="s">
        <v>30</v>
      </c>
      <c r="F353" s="55">
        <v>4</v>
      </c>
      <c r="G353" s="35" t="s">
        <v>66</v>
      </c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7"/>
      <c r="S353" s="36"/>
      <c r="T353" s="36"/>
      <c r="U353" s="36"/>
      <c r="V353" s="37"/>
    </row>
    <row r="354" spans="2:22" x14ac:dyDescent="0.35">
      <c r="B354" s="35">
        <v>206</v>
      </c>
      <c r="C354" s="34" t="s">
        <v>86</v>
      </c>
      <c r="D354" s="34" t="s">
        <v>63</v>
      </c>
      <c r="E354" s="34" t="s">
        <v>31</v>
      </c>
      <c r="F354" s="55">
        <v>4</v>
      </c>
      <c r="G354" s="35" t="s">
        <v>66</v>
      </c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7"/>
      <c r="S354" s="36"/>
      <c r="T354" s="36"/>
      <c r="U354" s="36"/>
      <c r="V354" s="37"/>
    </row>
    <row r="355" spans="2:22" x14ac:dyDescent="0.35">
      <c r="B355" s="35">
        <v>206</v>
      </c>
      <c r="C355" s="34" t="s">
        <v>86</v>
      </c>
      <c r="D355" s="34" t="s">
        <v>63</v>
      </c>
      <c r="E355" s="34" t="s">
        <v>32</v>
      </c>
      <c r="F355" s="55">
        <v>4</v>
      </c>
      <c r="G355" s="35" t="s">
        <v>66</v>
      </c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7"/>
      <c r="S355" s="36"/>
      <c r="T355" s="36"/>
      <c r="U355" s="36"/>
      <c r="V355" s="37"/>
    </row>
    <row r="356" spans="2:22" x14ac:dyDescent="0.35">
      <c r="B356" s="38">
        <v>206</v>
      </c>
      <c r="C356" s="34" t="s">
        <v>86</v>
      </c>
      <c r="D356" s="39"/>
      <c r="E356" s="39" t="s">
        <v>62</v>
      </c>
      <c r="F356" s="56"/>
      <c r="G356" s="38"/>
      <c r="H356" s="40">
        <f>SUM(H344:H355)</f>
        <v>4.8747455250954974E-2</v>
      </c>
      <c r="I356" s="40">
        <f t="shared" ref="I356:V356" si="28">SUM(I344:I355)</f>
        <v>3.3034166782424561E-3</v>
      </c>
      <c r="J356" s="40">
        <f t="shared" si="28"/>
        <v>0</v>
      </c>
      <c r="K356" s="40">
        <f t="shared" si="28"/>
        <v>0.24096753447915242</v>
      </c>
      <c r="L356" s="40">
        <f t="shared" si="28"/>
        <v>1.3037174537854834E-3</v>
      </c>
      <c r="M356" s="40">
        <f t="shared" si="28"/>
        <v>3.8887174529739083E-3</v>
      </c>
      <c r="N356" s="40">
        <f t="shared" si="28"/>
        <v>5.1924349067593916E-3</v>
      </c>
      <c r="O356" s="40">
        <f t="shared" si="28"/>
        <v>5.1924349067593916E-3</v>
      </c>
      <c r="P356" s="40">
        <f t="shared" si="28"/>
        <v>6.7175665004816906E-2</v>
      </c>
      <c r="Q356" s="40">
        <f t="shared" si="28"/>
        <v>1.4313218334992737E-2</v>
      </c>
      <c r="R356" s="41">
        <f t="shared" si="28"/>
        <v>323.93502083141914</v>
      </c>
      <c r="S356" s="40">
        <f t="shared" si="28"/>
        <v>6.1062403561404112E-3</v>
      </c>
      <c r="T356" s="40">
        <f t="shared" si="28"/>
        <v>6.1062403561404116E-4</v>
      </c>
      <c r="U356" s="40">
        <f t="shared" si="28"/>
        <v>6.1060003418832937E-3</v>
      </c>
      <c r="V356" s="41">
        <f t="shared" si="28"/>
        <v>324.26781093082877</v>
      </c>
    </row>
    <row r="357" spans="2:22" x14ac:dyDescent="0.35">
      <c r="B357" s="35">
        <v>301</v>
      </c>
      <c r="C357" s="42" t="s">
        <v>84</v>
      </c>
      <c r="D357" s="59" t="s">
        <v>63</v>
      </c>
      <c r="E357" s="34" t="s">
        <v>21</v>
      </c>
      <c r="F357" s="55">
        <v>1</v>
      </c>
      <c r="G357" s="35" t="s">
        <v>85</v>
      </c>
      <c r="H357" s="36"/>
      <c r="I357" s="36"/>
      <c r="J357" s="36"/>
      <c r="K357" s="36"/>
      <c r="L357" s="36">
        <v>0.53274603292035616</v>
      </c>
      <c r="M357" s="36"/>
      <c r="N357" s="36">
        <v>0.18321795312330139</v>
      </c>
      <c r="O357" s="36">
        <v>0.18321795312330139</v>
      </c>
      <c r="P357" s="36"/>
      <c r="Q357" s="36"/>
      <c r="R357" s="37"/>
      <c r="S357" s="36"/>
      <c r="T357" s="36"/>
      <c r="U357" s="36"/>
      <c r="V357" s="37"/>
    </row>
    <row r="358" spans="2:22" x14ac:dyDescent="0.35">
      <c r="B358" s="35">
        <v>301</v>
      </c>
      <c r="C358" s="34" t="s">
        <v>84</v>
      </c>
      <c r="D358" s="59" t="s">
        <v>63</v>
      </c>
      <c r="E358" s="34" t="s">
        <v>22</v>
      </c>
      <c r="F358" s="55">
        <v>1</v>
      </c>
      <c r="G358" s="35" t="s">
        <v>85</v>
      </c>
      <c r="H358" s="36"/>
      <c r="I358" s="36"/>
      <c r="J358" s="36"/>
      <c r="K358" s="36"/>
      <c r="L358" s="36">
        <v>0.34902324883960539</v>
      </c>
      <c r="M358" s="36"/>
      <c r="N358" s="36">
        <v>0.12003341422233937</v>
      </c>
      <c r="O358" s="36">
        <v>0.12003341422233937</v>
      </c>
      <c r="P358" s="36"/>
      <c r="Q358" s="36"/>
      <c r="R358" s="37"/>
      <c r="S358" s="36"/>
      <c r="T358" s="36"/>
      <c r="U358" s="36"/>
      <c r="V358" s="37"/>
    </row>
    <row r="359" spans="2:22" x14ac:dyDescent="0.35">
      <c r="B359" s="35">
        <v>301</v>
      </c>
      <c r="C359" s="34" t="s">
        <v>84</v>
      </c>
      <c r="D359" s="59" t="s">
        <v>63</v>
      </c>
      <c r="E359" s="34" t="s">
        <v>23</v>
      </c>
      <c r="F359" s="55">
        <v>1</v>
      </c>
      <c r="G359" s="35" t="s">
        <v>85</v>
      </c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7"/>
      <c r="S359" s="36"/>
      <c r="T359" s="36"/>
      <c r="U359" s="36"/>
      <c r="V359" s="37"/>
    </row>
    <row r="360" spans="2:22" x14ac:dyDescent="0.35">
      <c r="B360" s="35">
        <v>301</v>
      </c>
      <c r="C360" s="34" t="s">
        <v>84</v>
      </c>
      <c r="D360" s="59" t="s">
        <v>63</v>
      </c>
      <c r="E360" s="34" t="s">
        <v>24</v>
      </c>
      <c r="F360" s="55">
        <v>2</v>
      </c>
      <c r="G360" s="35" t="s">
        <v>85</v>
      </c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7"/>
      <c r="S360" s="36"/>
      <c r="T360" s="36"/>
      <c r="U360" s="36"/>
      <c r="V360" s="37"/>
    </row>
    <row r="361" spans="2:22" x14ac:dyDescent="0.35">
      <c r="B361" s="35">
        <v>301</v>
      </c>
      <c r="C361" s="34" t="s">
        <v>84</v>
      </c>
      <c r="D361" s="59" t="s">
        <v>63</v>
      </c>
      <c r="E361" s="34" t="s">
        <v>25</v>
      </c>
      <c r="F361" s="55">
        <v>2</v>
      </c>
      <c r="G361" s="35" t="s">
        <v>85</v>
      </c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7"/>
      <c r="S361" s="36"/>
      <c r="T361" s="36"/>
      <c r="U361" s="36"/>
      <c r="V361" s="37"/>
    </row>
    <row r="362" spans="2:22" x14ac:dyDescent="0.35">
      <c r="B362" s="35">
        <v>301</v>
      </c>
      <c r="C362" s="34" t="s">
        <v>84</v>
      </c>
      <c r="D362" s="59" t="s">
        <v>63</v>
      </c>
      <c r="E362" s="34" t="s">
        <v>26</v>
      </c>
      <c r="F362" s="55">
        <v>2</v>
      </c>
      <c r="G362" s="35" t="s">
        <v>85</v>
      </c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7"/>
      <c r="S362" s="36"/>
      <c r="T362" s="36"/>
      <c r="U362" s="36"/>
      <c r="V362" s="37"/>
    </row>
    <row r="363" spans="2:22" x14ac:dyDescent="0.35">
      <c r="B363" s="35">
        <v>301</v>
      </c>
      <c r="C363" s="34" t="s">
        <v>84</v>
      </c>
      <c r="D363" s="59" t="s">
        <v>63</v>
      </c>
      <c r="E363" s="34" t="s">
        <v>27</v>
      </c>
      <c r="F363" s="55">
        <v>3</v>
      </c>
      <c r="G363" s="35" t="s">
        <v>85</v>
      </c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7"/>
      <c r="S363" s="36"/>
      <c r="T363" s="36"/>
      <c r="U363" s="36"/>
      <c r="V363" s="37"/>
    </row>
    <row r="364" spans="2:22" x14ac:dyDescent="0.35">
      <c r="B364" s="35">
        <v>301</v>
      </c>
      <c r="C364" s="34" t="s">
        <v>84</v>
      </c>
      <c r="D364" s="59" t="s">
        <v>63</v>
      </c>
      <c r="E364" s="34" t="s">
        <v>28</v>
      </c>
      <c r="F364" s="55">
        <v>3</v>
      </c>
      <c r="G364" s="35" t="s">
        <v>85</v>
      </c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7"/>
      <c r="S364" s="36"/>
      <c r="T364" s="36"/>
      <c r="U364" s="36"/>
      <c r="V364" s="37"/>
    </row>
    <row r="365" spans="2:22" x14ac:dyDescent="0.35">
      <c r="B365" s="35">
        <v>301</v>
      </c>
      <c r="C365" s="34" t="s">
        <v>84</v>
      </c>
      <c r="D365" s="59" t="s">
        <v>63</v>
      </c>
      <c r="E365" s="34" t="s">
        <v>29</v>
      </c>
      <c r="F365" s="55">
        <v>3</v>
      </c>
      <c r="G365" s="35" t="s">
        <v>85</v>
      </c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7"/>
      <c r="S365" s="36"/>
      <c r="T365" s="36"/>
      <c r="U365" s="36"/>
      <c r="V365" s="37"/>
    </row>
    <row r="366" spans="2:22" x14ac:dyDescent="0.35">
      <c r="B366" s="35">
        <v>301</v>
      </c>
      <c r="C366" s="34" t="s">
        <v>84</v>
      </c>
      <c r="D366" s="59" t="s">
        <v>63</v>
      </c>
      <c r="E366" s="34" t="s">
        <v>30</v>
      </c>
      <c r="F366" s="55">
        <v>4</v>
      </c>
      <c r="G366" s="35" t="s">
        <v>85</v>
      </c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7"/>
      <c r="S366" s="36"/>
      <c r="T366" s="36"/>
      <c r="U366" s="36"/>
      <c r="V366" s="37"/>
    </row>
    <row r="367" spans="2:22" x14ac:dyDescent="0.35">
      <c r="B367" s="35">
        <v>301</v>
      </c>
      <c r="C367" s="34" t="s">
        <v>84</v>
      </c>
      <c r="D367" s="59" t="s">
        <v>63</v>
      </c>
      <c r="E367" s="34" t="s">
        <v>31</v>
      </c>
      <c r="F367" s="55">
        <v>4</v>
      </c>
      <c r="G367" s="35" t="s">
        <v>85</v>
      </c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7"/>
      <c r="S367" s="36"/>
      <c r="T367" s="36"/>
      <c r="U367" s="36"/>
      <c r="V367" s="37"/>
    </row>
    <row r="368" spans="2:22" x14ac:dyDescent="0.35">
      <c r="B368" s="35">
        <v>301</v>
      </c>
      <c r="C368" s="34" t="s">
        <v>84</v>
      </c>
      <c r="D368" s="59" t="s">
        <v>63</v>
      </c>
      <c r="E368" s="34" t="s">
        <v>32</v>
      </c>
      <c r="F368" s="55">
        <v>4</v>
      </c>
      <c r="G368" s="35" t="s">
        <v>85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7"/>
      <c r="S368" s="36"/>
      <c r="T368" s="36"/>
      <c r="U368" s="36"/>
      <c r="V368" s="37"/>
    </row>
    <row r="369" spans="2:22" x14ac:dyDescent="0.35">
      <c r="B369" s="38">
        <v>301</v>
      </c>
      <c r="C369" s="39" t="s">
        <v>84</v>
      </c>
      <c r="D369" s="39"/>
      <c r="E369" s="39" t="s">
        <v>62</v>
      </c>
      <c r="F369" s="56"/>
      <c r="G369" s="38"/>
      <c r="H369" s="40">
        <f>SUM(H357:H368)</f>
        <v>0</v>
      </c>
      <c r="I369" s="40">
        <f t="shared" ref="I369:K369" si="29">SUM(I357:I368)</f>
        <v>0</v>
      </c>
      <c r="J369" s="40">
        <f t="shared" si="29"/>
        <v>0</v>
      </c>
      <c r="K369" s="40">
        <f t="shared" si="29"/>
        <v>0</v>
      </c>
      <c r="L369" s="40">
        <f>SUM(L357:L368)</f>
        <v>0.88176928175996161</v>
      </c>
      <c r="M369" s="40">
        <f t="shared" ref="M369:V369" si="30">SUM(M357:M368)</f>
        <v>0</v>
      </c>
      <c r="N369" s="40">
        <f t="shared" si="30"/>
        <v>0.30325136734564073</v>
      </c>
      <c r="O369" s="40">
        <f t="shared" si="30"/>
        <v>0.30325136734564073</v>
      </c>
      <c r="P369" s="40">
        <f t="shared" si="30"/>
        <v>0</v>
      </c>
      <c r="Q369" s="40">
        <f t="shared" si="30"/>
        <v>0</v>
      </c>
      <c r="R369" s="41">
        <f t="shared" si="30"/>
        <v>0</v>
      </c>
      <c r="S369" s="40">
        <f t="shared" si="30"/>
        <v>0</v>
      </c>
      <c r="T369" s="40">
        <f t="shared" si="30"/>
        <v>0</v>
      </c>
      <c r="U369" s="40">
        <f t="shared" si="30"/>
        <v>0</v>
      </c>
      <c r="V369" s="41">
        <f t="shared" si="30"/>
        <v>0</v>
      </c>
    </row>
    <row r="370" spans="2:22" x14ac:dyDescent="0.35">
      <c r="B370" s="35">
        <v>301</v>
      </c>
      <c r="C370" s="34" t="s">
        <v>83</v>
      </c>
      <c r="D370" s="34" t="s">
        <v>63</v>
      </c>
      <c r="E370" s="34" t="s">
        <v>21</v>
      </c>
      <c r="F370" s="55">
        <v>1</v>
      </c>
      <c r="G370" s="35" t="s">
        <v>70</v>
      </c>
      <c r="H370" s="36"/>
      <c r="I370" s="36"/>
      <c r="J370" s="36"/>
      <c r="K370" s="36"/>
      <c r="L370" s="36"/>
      <c r="M370" s="36"/>
      <c r="N370" s="36"/>
      <c r="O370" s="36"/>
      <c r="P370" s="36"/>
      <c r="Q370" s="36">
        <v>2.371376448690798</v>
      </c>
      <c r="R370" s="37"/>
      <c r="S370" s="36"/>
      <c r="T370" s="36"/>
      <c r="U370" s="36"/>
      <c r="V370" s="37"/>
    </row>
    <row r="371" spans="2:22" x14ac:dyDescent="0.35">
      <c r="B371" s="35">
        <v>301</v>
      </c>
      <c r="C371" s="34" t="s">
        <v>83</v>
      </c>
      <c r="D371" s="34" t="s">
        <v>63</v>
      </c>
      <c r="E371" s="34" t="s">
        <v>22</v>
      </c>
      <c r="F371" s="55">
        <v>1</v>
      </c>
      <c r="G371" s="35" t="s">
        <v>70</v>
      </c>
      <c r="H371" s="36"/>
      <c r="I371" s="36"/>
      <c r="J371" s="36"/>
      <c r="K371" s="36"/>
      <c r="L371" s="36"/>
      <c r="M371" s="36"/>
      <c r="N371" s="36"/>
      <c r="O371" s="36"/>
      <c r="P371" s="36"/>
      <c r="Q371" s="36">
        <v>0.98967854978369463</v>
      </c>
      <c r="R371" s="37"/>
      <c r="S371" s="36"/>
      <c r="T371" s="36"/>
      <c r="U371" s="36"/>
      <c r="V371" s="37"/>
    </row>
    <row r="372" spans="2:22" x14ac:dyDescent="0.35">
      <c r="B372" s="35">
        <v>301</v>
      </c>
      <c r="C372" s="34" t="s">
        <v>83</v>
      </c>
      <c r="D372" s="34" t="s">
        <v>63</v>
      </c>
      <c r="E372" s="34" t="s">
        <v>23</v>
      </c>
      <c r="F372" s="55">
        <v>1</v>
      </c>
      <c r="G372" s="35" t="s">
        <v>70</v>
      </c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7"/>
      <c r="S372" s="36"/>
      <c r="T372" s="36"/>
      <c r="U372" s="36"/>
      <c r="V372" s="37"/>
    </row>
    <row r="373" spans="2:22" x14ac:dyDescent="0.35">
      <c r="B373" s="35">
        <v>301</v>
      </c>
      <c r="C373" s="34" t="s">
        <v>83</v>
      </c>
      <c r="D373" s="34" t="s">
        <v>63</v>
      </c>
      <c r="E373" s="34" t="s">
        <v>24</v>
      </c>
      <c r="F373" s="55">
        <v>2</v>
      </c>
      <c r="G373" s="35" t="s">
        <v>70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7"/>
      <c r="S373" s="36"/>
      <c r="T373" s="36"/>
      <c r="U373" s="36"/>
      <c r="V373" s="37"/>
    </row>
    <row r="374" spans="2:22" x14ac:dyDescent="0.35">
      <c r="B374" s="35">
        <v>301</v>
      </c>
      <c r="C374" s="34" t="s">
        <v>83</v>
      </c>
      <c r="D374" s="34" t="s">
        <v>63</v>
      </c>
      <c r="E374" s="34" t="s">
        <v>25</v>
      </c>
      <c r="F374" s="55">
        <v>2</v>
      </c>
      <c r="G374" s="35" t="s">
        <v>70</v>
      </c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7"/>
      <c r="S374" s="36"/>
      <c r="T374" s="36"/>
      <c r="U374" s="36"/>
      <c r="V374" s="37"/>
    </row>
    <row r="375" spans="2:22" x14ac:dyDescent="0.35">
      <c r="B375" s="35">
        <v>301</v>
      </c>
      <c r="C375" s="34" t="s">
        <v>83</v>
      </c>
      <c r="D375" s="34" t="s">
        <v>63</v>
      </c>
      <c r="E375" s="34" t="s">
        <v>26</v>
      </c>
      <c r="F375" s="55">
        <v>2</v>
      </c>
      <c r="G375" s="35" t="s">
        <v>70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7"/>
      <c r="S375" s="36"/>
      <c r="T375" s="36"/>
      <c r="U375" s="36"/>
      <c r="V375" s="37"/>
    </row>
    <row r="376" spans="2:22" x14ac:dyDescent="0.35">
      <c r="B376" s="35">
        <v>301</v>
      </c>
      <c r="C376" s="34" t="s">
        <v>83</v>
      </c>
      <c r="D376" s="34" t="s">
        <v>63</v>
      </c>
      <c r="E376" s="34" t="s">
        <v>27</v>
      </c>
      <c r="F376" s="55">
        <v>3</v>
      </c>
      <c r="G376" s="35" t="s">
        <v>70</v>
      </c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7"/>
      <c r="S376" s="36"/>
      <c r="T376" s="36"/>
      <c r="U376" s="36"/>
      <c r="V376" s="37"/>
    </row>
    <row r="377" spans="2:22" x14ac:dyDescent="0.35">
      <c r="B377" s="35">
        <v>301</v>
      </c>
      <c r="C377" s="34" t="s">
        <v>83</v>
      </c>
      <c r="D377" s="34" t="s">
        <v>63</v>
      </c>
      <c r="E377" s="34" t="s">
        <v>28</v>
      </c>
      <c r="F377" s="55">
        <v>3</v>
      </c>
      <c r="G377" s="35" t="s">
        <v>70</v>
      </c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7"/>
      <c r="S377" s="36"/>
      <c r="T377" s="36"/>
      <c r="U377" s="36"/>
      <c r="V377" s="37"/>
    </row>
    <row r="378" spans="2:22" x14ac:dyDescent="0.35">
      <c r="B378" s="35">
        <v>301</v>
      </c>
      <c r="C378" s="34" t="s">
        <v>83</v>
      </c>
      <c r="D378" s="34" t="s">
        <v>63</v>
      </c>
      <c r="E378" s="34" t="s">
        <v>29</v>
      </c>
      <c r="F378" s="55">
        <v>3</v>
      </c>
      <c r="G378" s="35" t="s">
        <v>70</v>
      </c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7"/>
      <c r="S378" s="36"/>
      <c r="T378" s="36"/>
      <c r="U378" s="36"/>
      <c r="V378" s="37"/>
    </row>
    <row r="379" spans="2:22" x14ac:dyDescent="0.35">
      <c r="B379" s="35">
        <v>301</v>
      </c>
      <c r="C379" s="34" t="s">
        <v>83</v>
      </c>
      <c r="D379" s="34" t="s">
        <v>63</v>
      </c>
      <c r="E379" s="34" t="s">
        <v>30</v>
      </c>
      <c r="F379" s="55">
        <v>4</v>
      </c>
      <c r="G379" s="35" t="s">
        <v>70</v>
      </c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7"/>
      <c r="S379" s="36"/>
      <c r="T379" s="36"/>
      <c r="U379" s="36"/>
      <c r="V379" s="37"/>
    </row>
    <row r="380" spans="2:22" x14ac:dyDescent="0.35">
      <c r="B380" s="35">
        <v>301</v>
      </c>
      <c r="C380" s="34" t="s">
        <v>83</v>
      </c>
      <c r="D380" s="34" t="s">
        <v>63</v>
      </c>
      <c r="E380" s="34" t="s">
        <v>31</v>
      </c>
      <c r="F380" s="55">
        <v>4</v>
      </c>
      <c r="G380" s="35" t="s">
        <v>70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7"/>
      <c r="S380" s="36"/>
      <c r="T380" s="36"/>
      <c r="U380" s="36"/>
      <c r="V380" s="37"/>
    </row>
    <row r="381" spans="2:22" x14ac:dyDescent="0.35">
      <c r="B381" s="35">
        <v>301</v>
      </c>
      <c r="C381" s="34" t="s">
        <v>83</v>
      </c>
      <c r="D381" s="34" t="s">
        <v>63</v>
      </c>
      <c r="E381" s="34" t="s">
        <v>32</v>
      </c>
      <c r="F381" s="55">
        <v>4</v>
      </c>
      <c r="G381" s="35" t="s">
        <v>70</v>
      </c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7"/>
      <c r="S381" s="36"/>
      <c r="T381" s="36"/>
      <c r="U381" s="36"/>
      <c r="V381" s="37"/>
    </row>
    <row r="382" spans="2:22" x14ac:dyDescent="0.35">
      <c r="B382" s="38">
        <v>301</v>
      </c>
      <c r="C382" s="39" t="s">
        <v>83</v>
      </c>
      <c r="D382" s="39"/>
      <c r="E382" s="39" t="s">
        <v>62</v>
      </c>
      <c r="F382" s="56"/>
      <c r="G382" s="38"/>
      <c r="H382" s="40">
        <f>SUM(H370:H381)</f>
        <v>0</v>
      </c>
      <c r="I382" s="40">
        <f t="shared" ref="I382:V382" si="31">SUM(I370:I381)</f>
        <v>0</v>
      </c>
      <c r="J382" s="40">
        <f t="shared" si="31"/>
        <v>0</v>
      </c>
      <c r="K382" s="40">
        <f t="shared" si="31"/>
        <v>0</v>
      </c>
      <c r="L382" s="40">
        <f t="shared" si="31"/>
        <v>0</v>
      </c>
      <c r="M382" s="40">
        <f t="shared" si="31"/>
        <v>0</v>
      </c>
      <c r="N382" s="40">
        <f t="shared" si="31"/>
        <v>0</v>
      </c>
      <c r="O382" s="40">
        <f t="shared" si="31"/>
        <v>0</v>
      </c>
      <c r="P382" s="40">
        <f t="shared" si="31"/>
        <v>0</v>
      </c>
      <c r="Q382" s="40">
        <f t="shared" si="31"/>
        <v>3.3610549984744926</v>
      </c>
      <c r="R382" s="41">
        <f t="shared" si="31"/>
        <v>0</v>
      </c>
      <c r="S382" s="40">
        <f t="shared" si="31"/>
        <v>0</v>
      </c>
      <c r="T382" s="40">
        <f t="shared" si="31"/>
        <v>0</v>
      </c>
      <c r="U382" s="40">
        <f t="shared" si="31"/>
        <v>0</v>
      </c>
      <c r="V382" s="41">
        <f t="shared" si="31"/>
        <v>0</v>
      </c>
    </row>
    <row r="383" spans="2:22" x14ac:dyDescent="0.35">
      <c r="B383" s="35">
        <v>302</v>
      </c>
      <c r="C383" s="34" t="s">
        <v>82</v>
      </c>
      <c r="D383" s="34" t="s">
        <v>63</v>
      </c>
      <c r="E383" s="34" t="s">
        <v>21</v>
      </c>
      <c r="F383" s="55">
        <v>1</v>
      </c>
      <c r="G383" s="35" t="s">
        <v>70</v>
      </c>
      <c r="H383" s="36"/>
      <c r="I383" s="36"/>
      <c r="J383" s="36"/>
      <c r="K383" s="36"/>
      <c r="L383" s="36"/>
      <c r="M383" s="36"/>
      <c r="N383" s="36"/>
      <c r="O383" s="36"/>
      <c r="P383" s="36"/>
      <c r="Q383" s="36">
        <v>0</v>
      </c>
      <c r="R383" s="37"/>
      <c r="S383" s="36"/>
      <c r="T383" s="36"/>
      <c r="U383" s="36">
        <v>0</v>
      </c>
      <c r="V383" s="37"/>
    </row>
    <row r="384" spans="2:22" x14ac:dyDescent="0.35">
      <c r="B384" s="35">
        <v>302</v>
      </c>
      <c r="C384" s="34" t="s">
        <v>82</v>
      </c>
      <c r="D384" s="34" t="s">
        <v>63</v>
      </c>
      <c r="E384" s="34" t="s">
        <v>22</v>
      </c>
      <c r="F384" s="55">
        <v>1</v>
      </c>
      <c r="G384" s="35" t="s">
        <v>70</v>
      </c>
      <c r="H384" s="36"/>
      <c r="I384" s="36"/>
      <c r="J384" s="36"/>
      <c r="K384" s="36"/>
      <c r="L384" s="36"/>
      <c r="M384" s="36"/>
      <c r="N384" s="36"/>
      <c r="O384" s="36"/>
      <c r="P384" s="36"/>
      <c r="Q384" s="36">
        <v>4.2145992158315404E-3</v>
      </c>
      <c r="R384" s="37"/>
      <c r="S384" s="36"/>
      <c r="T384" s="36"/>
      <c r="U384" s="36">
        <v>4.2145992158315396E-3</v>
      </c>
      <c r="V384" s="37"/>
    </row>
    <row r="385" spans="2:22" x14ac:dyDescent="0.35">
      <c r="B385" s="35">
        <v>302</v>
      </c>
      <c r="C385" s="34" t="s">
        <v>82</v>
      </c>
      <c r="D385" s="34" t="s">
        <v>63</v>
      </c>
      <c r="E385" s="34" t="s">
        <v>23</v>
      </c>
      <c r="F385" s="55">
        <v>1</v>
      </c>
      <c r="G385" s="35" t="s">
        <v>70</v>
      </c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7"/>
      <c r="S385" s="36"/>
      <c r="T385" s="36"/>
      <c r="U385" s="36"/>
      <c r="V385" s="37"/>
    </row>
    <row r="386" spans="2:22" x14ac:dyDescent="0.35">
      <c r="B386" s="35">
        <v>302</v>
      </c>
      <c r="C386" s="34" t="s">
        <v>82</v>
      </c>
      <c r="D386" s="34" t="s">
        <v>63</v>
      </c>
      <c r="E386" s="34" t="s">
        <v>24</v>
      </c>
      <c r="F386" s="55">
        <v>2</v>
      </c>
      <c r="G386" s="35" t="s">
        <v>70</v>
      </c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7"/>
      <c r="S386" s="36"/>
      <c r="T386" s="36"/>
      <c r="U386" s="36"/>
      <c r="V386" s="37"/>
    </row>
    <row r="387" spans="2:22" x14ac:dyDescent="0.35">
      <c r="B387" s="35">
        <v>302</v>
      </c>
      <c r="C387" s="34" t="s">
        <v>82</v>
      </c>
      <c r="D387" s="34" t="s">
        <v>63</v>
      </c>
      <c r="E387" s="34" t="s">
        <v>25</v>
      </c>
      <c r="F387" s="55">
        <v>2</v>
      </c>
      <c r="G387" s="35" t="s">
        <v>70</v>
      </c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7"/>
      <c r="S387" s="36"/>
      <c r="T387" s="36"/>
      <c r="U387" s="36"/>
      <c r="V387" s="37"/>
    </row>
    <row r="388" spans="2:22" x14ac:dyDescent="0.35">
      <c r="B388" s="35">
        <v>302</v>
      </c>
      <c r="C388" s="34" t="s">
        <v>82</v>
      </c>
      <c r="D388" s="34" t="s">
        <v>63</v>
      </c>
      <c r="E388" s="34" t="s">
        <v>26</v>
      </c>
      <c r="F388" s="55">
        <v>2</v>
      </c>
      <c r="G388" s="35" t="s">
        <v>70</v>
      </c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7"/>
      <c r="S388" s="36"/>
      <c r="T388" s="36"/>
      <c r="U388" s="36"/>
      <c r="V388" s="37"/>
    </row>
    <row r="389" spans="2:22" x14ac:dyDescent="0.35">
      <c r="B389" s="35">
        <v>302</v>
      </c>
      <c r="C389" s="34" t="s">
        <v>82</v>
      </c>
      <c r="D389" s="34" t="s">
        <v>63</v>
      </c>
      <c r="E389" s="34" t="s">
        <v>27</v>
      </c>
      <c r="F389" s="55">
        <v>3</v>
      </c>
      <c r="G389" s="35" t="s">
        <v>70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7"/>
      <c r="S389" s="36"/>
      <c r="T389" s="36"/>
      <c r="U389" s="36"/>
      <c r="V389" s="37"/>
    </row>
    <row r="390" spans="2:22" x14ac:dyDescent="0.35">
      <c r="B390" s="35">
        <v>302</v>
      </c>
      <c r="C390" s="34" t="s">
        <v>82</v>
      </c>
      <c r="D390" s="34" t="s">
        <v>63</v>
      </c>
      <c r="E390" s="34" t="s">
        <v>28</v>
      </c>
      <c r="F390" s="55">
        <v>3</v>
      </c>
      <c r="G390" s="35" t="s">
        <v>70</v>
      </c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7"/>
      <c r="S390" s="36"/>
      <c r="T390" s="36"/>
      <c r="U390" s="36"/>
      <c r="V390" s="37"/>
    </row>
    <row r="391" spans="2:22" x14ac:dyDescent="0.35">
      <c r="B391" s="35">
        <v>302</v>
      </c>
      <c r="C391" s="34" t="s">
        <v>82</v>
      </c>
      <c r="D391" s="34" t="s">
        <v>63</v>
      </c>
      <c r="E391" s="34" t="s">
        <v>29</v>
      </c>
      <c r="F391" s="55">
        <v>3</v>
      </c>
      <c r="G391" s="35" t="s">
        <v>70</v>
      </c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7"/>
      <c r="S391" s="36"/>
      <c r="T391" s="36"/>
      <c r="U391" s="36"/>
      <c r="V391" s="37"/>
    </row>
    <row r="392" spans="2:22" x14ac:dyDescent="0.35">
      <c r="B392" s="35">
        <v>302</v>
      </c>
      <c r="C392" s="34" t="s">
        <v>82</v>
      </c>
      <c r="D392" s="34" t="s">
        <v>63</v>
      </c>
      <c r="E392" s="34" t="s">
        <v>30</v>
      </c>
      <c r="F392" s="55">
        <v>4</v>
      </c>
      <c r="G392" s="35" t="s">
        <v>70</v>
      </c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7"/>
      <c r="S392" s="36"/>
      <c r="T392" s="36"/>
      <c r="U392" s="36"/>
      <c r="V392" s="37"/>
    </row>
    <row r="393" spans="2:22" x14ac:dyDescent="0.35">
      <c r="B393" s="35">
        <v>302</v>
      </c>
      <c r="C393" s="34" t="s">
        <v>82</v>
      </c>
      <c r="D393" s="34" t="s">
        <v>63</v>
      </c>
      <c r="E393" s="34" t="s">
        <v>31</v>
      </c>
      <c r="F393" s="55">
        <v>4</v>
      </c>
      <c r="G393" s="35" t="s">
        <v>70</v>
      </c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7"/>
      <c r="S393" s="36"/>
      <c r="T393" s="36"/>
      <c r="U393" s="36"/>
      <c r="V393" s="37"/>
    </row>
    <row r="394" spans="2:22" x14ac:dyDescent="0.35">
      <c r="B394" s="35">
        <v>302</v>
      </c>
      <c r="C394" s="34" t="s">
        <v>82</v>
      </c>
      <c r="D394" s="34" t="s">
        <v>63</v>
      </c>
      <c r="E394" s="34" t="s">
        <v>32</v>
      </c>
      <c r="F394" s="55">
        <v>4</v>
      </c>
      <c r="G394" s="35" t="s">
        <v>70</v>
      </c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7"/>
      <c r="S394" s="36"/>
      <c r="T394" s="36"/>
      <c r="U394" s="36"/>
      <c r="V394" s="37"/>
    </row>
    <row r="395" spans="2:22" x14ac:dyDescent="0.35">
      <c r="B395" s="38">
        <v>302</v>
      </c>
      <c r="C395" s="39" t="s">
        <v>82</v>
      </c>
      <c r="D395" s="39"/>
      <c r="E395" s="39" t="s">
        <v>62</v>
      </c>
      <c r="F395" s="56"/>
      <c r="G395" s="38"/>
      <c r="H395" s="40">
        <f t="shared" ref="H395:V395" si="32">SUM(H383:H394)</f>
        <v>0</v>
      </c>
      <c r="I395" s="40">
        <f t="shared" si="32"/>
        <v>0</v>
      </c>
      <c r="J395" s="40">
        <f t="shared" si="32"/>
        <v>0</v>
      </c>
      <c r="K395" s="40">
        <f t="shared" si="32"/>
        <v>0</v>
      </c>
      <c r="L395" s="40">
        <f t="shared" si="32"/>
        <v>0</v>
      </c>
      <c r="M395" s="40">
        <f t="shared" si="32"/>
        <v>0</v>
      </c>
      <c r="N395" s="40">
        <f t="shared" si="32"/>
        <v>0</v>
      </c>
      <c r="O395" s="40">
        <f t="shared" si="32"/>
        <v>0</v>
      </c>
      <c r="P395" s="40">
        <f t="shared" si="32"/>
        <v>0</v>
      </c>
      <c r="Q395" s="40">
        <f t="shared" si="32"/>
        <v>4.2145992158315404E-3</v>
      </c>
      <c r="R395" s="41">
        <f t="shared" si="32"/>
        <v>0</v>
      </c>
      <c r="S395" s="40">
        <f t="shared" si="32"/>
        <v>0</v>
      </c>
      <c r="T395" s="40">
        <f t="shared" si="32"/>
        <v>0</v>
      </c>
      <c r="U395" s="40">
        <f t="shared" si="32"/>
        <v>4.2145992158315396E-3</v>
      </c>
      <c r="V395" s="41">
        <f t="shared" si="32"/>
        <v>0</v>
      </c>
    </row>
    <row r="396" spans="2:22" x14ac:dyDescent="0.35">
      <c r="B396" s="35">
        <v>401</v>
      </c>
      <c r="C396" s="34" t="s">
        <v>81</v>
      </c>
      <c r="D396" s="34" t="s">
        <v>63</v>
      </c>
      <c r="E396" s="34" t="s">
        <v>21</v>
      </c>
      <c r="F396" s="55">
        <v>1</v>
      </c>
      <c r="G396" s="35" t="s">
        <v>70</v>
      </c>
      <c r="H396" s="36"/>
      <c r="I396" s="36"/>
      <c r="J396" s="36"/>
      <c r="K396" s="36"/>
      <c r="L396" s="36"/>
      <c r="M396" s="36"/>
      <c r="N396" s="36"/>
      <c r="O396" s="36"/>
      <c r="P396" s="36"/>
      <c r="Q396" s="36">
        <v>3.5163897985672755E-7</v>
      </c>
      <c r="R396" s="37"/>
      <c r="S396" s="36"/>
      <c r="T396" s="36"/>
      <c r="U396" s="36">
        <v>3.4834855613674613E-7</v>
      </c>
      <c r="V396" s="37"/>
    </row>
    <row r="397" spans="2:22" x14ac:dyDescent="0.35">
      <c r="B397" s="35">
        <v>401</v>
      </c>
      <c r="C397" s="34" t="s">
        <v>81</v>
      </c>
      <c r="D397" s="34" t="s">
        <v>63</v>
      </c>
      <c r="E397" s="34" t="s">
        <v>22</v>
      </c>
      <c r="F397" s="55">
        <v>1</v>
      </c>
      <c r="G397" s="35" t="s">
        <v>70</v>
      </c>
      <c r="H397" s="36"/>
      <c r="I397" s="36"/>
      <c r="J397" s="36"/>
      <c r="K397" s="36"/>
      <c r="L397" s="36"/>
      <c r="M397" s="36"/>
      <c r="N397" s="36"/>
      <c r="O397" s="36"/>
      <c r="P397" s="36"/>
      <c r="Q397" s="36">
        <v>1.3186461776864515E-6</v>
      </c>
      <c r="R397" s="37"/>
      <c r="S397" s="36"/>
      <c r="T397" s="36"/>
      <c r="U397" s="36">
        <v>1.3063070887063554E-6</v>
      </c>
      <c r="V397" s="37"/>
    </row>
    <row r="398" spans="2:22" x14ac:dyDescent="0.35">
      <c r="B398" s="35">
        <v>401</v>
      </c>
      <c r="C398" s="34" t="s">
        <v>81</v>
      </c>
      <c r="D398" s="34" t="s">
        <v>63</v>
      </c>
      <c r="E398" s="34" t="s">
        <v>23</v>
      </c>
      <c r="F398" s="55">
        <v>1</v>
      </c>
      <c r="G398" s="35" t="s">
        <v>70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7"/>
      <c r="S398" s="36"/>
      <c r="T398" s="36"/>
      <c r="U398" s="36"/>
      <c r="V398" s="37"/>
    </row>
    <row r="399" spans="2:22" x14ac:dyDescent="0.35">
      <c r="B399" s="35">
        <v>401</v>
      </c>
      <c r="C399" s="34" t="s">
        <v>81</v>
      </c>
      <c r="D399" s="34" t="s">
        <v>63</v>
      </c>
      <c r="E399" s="34" t="s">
        <v>24</v>
      </c>
      <c r="F399" s="55">
        <v>2</v>
      </c>
      <c r="G399" s="35" t="s">
        <v>70</v>
      </c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7"/>
      <c r="S399" s="36"/>
      <c r="T399" s="36"/>
      <c r="U399" s="36"/>
      <c r="V399" s="37"/>
    </row>
    <row r="400" spans="2:22" x14ac:dyDescent="0.35">
      <c r="B400" s="35">
        <v>401</v>
      </c>
      <c r="C400" s="34" t="s">
        <v>81</v>
      </c>
      <c r="D400" s="34" t="s">
        <v>63</v>
      </c>
      <c r="E400" s="34" t="s">
        <v>25</v>
      </c>
      <c r="F400" s="55">
        <v>2</v>
      </c>
      <c r="G400" s="35" t="s">
        <v>70</v>
      </c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7"/>
      <c r="S400" s="36"/>
      <c r="T400" s="36"/>
      <c r="U400" s="36"/>
      <c r="V400" s="37"/>
    </row>
    <row r="401" spans="2:22" x14ac:dyDescent="0.35">
      <c r="B401" s="35">
        <v>401</v>
      </c>
      <c r="C401" s="34" t="s">
        <v>81</v>
      </c>
      <c r="D401" s="34" t="s">
        <v>63</v>
      </c>
      <c r="E401" s="34" t="s">
        <v>26</v>
      </c>
      <c r="F401" s="55">
        <v>2</v>
      </c>
      <c r="G401" s="35" t="s">
        <v>70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7"/>
      <c r="S401" s="36"/>
      <c r="T401" s="36"/>
      <c r="U401" s="36"/>
      <c r="V401" s="37"/>
    </row>
    <row r="402" spans="2:22" x14ac:dyDescent="0.35">
      <c r="B402" s="35">
        <v>401</v>
      </c>
      <c r="C402" s="34" t="s">
        <v>81</v>
      </c>
      <c r="D402" s="34" t="s">
        <v>63</v>
      </c>
      <c r="E402" s="34" t="s">
        <v>27</v>
      </c>
      <c r="F402" s="55">
        <v>3</v>
      </c>
      <c r="G402" s="35" t="s">
        <v>70</v>
      </c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7"/>
      <c r="S402" s="36"/>
      <c r="T402" s="36"/>
      <c r="U402" s="36"/>
      <c r="V402" s="37"/>
    </row>
    <row r="403" spans="2:22" x14ac:dyDescent="0.35">
      <c r="B403" s="35">
        <v>401</v>
      </c>
      <c r="C403" s="34" t="s">
        <v>81</v>
      </c>
      <c r="D403" s="34" t="s">
        <v>63</v>
      </c>
      <c r="E403" s="34" t="s">
        <v>28</v>
      </c>
      <c r="F403" s="55">
        <v>3</v>
      </c>
      <c r="G403" s="35" t="s">
        <v>70</v>
      </c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7"/>
      <c r="S403" s="36"/>
      <c r="T403" s="36"/>
      <c r="U403" s="36"/>
      <c r="V403" s="37"/>
    </row>
    <row r="404" spans="2:22" x14ac:dyDescent="0.35">
      <c r="B404" s="35">
        <v>401</v>
      </c>
      <c r="C404" s="34" t="s">
        <v>81</v>
      </c>
      <c r="D404" s="34" t="s">
        <v>63</v>
      </c>
      <c r="E404" s="34" t="s">
        <v>29</v>
      </c>
      <c r="F404" s="55">
        <v>3</v>
      </c>
      <c r="G404" s="35" t="s">
        <v>70</v>
      </c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7"/>
      <c r="S404" s="36"/>
      <c r="T404" s="36"/>
      <c r="U404" s="36"/>
      <c r="V404" s="37"/>
    </row>
    <row r="405" spans="2:22" x14ac:dyDescent="0.35">
      <c r="B405" s="35">
        <v>401</v>
      </c>
      <c r="C405" s="34" t="s">
        <v>81</v>
      </c>
      <c r="D405" s="34" t="s">
        <v>63</v>
      </c>
      <c r="E405" s="34" t="s">
        <v>30</v>
      </c>
      <c r="F405" s="55">
        <v>4</v>
      </c>
      <c r="G405" s="35" t="s">
        <v>70</v>
      </c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7"/>
      <c r="S405" s="36"/>
      <c r="T405" s="36"/>
      <c r="U405" s="36"/>
      <c r="V405" s="37"/>
    </row>
    <row r="406" spans="2:22" x14ac:dyDescent="0.35">
      <c r="B406" s="35">
        <v>401</v>
      </c>
      <c r="C406" s="34" t="s">
        <v>81</v>
      </c>
      <c r="D406" s="34" t="s">
        <v>63</v>
      </c>
      <c r="E406" s="34" t="s">
        <v>31</v>
      </c>
      <c r="F406" s="55">
        <v>4</v>
      </c>
      <c r="G406" s="35" t="s">
        <v>70</v>
      </c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7"/>
      <c r="S406" s="36"/>
      <c r="T406" s="36"/>
      <c r="U406" s="36"/>
      <c r="V406" s="37"/>
    </row>
    <row r="407" spans="2:22" x14ac:dyDescent="0.35">
      <c r="B407" s="35">
        <v>401</v>
      </c>
      <c r="C407" s="34" t="s">
        <v>81</v>
      </c>
      <c r="D407" s="34" t="s">
        <v>63</v>
      </c>
      <c r="E407" s="34" t="s">
        <v>32</v>
      </c>
      <c r="F407" s="55">
        <v>4</v>
      </c>
      <c r="G407" s="35" t="s">
        <v>70</v>
      </c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7"/>
      <c r="S407" s="36"/>
      <c r="T407" s="36"/>
      <c r="U407" s="36"/>
      <c r="V407" s="37"/>
    </row>
    <row r="408" spans="2:22" x14ac:dyDescent="0.35">
      <c r="B408" s="38">
        <v>401</v>
      </c>
      <c r="C408" s="39" t="s">
        <v>81</v>
      </c>
      <c r="D408" s="39"/>
      <c r="E408" s="39" t="s">
        <v>62</v>
      </c>
      <c r="F408" s="56"/>
      <c r="G408" s="38"/>
      <c r="H408" s="40">
        <f t="shared" ref="H408:V408" si="33">SUM(H396:H407)</f>
        <v>0</v>
      </c>
      <c r="I408" s="40">
        <f t="shared" si="33"/>
        <v>0</v>
      </c>
      <c r="J408" s="40">
        <f t="shared" si="33"/>
        <v>0</v>
      </c>
      <c r="K408" s="40">
        <f t="shared" si="33"/>
        <v>0</v>
      </c>
      <c r="L408" s="40">
        <f t="shared" si="33"/>
        <v>0</v>
      </c>
      <c r="M408" s="40">
        <f t="shared" si="33"/>
        <v>0</v>
      </c>
      <c r="N408" s="40">
        <f t="shared" si="33"/>
        <v>0</v>
      </c>
      <c r="O408" s="40">
        <f t="shared" si="33"/>
        <v>0</v>
      </c>
      <c r="P408" s="40">
        <f t="shared" si="33"/>
        <v>0</v>
      </c>
      <c r="Q408" s="40">
        <f t="shared" si="33"/>
        <v>1.6702851575431791E-6</v>
      </c>
      <c r="R408" s="41">
        <f t="shared" si="33"/>
        <v>0</v>
      </c>
      <c r="S408" s="40">
        <f t="shared" si="33"/>
        <v>0</v>
      </c>
      <c r="T408" s="40">
        <f t="shared" si="33"/>
        <v>0</v>
      </c>
      <c r="U408" s="40">
        <f t="shared" si="33"/>
        <v>1.6546556448431015E-6</v>
      </c>
      <c r="V408" s="41">
        <f t="shared" si="33"/>
        <v>0</v>
      </c>
    </row>
    <row r="409" spans="2:22" x14ac:dyDescent="0.35">
      <c r="B409" s="35">
        <v>402</v>
      </c>
      <c r="C409" s="34" t="s">
        <v>80</v>
      </c>
      <c r="D409" s="34" t="s">
        <v>63</v>
      </c>
      <c r="E409" s="34" t="s">
        <v>21</v>
      </c>
      <c r="F409" s="55">
        <v>1</v>
      </c>
      <c r="G409" s="35" t="s">
        <v>70</v>
      </c>
      <c r="H409" s="36"/>
      <c r="I409" s="36"/>
      <c r="J409" s="36"/>
      <c r="K409" s="36"/>
      <c r="L409" s="36"/>
      <c r="M409" s="36"/>
      <c r="N409" s="36"/>
      <c r="O409" s="36"/>
      <c r="P409" s="36"/>
      <c r="Q409" s="36">
        <v>0</v>
      </c>
      <c r="R409" s="37"/>
      <c r="S409" s="36"/>
      <c r="T409" s="36"/>
      <c r="U409" s="36">
        <v>0</v>
      </c>
      <c r="V409" s="37"/>
    </row>
    <row r="410" spans="2:22" x14ac:dyDescent="0.35">
      <c r="B410" s="35">
        <v>402</v>
      </c>
      <c r="C410" s="34" t="s">
        <v>80</v>
      </c>
      <c r="D410" s="34" t="s">
        <v>63</v>
      </c>
      <c r="E410" s="34" t="s">
        <v>22</v>
      </c>
      <c r="F410" s="55">
        <v>1</v>
      </c>
      <c r="G410" s="35" t="s">
        <v>70</v>
      </c>
      <c r="H410" s="36"/>
      <c r="I410" s="36"/>
      <c r="J410" s="36"/>
      <c r="K410" s="36"/>
      <c r="L410" s="36"/>
      <c r="M410" s="36"/>
      <c r="N410" s="36"/>
      <c r="O410" s="36"/>
      <c r="P410" s="36"/>
      <c r="Q410" s="36">
        <v>6.7567978778666607E-7</v>
      </c>
      <c r="R410" s="37"/>
      <c r="S410" s="36"/>
      <c r="T410" s="36"/>
      <c r="U410" s="36">
        <v>6.7567978778666607E-7</v>
      </c>
      <c r="V410" s="37"/>
    </row>
    <row r="411" spans="2:22" x14ac:dyDescent="0.35">
      <c r="B411" s="35">
        <v>402</v>
      </c>
      <c r="C411" s="34" t="s">
        <v>80</v>
      </c>
      <c r="D411" s="34" t="s">
        <v>63</v>
      </c>
      <c r="E411" s="34" t="s">
        <v>23</v>
      </c>
      <c r="F411" s="55">
        <v>1</v>
      </c>
      <c r="G411" s="35" t="s">
        <v>70</v>
      </c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7"/>
      <c r="S411" s="36"/>
      <c r="T411" s="36"/>
      <c r="U411" s="36"/>
      <c r="V411" s="37"/>
    </row>
    <row r="412" spans="2:22" x14ac:dyDescent="0.35">
      <c r="B412" s="35">
        <v>402</v>
      </c>
      <c r="C412" s="34" t="s">
        <v>80</v>
      </c>
      <c r="D412" s="34" t="s">
        <v>63</v>
      </c>
      <c r="E412" s="34" t="s">
        <v>24</v>
      </c>
      <c r="F412" s="55">
        <v>2</v>
      </c>
      <c r="G412" s="35" t="s">
        <v>70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7"/>
      <c r="S412" s="36"/>
      <c r="T412" s="36"/>
      <c r="U412" s="36"/>
      <c r="V412" s="37"/>
    </row>
    <row r="413" spans="2:22" x14ac:dyDescent="0.35">
      <c r="B413" s="35">
        <v>402</v>
      </c>
      <c r="C413" s="34" t="s">
        <v>80</v>
      </c>
      <c r="D413" s="34" t="s">
        <v>63</v>
      </c>
      <c r="E413" s="34" t="s">
        <v>25</v>
      </c>
      <c r="F413" s="55">
        <v>2</v>
      </c>
      <c r="G413" s="35" t="s">
        <v>70</v>
      </c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7"/>
      <c r="S413" s="36"/>
      <c r="T413" s="36"/>
      <c r="U413" s="36"/>
      <c r="V413" s="37"/>
    </row>
    <row r="414" spans="2:22" x14ac:dyDescent="0.35">
      <c r="B414" s="35">
        <v>402</v>
      </c>
      <c r="C414" s="34" t="s">
        <v>80</v>
      </c>
      <c r="D414" s="34" t="s">
        <v>63</v>
      </c>
      <c r="E414" s="34" t="s">
        <v>26</v>
      </c>
      <c r="F414" s="55">
        <v>2</v>
      </c>
      <c r="G414" s="35" t="s">
        <v>70</v>
      </c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7"/>
      <c r="S414" s="36"/>
      <c r="T414" s="36"/>
      <c r="U414" s="36"/>
      <c r="V414" s="37"/>
    </row>
    <row r="415" spans="2:22" x14ac:dyDescent="0.35">
      <c r="B415" s="35">
        <v>402</v>
      </c>
      <c r="C415" s="34" t="s">
        <v>80</v>
      </c>
      <c r="D415" s="34" t="s">
        <v>63</v>
      </c>
      <c r="E415" s="34" t="s">
        <v>27</v>
      </c>
      <c r="F415" s="55">
        <v>3</v>
      </c>
      <c r="G415" s="35" t="s">
        <v>70</v>
      </c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7"/>
      <c r="S415" s="36"/>
      <c r="T415" s="36"/>
      <c r="U415" s="36"/>
      <c r="V415" s="37"/>
    </row>
    <row r="416" spans="2:22" x14ac:dyDescent="0.35">
      <c r="B416" s="35">
        <v>402</v>
      </c>
      <c r="C416" s="34" t="s">
        <v>80</v>
      </c>
      <c r="D416" s="34" t="s">
        <v>63</v>
      </c>
      <c r="E416" s="34" t="s">
        <v>28</v>
      </c>
      <c r="F416" s="55">
        <v>3</v>
      </c>
      <c r="G416" s="35" t="s">
        <v>70</v>
      </c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7"/>
      <c r="S416" s="36"/>
      <c r="T416" s="36"/>
      <c r="U416" s="36"/>
      <c r="V416" s="37"/>
    </row>
    <row r="417" spans="2:22" x14ac:dyDescent="0.35">
      <c r="B417" s="35">
        <v>402</v>
      </c>
      <c r="C417" s="34" t="s">
        <v>80</v>
      </c>
      <c r="D417" s="34" t="s">
        <v>63</v>
      </c>
      <c r="E417" s="34" t="s">
        <v>29</v>
      </c>
      <c r="F417" s="55">
        <v>3</v>
      </c>
      <c r="G417" s="35" t="s">
        <v>70</v>
      </c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7"/>
      <c r="S417" s="36"/>
      <c r="T417" s="36"/>
      <c r="U417" s="36"/>
      <c r="V417" s="37"/>
    </row>
    <row r="418" spans="2:22" x14ac:dyDescent="0.35">
      <c r="B418" s="35">
        <v>402</v>
      </c>
      <c r="C418" s="34" t="s">
        <v>80</v>
      </c>
      <c r="D418" s="34" t="s">
        <v>63</v>
      </c>
      <c r="E418" s="34" t="s">
        <v>30</v>
      </c>
      <c r="F418" s="55">
        <v>4</v>
      </c>
      <c r="G418" s="35" t="s">
        <v>70</v>
      </c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7"/>
      <c r="S418" s="36"/>
      <c r="T418" s="36"/>
      <c r="U418" s="36"/>
      <c r="V418" s="37"/>
    </row>
    <row r="419" spans="2:22" x14ac:dyDescent="0.35">
      <c r="B419" s="35">
        <v>402</v>
      </c>
      <c r="C419" s="34" t="s">
        <v>80</v>
      </c>
      <c r="D419" s="34" t="s">
        <v>63</v>
      </c>
      <c r="E419" s="34" t="s">
        <v>31</v>
      </c>
      <c r="F419" s="55">
        <v>4</v>
      </c>
      <c r="G419" s="35" t="s">
        <v>70</v>
      </c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7"/>
      <c r="S419" s="36"/>
      <c r="T419" s="36"/>
      <c r="U419" s="36"/>
      <c r="V419" s="37"/>
    </row>
    <row r="420" spans="2:22" x14ac:dyDescent="0.35">
      <c r="B420" s="35">
        <v>402</v>
      </c>
      <c r="C420" s="34" t="s">
        <v>80</v>
      </c>
      <c r="D420" s="34" t="s">
        <v>63</v>
      </c>
      <c r="E420" s="34" t="s">
        <v>32</v>
      </c>
      <c r="F420" s="55">
        <v>4</v>
      </c>
      <c r="G420" s="35" t="s">
        <v>70</v>
      </c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7"/>
      <c r="S420" s="36"/>
      <c r="T420" s="36"/>
      <c r="U420" s="36"/>
      <c r="V420" s="37"/>
    </row>
    <row r="421" spans="2:22" x14ac:dyDescent="0.35">
      <c r="B421" s="38">
        <v>402</v>
      </c>
      <c r="C421" s="39" t="s">
        <v>80</v>
      </c>
      <c r="D421" s="39"/>
      <c r="E421" s="39" t="s">
        <v>62</v>
      </c>
      <c r="F421" s="56"/>
      <c r="G421" s="38"/>
      <c r="H421" s="40">
        <f t="shared" ref="H421:V421" si="34">SUM(H409:H420)</f>
        <v>0</v>
      </c>
      <c r="I421" s="40">
        <f t="shared" si="34"/>
        <v>0</v>
      </c>
      <c r="J421" s="40">
        <f t="shared" si="34"/>
        <v>0</v>
      </c>
      <c r="K421" s="40">
        <f t="shared" si="34"/>
        <v>0</v>
      </c>
      <c r="L421" s="40">
        <f t="shared" si="34"/>
        <v>0</v>
      </c>
      <c r="M421" s="40">
        <f t="shared" si="34"/>
        <v>0</v>
      </c>
      <c r="N421" s="40">
        <f t="shared" si="34"/>
        <v>0</v>
      </c>
      <c r="O421" s="40">
        <f t="shared" si="34"/>
        <v>0</v>
      </c>
      <c r="P421" s="40">
        <f t="shared" si="34"/>
        <v>0</v>
      </c>
      <c r="Q421" s="40">
        <f t="shared" si="34"/>
        <v>6.7567978778666607E-7</v>
      </c>
      <c r="R421" s="41">
        <f t="shared" si="34"/>
        <v>0</v>
      </c>
      <c r="S421" s="40">
        <f t="shared" si="34"/>
        <v>0</v>
      </c>
      <c r="T421" s="40">
        <f t="shared" si="34"/>
        <v>0</v>
      </c>
      <c r="U421" s="40">
        <f t="shared" si="34"/>
        <v>6.7567978778666607E-7</v>
      </c>
      <c r="V421" s="41">
        <f t="shared" si="34"/>
        <v>0</v>
      </c>
    </row>
    <row r="422" spans="2:22" x14ac:dyDescent="0.35">
      <c r="B422" s="35">
        <v>406</v>
      </c>
      <c r="C422" s="34" t="s">
        <v>79</v>
      </c>
      <c r="D422" s="59" t="s">
        <v>63</v>
      </c>
      <c r="E422" s="34" t="s">
        <v>21</v>
      </c>
      <c r="F422" s="55">
        <v>1</v>
      </c>
      <c r="G422" s="35" t="s">
        <v>70</v>
      </c>
      <c r="H422" s="36"/>
      <c r="I422" s="36"/>
      <c r="J422" s="36"/>
      <c r="K422" s="36"/>
      <c r="L422" s="36"/>
      <c r="M422" s="36"/>
      <c r="N422" s="36"/>
      <c r="O422" s="36"/>
      <c r="P422" s="36"/>
      <c r="Q422" s="36">
        <v>7.5673339493338277E-7</v>
      </c>
      <c r="R422" s="37"/>
      <c r="S422" s="36"/>
      <c r="T422" s="36"/>
      <c r="U422" s="36"/>
      <c r="V422" s="37"/>
    </row>
    <row r="423" spans="2:22" x14ac:dyDescent="0.35">
      <c r="B423" s="35">
        <v>406</v>
      </c>
      <c r="C423" s="34" t="s">
        <v>79</v>
      </c>
      <c r="D423" s="59" t="s">
        <v>63</v>
      </c>
      <c r="E423" s="34" t="s">
        <v>22</v>
      </c>
      <c r="F423" s="55">
        <v>1</v>
      </c>
      <c r="G423" s="35" t="s">
        <v>70</v>
      </c>
      <c r="H423" s="36"/>
      <c r="I423" s="36"/>
      <c r="J423" s="36"/>
      <c r="K423" s="36"/>
      <c r="L423" s="36"/>
      <c r="M423" s="36"/>
      <c r="N423" s="36"/>
      <c r="O423" s="36"/>
      <c r="P423" s="36"/>
      <c r="Q423" s="36">
        <v>7.5673339493338277E-7</v>
      </c>
      <c r="R423" s="37"/>
      <c r="S423" s="36"/>
      <c r="T423" s="36"/>
      <c r="U423" s="36"/>
      <c r="V423" s="37"/>
    </row>
    <row r="424" spans="2:22" x14ac:dyDescent="0.35">
      <c r="B424" s="35">
        <v>406</v>
      </c>
      <c r="C424" s="34" t="s">
        <v>79</v>
      </c>
      <c r="D424" s="59" t="s">
        <v>63</v>
      </c>
      <c r="E424" s="34" t="s">
        <v>23</v>
      </c>
      <c r="F424" s="55">
        <v>1</v>
      </c>
      <c r="G424" s="35" t="s">
        <v>70</v>
      </c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7"/>
      <c r="S424" s="36"/>
      <c r="T424" s="36"/>
      <c r="U424" s="36"/>
      <c r="V424" s="37"/>
    </row>
    <row r="425" spans="2:22" x14ac:dyDescent="0.35">
      <c r="B425" s="35">
        <v>406</v>
      </c>
      <c r="C425" s="34" t="s">
        <v>79</v>
      </c>
      <c r="D425" s="59" t="s">
        <v>63</v>
      </c>
      <c r="E425" s="34" t="s">
        <v>24</v>
      </c>
      <c r="F425" s="55">
        <v>2</v>
      </c>
      <c r="G425" s="35" t="s">
        <v>70</v>
      </c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7"/>
      <c r="S425" s="36"/>
      <c r="T425" s="36"/>
      <c r="U425" s="36"/>
      <c r="V425" s="37"/>
    </row>
    <row r="426" spans="2:22" x14ac:dyDescent="0.35">
      <c r="B426" s="35">
        <v>406</v>
      </c>
      <c r="C426" s="34" t="s">
        <v>79</v>
      </c>
      <c r="D426" s="59" t="s">
        <v>63</v>
      </c>
      <c r="E426" s="34" t="s">
        <v>25</v>
      </c>
      <c r="F426" s="55">
        <v>2</v>
      </c>
      <c r="G426" s="35" t="s">
        <v>70</v>
      </c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7"/>
      <c r="S426" s="36"/>
      <c r="T426" s="36"/>
      <c r="U426" s="36"/>
      <c r="V426" s="37"/>
    </row>
    <row r="427" spans="2:22" x14ac:dyDescent="0.35">
      <c r="B427" s="35">
        <v>406</v>
      </c>
      <c r="C427" s="34" t="s">
        <v>79</v>
      </c>
      <c r="D427" s="59" t="s">
        <v>63</v>
      </c>
      <c r="E427" s="34" t="s">
        <v>26</v>
      </c>
      <c r="F427" s="55">
        <v>2</v>
      </c>
      <c r="G427" s="35" t="s">
        <v>70</v>
      </c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7"/>
      <c r="S427" s="36"/>
      <c r="T427" s="36"/>
      <c r="U427" s="36"/>
      <c r="V427" s="37"/>
    </row>
    <row r="428" spans="2:22" x14ac:dyDescent="0.35">
      <c r="B428" s="35">
        <v>406</v>
      </c>
      <c r="C428" s="34" t="s">
        <v>79</v>
      </c>
      <c r="D428" s="59" t="s">
        <v>63</v>
      </c>
      <c r="E428" s="34" t="s">
        <v>27</v>
      </c>
      <c r="F428" s="55">
        <v>3</v>
      </c>
      <c r="G428" s="35" t="s">
        <v>70</v>
      </c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7"/>
      <c r="S428" s="36"/>
      <c r="T428" s="36"/>
      <c r="U428" s="36"/>
      <c r="V428" s="37"/>
    </row>
    <row r="429" spans="2:22" x14ac:dyDescent="0.35">
      <c r="B429" s="35">
        <v>406</v>
      </c>
      <c r="C429" s="34" t="s">
        <v>79</v>
      </c>
      <c r="D429" s="59" t="s">
        <v>63</v>
      </c>
      <c r="E429" s="34" t="s">
        <v>28</v>
      </c>
      <c r="F429" s="55">
        <v>3</v>
      </c>
      <c r="G429" s="35" t="s">
        <v>70</v>
      </c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7"/>
      <c r="S429" s="36"/>
      <c r="T429" s="36"/>
      <c r="U429" s="36"/>
      <c r="V429" s="37"/>
    </row>
    <row r="430" spans="2:22" x14ac:dyDescent="0.35">
      <c r="B430" s="35">
        <v>406</v>
      </c>
      <c r="C430" s="34" t="s">
        <v>79</v>
      </c>
      <c r="D430" s="59" t="s">
        <v>63</v>
      </c>
      <c r="E430" s="34" t="s">
        <v>29</v>
      </c>
      <c r="F430" s="55">
        <v>3</v>
      </c>
      <c r="G430" s="35" t="s">
        <v>70</v>
      </c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7"/>
      <c r="S430" s="36"/>
      <c r="T430" s="36"/>
      <c r="U430" s="36"/>
      <c r="V430" s="37"/>
    </row>
    <row r="431" spans="2:22" x14ac:dyDescent="0.35">
      <c r="B431" s="35">
        <v>406</v>
      </c>
      <c r="C431" s="34" t="s">
        <v>79</v>
      </c>
      <c r="D431" s="59" t="s">
        <v>63</v>
      </c>
      <c r="E431" s="34" t="s">
        <v>30</v>
      </c>
      <c r="F431" s="55">
        <v>4</v>
      </c>
      <c r="G431" s="35" t="s">
        <v>70</v>
      </c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7"/>
      <c r="S431" s="36"/>
      <c r="T431" s="36"/>
      <c r="U431" s="36"/>
      <c r="V431" s="37"/>
    </row>
    <row r="432" spans="2:22" x14ac:dyDescent="0.35">
      <c r="B432" s="35">
        <v>406</v>
      </c>
      <c r="C432" s="34" t="s">
        <v>79</v>
      </c>
      <c r="D432" s="59" t="s">
        <v>63</v>
      </c>
      <c r="E432" s="34" t="s">
        <v>31</v>
      </c>
      <c r="F432" s="55">
        <v>4</v>
      </c>
      <c r="G432" s="35" t="s">
        <v>70</v>
      </c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7"/>
      <c r="S432" s="36"/>
      <c r="T432" s="36"/>
      <c r="U432" s="36"/>
      <c r="V432" s="37"/>
    </row>
    <row r="433" spans="2:22" x14ac:dyDescent="0.35">
      <c r="B433" s="35">
        <v>406</v>
      </c>
      <c r="C433" s="34" t="s">
        <v>79</v>
      </c>
      <c r="D433" s="59" t="s">
        <v>63</v>
      </c>
      <c r="E433" s="34" t="s">
        <v>32</v>
      </c>
      <c r="F433" s="55">
        <v>4</v>
      </c>
      <c r="G433" s="35" t="s">
        <v>70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7"/>
      <c r="S433" s="36"/>
      <c r="T433" s="36"/>
      <c r="U433" s="36"/>
      <c r="V433" s="37"/>
    </row>
    <row r="434" spans="2:22" x14ac:dyDescent="0.35">
      <c r="B434" s="38">
        <v>406</v>
      </c>
      <c r="C434" s="39" t="s">
        <v>79</v>
      </c>
      <c r="D434" s="39"/>
      <c r="E434" s="39" t="s">
        <v>62</v>
      </c>
      <c r="F434" s="56"/>
      <c r="G434" s="38"/>
      <c r="H434" s="40">
        <f>SUM(H422:H433)</f>
        <v>0</v>
      </c>
      <c r="I434" s="40">
        <f t="shared" ref="I434:V434" si="35">SUM(I422:I433)</f>
        <v>0</v>
      </c>
      <c r="J434" s="40">
        <f t="shared" si="35"/>
        <v>0</v>
      </c>
      <c r="K434" s="40">
        <f t="shared" si="35"/>
        <v>0</v>
      </c>
      <c r="L434" s="40">
        <f t="shared" si="35"/>
        <v>0</v>
      </c>
      <c r="M434" s="40">
        <f t="shared" si="35"/>
        <v>0</v>
      </c>
      <c r="N434" s="40">
        <f t="shared" si="35"/>
        <v>0</v>
      </c>
      <c r="O434" s="40">
        <f t="shared" si="35"/>
        <v>0</v>
      </c>
      <c r="P434" s="40">
        <f t="shared" si="35"/>
        <v>0</v>
      </c>
      <c r="Q434" s="40">
        <f t="shared" si="35"/>
        <v>1.5134667898667655E-6</v>
      </c>
      <c r="R434" s="41">
        <f t="shared" si="35"/>
        <v>0</v>
      </c>
      <c r="S434" s="40">
        <f t="shared" si="35"/>
        <v>0</v>
      </c>
      <c r="T434" s="40">
        <f t="shared" si="35"/>
        <v>0</v>
      </c>
      <c r="U434" s="40">
        <f t="shared" si="35"/>
        <v>0</v>
      </c>
      <c r="V434" s="41">
        <f t="shared" si="35"/>
        <v>0</v>
      </c>
    </row>
    <row r="435" spans="2:22" x14ac:dyDescent="0.35">
      <c r="B435" s="35">
        <v>408</v>
      </c>
      <c r="C435" s="34" t="s">
        <v>77</v>
      </c>
      <c r="D435" s="59" t="s">
        <v>63</v>
      </c>
      <c r="E435" s="34" t="s">
        <v>21</v>
      </c>
      <c r="F435" s="55">
        <v>1</v>
      </c>
      <c r="G435" s="35" t="s">
        <v>70</v>
      </c>
      <c r="H435" s="36"/>
      <c r="I435" s="36"/>
      <c r="J435" s="36"/>
      <c r="K435" s="36"/>
      <c r="L435" s="36"/>
      <c r="M435" s="36"/>
      <c r="N435" s="36"/>
      <c r="O435" s="36"/>
      <c r="P435" s="36"/>
      <c r="Q435" s="36">
        <v>0</v>
      </c>
      <c r="R435" s="37"/>
      <c r="S435" s="36"/>
      <c r="T435" s="36"/>
      <c r="U435" s="36"/>
      <c r="V435" s="37"/>
    </row>
    <row r="436" spans="2:22" x14ac:dyDescent="0.35">
      <c r="B436" s="35">
        <v>408</v>
      </c>
      <c r="C436" s="34" t="s">
        <v>77</v>
      </c>
      <c r="D436" s="59" t="s">
        <v>63</v>
      </c>
      <c r="E436" s="34" t="s">
        <v>22</v>
      </c>
      <c r="F436" s="55">
        <v>1</v>
      </c>
      <c r="G436" s="35" t="s">
        <v>70</v>
      </c>
      <c r="H436" s="36"/>
      <c r="I436" s="36"/>
      <c r="J436" s="36"/>
      <c r="K436" s="36"/>
      <c r="L436" s="36"/>
      <c r="M436" s="36"/>
      <c r="N436" s="36"/>
      <c r="O436" s="36"/>
      <c r="P436" s="36"/>
      <c r="Q436" s="36">
        <v>0</v>
      </c>
      <c r="R436" s="37"/>
      <c r="S436" s="36"/>
      <c r="T436" s="36"/>
      <c r="U436" s="36"/>
      <c r="V436" s="37"/>
    </row>
    <row r="437" spans="2:22" x14ac:dyDescent="0.35">
      <c r="B437" s="35">
        <v>408</v>
      </c>
      <c r="C437" s="34" t="s">
        <v>77</v>
      </c>
      <c r="D437" s="59" t="s">
        <v>63</v>
      </c>
      <c r="E437" s="34" t="s">
        <v>23</v>
      </c>
      <c r="F437" s="55">
        <v>1</v>
      </c>
      <c r="G437" s="35" t="s">
        <v>70</v>
      </c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7"/>
      <c r="S437" s="36"/>
      <c r="T437" s="36"/>
      <c r="U437" s="36"/>
      <c r="V437" s="37"/>
    </row>
    <row r="438" spans="2:22" x14ac:dyDescent="0.35">
      <c r="B438" s="35">
        <v>408</v>
      </c>
      <c r="C438" s="34" t="s">
        <v>77</v>
      </c>
      <c r="D438" s="59" t="s">
        <v>63</v>
      </c>
      <c r="E438" s="34" t="s">
        <v>24</v>
      </c>
      <c r="F438" s="55">
        <v>2</v>
      </c>
      <c r="G438" s="35" t="s">
        <v>70</v>
      </c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7"/>
      <c r="S438" s="36"/>
      <c r="T438" s="36"/>
      <c r="U438" s="36"/>
      <c r="V438" s="37"/>
    </row>
    <row r="439" spans="2:22" x14ac:dyDescent="0.35">
      <c r="B439" s="35">
        <v>408</v>
      </c>
      <c r="C439" s="34" t="s">
        <v>77</v>
      </c>
      <c r="D439" s="59" t="s">
        <v>63</v>
      </c>
      <c r="E439" s="34" t="s">
        <v>25</v>
      </c>
      <c r="F439" s="55">
        <v>2</v>
      </c>
      <c r="G439" s="35" t="s">
        <v>70</v>
      </c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7"/>
      <c r="S439" s="36"/>
      <c r="T439" s="36"/>
      <c r="U439" s="36"/>
      <c r="V439" s="37"/>
    </row>
    <row r="440" spans="2:22" x14ac:dyDescent="0.35">
      <c r="B440" s="35">
        <v>408</v>
      </c>
      <c r="C440" s="34" t="s">
        <v>77</v>
      </c>
      <c r="D440" s="59" t="s">
        <v>63</v>
      </c>
      <c r="E440" s="34" t="s">
        <v>26</v>
      </c>
      <c r="F440" s="55">
        <v>2</v>
      </c>
      <c r="G440" s="35" t="s">
        <v>70</v>
      </c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7"/>
      <c r="S440" s="36"/>
      <c r="T440" s="36"/>
      <c r="U440" s="36"/>
      <c r="V440" s="37"/>
    </row>
    <row r="441" spans="2:22" x14ac:dyDescent="0.35">
      <c r="B441" s="35">
        <v>408</v>
      </c>
      <c r="C441" s="34" t="s">
        <v>77</v>
      </c>
      <c r="D441" s="59" t="s">
        <v>63</v>
      </c>
      <c r="E441" s="34" t="s">
        <v>27</v>
      </c>
      <c r="F441" s="55">
        <v>3</v>
      </c>
      <c r="G441" s="35" t="s">
        <v>70</v>
      </c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7"/>
      <c r="S441" s="36"/>
      <c r="T441" s="36"/>
      <c r="U441" s="36"/>
      <c r="V441" s="37"/>
    </row>
    <row r="442" spans="2:22" x14ac:dyDescent="0.35">
      <c r="B442" s="35">
        <v>408</v>
      </c>
      <c r="C442" s="34" t="s">
        <v>77</v>
      </c>
      <c r="D442" s="59" t="s">
        <v>63</v>
      </c>
      <c r="E442" s="34" t="s">
        <v>28</v>
      </c>
      <c r="F442" s="55">
        <v>3</v>
      </c>
      <c r="G442" s="35" t="s">
        <v>70</v>
      </c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7"/>
      <c r="S442" s="36"/>
      <c r="T442" s="36"/>
      <c r="U442" s="36"/>
      <c r="V442" s="37"/>
    </row>
    <row r="443" spans="2:22" x14ac:dyDescent="0.35">
      <c r="B443" s="35">
        <v>408</v>
      </c>
      <c r="C443" s="34" t="s">
        <v>77</v>
      </c>
      <c r="D443" s="59" t="s">
        <v>63</v>
      </c>
      <c r="E443" s="34" t="s">
        <v>29</v>
      </c>
      <c r="F443" s="55">
        <v>3</v>
      </c>
      <c r="G443" s="35" t="s">
        <v>70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7"/>
      <c r="S443" s="36"/>
      <c r="T443" s="36"/>
      <c r="U443" s="36"/>
      <c r="V443" s="37"/>
    </row>
    <row r="444" spans="2:22" x14ac:dyDescent="0.35">
      <c r="B444" s="35">
        <v>408</v>
      </c>
      <c r="C444" s="34" t="s">
        <v>77</v>
      </c>
      <c r="D444" s="59" t="s">
        <v>63</v>
      </c>
      <c r="E444" s="34" t="s">
        <v>30</v>
      </c>
      <c r="F444" s="55">
        <v>4</v>
      </c>
      <c r="G444" s="35" t="s">
        <v>70</v>
      </c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7"/>
      <c r="S444" s="36"/>
      <c r="T444" s="36"/>
      <c r="U444" s="36"/>
      <c r="V444" s="37"/>
    </row>
    <row r="445" spans="2:22" x14ac:dyDescent="0.35">
      <c r="B445" s="35">
        <v>408</v>
      </c>
      <c r="C445" s="34" t="s">
        <v>77</v>
      </c>
      <c r="D445" s="59" t="s">
        <v>63</v>
      </c>
      <c r="E445" s="34" t="s">
        <v>31</v>
      </c>
      <c r="F445" s="55">
        <v>4</v>
      </c>
      <c r="G445" s="35" t="s">
        <v>70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7"/>
      <c r="S445" s="36"/>
      <c r="T445" s="36"/>
      <c r="U445" s="36"/>
      <c r="V445" s="37"/>
    </row>
    <row r="446" spans="2:22" x14ac:dyDescent="0.35">
      <c r="B446" s="35">
        <v>408</v>
      </c>
      <c r="C446" s="34" t="s">
        <v>77</v>
      </c>
      <c r="D446" s="59" t="s">
        <v>63</v>
      </c>
      <c r="E446" s="34" t="s">
        <v>32</v>
      </c>
      <c r="F446" s="55">
        <v>4</v>
      </c>
      <c r="G446" s="35" t="s">
        <v>70</v>
      </c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7"/>
      <c r="S446" s="36"/>
      <c r="T446" s="36"/>
      <c r="U446" s="36"/>
      <c r="V446" s="37"/>
    </row>
    <row r="447" spans="2:22" x14ac:dyDescent="0.35">
      <c r="B447" s="38">
        <v>408</v>
      </c>
      <c r="C447" s="39" t="s">
        <v>77</v>
      </c>
      <c r="D447" s="39"/>
      <c r="E447" s="39" t="s">
        <v>62</v>
      </c>
      <c r="F447" s="56"/>
      <c r="G447" s="38"/>
      <c r="H447" s="40">
        <f>SUM(H435:H446)</f>
        <v>0</v>
      </c>
      <c r="I447" s="40">
        <f t="shared" ref="I447:V447" si="36">SUM(I435:I446)</f>
        <v>0</v>
      </c>
      <c r="J447" s="40">
        <f t="shared" si="36"/>
        <v>0</v>
      </c>
      <c r="K447" s="40">
        <f t="shared" si="36"/>
        <v>0</v>
      </c>
      <c r="L447" s="40">
        <f t="shared" si="36"/>
        <v>0</v>
      </c>
      <c r="M447" s="40">
        <f t="shared" si="36"/>
        <v>0</v>
      </c>
      <c r="N447" s="40">
        <f t="shared" si="36"/>
        <v>0</v>
      </c>
      <c r="O447" s="40">
        <f t="shared" si="36"/>
        <v>0</v>
      </c>
      <c r="P447" s="40">
        <f t="shared" si="36"/>
        <v>0</v>
      </c>
      <c r="Q447" s="40">
        <f t="shared" si="36"/>
        <v>0</v>
      </c>
      <c r="R447" s="41">
        <f t="shared" si="36"/>
        <v>0</v>
      </c>
      <c r="S447" s="40">
        <f t="shared" si="36"/>
        <v>0</v>
      </c>
      <c r="T447" s="40">
        <f t="shared" si="36"/>
        <v>0</v>
      </c>
      <c r="U447" s="40">
        <f t="shared" si="36"/>
        <v>0</v>
      </c>
      <c r="V447" s="41">
        <f t="shared" si="36"/>
        <v>0</v>
      </c>
    </row>
    <row r="448" spans="2:22" x14ac:dyDescent="0.35">
      <c r="B448" s="35">
        <v>501</v>
      </c>
      <c r="C448" s="34" t="s">
        <v>76</v>
      </c>
      <c r="D448" s="33" t="s">
        <v>75</v>
      </c>
      <c r="E448" s="34" t="s">
        <v>21</v>
      </c>
      <c r="F448" s="55">
        <v>1</v>
      </c>
      <c r="G448" s="35" t="s">
        <v>70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7"/>
      <c r="S448" s="60">
        <v>1.5979417779684615E-2</v>
      </c>
      <c r="T448" s="36"/>
      <c r="U448" s="36"/>
      <c r="V448" s="61">
        <v>0.4474236978311692</v>
      </c>
    </row>
    <row r="449" spans="2:22" x14ac:dyDescent="0.35">
      <c r="B449" s="35">
        <v>501</v>
      </c>
      <c r="C449" s="34" t="s">
        <v>76</v>
      </c>
      <c r="D449" s="33" t="s">
        <v>75</v>
      </c>
      <c r="E449" s="34" t="s">
        <v>22</v>
      </c>
      <c r="F449" s="55">
        <v>1</v>
      </c>
      <c r="G449" s="35" t="s">
        <v>70</v>
      </c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7"/>
      <c r="S449" s="60">
        <v>1.4433022510682878E-2</v>
      </c>
      <c r="T449" s="36"/>
      <c r="U449" s="36"/>
      <c r="V449" s="61">
        <v>0.4041246302991206</v>
      </c>
    </row>
    <row r="450" spans="2:22" x14ac:dyDescent="0.35">
      <c r="B450" s="35">
        <v>501</v>
      </c>
      <c r="C450" s="34" t="s">
        <v>76</v>
      </c>
      <c r="D450" s="33" t="s">
        <v>75</v>
      </c>
      <c r="E450" s="34" t="s">
        <v>23</v>
      </c>
      <c r="F450" s="55">
        <v>1</v>
      </c>
      <c r="G450" s="35" t="s">
        <v>70</v>
      </c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7"/>
      <c r="S450" s="60"/>
      <c r="T450" s="36"/>
      <c r="U450" s="36"/>
      <c r="V450" s="61"/>
    </row>
    <row r="451" spans="2:22" x14ac:dyDescent="0.35">
      <c r="B451" s="35">
        <v>501</v>
      </c>
      <c r="C451" s="34" t="s">
        <v>76</v>
      </c>
      <c r="D451" s="33" t="s">
        <v>75</v>
      </c>
      <c r="E451" s="34" t="s">
        <v>24</v>
      </c>
      <c r="F451" s="55">
        <v>2</v>
      </c>
      <c r="G451" s="35" t="s">
        <v>70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7"/>
      <c r="S451" s="60"/>
      <c r="T451" s="36"/>
      <c r="U451" s="36"/>
      <c r="V451" s="61"/>
    </row>
    <row r="452" spans="2:22" x14ac:dyDescent="0.35">
      <c r="B452" s="35">
        <v>501</v>
      </c>
      <c r="C452" s="34" t="s">
        <v>76</v>
      </c>
      <c r="D452" s="33" t="s">
        <v>75</v>
      </c>
      <c r="E452" s="34" t="s">
        <v>25</v>
      </c>
      <c r="F452" s="55">
        <v>2</v>
      </c>
      <c r="G452" s="35" t="s">
        <v>70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7"/>
      <c r="S452" s="60"/>
      <c r="T452" s="36"/>
      <c r="U452" s="36"/>
      <c r="V452" s="61"/>
    </row>
    <row r="453" spans="2:22" x14ac:dyDescent="0.35">
      <c r="B453" s="35">
        <v>501</v>
      </c>
      <c r="C453" s="34" t="s">
        <v>76</v>
      </c>
      <c r="D453" s="33" t="s">
        <v>75</v>
      </c>
      <c r="E453" s="34" t="s">
        <v>26</v>
      </c>
      <c r="F453" s="55">
        <v>2</v>
      </c>
      <c r="G453" s="35" t="s">
        <v>70</v>
      </c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7"/>
      <c r="S453" s="60"/>
      <c r="T453" s="36"/>
      <c r="U453" s="36"/>
      <c r="V453" s="61"/>
    </row>
    <row r="454" spans="2:22" x14ac:dyDescent="0.35">
      <c r="B454" s="35">
        <v>501</v>
      </c>
      <c r="C454" s="34" t="s">
        <v>76</v>
      </c>
      <c r="D454" s="33" t="s">
        <v>75</v>
      </c>
      <c r="E454" s="34" t="s">
        <v>27</v>
      </c>
      <c r="F454" s="55">
        <v>3</v>
      </c>
      <c r="G454" s="35" t="s">
        <v>70</v>
      </c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7"/>
      <c r="S454" s="60"/>
      <c r="T454" s="36"/>
      <c r="U454" s="36"/>
      <c r="V454" s="61"/>
    </row>
    <row r="455" spans="2:22" x14ac:dyDescent="0.35">
      <c r="B455" s="35">
        <v>501</v>
      </c>
      <c r="C455" s="34" t="s">
        <v>76</v>
      </c>
      <c r="D455" s="33" t="s">
        <v>75</v>
      </c>
      <c r="E455" s="34" t="s">
        <v>28</v>
      </c>
      <c r="F455" s="55">
        <v>3</v>
      </c>
      <c r="G455" s="35" t="s">
        <v>70</v>
      </c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7"/>
      <c r="S455" s="60"/>
      <c r="T455" s="36"/>
      <c r="U455" s="36"/>
      <c r="V455" s="61"/>
    </row>
    <row r="456" spans="2:22" x14ac:dyDescent="0.35">
      <c r="B456" s="35">
        <v>501</v>
      </c>
      <c r="C456" s="34" t="s">
        <v>76</v>
      </c>
      <c r="D456" s="33" t="s">
        <v>75</v>
      </c>
      <c r="E456" s="34" t="s">
        <v>29</v>
      </c>
      <c r="F456" s="55">
        <v>3</v>
      </c>
      <c r="G456" s="35" t="s">
        <v>70</v>
      </c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7"/>
      <c r="S456" s="60"/>
      <c r="T456" s="36"/>
      <c r="U456" s="36"/>
      <c r="V456" s="61"/>
    </row>
    <row r="457" spans="2:22" x14ac:dyDescent="0.35">
      <c r="B457" s="35">
        <v>501</v>
      </c>
      <c r="C457" s="34" t="s">
        <v>76</v>
      </c>
      <c r="D457" s="33" t="s">
        <v>75</v>
      </c>
      <c r="E457" s="34" t="s">
        <v>30</v>
      </c>
      <c r="F457" s="55">
        <v>4</v>
      </c>
      <c r="G457" s="35" t="s">
        <v>70</v>
      </c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7"/>
      <c r="S457" s="60"/>
      <c r="T457" s="36"/>
      <c r="U457" s="36"/>
      <c r="V457" s="61"/>
    </row>
    <row r="458" spans="2:22" x14ac:dyDescent="0.35">
      <c r="B458" s="35">
        <v>501</v>
      </c>
      <c r="C458" s="34" t="s">
        <v>76</v>
      </c>
      <c r="D458" s="33" t="s">
        <v>75</v>
      </c>
      <c r="E458" s="34" t="s">
        <v>31</v>
      </c>
      <c r="F458" s="55">
        <v>4</v>
      </c>
      <c r="G458" s="35" t="s">
        <v>70</v>
      </c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7"/>
      <c r="S458" s="60"/>
      <c r="T458" s="36"/>
      <c r="U458" s="36"/>
      <c r="V458" s="61"/>
    </row>
    <row r="459" spans="2:22" x14ac:dyDescent="0.35">
      <c r="B459" s="35">
        <v>501</v>
      </c>
      <c r="C459" s="34" t="s">
        <v>76</v>
      </c>
      <c r="D459" s="33" t="s">
        <v>75</v>
      </c>
      <c r="E459" s="34" t="s">
        <v>32</v>
      </c>
      <c r="F459" s="55">
        <v>4</v>
      </c>
      <c r="G459" s="35" t="s">
        <v>70</v>
      </c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7"/>
      <c r="S459" s="60"/>
      <c r="T459" s="36"/>
      <c r="U459" s="36"/>
      <c r="V459" s="61"/>
    </row>
    <row r="460" spans="2:22" x14ac:dyDescent="0.35">
      <c r="B460" s="38">
        <v>501</v>
      </c>
      <c r="C460" s="39" t="s">
        <v>76</v>
      </c>
      <c r="D460" s="39"/>
      <c r="E460" s="39" t="s">
        <v>62</v>
      </c>
      <c r="F460" s="56"/>
      <c r="G460" s="38"/>
      <c r="H460" s="40">
        <f>SUM(H448:H459)</f>
        <v>0</v>
      </c>
      <c r="I460" s="40">
        <f t="shared" ref="I460:V460" si="37">SUM(I448:I459)</f>
        <v>0</v>
      </c>
      <c r="J460" s="40">
        <f t="shared" si="37"/>
        <v>0</v>
      </c>
      <c r="K460" s="40">
        <f t="shared" si="37"/>
        <v>0</v>
      </c>
      <c r="L460" s="40">
        <f t="shared" si="37"/>
        <v>0</v>
      </c>
      <c r="M460" s="40">
        <f t="shared" si="37"/>
        <v>0</v>
      </c>
      <c r="N460" s="40">
        <f t="shared" si="37"/>
        <v>0</v>
      </c>
      <c r="O460" s="40">
        <f t="shared" si="37"/>
        <v>0</v>
      </c>
      <c r="P460" s="40">
        <f t="shared" si="37"/>
        <v>0</v>
      </c>
      <c r="Q460" s="40">
        <f t="shared" si="37"/>
        <v>0</v>
      </c>
      <c r="R460" s="41">
        <f t="shared" si="37"/>
        <v>0</v>
      </c>
      <c r="S460" s="40">
        <f t="shared" si="37"/>
        <v>3.0412440290367493E-2</v>
      </c>
      <c r="T460" s="40">
        <f t="shared" si="37"/>
        <v>0</v>
      </c>
      <c r="U460" s="40">
        <f t="shared" si="37"/>
        <v>0</v>
      </c>
      <c r="V460" s="62">
        <f t="shared" si="37"/>
        <v>0.8515483281302898</v>
      </c>
    </row>
    <row r="461" spans="2:22" x14ac:dyDescent="0.35">
      <c r="B461" s="35">
        <v>501</v>
      </c>
      <c r="C461" s="34" t="s">
        <v>74</v>
      </c>
      <c r="D461" s="33" t="s">
        <v>75</v>
      </c>
      <c r="E461" s="34" t="s">
        <v>21</v>
      </c>
      <c r="F461" s="55">
        <v>1</v>
      </c>
      <c r="G461" s="35" t="s">
        <v>70</v>
      </c>
      <c r="H461" s="36">
        <v>6.094744748242816E-4</v>
      </c>
      <c r="I461" s="36"/>
      <c r="J461" s="36"/>
      <c r="K461" s="36"/>
      <c r="L461" s="36"/>
      <c r="M461" s="36"/>
      <c r="N461" s="36"/>
      <c r="O461" s="36"/>
      <c r="P461" s="36"/>
      <c r="Q461" s="36">
        <v>0.46596041256453935</v>
      </c>
      <c r="R461" s="36">
        <v>1.3914918875993247E-4</v>
      </c>
      <c r="S461" s="36">
        <v>6.64683034556353E-2</v>
      </c>
      <c r="T461" s="36"/>
      <c r="U461" s="36">
        <v>6.5157764101421822E-2</v>
      </c>
      <c r="V461" s="36">
        <v>1.8612516459465482</v>
      </c>
    </row>
    <row r="462" spans="2:22" x14ac:dyDescent="0.35">
      <c r="B462" s="35">
        <v>501</v>
      </c>
      <c r="C462" s="34" t="s">
        <v>74</v>
      </c>
      <c r="D462" s="33" t="s">
        <v>75</v>
      </c>
      <c r="E462" s="34" t="s">
        <v>22</v>
      </c>
      <c r="F462" s="55">
        <v>1</v>
      </c>
      <c r="G462" s="35" t="s">
        <v>70</v>
      </c>
      <c r="H462" s="36">
        <v>5.50493074034835E-4</v>
      </c>
      <c r="I462" s="36"/>
      <c r="J462" s="36"/>
      <c r="K462" s="36"/>
      <c r="L462" s="36"/>
      <c r="M462" s="36"/>
      <c r="N462" s="36"/>
      <c r="O462" s="36"/>
      <c r="P462" s="36"/>
      <c r="Q462" s="36">
        <v>0.4208674694131323</v>
      </c>
      <c r="R462" s="36">
        <v>1.2568313823477771E-4</v>
      </c>
      <c r="S462" s="36">
        <v>6.0035886992186725E-2</v>
      </c>
      <c r="T462" s="36"/>
      <c r="U462" s="36">
        <v>5.885217402709067E-2</v>
      </c>
      <c r="V462" s="36">
        <v>1.6811305189194632</v>
      </c>
    </row>
    <row r="463" spans="2:22" x14ac:dyDescent="0.35">
      <c r="B463" s="35">
        <v>501</v>
      </c>
      <c r="C463" s="34" t="s">
        <v>74</v>
      </c>
      <c r="D463" s="33" t="s">
        <v>75</v>
      </c>
      <c r="E463" s="34" t="s">
        <v>23</v>
      </c>
      <c r="F463" s="55">
        <v>1</v>
      </c>
      <c r="G463" s="35" t="s">
        <v>70</v>
      </c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</row>
    <row r="464" spans="2:22" x14ac:dyDescent="0.35">
      <c r="B464" s="35">
        <v>501</v>
      </c>
      <c r="C464" s="34" t="s">
        <v>74</v>
      </c>
      <c r="D464" s="33" t="s">
        <v>75</v>
      </c>
      <c r="E464" s="34" t="s">
        <v>24</v>
      </c>
      <c r="F464" s="55">
        <v>2</v>
      </c>
      <c r="G464" s="35" t="s">
        <v>70</v>
      </c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</row>
    <row r="465" spans="2:25" x14ac:dyDescent="0.35">
      <c r="B465" s="35">
        <v>501</v>
      </c>
      <c r="C465" s="34" t="s">
        <v>74</v>
      </c>
      <c r="D465" s="33" t="s">
        <v>75</v>
      </c>
      <c r="E465" s="34" t="s">
        <v>25</v>
      </c>
      <c r="F465" s="55">
        <v>2</v>
      </c>
      <c r="G465" s="35" t="s">
        <v>70</v>
      </c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</row>
    <row r="466" spans="2:25" x14ac:dyDescent="0.35">
      <c r="B466" s="35">
        <v>501</v>
      </c>
      <c r="C466" s="34" t="s">
        <v>74</v>
      </c>
      <c r="D466" s="33" t="s">
        <v>75</v>
      </c>
      <c r="E466" s="34" t="s">
        <v>26</v>
      </c>
      <c r="F466" s="55">
        <v>2</v>
      </c>
      <c r="G466" s="35" t="s">
        <v>70</v>
      </c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</row>
    <row r="467" spans="2:25" x14ac:dyDescent="0.35">
      <c r="B467" s="35">
        <v>501</v>
      </c>
      <c r="C467" s="34" t="s">
        <v>74</v>
      </c>
      <c r="D467" s="33" t="s">
        <v>75</v>
      </c>
      <c r="E467" s="34" t="s">
        <v>27</v>
      </c>
      <c r="F467" s="55">
        <v>3</v>
      </c>
      <c r="G467" s="35" t="s">
        <v>70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</row>
    <row r="468" spans="2:25" x14ac:dyDescent="0.35">
      <c r="B468" s="35">
        <v>501</v>
      </c>
      <c r="C468" s="34" t="s">
        <v>74</v>
      </c>
      <c r="D468" s="33" t="s">
        <v>75</v>
      </c>
      <c r="E468" s="34" t="s">
        <v>28</v>
      </c>
      <c r="F468" s="55">
        <v>3</v>
      </c>
      <c r="G468" s="35" t="s">
        <v>70</v>
      </c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</row>
    <row r="469" spans="2:25" x14ac:dyDescent="0.35">
      <c r="B469" s="35">
        <v>501</v>
      </c>
      <c r="C469" s="34" t="s">
        <v>74</v>
      </c>
      <c r="D469" s="33" t="s">
        <v>75</v>
      </c>
      <c r="E469" s="34" t="s">
        <v>29</v>
      </c>
      <c r="F469" s="55">
        <v>3</v>
      </c>
      <c r="G469" s="35" t="s">
        <v>70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</row>
    <row r="470" spans="2:25" x14ac:dyDescent="0.35">
      <c r="B470" s="35">
        <v>501</v>
      </c>
      <c r="C470" s="34" t="s">
        <v>74</v>
      </c>
      <c r="D470" s="33" t="s">
        <v>75</v>
      </c>
      <c r="E470" s="34" t="s">
        <v>30</v>
      </c>
      <c r="F470" s="55">
        <v>4</v>
      </c>
      <c r="G470" s="35" t="s">
        <v>70</v>
      </c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</row>
    <row r="471" spans="2:25" x14ac:dyDescent="0.35">
      <c r="B471" s="35">
        <v>501</v>
      </c>
      <c r="C471" s="34" t="s">
        <v>74</v>
      </c>
      <c r="D471" s="33" t="s">
        <v>75</v>
      </c>
      <c r="E471" s="34" t="s">
        <v>31</v>
      </c>
      <c r="F471" s="55">
        <v>4</v>
      </c>
      <c r="G471" s="35" t="s">
        <v>70</v>
      </c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</row>
    <row r="472" spans="2:25" x14ac:dyDescent="0.35">
      <c r="B472" s="35">
        <v>501</v>
      </c>
      <c r="C472" s="34" t="s">
        <v>74</v>
      </c>
      <c r="D472" s="33" t="s">
        <v>75</v>
      </c>
      <c r="E472" s="34" t="s">
        <v>32</v>
      </c>
      <c r="F472" s="55">
        <v>4</v>
      </c>
      <c r="G472" s="35" t="s">
        <v>70</v>
      </c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</row>
    <row r="473" spans="2:25" x14ac:dyDescent="0.35">
      <c r="B473" s="38">
        <v>501</v>
      </c>
      <c r="C473" s="39" t="s">
        <v>74</v>
      </c>
      <c r="D473" s="39"/>
      <c r="E473" s="39" t="s">
        <v>62</v>
      </c>
      <c r="F473" s="56"/>
      <c r="G473" s="38"/>
      <c r="H473" s="40">
        <f>SUM(H461:H472)</f>
        <v>1.1599675488591166E-3</v>
      </c>
      <c r="I473" s="40">
        <f t="shared" ref="I473:V473" si="38">SUM(I461:I472)</f>
        <v>0</v>
      </c>
      <c r="J473" s="40">
        <f t="shared" si="38"/>
        <v>0</v>
      </c>
      <c r="K473" s="40">
        <f t="shared" si="38"/>
        <v>0</v>
      </c>
      <c r="L473" s="40">
        <f t="shared" si="38"/>
        <v>0</v>
      </c>
      <c r="M473" s="40">
        <f t="shared" si="38"/>
        <v>0</v>
      </c>
      <c r="N473" s="40">
        <f t="shared" si="38"/>
        <v>0</v>
      </c>
      <c r="O473" s="40">
        <f t="shared" si="38"/>
        <v>0</v>
      </c>
      <c r="P473" s="40">
        <f t="shared" si="38"/>
        <v>0</v>
      </c>
      <c r="Q473" s="40">
        <f t="shared" si="38"/>
        <v>0.88682788197767159</v>
      </c>
      <c r="R473" s="40">
        <f t="shared" si="38"/>
        <v>2.6483232699471017E-4</v>
      </c>
      <c r="S473" s="40">
        <f t="shared" si="38"/>
        <v>0.12650419044782202</v>
      </c>
      <c r="T473" s="40">
        <f t="shared" si="38"/>
        <v>0</v>
      </c>
      <c r="U473" s="40">
        <f t="shared" si="38"/>
        <v>0.12400993812851249</v>
      </c>
      <c r="V473" s="40">
        <f t="shared" si="38"/>
        <v>3.5423821648660114</v>
      </c>
      <c r="Y473" s="36"/>
    </row>
    <row r="474" spans="2:25" x14ac:dyDescent="0.35">
      <c r="B474" s="35">
        <v>502</v>
      </c>
      <c r="C474" s="34" t="s">
        <v>72</v>
      </c>
      <c r="D474" s="33" t="s">
        <v>73</v>
      </c>
      <c r="E474" s="34" t="s">
        <v>21</v>
      </c>
      <c r="F474" s="55">
        <v>1</v>
      </c>
      <c r="G474" s="35" t="s">
        <v>70</v>
      </c>
      <c r="H474" s="36"/>
      <c r="I474" s="36"/>
      <c r="J474" s="36"/>
      <c r="K474" s="36"/>
      <c r="L474" s="36"/>
      <c r="M474" s="36"/>
      <c r="N474" s="36"/>
      <c r="O474" s="36"/>
      <c r="P474" s="36"/>
      <c r="Q474" s="36">
        <v>1.2768662387714385E-2</v>
      </c>
      <c r="R474" s="36"/>
      <c r="S474" s="36"/>
      <c r="T474" s="36"/>
      <c r="U474" s="36">
        <v>1.2768662387714382E-2</v>
      </c>
      <c r="V474" s="36"/>
    </row>
    <row r="475" spans="2:25" x14ac:dyDescent="0.35">
      <c r="B475" s="35">
        <v>502</v>
      </c>
      <c r="C475" s="34" t="s">
        <v>72</v>
      </c>
      <c r="D475" s="33" t="s">
        <v>73</v>
      </c>
      <c r="E475" s="34" t="s">
        <v>22</v>
      </c>
      <c r="F475" s="55">
        <v>1</v>
      </c>
      <c r="G475" s="35" t="s">
        <v>70</v>
      </c>
      <c r="H475" s="36"/>
      <c r="I475" s="36"/>
      <c r="J475" s="36"/>
      <c r="K475" s="36"/>
      <c r="L475" s="36"/>
      <c r="M475" s="36"/>
      <c r="N475" s="36"/>
      <c r="O475" s="36"/>
      <c r="P475" s="36"/>
      <c r="Q475" s="36">
        <v>0.81335827869194122</v>
      </c>
      <c r="R475" s="36"/>
      <c r="S475" s="36"/>
      <c r="T475" s="36"/>
      <c r="U475" s="36">
        <v>0.81335827869194122</v>
      </c>
      <c r="V475" s="36"/>
    </row>
    <row r="476" spans="2:25" x14ac:dyDescent="0.35">
      <c r="B476" s="35">
        <v>502</v>
      </c>
      <c r="C476" s="34" t="s">
        <v>72</v>
      </c>
      <c r="D476" s="33" t="s">
        <v>73</v>
      </c>
      <c r="E476" s="34" t="s">
        <v>23</v>
      </c>
      <c r="F476" s="55">
        <v>1</v>
      </c>
      <c r="G476" s="35" t="s">
        <v>70</v>
      </c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</row>
    <row r="477" spans="2:25" x14ac:dyDescent="0.35">
      <c r="B477" s="35">
        <v>502</v>
      </c>
      <c r="C477" s="34" t="s">
        <v>72</v>
      </c>
      <c r="D477" s="33" t="s">
        <v>73</v>
      </c>
      <c r="E477" s="34" t="s">
        <v>24</v>
      </c>
      <c r="F477" s="55">
        <v>2</v>
      </c>
      <c r="G477" s="35" t="s">
        <v>70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</row>
    <row r="478" spans="2:25" x14ac:dyDescent="0.35">
      <c r="B478" s="35">
        <v>502</v>
      </c>
      <c r="C478" s="34" t="s">
        <v>72</v>
      </c>
      <c r="D478" s="33" t="s">
        <v>73</v>
      </c>
      <c r="E478" s="34" t="s">
        <v>25</v>
      </c>
      <c r="F478" s="55">
        <v>2</v>
      </c>
      <c r="G478" s="35" t="s">
        <v>70</v>
      </c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</row>
    <row r="479" spans="2:25" x14ac:dyDescent="0.35">
      <c r="B479" s="35">
        <v>502</v>
      </c>
      <c r="C479" s="34" t="s">
        <v>72</v>
      </c>
      <c r="D479" s="33" t="s">
        <v>73</v>
      </c>
      <c r="E479" s="34" t="s">
        <v>26</v>
      </c>
      <c r="F479" s="55">
        <v>2</v>
      </c>
      <c r="G479" s="35" t="s">
        <v>70</v>
      </c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</row>
    <row r="480" spans="2:25" x14ac:dyDescent="0.35">
      <c r="B480" s="35">
        <v>502</v>
      </c>
      <c r="C480" s="34" t="s">
        <v>72</v>
      </c>
      <c r="D480" s="33" t="s">
        <v>73</v>
      </c>
      <c r="E480" s="34" t="s">
        <v>27</v>
      </c>
      <c r="F480" s="55">
        <v>3</v>
      </c>
      <c r="G480" s="35" t="s">
        <v>70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</row>
    <row r="481" spans="2:22" x14ac:dyDescent="0.35">
      <c r="B481" s="35">
        <v>502</v>
      </c>
      <c r="C481" s="34" t="s">
        <v>72</v>
      </c>
      <c r="D481" s="33" t="s">
        <v>73</v>
      </c>
      <c r="E481" s="34" t="s">
        <v>28</v>
      </c>
      <c r="F481" s="55">
        <v>3</v>
      </c>
      <c r="G481" s="35" t="s">
        <v>70</v>
      </c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</row>
    <row r="482" spans="2:22" x14ac:dyDescent="0.35">
      <c r="B482" s="35">
        <v>502</v>
      </c>
      <c r="C482" s="34" t="s">
        <v>72</v>
      </c>
      <c r="D482" s="33" t="s">
        <v>73</v>
      </c>
      <c r="E482" s="34" t="s">
        <v>29</v>
      </c>
      <c r="F482" s="55">
        <v>3</v>
      </c>
      <c r="G482" s="35" t="s">
        <v>70</v>
      </c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</row>
    <row r="483" spans="2:22" x14ac:dyDescent="0.35">
      <c r="B483" s="35">
        <v>502</v>
      </c>
      <c r="C483" s="34" t="s">
        <v>72</v>
      </c>
      <c r="D483" s="33" t="s">
        <v>73</v>
      </c>
      <c r="E483" s="34" t="s">
        <v>30</v>
      </c>
      <c r="F483" s="55">
        <v>4</v>
      </c>
      <c r="G483" s="35" t="s">
        <v>70</v>
      </c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</row>
    <row r="484" spans="2:22" x14ac:dyDescent="0.35">
      <c r="B484" s="35">
        <v>502</v>
      </c>
      <c r="C484" s="34" t="s">
        <v>72</v>
      </c>
      <c r="D484" s="33" t="s">
        <v>73</v>
      </c>
      <c r="E484" s="34" t="s">
        <v>31</v>
      </c>
      <c r="F484" s="55">
        <v>4</v>
      </c>
      <c r="G484" s="35" t="s">
        <v>70</v>
      </c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</row>
    <row r="485" spans="2:22" x14ac:dyDescent="0.35">
      <c r="B485" s="35">
        <v>502</v>
      </c>
      <c r="C485" s="34" t="s">
        <v>72</v>
      </c>
      <c r="D485" s="33" t="s">
        <v>73</v>
      </c>
      <c r="E485" s="34" t="s">
        <v>32</v>
      </c>
      <c r="F485" s="55">
        <v>4</v>
      </c>
      <c r="G485" s="35" t="s">
        <v>70</v>
      </c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</row>
    <row r="486" spans="2:22" x14ac:dyDescent="0.35">
      <c r="B486" s="38">
        <v>502</v>
      </c>
      <c r="C486" s="39" t="s">
        <v>72</v>
      </c>
      <c r="D486" s="39"/>
      <c r="E486" s="39" t="s">
        <v>62</v>
      </c>
      <c r="F486" s="56"/>
      <c r="G486" s="38"/>
      <c r="H486" s="40">
        <f>SUM(H474:H485)</f>
        <v>0</v>
      </c>
      <c r="I486" s="40">
        <f t="shared" ref="I486:V486" si="39">SUM(I474:I485)</f>
        <v>0</v>
      </c>
      <c r="J486" s="40">
        <f t="shared" si="39"/>
        <v>0</v>
      </c>
      <c r="K486" s="40">
        <f t="shared" si="39"/>
        <v>0</v>
      </c>
      <c r="L486" s="40">
        <f t="shared" si="39"/>
        <v>0</v>
      </c>
      <c r="M486" s="40">
        <f t="shared" si="39"/>
        <v>0</v>
      </c>
      <c r="N486" s="40">
        <f t="shared" si="39"/>
        <v>0</v>
      </c>
      <c r="O486" s="40">
        <f t="shared" si="39"/>
        <v>0</v>
      </c>
      <c r="P486" s="40">
        <f t="shared" si="39"/>
        <v>0</v>
      </c>
      <c r="Q486" s="40">
        <f t="shared" si="39"/>
        <v>0.82612694107965556</v>
      </c>
      <c r="R486" s="40">
        <f t="shared" si="39"/>
        <v>0</v>
      </c>
      <c r="S486" s="40">
        <f t="shared" si="39"/>
        <v>0</v>
      </c>
      <c r="T486" s="40">
        <f t="shared" si="39"/>
        <v>0</v>
      </c>
      <c r="U486" s="40">
        <f t="shared" si="39"/>
        <v>0.82612694107965556</v>
      </c>
      <c r="V486" s="40">
        <f t="shared" si="39"/>
        <v>0</v>
      </c>
    </row>
    <row r="487" spans="2:22" x14ac:dyDescent="0.35">
      <c r="B487" s="35">
        <v>503</v>
      </c>
      <c r="C487" s="34" t="s">
        <v>71</v>
      </c>
      <c r="D487" s="63" t="s">
        <v>63</v>
      </c>
      <c r="E487" s="34" t="s">
        <v>21</v>
      </c>
      <c r="F487" s="55">
        <v>1</v>
      </c>
      <c r="G487" s="35" t="s">
        <v>70</v>
      </c>
      <c r="H487" s="36"/>
      <c r="I487" s="36"/>
      <c r="J487" s="36"/>
      <c r="K487" s="36"/>
      <c r="L487" s="36">
        <v>4.0643295966990064E-3</v>
      </c>
      <c r="M487" s="36"/>
      <c r="N487" s="36">
        <v>8.128659193398013E-4</v>
      </c>
      <c r="O487" s="36">
        <v>1.9952163474704215E-4</v>
      </c>
      <c r="P487" s="36"/>
      <c r="Q487" s="36"/>
      <c r="R487" s="37"/>
      <c r="S487" s="36"/>
      <c r="T487" s="36"/>
      <c r="U487" s="36"/>
      <c r="V487" s="37"/>
    </row>
    <row r="488" spans="2:22" x14ac:dyDescent="0.35">
      <c r="B488" s="35">
        <v>503</v>
      </c>
      <c r="C488" s="34" t="s">
        <v>71</v>
      </c>
      <c r="D488" s="63" t="s">
        <v>63</v>
      </c>
      <c r="E488" s="34" t="s">
        <v>22</v>
      </c>
      <c r="F488" s="55">
        <v>1</v>
      </c>
      <c r="G488" s="35" t="s">
        <v>70</v>
      </c>
      <c r="H488" s="36"/>
      <c r="I488" s="36"/>
      <c r="J488" s="36"/>
      <c r="K488" s="36"/>
      <c r="L488" s="36">
        <v>4.2598216535054256E-3</v>
      </c>
      <c r="M488" s="36"/>
      <c r="N488" s="36">
        <v>8.5196433070108498E-4</v>
      </c>
      <c r="O488" s="36">
        <v>2.0911851753572088E-4</v>
      </c>
      <c r="P488" s="36"/>
      <c r="Q488" s="36"/>
      <c r="R488" s="37"/>
      <c r="S488" s="36"/>
      <c r="T488" s="36"/>
      <c r="U488" s="36"/>
      <c r="V488" s="37"/>
    </row>
    <row r="489" spans="2:22" x14ac:dyDescent="0.35">
      <c r="B489" s="35">
        <v>503</v>
      </c>
      <c r="C489" s="34" t="s">
        <v>71</v>
      </c>
      <c r="D489" s="63" t="s">
        <v>63</v>
      </c>
      <c r="E489" s="34" t="s">
        <v>23</v>
      </c>
      <c r="F489" s="55">
        <v>1</v>
      </c>
      <c r="G489" s="35" t="s">
        <v>70</v>
      </c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7"/>
      <c r="S489" s="36"/>
      <c r="T489" s="36"/>
      <c r="U489" s="36"/>
      <c r="V489" s="37"/>
    </row>
    <row r="490" spans="2:22" x14ac:dyDescent="0.35">
      <c r="B490" s="35">
        <v>503</v>
      </c>
      <c r="C490" s="34" t="s">
        <v>71</v>
      </c>
      <c r="D490" s="63" t="s">
        <v>63</v>
      </c>
      <c r="E490" s="34" t="s">
        <v>24</v>
      </c>
      <c r="F490" s="55">
        <v>2</v>
      </c>
      <c r="G490" s="35" t="s">
        <v>70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7"/>
      <c r="S490" s="36"/>
      <c r="T490" s="36"/>
      <c r="U490" s="36"/>
      <c r="V490" s="37"/>
    </row>
    <row r="491" spans="2:22" x14ac:dyDescent="0.35">
      <c r="B491" s="35">
        <v>503</v>
      </c>
      <c r="C491" s="34" t="s">
        <v>71</v>
      </c>
      <c r="D491" s="63" t="s">
        <v>63</v>
      </c>
      <c r="E491" s="34" t="s">
        <v>25</v>
      </c>
      <c r="F491" s="55">
        <v>2</v>
      </c>
      <c r="G491" s="35" t="s">
        <v>70</v>
      </c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7"/>
      <c r="S491" s="36"/>
      <c r="T491" s="36"/>
      <c r="U491" s="36"/>
      <c r="V491" s="37"/>
    </row>
    <row r="492" spans="2:22" x14ac:dyDescent="0.35">
      <c r="B492" s="35">
        <v>503</v>
      </c>
      <c r="C492" s="34" t="s">
        <v>71</v>
      </c>
      <c r="D492" s="63" t="s">
        <v>63</v>
      </c>
      <c r="E492" s="34" t="s">
        <v>26</v>
      </c>
      <c r="F492" s="55">
        <v>2</v>
      </c>
      <c r="G492" s="35" t="s">
        <v>70</v>
      </c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7"/>
      <c r="S492" s="36"/>
      <c r="T492" s="36"/>
      <c r="U492" s="36"/>
      <c r="V492" s="37"/>
    </row>
    <row r="493" spans="2:22" x14ac:dyDescent="0.35">
      <c r="B493" s="35">
        <v>503</v>
      </c>
      <c r="C493" s="34" t="s">
        <v>71</v>
      </c>
      <c r="D493" s="63" t="s">
        <v>63</v>
      </c>
      <c r="E493" s="34" t="s">
        <v>27</v>
      </c>
      <c r="F493" s="55">
        <v>3</v>
      </c>
      <c r="G493" s="35" t="s">
        <v>70</v>
      </c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7"/>
      <c r="S493" s="36"/>
      <c r="T493" s="36"/>
      <c r="U493" s="36"/>
      <c r="V493" s="37"/>
    </row>
    <row r="494" spans="2:22" x14ac:dyDescent="0.35">
      <c r="B494" s="35">
        <v>503</v>
      </c>
      <c r="C494" s="34" t="s">
        <v>71</v>
      </c>
      <c r="D494" s="63" t="s">
        <v>63</v>
      </c>
      <c r="E494" s="34" t="s">
        <v>28</v>
      </c>
      <c r="F494" s="55">
        <v>3</v>
      </c>
      <c r="G494" s="35" t="s">
        <v>70</v>
      </c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7"/>
      <c r="S494" s="36"/>
      <c r="T494" s="36"/>
      <c r="U494" s="36"/>
      <c r="V494" s="37"/>
    </row>
    <row r="495" spans="2:22" x14ac:dyDescent="0.35">
      <c r="B495" s="35">
        <v>503</v>
      </c>
      <c r="C495" s="34" t="s">
        <v>71</v>
      </c>
      <c r="D495" s="63" t="s">
        <v>63</v>
      </c>
      <c r="E495" s="34" t="s">
        <v>29</v>
      </c>
      <c r="F495" s="55">
        <v>3</v>
      </c>
      <c r="G495" s="35" t="s">
        <v>70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7"/>
      <c r="S495" s="36"/>
      <c r="T495" s="36"/>
      <c r="U495" s="36"/>
      <c r="V495" s="37"/>
    </row>
    <row r="496" spans="2:22" x14ac:dyDescent="0.35">
      <c r="B496" s="35">
        <v>503</v>
      </c>
      <c r="C496" s="34" t="s">
        <v>71</v>
      </c>
      <c r="D496" s="63" t="s">
        <v>63</v>
      </c>
      <c r="E496" s="34" t="s">
        <v>30</v>
      </c>
      <c r="F496" s="55">
        <v>4</v>
      </c>
      <c r="G496" s="35" t="s">
        <v>70</v>
      </c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7"/>
      <c r="S496" s="36"/>
      <c r="T496" s="36"/>
      <c r="U496" s="36"/>
      <c r="V496" s="37"/>
    </row>
    <row r="497" spans="2:22" x14ac:dyDescent="0.35">
      <c r="B497" s="35">
        <v>503</v>
      </c>
      <c r="C497" s="34" t="s">
        <v>71</v>
      </c>
      <c r="D497" s="63" t="s">
        <v>63</v>
      </c>
      <c r="E497" s="34" t="s">
        <v>31</v>
      </c>
      <c r="F497" s="55">
        <v>4</v>
      </c>
      <c r="G497" s="35" t="s">
        <v>70</v>
      </c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7"/>
      <c r="S497" s="36"/>
      <c r="T497" s="36"/>
      <c r="U497" s="36"/>
      <c r="V497" s="37"/>
    </row>
    <row r="498" spans="2:22" x14ac:dyDescent="0.35">
      <c r="B498" s="35">
        <v>503</v>
      </c>
      <c r="C498" s="34" t="s">
        <v>71</v>
      </c>
      <c r="D498" s="63" t="s">
        <v>63</v>
      </c>
      <c r="E498" s="34" t="s">
        <v>32</v>
      </c>
      <c r="F498" s="55">
        <v>4</v>
      </c>
      <c r="G498" s="35" t="s">
        <v>70</v>
      </c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7"/>
      <c r="S498" s="36"/>
      <c r="T498" s="36"/>
      <c r="U498" s="36"/>
      <c r="V498" s="37"/>
    </row>
    <row r="499" spans="2:22" x14ac:dyDescent="0.35">
      <c r="B499" s="38">
        <v>503</v>
      </c>
      <c r="C499" s="39" t="s">
        <v>71</v>
      </c>
      <c r="D499" s="39"/>
      <c r="E499" s="39" t="s">
        <v>62</v>
      </c>
      <c r="F499" s="56"/>
      <c r="G499" s="38"/>
      <c r="H499" s="40">
        <f>SUM(H487:H498)</f>
        <v>0</v>
      </c>
      <c r="I499" s="40">
        <f t="shared" ref="I499:V499" si="40">SUM(I487:I498)</f>
        <v>0</v>
      </c>
      <c r="J499" s="40">
        <f t="shared" si="40"/>
        <v>0</v>
      </c>
      <c r="K499" s="40">
        <f t="shared" si="40"/>
        <v>0</v>
      </c>
      <c r="L499" s="40">
        <f t="shared" si="40"/>
        <v>8.3241512502044319E-3</v>
      </c>
      <c r="M499" s="40">
        <f t="shared" si="40"/>
        <v>0</v>
      </c>
      <c r="N499" s="40">
        <f t="shared" si="40"/>
        <v>1.6648302500408864E-3</v>
      </c>
      <c r="O499" s="40">
        <f t="shared" si="40"/>
        <v>4.0864015228276305E-4</v>
      </c>
      <c r="P499" s="40">
        <f t="shared" si="40"/>
        <v>0</v>
      </c>
      <c r="Q499" s="40">
        <f t="shared" si="40"/>
        <v>0</v>
      </c>
      <c r="R499" s="41">
        <f t="shared" si="40"/>
        <v>0</v>
      </c>
      <c r="S499" s="40">
        <f t="shared" si="40"/>
        <v>0</v>
      </c>
      <c r="T499" s="40">
        <f t="shared" si="40"/>
        <v>0</v>
      </c>
      <c r="U499" s="40">
        <f t="shared" si="40"/>
        <v>0</v>
      </c>
      <c r="V499" s="41">
        <f t="shared" si="40"/>
        <v>0</v>
      </c>
    </row>
    <row r="500" spans="2:22" x14ac:dyDescent="0.35">
      <c r="B500" s="35">
        <v>504</v>
      </c>
      <c r="C500" s="34" t="s">
        <v>69</v>
      </c>
      <c r="D500" s="63" t="s">
        <v>63</v>
      </c>
      <c r="E500" s="34" t="s">
        <v>21</v>
      </c>
      <c r="F500" s="55">
        <v>1</v>
      </c>
      <c r="G500" s="35" t="s">
        <v>70</v>
      </c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7"/>
      <c r="S500" s="36"/>
      <c r="T500" s="36"/>
      <c r="U500" s="36"/>
      <c r="V500" s="37"/>
    </row>
    <row r="501" spans="2:22" x14ac:dyDescent="0.35">
      <c r="B501" s="35">
        <v>504</v>
      </c>
      <c r="C501" s="34" t="s">
        <v>69</v>
      </c>
      <c r="D501" s="63" t="s">
        <v>63</v>
      </c>
      <c r="E501" s="34" t="s">
        <v>22</v>
      </c>
      <c r="F501" s="55">
        <v>1</v>
      </c>
      <c r="G501" s="35" t="s">
        <v>70</v>
      </c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7"/>
      <c r="S501" s="36"/>
      <c r="T501" s="36"/>
      <c r="U501" s="36"/>
      <c r="V501" s="37"/>
    </row>
    <row r="502" spans="2:22" x14ac:dyDescent="0.35">
      <c r="B502" s="35">
        <v>504</v>
      </c>
      <c r="C502" s="34" t="s">
        <v>69</v>
      </c>
      <c r="D502" s="63" t="s">
        <v>63</v>
      </c>
      <c r="E502" s="34" t="s">
        <v>23</v>
      </c>
      <c r="F502" s="55">
        <v>1</v>
      </c>
      <c r="G502" s="35" t="s">
        <v>70</v>
      </c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7"/>
      <c r="S502" s="36"/>
      <c r="T502" s="36"/>
      <c r="U502" s="36"/>
      <c r="V502" s="37"/>
    </row>
    <row r="503" spans="2:22" x14ac:dyDescent="0.35">
      <c r="B503" s="35">
        <v>504</v>
      </c>
      <c r="C503" s="34" t="s">
        <v>69</v>
      </c>
      <c r="D503" s="63" t="s">
        <v>63</v>
      </c>
      <c r="E503" s="34" t="s">
        <v>24</v>
      </c>
      <c r="F503" s="55">
        <v>2</v>
      </c>
      <c r="G503" s="35" t="s">
        <v>70</v>
      </c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7"/>
      <c r="S503" s="36"/>
      <c r="T503" s="36"/>
      <c r="U503" s="36"/>
      <c r="V503" s="37"/>
    </row>
    <row r="504" spans="2:22" x14ac:dyDescent="0.35">
      <c r="B504" s="35">
        <v>504</v>
      </c>
      <c r="C504" s="34" t="s">
        <v>69</v>
      </c>
      <c r="D504" s="63" t="s">
        <v>63</v>
      </c>
      <c r="E504" s="34" t="s">
        <v>25</v>
      </c>
      <c r="F504" s="55">
        <v>2</v>
      </c>
      <c r="G504" s="35" t="s">
        <v>70</v>
      </c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7"/>
      <c r="S504" s="36"/>
      <c r="T504" s="36"/>
      <c r="U504" s="36"/>
      <c r="V504" s="37"/>
    </row>
    <row r="505" spans="2:22" x14ac:dyDescent="0.35">
      <c r="B505" s="35">
        <v>504</v>
      </c>
      <c r="C505" s="34" t="s">
        <v>69</v>
      </c>
      <c r="D505" s="63" t="s">
        <v>63</v>
      </c>
      <c r="E505" s="34" t="s">
        <v>26</v>
      </c>
      <c r="F505" s="55">
        <v>2</v>
      </c>
      <c r="G505" s="35" t="s">
        <v>70</v>
      </c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7"/>
      <c r="S505" s="36"/>
      <c r="T505" s="36"/>
      <c r="U505" s="36"/>
      <c r="V505" s="37"/>
    </row>
    <row r="506" spans="2:22" x14ac:dyDescent="0.35">
      <c r="B506" s="35">
        <v>504</v>
      </c>
      <c r="C506" s="34" t="s">
        <v>69</v>
      </c>
      <c r="D506" s="63" t="s">
        <v>63</v>
      </c>
      <c r="E506" s="34" t="s">
        <v>27</v>
      </c>
      <c r="F506" s="55">
        <v>3</v>
      </c>
      <c r="G506" s="35" t="s">
        <v>70</v>
      </c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7"/>
      <c r="S506" s="36"/>
      <c r="T506" s="36"/>
      <c r="U506" s="36"/>
      <c r="V506" s="37"/>
    </row>
    <row r="507" spans="2:22" x14ac:dyDescent="0.35">
      <c r="B507" s="35">
        <v>504</v>
      </c>
      <c r="C507" s="34" t="s">
        <v>69</v>
      </c>
      <c r="D507" s="63" t="s">
        <v>63</v>
      </c>
      <c r="E507" s="34" t="s">
        <v>28</v>
      </c>
      <c r="F507" s="55">
        <v>3</v>
      </c>
      <c r="G507" s="35" t="s">
        <v>70</v>
      </c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7"/>
      <c r="S507" s="36"/>
      <c r="T507" s="36"/>
      <c r="U507" s="36"/>
      <c r="V507" s="37"/>
    </row>
    <row r="508" spans="2:22" x14ac:dyDescent="0.35">
      <c r="B508" s="35">
        <v>504</v>
      </c>
      <c r="C508" s="34" t="s">
        <v>69</v>
      </c>
      <c r="D508" s="63" t="s">
        <v>63</v>
      </c>
      <c r="E508" s="34" t="s">
        <v>29</v>
      </c>
      <c r="F508" s="55">
        <v>3</v>
      </c>
      <c r="G508" s="35" t="s">
        <v>70</v>
      </c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7"/>
      <c r="S508" s="36"/>
      <c r="T508" s="36"/>
      <c r="U508" s="36"/>
      <c r="V508" s="37"/>
    </row>
    <row r="509" spans="2:22" x14ac:dyDescent="0.35">
      <c r="B509" s="35">
        <v>504</v>
      </c>
      <c r="C509" s="34" t="s">
        <v>69</v>
      </c>
      <c r="D509" s="63" t="s">
        <v>63</v>
      </c>
      <c r="E509" s="34" t="s">
        <v>30</v>
      </c>
      <c r="F509" s="55">
        <v>4</v>
      </c>
      <c r="G509" s="35" t="s">
        <v>70</v>
      </c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7"/>
      <c r="S509" s="36"/>
      <c r="T509" s="36"/>
      <c r="U509" s="36"/>
      <c r="V509" s="37"/>
    </row>
    <row r="510" spans="2:22" x14ac:dyDescent="0.35">
      <c r="B510" s="35">
        <v>504</v>
      </c>
      <c r="C510" s="34" t="s">
        <v>69</v>
      </c>
      <c r="D510" s="63" t="s">
        <v>63</v>
      </c>
      <c r="E510" s="34" t="s">
        <v>31</v>
      </c>
      <c r="F510" s="55">
        <v>4</v>
      </c>
      <c r="G510" s="35" t="s">
        <v>70</v>
      </c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7"/>
      <c r="S510" s="36"/>
      <c r="T510" s="36"/>
      <c r="U510" s="36"/>
      <c r="V510" s="37"/>
    </row>
    <row r="511" spans="2:22" x14ac:dyDescent="0.35">
      <c r="B511" s="35">
        <v>504</v>
      </c>
      <c r="C511" s="34" t="s">
        <v>69</v>
      </c>
      <c r="D511" s="63" t="s">
        <v>63</v>
      </c>
      <c r="E511" s="34" t="s">
        <v>32</v>
      </c>
      <c r="F511" s="55">
        <v>4</v>
      </c>
      <c r="G511" s="35" t="s">
        <v>70</v>
      </c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7"/>
      <c r="S511" s="36"/>
      <c r="T511" s="36"/>
      <c r="U511" s="36"/>
      <c r="V511" s="37"/>
    </row>
    <row r="512" spans="2:22" x14ac:dyDescent="0.35">
      <c r="B512" s="38">
        <v>504</v>
      </c>
      <c r="C512" s="39" t="s">
        <v>69</v>
      </c>
      <c r="D512" s="39"/>
      <c r="E512" s="39" t="s">
        <v>62</v>
      </c>
      <c r="F512" s="56"/>
      <c r="G512" s="38"/>
      <c r="H512" s="40">
        <f>SUM(H500:H511)</f>
        <v>0</v>
      </c>
      <c r="I512" s="40">
        <f t="shared" ref="I512:V512" si="41">SUM(I500:I511)</f>
        <v>0</v>
      </c>
      <c r="J512" s="40">
        <f t="shared" si="41"/>
        <v>0</v>
      </c>
      <c r="K512" s="40">
        <f t="shared" si="41"/>
        <v>0</v>
      </c>
      <c r="L512" s="40">
        <f t="shared" si="41"/>
        <v>0</v>
      </c>
      <c r="M512" s="40">
        <f t="shared" si="41"/>
        <v>0</v>
      </c>
      <c r="N512" s="40">
        <f t="shared" si="41"/>
        <v>0</v>
      </c>
      <c r="O512" s="40">
        <f t="shared" si="41"/>
        <v>0</v>
      </c>
      <c r="P512" s="40">
        <f t="shared" si="41"/>
        <v>0</v>
      </c>
      <c r="Q512" s="40">
        <f t="shared" si="41"/>
        <v>0</v>
      </c>
      <c r="R512" s="41">
        <f t="shared" si="41"/>
        <v>0</v>
      </c>
      <c r="S512" s="40">
        <f t="shared" si="41"/>
        <v>0</v>
      </c>
      <c r="T512" s="40">
        <f t="shared" si="41"/>
        <v>0</v>
      </c>
      <c r="U512" s="40">
        <f t="shared" si="41"/>
        <v>0</v>
      </c>
      <c r="V512" s="41">
        <f t="shared" si="41"/>
        <v>0</v>
      </c>
    </row>
    <row r="513" spans="2:22" x14ac:dyDescent="0.35">
      <c r="B513" s="59" t="s">
        <v>68</v>
      </c>
      <c r="C513" s="59" t="s">
        <v>67</v>
      </c>
      <c r="D513" s="34" t="s">
        <v>63</v>
      </c>
      <c r="E513" s="34" t="s">
        <v>21</v>
      </c>
      <c r="F513" s="55">
        <v>1</v>
      </c>
      <c r="G513" s="35" t="s">
        <v>66</v>
      </c>
      <c r="H513" s="43">
        <v>0.26677750235294118</v>
      </c>
      <c r="I513" s="43">
        <v>2.342677777812043E-4</v>
      </c>
      <c r="J513" s="43"/>
      <c r="K513" s="43">
        <v>0.15879613235294118</v>
      </c>
      <c r="L513" s="43">
        <v>6.0342530294117654E-3</v>
      </c>
      <c r="M513" s="43">
        <v>1.8102759088235297E-2</v>
      </c>
      <c r="N513" s="43">
        <v>2.4137012117647062E-2</v>
      </c>
      <c r="O513" s="43">
        <v>2.4137012117647062E-2</v>
      </c>
      <c r="P513" s="43">
        <v>4.7638839705882357E-3</v>
      </c>
      <c r="Q513" s="43">
        <v>1.7467574558823529E-2</v>
      </c>
      <c r="R513" s="44">
        <v>378.94130576817935</v>
      </c>
      <c r="S513" s="43">
        <v>7.1417509568069987E-3</v>
      </c>
      <c r="T513" s="43">
        <v>7.1417509568069985E-4</v>
      </c>
      <c r="U513" s="43">
        <v>3.009447133745293E-4</v>
      </c>
      <c r="V513" s="44">
        <v>379.33053119532531</v>
      </c>
    </row>
    <row r="514" spans="2:22" x14ac:dyDescent="0.35">
      <c r="B514" s="59" t="s">
        <v>68</v>
      </c>
      <c r="C514" s="59" t="s">
        <v>67</v>
      </c>
      <c r="D514" s="34" t="s">
        <v>63</v>
      </c>
      <c r="E514" s="34" t="s">
        <v>22</v>
      </c>
      <c r="F514" s="55">
        <v>1</v>
      </c>
      <c r="G514" s="35" t="s">
        <v>66</v>
      </c>
      <c r="H514" s="43">
        <v>0.26677750235294118</v>
      </c>
      <c r="I514" s="43">
        <v>2.342677777812043E-4</v>
      </c>
      <c r="J514" s="43"/>
      <c r="K514" s="43">
        <v>0.15879613235294118</v>
      </c>
      <c r="L514" s="43">
        <v>6.0342530294117654E-3</v>
      </c>
      <c r="M514" s="43">
        <v>1.8102759088235297E-2</v>
      </c>
      <c r="N514" s="43">
        <v>2.4137012117647062E-2</v>
      </c>
      <c r="O514" s="43">
        <v>2.4137012117647062E-2</v>
      </c>
      <c r="P514" s="43">
        <v>4.7638839705882357E-3</v>
      </c>
      <c r="Q514" s="43">
        <v>1.7467574558823529E-2</v>
      </c>
      <c r="R514" s="44">
        <v>378.94130576817935</v>
      </c>
      <c r="S514" s="43">
        <v>7.1417509568069987E-3</v>
      </c>
      <c r="T514" s="43">
        <v>7.1417509568069985E-4</v>
      </c>
      <c r="U514" s="43">
        <v>3.009447133745293E-4</v>
      </c>
      <c r="V514" s="44">
        <v>379.33053119532531</v>
      </c>
    </row>
    <row r="515" spans="2:22" x14ac:dyDescent="0.35">
      <c r="B515" s="59" t="s">
        <v>68</v>
      </c>
      <c r="C515" s="59" t="s">
        <v>67</v>
      </c>
      <c r="D515" s="34" t="s">
        <v>63</v>
      </c>
      <c r="E515" s="34" t="s">
        <v>23</v>
      </c>
      <c r="F515" s="55">
        <v>1</v>
      </c>
      <c r="G515" s="35" t="s">
        <v>66</v>
      </c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4"/>
      <c r="S515" s="43"/>
      <c r="T515" s="43"/>
      <c r="U515" s="43"/>
      <c r="V515" s="44"/>
    </row>
    <row r="516" spans="2:22" x14ac:dyDescent="0.35">
      <c r="B516" s="59" t="s">
        <v>68</v>
      </c>
      <c r="C516" s="59" t="s">
        <v>67</v>
      </c>
      <c r="D516" s="34" t="s">
        <v>63</v>
      </c>
      <c r="E516" s="34" t="s">
        <v>24</v>
      </c>
      <c r="F516" s="55">
        <v>2</v>
      </c>
      <c r="G516" s="35" t="s">
        <v>66</v>
      </c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4"/>
      <c r="S516" s="43"/>
      <c r="T516" s="43"/>
      <c r="U516" s="43"/>
      <c r="V516" s="44"/>
    </row>
    <row r="517" spans="2:22" x14ac:dyDescent="0.35">
      <c r="B517" s="59" t="s">
        <v>68</v>
      </c>
      <c r="C517" s="59" t="s">
        <v>67</v>
      </c>
      <c r="D517" s="34" t="s">
        <v>63</v>
      </c>
      <c r="E517" s="34" t="s">
        <v>25</v>
      </c>
      <c r="F517" s="55">
        <v>2</v>
      </c>
      <c r="G517" s="35" t="s">
        <v>66</v>
      </c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4"/>
      <c r="S517" s="43"/>
      <c r="T517" s="43"/>
      <c r="U517" s="43"/>
      <c r="V517" s="44"/>
    </row>
    <row r="518" spans="2:22" x14ac:dyDescent="0.35">
      <c r="B518" s="59" t="s">
        <v>68</v>
      </c>
      <c r="C518" s="59" t="s">
        <v>67</v>
      </c>
      <c r="D518" s="34" t="s">
        <v>63</v>
      </c>
      <c r="E518" s="34" t="s">
        <v>26</v>
      </c>
      <c r="F518" s="55">
        <v>2</v>
      </c>
      <c r="G518" s="35" t="s">
        <v>66</v>
      </c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4"/>
      <c r="S518" s="43"/>
      <c r="T518" s="43"/>
      <c r="U518" s="43"/>
      <c r="V518" s="44"/>
    </row>
    <row r="519" spans="2:22" x14ac:dyDescent="0.35">
      <c r="B519" s="59" t="s">
        <v>68</v>
      </c>
      <c r="C519" s="59" t="s">
        <v>67</v>
      </c>
      <c r="D519" s="34" t="s">
        <v>63</v>
      </c>
      <c r="E519" s="34" t="s">
        <v>27</v>
      </c>
      <c r="F519" s="55">
        <v>3</v>
      </c>
      <c r="G519" s="35" t="s">
        <v>66</v>
      </c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4"/>
      <c r="S519" s="43"/>
      <c r="T519" s="43"/>
      <c r="U519" s="43"/>
      <c r="V519" s="44"/>
    </row>
    <row r="520" spans="2:22" x14ac:dyDescent="0.35">
      <c r="B520" s="59" t="s">
        <v>68</v>
      </c>
      <c r="C520" s="59" t="s">
        <v>67</v>
      </c>
      <c r="D520" s="34" t="s">
        <v>63</v>
      </c>
      <c r="E520" s="34" t="s">
        <v>28</v>
      </c>
      <c r="F520" s="55">
        <v>3</v>
      </c>
      <c r="G520" s="35" t="s">
        <v>66</v>
      </c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4"/>
      <c r="S520" s="43"/>
      <c r="T520" s="43"/>
      <c r="U520" s="43"/>
      <c r="V520" s="44"/>
    </row>
    <row r="521" spans="2:22" x14ac:dyDescent="0.35">
      <c r="B521" s="59" t="s">
        <v>68</v>
      </c>
      <c r="C521" s="59" t="s">
        <v>67</v>
      </c>
      <c r="D521" s="34" t="s">
        <v>63</v>
      </c>
      <c r="E521" s="34" t="s">
        <v>29</v>
      </c>
      <c r="F521" s="55">
        <v>3</v>
      </c>
      <c r="G521" s="35" t="s">
        <v>66</v>
      </c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4"/>
      <c r="S521" s="43"/>
      <c r="T521" s="43"/>
      <c r="U521" s="43"/>
      <c r="V521" s="44"/>
    </row>
    <row r="522" spans="2:22" x14ac:dyDescent="0.35">
      <c r="B522" s="59" t="s">
        <v>68</v>
      </c>
      <c r="C522" s="59" t="s">
        <v>67</v>
      </c>
      <c r="D522" s="34" t="s">
        <v>63</v>
      </c>
      <c r="E522" s="34" t="s">
        <v>30</v>
      </c>
      <c r="F522" s="55">
        <v>4</v>
      </c>
      <c r="G522" s="35" t="s">
        <v>66</v>
      </c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4"/>
      <c r="S522" s="43"/>
      <c r="T522" s="43"/>
      <c r="U522" s="43"/>
      <c r="V522" s="44"/>
    </row>
    <row r="523" spans="2:22" x14ac:dyDescent="0.35">
      <c r="B523" s="59" t="s">
        <v>68</v>
      </c>
      <c r="C523" s="59" t="s">
        <v>67</v>
      </c>
      <c r="D523" s="34" t="s">
        <v>63</v>
      </c>
      <c r="E523" s="34" t="s">
        <v>31</v>
      </c>
      <c r="F523" s="55">
        <v>4</v>
      </c>
      <c r="G523" s="35" t="s">
        <v>66</v>
      </c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4"/>
      <c r="S523" s="43"/>
      <c r="T523" s="43"/>
      <c r="U523" s="43"/>
      <c r="V523" s="44"/>
    </row>
    <row r="524" spans="2:22" x14ac:dyDescent="0.35">
      <c r="B524" s="59" t="s">
        <v>68</v>
      </c>
      <c r="C524" s="59" t="s">
        <v>67</v>
      </c>
      <c r="D524" s="34" t="s">
        <v>63</v>
      </c>
      <c r="E524" s="34" t="s">
        <v>32</v>
      </c>
      <c r="F524" s="55">
        <v>4</v>
      </c>
      <c r="G524" s="35" t="s">
        <v>66</v>
      </c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4"/>
      <c r="S524" s="43"/>
      <c r="T524" s="43"/>
      <c r="U524" s="43"/>
      <c r="V524" s="44"/>
    </row>
    <row r="525" spans="2:22" x14ac:dyDescent="0.35">
      <c r="B525" s="64" t="s">
        <v>68</v>
      </c>
      <c r="C525" s="59" t="s">
        <v>67</v>
      </c>
      <c r="D525" s="34" t="s">
        <v>63</v>
      </c>
      <c r="E525" s="34" t="s">
        <v>62</v>
      </c>
      <c r="F525" s="55"/>
      <c r="G525" s="35"/>
      <c r="H525" s="43">
        <f>SUM(H513:H524)</f>
        <v>0.53355500470588235</v>
      </c>
      <c r="I525" s="43">
        <f>SUM(I513:I524)</f>
        <v>4.6853555556240859E-4</v>
      </c>
      <c r="J525" s="43">
        <f>SUM(J513:J524)</f>
        <v>0</v>
      </c>
      <c r="K525" s="43">
        <f>SUM(K513:K524)</f>
        <v>0.31759226470588237</v>
      </c>
      <c r="L525" s="43">
        <f t="shared" ref="L525:V525" si="42">SUM(L513:L524)</f>
        <v>1.2068506058823531E-2</v>
      </c>
      <c r="M525" s="43">
        <f t="shared" si="42"/>
        <v>3.6205518176470594E-2</v>
      </c>
      <c r="N525" s="43">
        <f t="shared" si="42"/>
        <v>4.8274024235294123E-2</v>
      </c>
      <c r="O525" s="43">
        <f t="shared" si="42"/>
        <v>4.8274024235294123E-2</v>
      </c>
      <c r="P525" s="43">
        <f t="shared" si="42"/>
        <v>9.5277679411764713E-3</v>
      </c>
      <c r="Q525" s="43">
        <f t="shared" si="42"/>
        <v>3.4935149117647057E-2</v>
      </c>
      <c r="R525" s="43">
        <f t="shared" si="42"/>
        <v>757.8826115363587</v>
      </c>
      <c r="S525" s="43">
        <f t="shared" si="42"/>
        <v>1.4283501913613997E-2</v>
      </c>
      <c r="T525" s="43">
        <f t="shared" si="42"/>
        <v>1.4283501913613997E-3</v>
      </c>
      <c r="U525" s="43">
        <f t="shared" si="42"/>
        <v>6.018894267490586E-4</v>
      </c>
      <c r="V525" s="44">
        <f t="shared" si="42"/>
        <v>758.66106239065061</v>
      </c>
    </row>
    <row r="526" spans="2:22" x14ac:dyDescent="0.35">
      <c r="B526" s="59" t="s">
        <v>65</v>
      </c>
      <c r="C526" s="65" t="s">
        <v>64</v>
      </c>
      <c r="D526" s="42" t="s">
        <v>63</v>
      </c>
      <c r="E526" s="42" t="s">
        <v>21</v>
      </c>
      <c r="F526" s="66">
        <v>1</v>
      </c>
      <c r="G526" s="67" t="s">
        <v>66</v>
      </c>
      <c r="H526" s="45">
        <v>0</v>
      </c>
      <c r="I526" s="45"/>
      <c r="J526" s="45"/>
      <c r="K526" s="45">
        <v>0</v>
      </c>
      <c r="L526" s="45">
        <v>0</v>
      </c>
      <c r="M526" s="45">
        <v>0</v>
      </c>
      <c r="N526" s="45">
        <v>0</v>
      </c>
      <c r="O526" s="45">
        <v>0</v>
      </c>
      <c r="P526" s="45">
        <v>0</v>
      </c>
      <c r="Q526" s="45">
        <v>0</v>
      </c>
      <c r="R526" s="45">
        <v>0</v>
      </c>
      <c r="S526" s="45">
        <v>0</v>
      </c>
      <c r="T526" s="45">
        <v>0</v>
      </c>
      <c r="U526" s="45">
        <v>0</v>
      </c>
      <c r="V526" s="46">
        <v>0</v>
      </c>
    </row>
    <row r="527" spans="2:22" x14ac:dyDescent="0.35">
      <c r="B527" s="59" t="s">
        <v>65</v>
      </c>
      <c r="C527" s="59" t="s">
        <v>64</v>
      </c>
      <c r="D527" s="34" t="s">
        <v>63</v>
      </c>
      <c r="E527" s="34" t="s">
        <v>22</v>
      </c>
      <c r="F527" s="55">
        <v>1</v>
      </c>
      <c r="G527" s="35" t="s">
        <v>66</v>
      </c>
      <c r="H527" s="43">
        <v>0</v>
      </c>
      <c r="I527" s="43"/>
      <c r="J527" s="43"/>
      <c r="K527" s="43">
        <v>0</v>
      </c>
      <c r="L527" s="43">
        <v>0</v>
      </c>
      <c r="M527" s="43">
        <v>0</v>
      </c>
      <c r="N527" s="43">
        <v>0</v>
      </c>
      <c r="O527" s="43">
        <v>0</v>
      </c>
      <c r="P527" s="43">
        <v>0</v>
      </c>
      <c r="Q527" s="43">
        <v>0</v>
      </c>
      <c r="R527" s="43">
        <v>0</v>
      </c>
      <c r="S527" s="43">
        <v>0</v>
      </c>
      <c r="T527" s="43">
        <v>0</v>
      </c>
      <c r="U527" s="43">
        <v>0</v>
      </c>
      <c r="V527" s="44">
        <v>0</v>
      </c>
    </row>
    <row r="528" spans="2:22" x14ac:dyDescent="0.35">
      <c r="B528" s="59" t="s">
        <v>65</v>
      </c>
      <c r="C528" s="59" t="s">
        <v>64</v>
      </c>
      <c r="D528" s="34" t="s">
        <v>63</v>
      </c>
      <c r="E528" s="34" t="s">
        <v>23</v>
      </c>
      <c r="F528" s="55">
        <v>1</v>
      </c>
      <c r="G528" s="35" t="s">
        <v>66</v>
      </c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4"/>
    </row>
    <row r="529" spans="2:22" x14ac:dyDescent="0.35">
      <c r="B529" s="59" t="s">
        <v>65</v>
      </c>
      <c r="C529" s="59" t="s">
        <v>64</v>
      </c>
      <c r="D529" s="34" t="s">
        <v>63</v>
      </c>
      <c r="E529" s="34" t="s">
        <v>24</v>
      </c>
      <c r="F529" s="55">
        <v>2</v>
      </c>
      <c r="G529" s="35" t="s">
        <v>66</v>
      </c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4"/>
    </row>
    <row r="530" spans="2:22" x14ac:dyDescent="0.35">
      <c r="B530" s="59" t="s">
        <v>65</v>
      </c>
      <c r="C530" s="59" t="s">
        <v>64</v>
      </c>
      <c r="D530" s="34" t="s">
        <v>63</v>
      </c>
      <c r="E530" s="34" t="s">
        <v>25</v>
      </c>
      <c r="F530" s="55">
        <v>2</v>
      </c>
      <c r="G530" s="35" t="s">
        <v>66</v>
      </c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4"/>
    </row>
    <row r="531" spans="2:22" x14ac:dyDescent="0.35">
      <c r="B531" s="59" t="s">
        <v>65</v>
      </c>
      <c r="C531" s="59" t="s">
        <v>64</v>
      </c>
      <c r="D531" s="34" t="s">
        <v>63</v>
      </c>
      <c r="E531" s="34" t="s">
        <v>26</v>
      </c>
      <c r="F531" s="55">
        <v>2</v>
      </c>
      <c r="G531" s="35" t="s">
        <v>66</v>
      </c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4"/>
    </row>
    <row r="532" spans="2:22" x14ac:dyDescent="0.35">
      <c r="B532" s="59" t="s">
        <v>65</v>
      </c>
      <c r="C532" s="59" t="s">
        <v>64</v>
      </c>
      <c r="D532" s="34" t="s">
        <v>63</v>
      </c>
      <c r="E532" s="34" t="s">
        <v>27</v>
      </c>
      <c r="F532" s="55">
        <v>3</v>
      </c>
      <c r="G532" s="35" t="s">
        <v>66</v>
      </c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4"/>
    </row>
    <row r="533" spans="2:22" x14ac:dyDescent="0.35">
      <c r="B533" s="59" t="s">
        <v>65</v>
      </c>
      <c r="C533" s="59" t="s">
        <v>64</v>
      </c>
      <c r="D533" s="34" t="s">
        <v>63</v>
      </c>
      <c r="E533" s="34" t="s">
        <v>28</v>
      </c>
      <c r="F533" s="55">
        <v>3</v>
      </c>
      <c r="G533" s="35" t="s">
        <v>66</v>
      </c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4"/>
    </row>
    <row r="534" spans="2:22" x14ac:dyDescent="0.35">
      <c r="B534" s="59" t="s">
        <v>65</v>
      </c>
      <c r="C534" s="59" t="s">
        <v>64</v>
      </c>
      <c r="D534" s="34" t="s">
        <v>63</v>
      </c>
      <c r="E534" s="34" t="s">
        <v>29</v>
      </c>
      <c r="F534" s="55">
        <v>3</v>
      </c>
      <c r="G534" s="35" t="s">
        <v>66</v>
      </c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4"/>
    </row>
    <row r="535" spans="2:22" x14ac:dyDescent="0.35">
      <c r="B535" s="59" t="s">
        <v>65</v>
      </c>
      <c r="C535" s="59" t="s">
        <v>64</v>
      </c>
      <c r="D535" s="34" t="s">
        <v>63</v>
      </c>
      <c r="E535" s="34" t="s">
        <v>30</v>
      </c>
      <c r="F535" s="55">
        <v>4</v>
      </c>
      <c r="G535" s="35" t="s">
        <v>66</v>
      </c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4"/>
    </row>
    <row r="536" spans="2:22" x14ac:dyDescent="0.35">
      <c r="B536" s="59" t="s">
        <v>65</v>
      </c>
      <c r="C536" s="59" t="s">
        <v>64</v>
      </c>
      <c r="D536" s="34" t="s">
        <v>63</v>
      </c>
      <c r="E536" s="34" t="s">
        <v>31</v>
      </c>
      <c r="F536" s="55">
        <v>4</v>
      </c>
      <c r="G536" s="35" t="s">
        <v>66</v>
      </c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4"/>
    </row>
    <row r="537" spans="2:22" x14ac:dyDescent="0.35">
      <c r="B537" s="59" t="s">
        <v>65</v>
      </c>
      <c r="C537" s="59" t="s">
        <v>64</v>
      </c>
      <c r="D537" s="34" t="s">
        <v>63</v>
      </c>
      <c r="E537" s="34" t="s">
        <v>32</v>
      </c>
      <c r="F537" s="55">
        <v>4</v>
      </c>
      <c r="G537" s="35" t="s">
        <v>66</v>
      </c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4"/>
    </row>
    <row r="538" spans="2:22" x14ac:dyDescent="0.35">
      <c r="B538" s="64" t="s">
        <v>65</v>
      </c>
      <c r="C538" s="64" t="s">
        <v>64</v>
      </c>
      <c r="D538" s="39" t="s">
        <v>63</v>
      </c>
      <c r="E538" s="39" t="s">
        <v>62</v>
      </c>
      <c r="F538" s="56"/>
      <c r="G538" s="38"/>
      <c r="H538" s="68">
        <f>SUM(H526:H537)</f>
        <v>0</v>
      </c>
      <c r="I538" s="68">
        <f>SUM(I526:I537)</f>
        <v>0</v>
      </c>
      <c r="J538" s="68">
        <f>SUM(J526:J537)</f>
        <v>0</v>
      </c>
      <c r="K538" s="68">
        <f>SUM(K526:K537)</f>
        <v>0</v>
      </c>
      <c r="L538" s="68">
        <f>SUM(L526:L537)</f>
        <v>0</v>
      </c>
      <c r="M538" s="68">
        <f t="shared" ref="M538:V538" si="43">SUM(M526:M537)</f>
        <v>0</v>
      </c>
      <c r="N538" s="68">
        <f t="shared" si="43"/>
        <v>0</v>
      </c>
      <c r="O538" s="68">
        <f t="shared" si="43"/>
        <v>0</v>
      </c>
      <c r="P538" s="68">
        <f t="shared" si="43"/>
        <v>0</v>
      </c>
      <c r="Q538" s="68">
        <f>SUM(Q526:Q537)</f>
        <v>0</v>
      </c>
      <c r="R538" s="68">
        <f t="shared" si="43"/>
        <v>0</v>
      </c>
      <c r="S538" s="68">
        <f t="shared" si="43"/>
        <v>0</v>
      </c>
      <c r="T538" s="68">
        <f t="shared" si="43"/>
        <v>0</v>
      </c>
      <c r="U538" s="68">
        <f t="shared" si="43"/>
        <v>0</v>
      </c>
      <c r="V538" s="69">
        <f t="shared" si="43"/>
        <v>0</v>
      </c>
    </row>
    <row r="539" spans="2:22" x14ac:dyDescent="0.35">
      <c r="B539" s="35" t="s">
        <v>61</v>
      </c>
      <c r="C539" s="34"/>
      <c r="E539" s="34" t="s">
        <v>21</v>
      </c>
      <c r="F539" s="55">
        <v>1</v>
      </c>
      <c r="G539" s="35"/>
      <c r="H539" s="37">
        <f t="shared" ref="H539:V551" si="44">SUMIFS(H$6:H$538,$E$6:$E$538,$E539)</f>
        <v>56.327758367683622</v>
      </c>
      <c r="I539" s="37">
        <f t="shared" si="44"/>
        <v>1.4245831081277312E-2</v>
      </c>
      <c r="J539" s="37">
        <f t="shared" si="44"/>
        <v>3.9762659006986292</v>
      </c>
      <c r="K539" s="37">
        <f t="shared" si="44"/>
        <v>31.594951614170522</v>
      </c>
      <c r="L539" s="37">
        <f t="shared" si="44"/>
        <v>4.573103299929044</v>
      </c>
      <c r="M539" s="37">
        <f t="shared" si="44"/>
        <v>6.0960559649574622</v>
      </c>
      <c r="N539" s="37">
        <f t="shared" si="44"/>
        <v>10.155707854165138</v>
      </c>
      <c r="O539" s="37">
        <f t="shared" si="44"/>
        <v>9.8764975712491871</v>
      </c>
      <c r="P539" s="37">
        <f t="shared" si="44"/>
        <v>0.28969728884883317</v>
      </c>
      <c r="Q539" s="37">
        <f t="shared" si="44"/>
        <v>35.604316300877521</v>
      </c>
      <c r="R539" s="37">
        <f t="shared" si="44"/>
        <v>180124.72229960194</v>
      </c>
      <c r="S539" s="37">
        <f t="shared" si="44"/>
        <v>28.993312700852169</v>
      </c>
      <c r="T539" s="37">
        <f t="shared" si="44"/>
        <v>0.72011031805841008</v>
      </c>
      <c r="U539" s="37">
        <f t="shared" si="44"/>
        <v>2.4068869658199579</v>
      </c>
      <c r="V539" s="37">
        <f t="shared" si="44"/>
        <v>181127.36428951123</v>
      </c>
    </row>
    <row r="540" spans="2:22" x14ac:dyDescent="0.35">
      <c r="B540" s="35"/>
      <c r="C540" s="34"/>
      <c r="E540" s="34" t="s">
        <v>22</v>
      </c>
      <c r="F540" s="55">
        <v>1</v>
      </c>
      <c r="G540" s="35"/>
      <c r="H540" s="37">
        <f t="shared" si="44"/>
        <v>56.746289264505933</v>
      </c>
      <c r="I540" s="37">
        <f t="shared" si="44"/>
        <v>1.2381909079921444E-2</v>
      </c>
      <c r="J540" s="37">
        <f t="shared" si="44"/>
        <v>3.3554272354247354</v>
      </c>
      <c r="K540" s="37">
        <f t="shared" si="44"/>
        <v>29.863502373606924</v>
      </c>
      <c r="L540" s="37">
        <f t="shared" si="44"/>
        <v>3.8211361012017937</v>
      </c>
      <c r="M540" s="37">
        <f t="shared" si="44"/>
        <v>5.3457532003981356</v>
      </c>
      <c r="N540" s="37">
        <f t="shared" si="44"/>
        <v>8.7788570349128943</v>
      </c>
      <c r="O540" s="37">
        <f t="shared" si="44"/>
        <v>8.5083516857587753</v>
      </c>
      <c r="P540" s="37">
        <f t="shared" si="44"/>
        <v>0.25179404740101008</v>
      </c>
      <c r="Q540" s="37">
        <f t="shared" si="44"/>
        <v>36.631045518083184</v>
      </c>
      <c r="R540" s="37">
        <f t="shared" si="44"/>
        <v>169449.04995125008</v>
      </c>
      <c r="S540" s="37">
        <f t="shared" si="44"/>
        <v>25.883922386505137</v>
      </c>
      <c r="T540" s="37">
        <f t="shared" si="44"/>
        <v>0.66212103370465947</v>
      </c>
      <c r="U540" s="37">
        <f t="shared" si="44"/>
        <v>2.7388270062104381</v>
      </c>
      <c r="V540" s="37">
        <f t="shared" si="44"/>
        <v>170349.26185200398</v>
      </c>
    </row>
    <row r="541" spans="2:22" x14ac:dyDescent="0.35">
      <c r="B541" s="35"/>
      <c r="C541" s="34"/>
      <c r="E541" s="34" t="s">
        <v>23</v>
      </c>
      <c r="F541" s="55">
        <v>1</v>
      </c>
      <c r="G541" s="35"/>
      <c r="H541" s="37">
        <f t="shared" si="44"/>
        <v>0</v>
      </c>
      <c r="I541" s="37">
        <f t="shared" si="44"/>
        <v>0</v>
      </c>
      <c r="J541" s="37">
        <f t="shared" si="44"/>
        <v>0</v>
      </c>
      <c r="K541" s="37">
        <f t="shared" si="44"/>
        <v>0</v>
      </c>
      <c r="L541" s="37">
        <f t="shared" si="44"/>
        <v>0</v>
      </c>
      <c r="M541" s="37">
        <f t="shared" si="44"/>
        <v>0</v>
      </c>
      <c r="N541" s="37">
        <f t="shared" si="44"/>
        <v>0</v>
      </c>
      <c r="O541" s="37">
        <f t="shared" si="44"/>
        <v>0</v>
      </c>
      <c r="P541" s="37">
        <f t="shared" si="44"/>
        <v>0</v>
      </c>
      <c r="Q541" s="37">
        <f t="shared" si="44"/>
        <v>0</v>
      </c>
      <c r="R541" s="37">
        <f t="shared" si="44"/>
        <v>0</v>
      </c>
      <c r="S541" s="37">
        <f t="shared" si="44"/>
        <v>0</v>
      </c>
      <c r="T541" s="37">
        <f t="shared" si="44"/>
        <v>0</v>
      </c>
      <c r="U541" s="37">
        <f t="shared" si="44"/>
        <v>0</v>
      </c>
      <c r="V541" s="37">
        <f t="shared" si="44"/>
        <v>0</v>
      </c>
    </row>
    <row r="542" spans="2:22" x14ac:dyDescent="0.35">
      <c r="B542" s="35"/>
      <c r="C542" s="34"/>
      <c r="E542" s="34" t="s">
        <v>24</v>
      </c>
      <c r="F542" s="55">
        <v>2</v>
      </c>
      <c r="G542" s="35"/>
      <c r="H542" s="37">
        <f t="shared" si="44"/>
        <v>0</v>
      </c>
      <c r="I542" s="37">
        <f t="shared" si="44"/>
        <v>0</v>
      </c>
      <c r="J542" s="37">
        <f t="shared" si="44"/>
        <v>0</v>
      </c>
      <c r="K542" s="37">
        <f t="shared" si="44"/>
        <v>0</v>
      </c>
      <c r="L542" s="37">
        <f t="shared" si="44"/>
        <v>0</v>
      </c>
      <c r="M542" s="37">
        <f t="shared" si="44"/>
        <v>0</v>
      </c>
      <c r="N542" s="37">
        <f t="shared" si="44"/>
        <v>0</v>
      </c>
      <c r="O542" s="37">
        <f t="shared" si="44"/>
        <v>0</v>
      </c>
      <c r="P542" s="37">
        <f t="shared" si="44"/>
        <v>0</v>
      </c>
      <c r="Q542" s="37">
        <f t="shared" si="44"/>
        <v>0</v>
      </c>
      <c r="R542" s="37">
        <f t="shared" si="44"/>
        <v>0</v>
      </c>
      <c r="S542" s="37">
        <f t="shared" si="44"/>
        <v>0</v>
      </c>
      <c r="T542" s="37">
        <f t="shared" si="44"/>
        <v>0</v>
      </c>
      <c r="U542" s="37">
        <f t="shared" si="44"/>
        <v>0</v>
      </c>
      <c r="V542" s="37">
        <f t="shared" si="44"/>
        <v>0</v>
      </c>
    </row>
    <row r="543" spans="2:22" x14ac:dyDescent="0.35">
      <c r="B543" s="35"/>
      <c r="C543" s="34"/>
      <c r="E543" s="34" t="s">
        <v>25</v>
      </c>
      <c r="F543" s="55">
        <v>2</v>
      </c>
      <c r="G543" s="35"/>
      <c r="H543" s="37">
        <f t="shared" si="44"/>
        <v>0</v>
      </c>
      <c r="I543" s="37">
        <f t="shared" si="44"/>
        <v>0</v>
      </c>
      <c r="J543" s="37">
        <f t="shared" si="44"/>
        <v>0</v>
      </c>
      <c r="K543" s="37">
        <f t="shared" si="44"/>
        <v>0</v>
      </c>
      <c r="L543" s="37">
        <f t="shared" si="44"/>
        <v>0</v>
      </c>
      <c r="M543" s="37">
        <f t="shared" si="44"/>
        <v>0</v>
      </c>
      <c r="N543" s="37">
        <f t="shared" si="44"/>
        <v>0</v>
      </c>
      <c r="O543" s="37">
        <f t="shared" si="44"/>
        <v>0</v>
      </c>
      <c r="P543" s="37">
        <f t="shared" si="44"/>
        <v>0</v>
      </c>
      <c r="Q543" s="37">
        <f t="shared" si="44"/>
        <v>0</v>
      </c>
      <c r="R543" s="37">
        <f t="shared" si="44"/>
        <v>0</v>
      </c>
      <c r="S543" s="37">
        <f t="shared" si="44"/>
        <v>0</v>
      </c>
      <c r="T543" s="37">
        <f t="shared" si="44"/>
        <v>0</v>
      </c>
      <c r="U543" s="37">
        <f t="shared" si="44"/>
        <v>0</v>
      </c>
      <c r="V543" s="37">
        <f t="shared" si="44"/>
        <v>0</v>
      </c>
    </row>
    <row r="544" spans="2:22" x14ac:dyDescent="0.35">
      <c r="B544" s="35"/>
      <c r="C544" s="34"/>
      <c r="E544" s="34" t="s">
        <v>26</v>
      </c>
      <c r="F544" s="55">
        <v>2</v>
      </c>
      <c r="G544" s="35"/>
      <c r="H544" s="37">
        <f t="shared" si="44"/>
        <v>0</v>
      </c>
      <c r="I544" s="37">
        <f t="shared" si="44"/>
        <v>0</v>
      </c>
      <c r="J544" s="37">
        <f t="shared" si="44"/>
        <v>0</v>
      </c>
      <c r="K544" s="37">
        <f t="shared" si="44"/>
        <v>0</v>
      </c>
      <c r="L544" s="37">
        <f t="shared" si="44"/>
        <v>0</v>
      </c>
      <c r="M544" s="37">
        <f t="shared" si="44"/>
        <v>0</v>
      </c>
      <c r="N544" s="37">
        <f t="shared" si="44"/>
        <v>0</v>
      </c>
      <c r="O544" s="37">
        <f t="shared" si="44"/>
        <v>0</v>
      </c>
      <c r="P544" s="37">
        <f t="shared" si="44"/>
        <v>0</v>
      </c>
      <c r="Q544" s="37">
        <f t="shared" si="44"/>
        <v>0</v>
      </c>
      <c r="R544" s="37">
        <f t="shared" si="44"/>
        <v>0</v>
      </c>
      <c r="S544" s="37">
        <f t="shared" si="44"/>
        <v>0</v>
      </c>
      <c r="T544" s="37">
        <f t="shared" si="44"/>
        <v>0</v>
      </c>
      <c r="U544" s="37">
        <f t="shared" si="44"/>
        <v>0</v>
      </c>
      <c r="V544" s="37">
        <f t="shared" si="44"/>
        <v>0</v>
      </c>
    </row>
    <row r="545" spans="2:22" x14ac:dyDescent="0.35">
      <c r="B545" s="35"/>
      <c r="C545" s="34"/>
      <c r="E545" s="34" t="s">
        <v>27</v>
      </c>
      <c r="F545" s="55">
        <v>3</v>
      </c>
      <c r="G545" s="35"/>
      <c r="H545" s="37">
        <f t="shared" si="44"/>
        <v>0</v>
      </c>
      <c r="I545" s="37">
        <f t="shared" si="44"/>
        <v>0</v>
      </c>
      <c r="J545" s="37">
        <f t="shared" si="44"/>
        <v>0</v>
      </c>
      <c r="K545" s="37">
        <f t="shared" si="44"/>
        <v>0</v>
      </c>
      <c r="L545" s="37">
        <f t="shared" si="44"/>
        <v>0</v>
      </c>
      <c r="M545" s="37">
        <f t="shared" si="44"/>
        <v>0</v>
      </c>
      <c r="N545" s="37">
        <f t="shared" si="44"/>
        <v>0</v>
      </c>
      <c r="O545" s="37">
        <f t="shared" si="44"/>
        <v>0</v>
      </c>
      <c r="P545" s="37">
        <f t="shared" si="44"/>
        <v>0</v>
      </c>
      <c r="Q545" s="37">
        <f t="shared" si="44"/>
        <v>0</v>
      </c>
      <c r="R545" s="37">
        <f t="shared" si="44"/>
        <v>0</v>
      </c>
      <c r="S545" s="37">
        <f t="shared" si="44"/>
        <v>0</v>
      </c>
      <c r="T545" s="37">
        <f t="shared" si="44"/>
        <v>0</v>
      </c>
      <c r="U545" s="37">
        <f t="shared" si="44"/>
        <v>0</v>
      </c>
      <c r="V545" s="37">
        <f t="shared" si="44"/>
        <v>0</v>
      </c>
    </row>
    <row r="546" spans="2:22" x14ac:dyDescent="0.35">
      <c r="B546" s="35"/>
      <c r="C546" s="34"/>
      <c r="E546" s="34" t="s">
        <v>28</v>
      </c>
      <c r="F546" s="55">
        <v>3</v>
      </c>
      <c r="G546" s="35"/>
      <c r="H546" s="37">
        <f t="shared" si="44"/>
        <v>0</v>
      </c>
      <c r="I546" s="37">
        <f t="shared" si="44"/>
        <v>0</v>
      </c>
      <c r="J546" s="37">
        <f t="shared" si="44"/>
        <v>0</v>
      </c>
      <c r="K546" s="37">
        <f t="shared" si="44"/>
        <v>0</v>
      </c>
      <c r="L546" s="37">
        <f t="shared" si="44"/>
        <v>0</v>
      </c>
      <c r="M546" s="37">
        <f t="shared" si="44"/>
        <v>0</v>
      </c>
      <c r="N546" s="37">
        <f t="shared" si="44"/>
        <v>0</v>
      </c>
      <c r="O546" s="37">
        <f t="shared" si="44"/>
        <v>0</v>
      </c>
      <c r="P546" s="37">
        <f t="shared" si="44"/>
        <v>0</v>
      </c>
      <c r="Q546" s="37">
        <f t="shared" si="44"/>
        <v>0</v>
      </c>
      <c r="R546" s="37">
        <f t="shared" si="44"/>
        <v>0</v>
      </c>
      <c r="S546" s="37">
        <f t="shared" si="44"/>
        <v>0</v>
      </c>
      <c r="T546" s="37">
        <f t="shared" si="44"/>
        <v>0</v>
      </c>
      <c r="U546" s="37">
        <f t="shared" si="44"/>
        <v>0</v>
      </c>
      <c r="V546" s="37">
        <f t="shared" si="44"/>
        <v>0</v>
      </c>
    </row>
    <row r="547" spans="2:22" x14ac:dyDescent="0.35">
      <c r="B547" s="35"/>
      <c r="C547" s="34"/>
      <c r="E547" s="34" t="s">
        <v>29</v>
      </c>
      <c r="F547" s="55">
        <v>3</v>
      </c>
      <c r="G547" s="35"/>
      <c r="H547" s="37">
        <f t="shared" si="44"/>
        <v>0</v>
      </c>
      <c r="I547" s="37">
        <f t="shared" si="44"/>
        <v>0</v>
      </c>
      <c r="J547" s="37">
        <f t="shared" si="44"/>
        <v>0</v>
      </c>
      <c r="K547" s="37">
        <f t="shared" si="44"/>
        <v>0</v>
      </c>
      <c r="L547" s="37">
        <f t="shared" si="44"/>
        <v>0</v>
      </c>
      <c r="M547" s="37">
        <f t="shared" si="44"/>
        <v>0</v>
      </c>
      <c r="N547" s="37">
        <f t="shared" si="44"/>
        <v>0</v>
      </c>
      <c r="O547" s="37">
        <f t="shared" si="44"/>
        <v>0</v>
      </c>
      <c r="P547" s="37">
        <f t="shared" si="44"/>
        <v>0</v>
      </c>
      <c r="Q547" s="37">
        <f t="shared" si="44"/>
        <v>0</v>
      </c>
      <c r="R547" s="37">
        <f t="shared" si="44"/>
        <v>0</v>
      </c>
      <c r="S547" s="37">
        <f t="shared" si="44"/>
        <v>0</v>
      </c>
      <c r="T547" s="37">
        <f t="shared" si="44"/>
        <v>0</v>
      </c>
      <c r="U547" s="37">
        <f t="shared" si="44"/>
        <v>0</v>
      </c>
      <c r="V547" s="37">
        <f t="shared" si="44"/>
        <v>0</v>
      </c>
    </row>
    <row r="548" spans="2:22" x14ac:dyDescent="0.35">
      <c r="B548" s="35"/>
      <c r="C548" s="34"/>
      <c r="E548" s="34" t="s">
        <v>30</v>
      </c>
      <c r="F548" s="55">
        <v>4</v>
      </c>
      <c r="G548" s="35"/>
      <c r="H548" s="37">
        <f t="shared" si="44"/>
        <v>0</v>
      </c>
      <c r="I548" s="37">
        <f t="shared" si="44"/>
        <v>0</v>
      </c>
      <c r="J548" s="37">
        <f t="shared" si="44"/>
        <v>0</v>
      </c>
      <c r="K548" s="37">
        <f t="shared" si="44"/>
        <v>0</v>
      </c>
      <c r="L548" s="37">
        <f t="shared" si="44"/>
        <v>0</v>
      </c>
      <c r="M548" s="37">
        <f t="shared" si="44"/>
        <v>0</v>
      </c>
      <c r="N548" s="37">
        <f t="shared" si="44"/>
        <v>0</v>
      </c>
      <c r="O548" s="37">
        <f t="shared" si="44"/>
        <v>0</v>
      </c>
      <c r="P548" s="37">
        <f t="shared" si="44"/>
        <v>0</v>
      </c>
      <c r="Q548" s="37">
        <f t="shared" si="44"/>
        <v>0</v>
      </c>
      <c r="R548" s="37">
        <f t="shared" si="44"/>
        <v>0</v>
      </c>
      <c r="S548" s="37">
        <f t="shared" si="44"/>
        <v>0</v>
      </c>
      <c r="T548" s="37">
        <f t="shared" si="44"/>
        <v>0</v>
      </c>
      <c r="U548" s="37">
        <f t="shared" si="44"/>
        <v>0</v>
      </c>
      <c r="V548" s="37">
        <f t="shared" si="44"/>
        <v>0</v>
      </c>
    </row>
    <row r="549" spans="2:22" x14ac:dyDescent="0.35">
      <c r="B549" s="35"/>
      <c r="C549" s="34"/>
      <c r="E549" s="34" t="s">
        <v>31</v>
      </c>
      <c r="F549" s="55">
        <v>4</v>
      </c>
      <c r="G549" s="35"/>
      <c r="H549" s="37">
        <f t="shared" si="44"/>
        <v>0</v>
      </c>
      <c r="I549" s="37">
        <f t="shared" si="44"/>
        <v>0</v>
      </c>
      <c r="J549" s="37">
        <f t="shared" si="44"/>
        <v>0</v>
      </c>
      <c r="K549" s="37">
        <f t="shared" si="44"/>
        <v>0</v>
      </c>
      <c r="L549" s="37">
        <f t="shared" si="44"/>
        <v>0</v>
      </c>
      <c r="M549" s="37">
        <f t="shared" si="44"/>
        <v>0</v>
      </c>
      <c r="N549" s="37">
        <f t="shared" si="44"/>
        <v>0</v>
      </c>
      <c r="O549" s="37">
        <f t="shared" si="44"/>
        <v>0</v>
      </c>
      <c r="P549" s="37">
        <f t="shared" si="44"/>
        <v>0</v>
      </c>
      <c r="Q549" s="37">
        <f t="shared" si="44"/>
        <v>0</v>
      </c>
      <c r="R549" s="37">
        <f t="shared" si="44"/>
        <v>0</v>
      </c>
      <c r="S549" s="37">
        <f t="shared" si="44"/>
        <v>0</v>
      </c>
      <c r="T549" s="37">
        <f t="shared" si="44"/>
        <v>0</v>
      </c>
      <c r="U549" s="37">
        <f t="shared" si="44"/>
        <v>0</v>
      </c>
      <c r="V549" s="37">
        <f t="shared" si="44"/>
        <v>0</v>
      </c>
    </row>
    <row r="550" spans="2:22" x14ac:dyDescent="0.35">
      <c r="B550" s="35"/>
      <c r="C550" s="34"/>
      <c r="E550" s="34" t="s">
        <v>32</v>
      </c>
      <c r="F550" s="55">
        <v>4</v>
      </c>
      <c r="G550" s="35"/>
      <c r="H550" s="37">
        <f t="shared" si="44"/>
        <v>0</v>
      </c>
      <c r="I550" s="37">
        <f t="shared" si="44"/>
        <v>0</v>
      </c>
      <c r="J550" s="37">
        <f t="shared" si="44"/>
        <v>0</v>
      </c>
      <c r="K550" s="37">
        <f t="shared" si="44"/>
        <v>0</v>
      </c>
      <c r="L550" s="37">
        <f t="shared" si="44"/>
        <v>0</v>
      </c>
      <c r="M550" s="37">
        <f t="shared" si="44"/>
        <v>0</v>
      </c>
      <c r="N550" s="37">
        <f t="shared" si="44"/>
        <v>0</v>
      </c>
      <c r="O550" s="37">
        <f t="shared" si="44"/>
        <v>0</v>
      </c>
      <c r="P550" s="37">
        <f t="shared" si="44"/>
        <v>0</v>
      </c>
      <c r="Q550" s="37">
        <f t="shared" si="44"/>
        <v>0</v>
      </c>
      <c r="R550" s="37">
        <f t="shared" si="44"/>
        <v>0</v>
      </c>
      <c r="S550" s="37">
        <f t="shared" si="44"/>
        <v>0</v>
      </c>
      <c r="T550" s="37">
        <f t="shared" si="44"/>
        <v>0</v>
      </c>
      <c r="U550" s="37">
        <f t="shared" si="44"/>
        <v>0</v>
      </c>
      <c r="V550" s="37">
        <f t="shared" si="44"/>
        <v>0</v>
      </c>
    </row>
    <row r="551" spans="2:22" x14ac:dyDescent="0.35">
      <c r="B551" s="70"/>
      <c r="C551" s="70"/>
      <c r="D551" s="70"/>
      <c r="E551" s="70" t="s">
        <v>33</v>
      </c>
      <c r="F551" s="56"/>
      <c r="G551" s="38"/>
      <c r="H551" s="41">
        <f t="shared" si="44"/>
        <v>113.07404763218956</v>
      </c>
      <c r="I551" s="41">
        <f t="shared" si="44"/>
        <v>2.6627740161198763E-2</v>
      </c>
      <c r="J551" s="41">
        <f t="shared" si="44"/>
        <v>7.3316931361233646</v>
      </c>
      <c r="K551" s="41">
        <f t="shared" si="44"/>
        <v>61.458453987777446</v>
      </c>
      <c r="L551" s="41">
        <f t="shared" si="44"/>
        <v>8.3942394011308394</v>
      </c>
      <c r="M551" s="41">
        <f t="shared" si="44"/>
        <v>11.4418091653556</v>
      </c>
      <c r="N551" s="41">
        <f t="shared" si="44"/>
        <v>18.934564889078036</v>
      </c>
      <c r="O551" s="41">
        <f t="shared" si="44"/>
        <v>18.384849257007968</v>
      </c>
      <c r="P551" s="41">
        <f t="shared" si="44"/>
        <v>0.54149133624984325</v>
      </c>
      <c r="Q551" s="41">
        <f t="shared" si="44"/>
        <v>72.235361818960683</v>
      </c>
      <c r="R551" s="41">
        <f t="shared" si="44"/>
        <v>349573.77225085202</v>
      </c>
      <c r="S551" s="41">
        <f t="shared" si="44"/>
        <v>54.877235087357313</v>
      </c>
      <c r="T551" s="41">
        <f t="shared" si="44"/>
        <v>1.3822313517630695</v>
      </c>
      <c r="U551" s="41">
        <f t="shared" si="44"/>
        <v>5.1457139720303955</v>
      </c>
      <c r="V551" s="41">
        <f t="shared" si="44"/>
        <v>351476.62614151533</v>
      </c>
    </row>
    <row r="552" spans="2:22" x14ac:dyDescent="0.35"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</row>
    <row r="555" spans="2:22" x14ac:dyDescent="0.35">
      <c r="H555" s="36"/>
    </row>
    <row r="557" spans="2:22" x14ac:dyDescent="0.35">
      <c r="E557" s="34"/>
      <c r="F557" s="55"/>
      <c r="G557" s="55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</row>
    <row r="558" spans="2:22" x14ac:dyDescent="0.35">
      <c r="E558" s="34"/>
      <c r="F558" s="55"/>
      <c r="G558" s="55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</row>
    <row r="559" spans="2:22" x14ac:dyDescent="0.35">
      <c r="E559" s="34"/>
      <c r="F559" s="55"/>
      <c r="G559" s="55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</row>
    <row r="560" spans="2:22" x14ac:dyDescent="0.35">
      <c r="E560" s="34"/>
      <c r="F560" s="55"/>
      <c r="G560" s="55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</row>
    <row r="561" spans="5:22" x14ac:dyDescent="0.35">
      <c r="E561" s="34"/>
      <c r="F561" s="55"/>
      <c r="G561" s="55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</row>
    <row r="562" spans="5:22" x14ac:dyDescent="0.35">
      <c r="E562" s="34"/>
      <c r="F562" s="55"/>
      <c r="G562" s="55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</row>
    <row r="563" spans="5:22" x14ac:dyDescent="0.35">
      <c r="E563" s="34"/>
      <c r="F563" s="55"/>
      <c r="G563" s="55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</row>
    <row r="564" spans="5:22" x14ac:dyDescent="0.35">
      <c r="E564" s="34"/>
      <c r="F564" s="55"/>
      <c r="G564" s="55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</row>
    <row r="565" spans="5:22" x14ac:dyDescent="0.35">
      <c r="E565" s="34"/>
      <c r="F565" s="55"/>
      <c r="G565" s="55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</row>
    <row r="566" spans="5:22" x14ac:dyDescent="0.35">
      <c r="E566" s="34"/>
      <c r="F566" s="55"/>
      <c r="G566" s="55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</row>
    <row r="567" spans="5:22" x14ac:dyDescent="0.35">
      <c r="E567" s="34"/>
      <c r="F567" s="55"/>
      <c r="G567" s="55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</row>
    <row r="568" spans="5:22" x14ac:dyDescent="0.35">
      <c r="E568" s="34"/>
      <c r="F568" s="55"/>
      <c r="G568" s="55"/>
      <c r="H568" s="36"/>
    </row>
    <row r="569" spans="5:22" x14ac:dyDescent="0.35">
      <c r="H569" s="36"/>
    </row>
    <row r="570" spans="5:22" x14ac:dyDescent="0.35">
      <c r="H570" s="36"/>
    </row>
    <row r="571" spans="5:22" x14ac:dyDescent="0.35">
      <c r="H571" s="36"/>
    </row>
  </sheetData>
  <autoFilter ref="B5:Y553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AE5B-340A-48F3-A104-5D95CEB28E97}">
  <dimension ref="B1:AX42"/>
  <sheetViews>
    <sheetView showGridLines="0" tabSelected="1" zoomScaleNormal="100" zoomScaleSheetLayoutView="100" workbookViewId="0">
      <pane xSplit="3" ySplit="8" topLeftCell="AQ21" activePane="bottomRight" state="frozen"/>
      <selection pane="topRight" activeCell="H266" sqref="H266:V273"/>
      <selection pane="bottomLeft" activeCell="H266" sqref="H266:V273"/>
      <selection pane="bottomRight" activeCell="AV28" sqref="AV28"/>
    </sheetView>
  </sheetViews>
  <sheetFormatPr defaultColWidth="9.1796875" defaultRowHeight="14.5" x14ac:dyDescent="0.35"/>
  <cols>
    <col min="1" max="1" width="3.26953125" style="33" customWidth="1"/>
    <col min="2" max="2" width="23.81640625" style="33" customWidth="1"/>
    <col min="3" max="3" width="64.81640625" style="33" customWidth="1"/>
    <col min="4" max="4" width="26.26953125" style="33" customWidth="1"/>
    <col min="5" max="24" width="10.7265625" style="33" customWidth="1"/>
    <col min="25" max="25" width="12.26953125" style="33" customWidth="1"/>
    <col min="26" max="47" width="10.7265625" style="33" customWidth="1"/>
    <col min="48" max="48" width="12.81640625" style="33" customWidth="1"/>
    <col min="49" max="49" width="10.7265625" style="33" customWidth="1"/>
    <col min="50" max="119" width="12.7265625" style="33" customWidth="1"/>
    <col min="120" max="16384" width="9.1796875" style="33"/>
  </cols>
  <sheetData>
    <row r="1" spans="2:50" x14ac:dyDescent="0.35">
      <c r="B1" s="73" t="s">
        <v>191</v>
      </c>
    </row>
    <row r="2" spans="2:50" x14ac:dyDescent="0.35">
      <c r="B2" s="47" t="s">
        <v>197</v>
      </c>
    </row>
    <row r="3" spans="2:50" x14ac:dyDescent="0.35">
      <c r="B3" s="73" t="s">
        <v>141</v>
      </c>
    </row>
    <row r="5" spans="2:50" x14ac:dyDescent="0.35">
      <c r="B5" s="74" t="s">
        <v>199</v>
      </c>
    </row>
    <row r="7" spans="2:50" ht="72.5" x14ac:dyDescent="0.35">
      <c r="B7" s="75"/>
      <c r="C7" s="75"/>
      <c r="D7" s="75"/>
      <c r="E7" s="76" t="s">
        <v>190</v>
      </c>
      <c r="F7" s="76" t="s">
        <v>189</v>
      </c>
      <c r="G7" s="76" t="s">
        <v>188</v>
      </c>
      <c r="H7" s="76" t="s">
        <v>187</v>
      </c>
      <c r="I7" s="76" t="s">
        <v>186</v>
      </c>
      <c r="J7" s="76" t="s">
        <v>185</v>
      </c>
      <c r="K7" s="76" t="s">
        <v>184</v>
      </c>
      <c r="L7" s="76" t="s">
        <v>183</v>
      </c>
      <c r="M7" s="76" t="s">
        <v>182</v>
      </c>
      <c r="N7" s="76" t="s">
        <v>181</v>
      </c>
      <c r="O7" s="76" t="s">
        <v>180</v>
      </c>
      <c r="P7" s="76" t="s">
        <v>179</v>
      </c>
      <c r="Q7" s="76" t="s">
        <v>178</v>
      </c>
      <c r="R7" s="76" t="s">
        <v>177</v>
      </c>
      <c r="S7" s="76" t="s">
        <v>176</v>
      </c>
      <c r="T7" s="76" t="s">
        <v>175</v>
      </c>
      <c r="U7" s="76" t="s">
        <v>174</v>
      </c>
      <c r="V7" s="76" t="s">
        <v>173</v>
      </c>
      <c r="W7" s="76" t="s">
        <v>172</v>
      </c>
      <c r="X7" s="76" t="s">
        <v>171</v>
      </c>
      <c r="Y7" s="76" t="s">
        <v>170</v>
      </c>
      <c r="Z7" s="76" t="s">
        <v>169</v>
      </c>
      <c r="AA7" s="76" t="s">
        <v>168</v>
      </c>
      <c r="AB7" s="76" t="s">
        <v>167</v>
      </c>
      <c r="AC7" s="76" t="s">
        <v>166</v>
      </c>
      <c r="AD7" s="76" t="s">
        <v>165</v>
      </c>
      <c r="AE7" s="76" t="s">
        <v>164</v>
      </c>
      <c r="AF7" s="76" t="s">
        <v>163</v>
      </c>
      <c r="AG7" s="76" t="s">
        <v>162</v>
      </c>
      <c r="AH7" s="76" t="s">
        <v>161</v>
      </c>
      <c r="AI7" s="76" t="s">
        <v>160</v>
      </c>
      <c r="AJ7" s="76" t="s">
        <v>159</v>
      </c>
      <c r="AK7" s="76" t="s">
        <v>158</v>
      </c>
      <c r="AL7" s="76" t="s">
        <v>157</v>
      </c>
      <c r="AM7" s="76" t="s">
        <v>156</v>
      </c>
      <c r="AN7" s="76" t="s">
        <v>155</v>
      </c>
      <c r="AO7" s="76" t="s">
        <v>154</v>
      </c>
      <c r="AP7" s="76" t="s">
        <v>153</v>
      </c>
      <c r="AQ7" s="76" t="s">
        <v>152</v>
      </c>
      <c r="AR7" s="76" t="s">
        <v>151</v>
      </c>
      <c r="AS7" s="76" t="s">
        <v>150</v>
      </c>
      <c r="AT7" s="76" t="s">
        <v>149</v>
      </c>
      <c r="AU7" s="76" t="s">
        <v>148</v>
      </c>
      <c r="AV7" s="76" t="s">
        <v>147</v>
      </c>
      <c r="AW7" s="77"/>
      <c r="AX7" s="77" t="s">
        <v>146</v>
      </c>
    </row>
    <row r="8" spans="2:50" x14ac:dyDescent="0.35">
      <c r="B8" s="70" t="s">
        <v>140</v>
      </c>
      <c r="C8" s="70" t="s">
        <v>139</v>
      </c>
      <c r="D8" s="78" t="s">
        <v>138</v>
      </c>
      <c r="E8" s="79" t="s">
        <v>145</v>
      </c>
      <c r="F8" s="79" t="s">
        <v>145</v>
      </c>
      <c r="G8" s="79" t="s">
        <v>145</v>
      </c>
      <c r="H8" s="79" t="s">
        <v>145</v>
      </c>
      <c r="I8" s="79" t="s">
        <v>145</v>
      </c>
      <c r="J8" s="79" t="s">
        <v>145</v>
      </c>
      <c r="K8" s="79" t="s">
        <v>145</v>
      </c>
      <c r="L8" s="79" t="s">
        <v>145</v>
      </c>
      <c r="M8" s="79" t="s">
        <v>145</v>
      </c>
      <c r="N8" s="79" t="s">
        <v>145</v>
      </c>
      <c r="O8" s="79" t="s">
        <v>145</v>
      </c>
      <c r="P8" s="79" t="s">
        <v>145</v>
      </c>
      <c r="Q8" s="79" t="s">
        <v>145</v>
      </c>
      <c r="R8" s="79" t="s">
        <v>145</v>
      </c>
      <c r="S8" s="79" t="s">
        <v>145</v>
      </c>
      <c r="T8" s="79" t="s">
        <v>145</v>
      </c>
      <c r="U8" s="79" t="s">
        <v>145</v>
      </c>
      <c r="V8" s="79" t="s">
        <v>145</v>
      </c>
      <c r="W8" s="79" t="s">
        <v>145</v>
      </c>
      <c r="X8" s="79" t="s">
        <v>145</v>
      </c>
      <c r="Y8" s="79" t="s">
        <v>145</v>
      </c>
      <c r="Z8" s="79" t="s">
        <v>145</v>
      </c>
      <c r="AA8" s="79" t="s">
        <v>145</v>
      </c>
      <c r="AB8" s="79" t="s">
        <v>145</v>
      </c>
      <c r="AC8" s="79" t="s">
        <v>145</v>
      </c>
      <c r="AD8" s="79" t="s">
        <v>145</v>
      </c>
      <c r="AE8" s="79" t="s">
        <v>145</v>
      </c>
      <c r="AF8" s="79" t="s">
        <v>145</v>
      </c>
      <c r="AG8" s="79" t="s">
        <v>145</v>
      </c>
      <c r="AH8" s="79" t="s">
        <v>145</v>
      </c>
      <c r="AI8" s="79" t="s">
        <v>145</v>
      </c>
      <c r="AJ8" s="79" t="s">
        <v>145</v>
      </c>
      <c r="AK8" s="79" t="s">
        <v>145</v>
      </c>
      <c r="AL8" s="79" t="s">
        <v>145</v>
      </c>
      <c r="AM8" s="79" t="s">
        <v>145</v>
      </c>
      <c r="AN8" s="79" t="s">
        <v>145</v>
      </c>
      <c r="AO8" s="79" t="s">
        <v>145</v>
      </c>
      <c r="AP8" s="79" t="s">
        <v>145</v>
      </c>
      <c r="AQ8" s="79" t="s">
        <v>145</v>
      </c>
      <c r="AR8" s="79" t="s">
        <v>145</v>
      </c>
      <c r="AS8" s="79" t="s">
        <v>145</v>
      </c>
      <c r="AT8" s="79" t="s">
        <v>145</v>
      </c>
      <c r="AU8" s="79" t="s">
        <v>145</v>
      </c>
      <c r="AV8" s="79" t="s">
        <v>145</v>
      </c>
      <c r="AW8" s="80"/>
    </row>
    <row r="9" spans="2:50" x14ac:dyDescent="0.35">
      <c r="B9" s="71">
        <v>101</v>
      </c>
      <c r="C9" s="33" t="s">
        <v>120</v>
      </c>
      <c r="D9" s="33" t="s">
        <v>63</v>
      </c>
      <c r="E9" s="33">
        <v>1.8691547332369475E-2</v>
      </c>
      <c r="F9" s="33">
        <v>2.9906475731791161E-3</v>
      </c>
      <c r="G9" s="33">
        <v>7.3364323279550192E-4</v>
      </c>
      <c r="I9" s="33">
        <v>2.0093413382297185E-4</v>
      </c>
      <c r="O9" s="33">
        <v>1.495323786589558E-2</v>
      </c>
      <c r="S9" s="33">
        <v>0.10747639716112449</v>
      </c>
      <c r="W9" s="33">
        <v>6.0747528830200803E-4</v>
      </c>
      <c r="Y9" s="33">
        <v>1.0280351032803212E-3</v>
      </c>
      <c r="Z9" s="33">
        <v>1.3551371815967869E-2</v>
      </c>
      <c r="AB9" s="33">
        <v>0.11401843872745381</v>
      </c>
      <c r="AG9" s="33">
        <v>2.9906475731791161E-2</v>
      </c>
      <c r="AV9" s="33">
        <f t="shared" ref="AV9:AV39" si="0">SUM(E9:AU9)</f>
        <v>0.30415820396598231</v>
      </c>
      <c r="AX9" s="81">
        <f t="shared" ref="AX9:AX40" si="1">+AV9/$AV$41*100</f>
        <v>5.9109038244107364</v>
      </c>
    </row>
    <row r="10" spans="2:50" x14ac:dyDescent="0.35">
      <c r="B10" s="71">
        <v>102</v>
      </c>
      <c r="C10" s="33" t="s">
        <v>119</v>
      </c>
      <c r="D10" s="33" t="s">
        <v>63</v>
      </c>
      <c r="E10" s="33">
        <v>1.7373029337588865E-2</v>
      </c>
      <c r="F10" s="33">
        <v>2.7796846940142186E-3</v>
      </c>
      <c r="G10" s="33">
        <v>2.3887915339184697E-4</v>
      </c>
      <c r="I10" s="33">
        <v>1.8676006537908033E-4</v>
      </c>
      <c r="O10" s="33">
        <v>1.3898423470071093E-2</v>
      </c>
      <c r="S10" s="33">
        <v>9.9894918691135981E-2</v>
      </c>
      <c r="W10" s="33">
        <v>5.6462345347163816E-4</v>
      </c>
      <c r="Y10" s="33">
        <v>9.5551661356738787E-4</v>
      </c>
      <c r="Z10" s="33">
        <v>1.2595446269751929E-2</v>
      </c>
      <c r="AB10" s="33">
        <v>0.10597547895929209</v>
      </c>
      <c r="AG10" s="33">
        <v>2.7796846940142186E-2</v>
      </c>
      <c r="AV10" s="33">
        <f t="shared" si="0"/>
        <v>0.28225960764780628</v>
      </c>
      <c r="AX10" s="81">
        <f t="shared" si="1"/>
        <v>5.4853341865100251</v>
      </c>
    </row>
    <row r="11" spans="2:50" x14ac:dyDescent="0.35">
      <c r="B11" s="71">
        <v>103</v>
      </c>
      <c r="C11" s="33" t="s">
        <v>118</v>
      </c>
      <c r="D11" s="33" t="s">
        <v>63</v>
      </c>
      <c r="E11" s="33">
        <v>1.7313820155491766E-2</v>
      </c>
      <c r="F11" s="33">
        <v>2.7702112248786824E-3</v>
      </c>
      <c r="G11" s="33">
        <v>3.4194794807096239E-4</v>
      </c>
      <c r="I11" s="33">
        <v>1.861235666715365E-4</v>
      </c>
      <c r="O11" s="33">
        <v>1.3851056124393413E-2</v>
      </c>
      <c r="S11" s="33">
        <v>7.3583735660840019E-2</v>
      </c>
      <c r="W11" s="33">
        <v>5.6269915505348248E-4</v>
      </c>
      <c r="Y11" s="33">
        <v>9.5226010855204725E-4</v>
      </c>
      <c r="Z11" s="33">
        <v>1.255251961273153E-2</v>
      </c>
      <c r="AB11" s="33">
        <v>0.10561430294849977</v>
      </c>
      <c r="AG11" s="33">
        <v>2.7702112248786825E-2</v>
      </c>
      <c r="AV11" s="33">
        <f t="shared" si="0"/>
        <v>0.25543078875397007</v>
      </c>
      <c r="AX11" s="81">
        <f t="shared" si="1"/>
        <v>4.9639523328029478</v>
      </c>
    </row>
    <row r="12" spans="2:50" x14ac:dyDescent="0.35">
      <c r="B12" s="71">
        <v>105</v>
      </c>
      <c r="C12" s="33" t="s">
        <v>117</v>
      </c>
      <c r="D12" s="33" t="s">
        <v>63</v>
      </c>
      <c r="E12" s="33">
        <v>0</v>
      </c>
      <c r="F12" s="33">
        <v>0</v>
      </c>
      <c r="G12" s="33">
        <v>0</v>
      </c>
      <c r="I12" s="33">
        <v>0</v>
      </c>
      <c r="S12" s="33">
        <v>0</v>
      </c>
      <c r="W12" s="33">
        <v>0</v>
      </c>
      <c r="Y12" s="33">
        <v>0</v>
      </c>
      <c r="AB12" s="33">
        <v>0</v>
      </c>
      <c r="AG12" s="33">
        <v>0</v>
      </c>
      <c r="AV12" s="33">
        <f t="shared" si="0"/>
        <v>0</v>
      </c>
      <c r="AX12" s="81">
        <f t="shared" si="1"/>
        <v>0</v>
      </c>
    </row>
    <row r="13" spans="2:50" x14ac:dyDescent="0.35">
      <c r="B13" s="71">
        <v>106</v>
      </c>
      <c r="C13" s="33" t="s">
        <v>116</v>
      </c>
      <c r="D13" s="33" t="s">
        <v>63</v>
      </c>
      <c r="E13" s="33">
        <v>4.9781367999999961E-6</v>
      </c>
      <c r="F13" s="33">
        <v>6.0036199999999959E-7</v>
      </c>
      <c r="G13" s="33">
        <v>6.0555431999999956E-6</v>
      </c>
      <c r="I13" s="33">
        <v>2.5377463999999981E-7</v>
      </c>
      <c r="S13" s="33">
        <v>7.6586719999999933E-6</v>
      </c>
      <c r="W13" s="33">
        <v>5.5038591999999959E-7</v>
      </c>
      <c r="Y13" s="33">
        <v>5.4000127999999947E-7</v>
      </c>
      <c r="AB13" s="33">
        <v>2.6545735999999982E-6</v>
      </c>
      <c r="AG13" s="33">
        <v>1.8497639999999984E-6</v>
      </c>
      <c r="AV13" s="33">
        <f t="shared" si="0"/>
        <v>2.5141213439999983E-5</v>
      </c>
      <c r="AX13" s="81">
        <f t="shared" si="1"/>
        <v>4.8858552140005099E-4</v>
      </c>
    </row>
    <row r="14" spans="2:50" x14ac:dyDescent="0.35">
      <c r="B14" s="71">
        <v>107</v>
      </c>
      <c r="C14" s="33" t="s">
        <v>115</v>
      </c>
      <c r="D14" s="33" t="s">
        <v>63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N14" s="33">
        <v>0</v>
      </c>
      <c r="O14" s="33">
        <v>0</v>
      </c>
      <c r="P14" s="33">
        <v>0</v>
      </c>
      <c r="S14" s="33">
        <v>0</v>
      </c>
      <c r="U14" s="33">
        <v>0</v>
      </c>
      <c r="V14" s="33">
        <v>0</v>
      </c>
      <c r="W14" s="33">
        <v>0</v>
      </c>
      <c r="Y14" s="33">
        <v>0</v>
      </c>
      <c r="AA14" s="33">
        <v>0</v>
      </c>
      <c r="AB14" s="33">
        <v>0</v>
      </c>
      <c r="AC14" s="33">
        <v>0</v>
      </c>
      <c r="AD14" s="33">
        <v>0</v>
      </c>
      <c r="AF14" s="33">
        <v>0</v>
      </c>
      <c r="AG14" s="33">
        <v>0</v>
      </c>
      <c r="AV14" s="33">
        <f t="shared" si="0"/>
        <v>0</v>
      </c>
      <c r="AX14" s="81">
        <f t="shared" si="1"/>
        <v>0</v>
      </c>
    </row>
    <row r="15" spans="2:50" x14ac:dyDescent="0.35">
      <c r="B15" s="33" t="s">
        <v>114</v>
      </c>
      <c r="C15" s="33" t="s">
        <v>113</v>
      </c>
      <c r="D15" s="33" t="s">
        <v>63</v>
      </c>
      <c r="G15" s="33">
        <v>8.0216242739604101E-4</v>
      </c>
      <c r="M15" s="33">
        <v>4.5837852994059478E-4</v>
      </c>
      <c r="S15" s="33">
        <v>2.8648658121287179E-2</v>
      </c>
      <c r="T15" s="33">
        <v>2.4064872821881233E-3</v>
      </c>
      <c r="W15" s="33">
        <v>2.330090860531357E-4</v>
      </c>
      <c r="Y15" s="33">
        <v>3.369082195063372E-5</v>
      </c>
      <c r="AB15" s="33">
        <v>1.2987391681650189E-3</v>
      </c>
      <c r="AL15" s="33">
        <v>7.6396421656765824E-5</v>
      </c>
      <c r="AM15" s="33">
        <v>4.5837852994059492E-6</v>
      </c>
      <c r="AN15" s="33">
        <v>4.2018031911221195E-4</v>
      </c>
      <c r="AO15" s="33">
        <v>5.3477495159736071E-4</v>
      </c>
      <c r="AP15" s="33">
        <v>3.2086497095841639E-5</v>
      </c>
      <c r="AQ15" s="33">
        <v>9.2957928557817128E-5</v>
      </c>
      <c r="AR15" s="33">
        <v>1.4515320114785504E-4</v>
      </c>
      <c r="AS15" s="33">
        <v>9.9315348153795554E-5</v>
      </c>
      <c r="AT15" s="33">
        <v>8.0216242739604101E-4</v>
      </c>
      <c r="AU15" s="33">
        <v>9.1675705988118984E-6</v>
      </c>
      <c r="AV15" s="33">
        <f t="shared" si="0"/>
        <v>3.6097903887596636E-2</v>
      </c>
      <c r="AX15" s="81">
        <f t="shared" si="1"/>
        <v>0.70151399949175797</v>
      </c>
    </row>
    <row r="16" spans="2:50" x14ac:dyDescent="0.35">
      <c r="B16" s="33" t="s">
        <v>112</v>
      </c>
      <c r="C16" s="33" t="s">
        <v>111</v>
      </c>
      <c r="D16" s="33" t="s">
        <v>63</v>
      </c>
      <c r="G16" s="33">
        <v>7.9057070156114087E-4</v>
      </c>
      <c r="M16" s="33">
        <v>4.5175468660636623E-4</v>
      </c>
      <c r="S16" s="33">
        <v>2.8234667912897887E-2</v>
      </c>
      <c r="T16" s="33">
        <v>2.3717121046834232E-3</v>
      </c>
      <c r="W16" s="33">
        <v>2.2964196569156945E-4</v>
      </c>
      <c r="Y16" s="33">
        <v>3.3203969465567923E-5</v>
      </c>
      <c r="AB16" s="33">
        <v>1.2799716120513711E-3</v>
      </c>
      <c r="AL16" s="33">
        <v>7.5292447767727732E-5</v>
      </c>
      <c r="AM16" s="33">
        <v>4.5175468660636621E-6</v>
      </c>
      <c r="AN16" s="33">
        <v>4.141084627225024E-4</v>
      </c>
      <c r="AO16" s="33">
        <v>5.2704713437409399E-4</v>
      </c>
      <c r="AP16" s="33">
        <v>3.1622828062445635E-5</v>
      </c>
      <c r="AQ16" s="33">
        <v>9.1696914455168229E-5</v>
      </c>
      <c r="AR16" s="33">
        <v>1.4305565075868268E-4</v>
      </c>
      <c r="AS16" s="33">
        <v>9.7880182098046011E-5</v>
      </c>
      <c r="AT16" s="33">
        <v>7.9057070156114087E-4</v>
      </c>
      <c r="AU16" s="33">
        <v>9.0350937321273241E-6</v>
      </c>
      <c r="AV16" s="33">
        <f t="shared" si="0"/>
        <v>3.5576349915355326E-2</v>
      </c>
      <c r="AX16" s="81">
        <f t="shared" si="1"/>
        <v>0.69137830257824473</v>
      </c>
    </row>
    <row r="17" spans="2:50" x14ac:dyDescent="0.35">
      <c r="B17" s="33" t="s">
        <v>110</v>
      </c>
      <c r="C17" s="33" t="s">
        <v>109</v>
      </c>
      <c r="D17" s="33" t="s">
        <v>63</v>
      </c>
      <c r="G17" s="33">
        <v>8.1803698564781322E-4</v>
      </c>
      <c r="M17" s="33">
        <v>4.6744970608446465E-4</v>
      </c>
      <c r="S17" s="33">
        <v>2.9215606630279042E-2</v>
      </c>
      <c r="T17" s="33">
        <v>2.4541109569434401E-3</v>
      </c>
      <c r="W17" s="33">
        <v>2.3762026725960292E-4</v>
      </c>
      <c r="Y17" s="33">
        <v>3.4357553397208161E-5</v>
      </c>
      <c r="AB17" s="33">
        <v>1.3244408339059834E-3</v>
      </c>
      <c r="AL17" s="33">
        <v>7.7908284347410797E-5</v>
      </c>
      <c r="AM17" s="33">
        <v>4.6744970608446475E-6</v>
      </c>
      <c r="AN17" s="33">
        <v>4.2849556391075933E-4</v>
      </c>
      <c r="AO17" s="33">
        <v>5.4535799043187541E-4</v>
      </c>
      <c r="AP17" s="33">
        <v>3.2721479425912531E-5</v>
      </c>
      <c r="AQ17" s="33">
        <v>9.4669232629591938E-5</v>
      </c>
      <c r="AR17" s="33">
        <v>1.4802574026008048E-4</v>
      </c>
      <c r="AS17" s="33">
        <v>1.0128076965163402E-4</v>
      </c>
      <c r="AT17" s="33">
        <v>8.1803698564781322E-4</v>
      </c>
      <c r="AU17" s="33">
        <v>9.348994121689295E-6</v>
      </c>
      <c r="AV17" s="33">
        <f t="shared" si="0"/>
        <v>3.6812142471005178E-2</v>
      </c>
      <c r="AX17" s="81">
        <f t="shared" si="1"/>
        <v>0.71539426153684638</v>
      </c>
    </row>
    <row r="18" spans="2:50" x14ac:dyDescent="0.35">
      <c r="B18" s="33" t="s">
        <v>108</v>
      </c>
      <c r="C18" s="33" t="s">
        <v>107</v>
      </c>
      <c r="D18" s="33" t="s">
        <v>63</v>
      </c>
      <c r="G18" s="33">
        <v>4.6323863861868E-4</v>
      </c>
      <c r="M18" s="33">
        <v>2.6470779349638859E-4</v>
      </c>
      <c r="S18" s="33">
        <v>1.6544237093524285E-2</v>
      </c>
      <c r="T18" s="33">
        <v>1.3897159158560402E-3</v>
      </c>
      <c r="W18" s="33">
        <v>1.3455979502733086E-4</v>
      </c>
      <c r="Y18" s="33">
        <v>1.9456022821984562E-5</v>
      </c>
      <c r="AB18" s="33">
        <v>7.5000541490643428E-4</v>
      </c>
      <c r="AL18" s="33">
        <v>4.4117965582731432E-5</v>
      </c>
      <c r="AM18" s="33">
        <v>2.647077934963886E-6</v>
      </c>
      <c r="AN18" s="33">
        <v>2.426488107050229E-4</v>
      </c>
      <c r="AO18" s="33">
        <v>3.0882575907912002E-4</v>
      </c>
      <c r="AP18" s="33">
        <v>1.8529545544747199E-5</v>
      </c>
      <c r="AQ18" s="33">
        <v>5.3255647821188346E-5</v>
      </c>
      <c r="AR18" s="33">
        <v>8.3824134607189723E-5</v>
      </c>
      <c r="AS18" s="33">
        <v>5.7353355257550853E-5</v>
      </c>
      <c r="AT18" s="33">
        <v>4.6323863861868E-4</v>
      </c>
      <c r="AU18" s="33">
        <v>5.2941558699277721E-6</v>
      </c>
      <c r="AV18" s="33">
        <f t="shared" si="0"/>
        <v>2.084565576527227E-2</v>
      </c>
      <c r="AX18" s="81">
        <f t="shared" si="1"/>
        <v>0.40510716061131918</v>
      </c>
    </row>
    <row r="19" spans="2:50" x14ac:dyDescent="0.35">
      <c r="B19" s="33" t="s">
        <v>106</v>
      </c>
      <c r="C19" s="33" t="s">
        <v>105</v>
      </c>
      <c r="D19" s="33" t="s">
        <v>63</v>
      </c>
      <c r="G19" s="33">
        <v>1.3134969316488509E-4</v>
      </c>
      <c r="M19" s="33">
        <v>7.5056967522791479E-5</v>
      </c>
      <c r="S19" s="33">
        <v>4.6910604701744674E-3</v>
      </c>
      <c r="T19" s="33">
        <v>3.9404907949465537E-4</v>
      </c>
      <c r="W19" s="33">
        <v>3.8153958490752336E-5</v>
      </c>
      <c r="Y19" s="33">
        <v>5.516687112925175E-6</v>
      </c>
      <c r="AB19" s="33">
        <v>2.1266140798124257E-4</v>
      </c>
      <c r="AL19" s="33">
        <v>1.2509494587131917E-5</v>
      </c>
      <c r="AM19" s="33">
        <v>7.5056967522791493E-7</v>
      </c>
      <c r="AN19" s="33">
        <v>6.8802220229225531E-5</v>
      </c>
      <c r="AO19" s="33">
        <v>8.7566462109923401E-5</v>
      </c>
      <c r="AP19" s="33">
        <v>5.2539877265954046E-6</v>
      </c>
      <c r="AQ19" s="33">
        <v>1.5990142784399299E-5</v>
      </c>
      <c r="AR19" s="33">
        <v>2.3768039715550639E-5</v>
      </c>
      <c r="AS19" s="33">
        <v>1.6262342963271485E-5</v>
      </c>
      <c r="AT19" s="33">
        <v>1.3134969316488509E-4</v>
      </c>
      <c r="AU19" s="33">
        <v>1.5011393504558299E-6</v>
      </c>
      <c r="AV19" s="33">
        <f t="shared" si="0"/>
        <v>5.9116023562483851E-3</v>
      </c>
      <c r="AX19" s="81">
        <f t="shared" si="1"/>
        <v>0.11488400615310114</v>
      </c>
    </row>
    <row r="20" spans="2:50" x14ac:dyDescent="0.35">
      <c r="B20" s="33" t="s">
        <v>104</v>
      </c>
      <c r="C20" s="33" t="s">
        <v>103</v>
      </c>
      <c r="D20" s="33" t="s">
        <v>63</v>
      </c>
      <c r="G20" s="33">
        <v>7.6133654440218549E-4</v>
      </c>
      <c r="M20" s="33">
        <v>4.3504945394410595E-4</v>
      </c>
      <c r="S20" s="33">
        <v>2.7190590871506621E-2</v>
      </c>
      <c r="T20" s="33">
        <v>2.2840096332065567E-3</v>
      </c>
      <c r="W20" s="33">
        <v>2.2115013908825386E-4</v>
      </c>
      <c r="Y20" s="33">
        <v>3.1976134864891783E-5</v>
      </c>
      <c r="AB20" s="33">
        <v>1.2326401195083003E-3</v>
      </c>
      <c r="AL20" s="33">
        <v>7.2508242324017668E-5</v>
      </c>
      <c r="AM20" s="33">
        <v>4.3504945394410601E-6</v>
      </c>
      <c r="AN20" s="33">
        <v>3.987953327820972E-4</v>
      </c>
      <c r="AO20" s="33">
        <v>5.0755769626812373E-4</v>
      </c>
      <c r="AP20" s="33">
        <v>3.0453461776087422E-5</v>
      </c>
      <c r="AQ20" s="33">
        <v>8.5680242831027238E-5</v>
      </c>
      <c r="AR20" s="33">
        <v>1.3776566041563356E-4</v>
      </c>
      <c r="AS20" s="33">
        <v>9.4260715021222957E-5</v>
      </c>
      <c r="AT20" s="33">
        <v>7.6133654440218549E-4</v>
      </c>
      <c r="AU20" s="33">
        <v>8.7009890788821202E-6</v>
      </c>
      <c r="AV20" s="33">
        <f t="shared" si="0"/>
        <v>3.4258162275959639E-2</v>
      </c>
      <c r="AX20" s="81">
        <f t="shared" si="1"/>
        <v>0.66576110646978004</v>
      </c>
    </row>
    <row r="21" spans="2:50" x14ac:dyDescent="0.35">
      <c r="B21" s="33" t="s">
        <v>102</v>
      </c>
      <c r="C21" s="33" t="s">
        <v>101</v>
      </c>
      <c r="D21" s="33" t="s">
        <v>63</v>
      </c>
      <c r="G21" s="33">
        <v>7.5720023061582307E-4</v>
      </c>
      <c r="M21" s="33">
        <v>4.3268584606618454E-4</v>
      </c>
      <c r="S21" s="33">
        <v>2.7042865379136534E-2</v>
      </c>
      <c r="T21" s="33">
        <v>2.2716006918474694E-3</v>
      </c>
      <c r="W21" s="33">
        <v>2.1994863841697714E-4</v>
      </c>
      <c r="Y21" s="33">
        <v>3.180240968586457E-5</v>
      </c>
      <c r="AB21" s="33">
        <v>1.2259432305208565E-3</v>
      </c>
      <c r="AL21" s="33">
        <v>7.2114307677697442E-5</v>
      </c>
      <c r="AM21" s="33">
        <v>4.3268584606618458E-6</v>
      </c>
      <c r="AN21" s="33">
        <v>3.9662869222733589E-4</v>
      </c>
      <c r="AO21" s="33">
        <v>5.0480015374388212E-4</v>
      </c>
      <c r="AP21" s="33">
        <v>3.0288009224632921E-5</v>
      </c>
      <c r="AQ21" s="33">
        <v>8.7794093068792439E-5</v>
      </c>
      <c r="AR21" s="33">
        <v>1.3701718458762513E-4</v>
      </c>
      <c r="AS21" s="33">
        <v>9.3748599981006647E-5</v>
      </c>
      <c r="AT21" s="33">
        <v>7.5720023061582307E-4</v>
      </c>
      <c r="AU21" s="33">
        <v>8.6537169213236916E-6</v>
      </c>
      <c r="AV21" s="33">
        <f t="shared" si="0"/>
        <v>3.40746182727985E-2</v>
      </c>
      <c r="AX21" s="81">
        <f t="shared" si="1"/>
        <v>0.66219417670728664</v>
      </c>
    </row>
    <row r="22" spans="2:50" x14ac:dyDescent="0.35">
      <c r="B22" s="35">
        <v>201</v>
      </c>
      <c r="C22" s="34" t="s">
        <v>198</v>
      </c>
      <c r="D22" s="71" t="s">
        <v>63</v>
      </c>
      <c r="G22" s="33">
        <v>5.9786372149810529E-2</v>
      </c>
      <c r="I22" s="33">
        <v>4.0384002320060709E-2</v>
      </c>
      <c r="AA22" s="33">
        <v>9.0243580603487604E-4</v>
      </c>
      <c r="AB22" s="33">
        <v>1.6695062411645208E-2</v>
      </c>
      <c r="AV22" s="33">
        <f t="shared" si="0"/>
        <v>0.11776787268755132</v>
      </c>
      <c r="AX22" s="81">
        <f t="shared" si="1"/>
        <v>2.2886595198971476</v>
      </c>
    </row>
    <row r="23" spans="2:50" x14ac:dyDescent="0.35">
      <c r="B23" s="35">
        <v>202</v>
      </c>
      <c r="C23" s="34" t="s">
        <v>99</v>
      </c>
      <c r="D23" s="71" t="s">
        <v>63</v>
      </c>
      <c r="AO23" s="33">
        <v>1.239631588015856E-6</v>
      </c>
      <c r="AV23" s="33">
        <f t="shared" si="0"/>
        <v>1.239631588015856E-6</v>
      </c>
      <c r="AX23" s="81">
        <f t="shared" si="1"/>
        <v>2.4090565366708908E-5</v>
      </c>
    </row>
    <row r="24" spans="2:50" x14ac:dyDescent="0.35">
      <c r="B24" s="71">
        <v>204</v>
      </c>
      <c r="C24" s="71" t="s">
        <v>96</v>
      </c>
      <c r="D24" s="71" t="s">
        <v>63</v>
      </c>
      <c r="G24" s="33">
        <v>1.2204973121674E-4</v>
      </c>
      <c r="I24" s="72">
        <v>9.4909594054242655E-6</v>
      </c>
      <c r="M24" s="72">
        <v>6.964088412643823E-5</v>
      </c>
      <c r="O24" s="72">
        <v>2.0399612014885314E-9</v>
      </c>
      <c r="S24" s="33">
        <v>4.352555257902388E-3</v>
      </c>
      <c r="T24" s="33">
        <v>2.1227864278269308E-3</v>
      </c>
      <c r="W24" s="72">
        <v>3.5400890881399216E-5</v>
      </c>
      <c r="Y24" s="72">
        <v>5.1186049832932093E-6</v>
      </c>
      <c r="AA24" s="72">
        <v>1.1736700210537874E-8</v>
      </c>
      <c r="AB24" s="33">
        <v>1.973341814209956E-4</v>
      </c>
      <c r="AG24" s="72">
        <v>1.9236561125929864E-9</v>
      </c>
      <c r="AL24" s="72">
        <v>1.1606814021073038E-5</v>
      </c>
      <c r="AM24" s="72">
        <v>6.9640884126438228E-7</v>
      </c>
      <c r="AN24" s="72">
        <v>6.3837477115901711E-5</v>
      </c>
      <c r="AO24" s="72">
        <v>8.1247698147511268E-5</v>
      </c>
      <c r="AP24" s="72">
        <v>4.8748618888506755E-6</v>
      </c>
      <c r="AQ24" s="72">
        <v>2.9017035052682592E-5</v>
      </c>
      <c r="AR24" s="72">
        <v>2.2052946640038772E-5</v>
      </c>
      <c r="AS24" s="72">
        <v>1.5088858227394947E-5</v>
      </c>
      <c r="AT24" s="33">
        <v>1.2187154722126688E-4</v>
      </c>
      <c r="AU24" s="72">
        <v>1.3928176825287646E-6</v>
      </c>
      <c r="AV24" s="33">
        <f t="shared" si="0"/>
        <v>7.2660791029196476E-3</v>
      </c>
      <c r="AX24" s="81">
        <f t="shared" si="1"/>
        <v>0.14120643204061722</v>
      </c>
    </row>
    <row r="25" spans="2:50" x14ac:dyDescent="0.35">
      <c r="B25" s="71">
        <v>204</v>
      </c>
      <c r="C25" s="71" t="s">
        <v>95</v>
      </c>
      <c r="D25" s="71" t="s">
        <v>63</v>
      </c>
      <c r="G25" s="33">
        <v>3.6015096842216449E-6</v>
      </c>
      <c r="M25" s="33">
        <v>2.0580055338409399E-6</v>
      </c>
      <c r="S25" s="33">
        <v>1.2862534586505876E-4</v>
      </c>
      <c r="T25" s="33">
        <v>1.0804529052664938E-5</v>
      </c>
      <c r="W25" s="33">
        <v>1.0461528130358109E-6</v>
      </c>
      <c r="Y25" s="33">
        <v>1.5126340673730911E-7</v>
      </c>
      <c r="AB25" s="33">
        <v>5.8310156792159972E-6</v>
      </c>
      <c r="AL25" s="33">
        <v>3.4300092230682339E-7</v>
      </c>
      <c r="AM25" s="33">
        <v>2.05800553384094E-8</v>
      </c>
      <c r="AN25" s="33">
        <v>1.8865050726875286E-6</v>
      </c>
      <c r="AO25" s="33">
        <v>2.4010064561477633E-6</v>
      </c>
      <c r="AP25" s="33">
        <v>1.4406038736886581E-7</v>
      </c>
      <c r="AQ25" s="33">
        <v>8.5750230576705837E-7</v>
      </c>
      <c r="AR25" s="33">
        <v>6.517017523829644E-7</v>
      </c>
      <c r="AS25" s="33">
        <v>4.4590119899887032E-7</v>
      </c>
      <c r="AT25" s="33">
        <v>3.6015096842216449E-6</v>
      </c>
      <c r="AU25" s="33">
        <v>4.1160110676818799E-8</v>
      </c>
      <c r="AV25" s="33">
        <f t="shared" si="0"/>
        <v>1.6251074998067214E-4</v>
      </c>
      <c r="AX25" s="81">
        <f t="shared" si="1"/>
        <v>3.1581768995323427E-3</v>
      </c>
    </row>
    <row r="26" spans="2:50" x14ac:dyDescent="0.35">
      <c r="B26" s="71">
        <v>204</v>
      </c>
      <c r="C26" s="71" t="s">
        <v>94</v>
      </c>
      <c r="D26" s="71" t="s">
        <v>63</v>
      </c>
      <c r="G26" s="33">
        <v>4.2029464545620382E-5</v>
      </c>
      <c r="I26" s="33">
        <v>0</v>
      </c>
      <c r="M26" s="33">
        <v>2.3933396754570627E-5</v>
      </c>
      <c r="S26" s="33">
        <v>1.495837297160664E-3</v>
      </c>
      <c r="T26" s="33">
        <v>1.097546638371459E-3</v>
      </c>
      <c r="W26" s="33">
        <v>1.2166143350240068E-5</v>
      </c>
      <c r="Y26" s="33">
        <v>1.7591046614609414E-6</v>
      </c>
      <c r="AB26" s="33">
        <v>6.7811290804616775E-5</v>
      </c>
      <c r="AL26" s="33">
        <v>3.9888994590951047E-6</v>
      </c>
      <c r="AM26" s="33">
        <v>2.3933396754570622E-7</v>
      </c>
      <c r="AN26" s="33">
        <v>2.1938947025023077E-5</v>
      </c>
      <c r="AO26" s="33">
        <v>2.7922296213665732E-5</v>
      </c>
      <c r="AP26" s="33">
        <v>1.6753377728199439E-6</v>
      </c>
      <c r="AQ26" s="33">
        <v>9.9722486477377606E-6</v>
      </c>
      <c r="AR26" s="33">
        <v>7.5789089722806986E-6</v>
      </c>
      <c r="AS26" s="33">
        <v>5.1855692968236349E-6</v>
      </c>
      <c r="AT26" s="33">
        <v>4.1883444320498599E-5</v>
      </c>
      <c r="AU26" s="33">
        <v>4.7866793509141244E-7</v>
      </c>
      <c r="AV26" s="33">
        <f t="shared" si="0"/>
        <v>2.8619469892592138E-3</v>
      </c>
      <c r="AX26" s="81">
        <f t="shared" si="1"/>
        <v>5.5618073698137295E-2</v>
      </c>
    </row>
    <row r="27" spans="2:50" x14ac:dyDescent="0.35">
      <c r="B27" s="71">
        <v>204</v>
      </c>
      <c r="C27" s="71" t="s">
        <v>93</v>
      </c>
      <c r="D27" s="71" t="s">
        <v>63</v>
      </c>
      <c r="G27" s="33">
        <v>1.1143552165198885E-9</v>
      </c>
      <c r="M27" s="33">
        <v>6.3677440943993634E-10</v>
      </c>
      <c r="S27" s="33">
        <v>3.9798400589996027E-8</v>
      </c>
      <c r="T27" s="33">
        <v>1.5388714894798463E-8</v>
      </c>
      <c r="W27" s="33">
        <v>3.2369365813196759E-10</v>
      </c>
      <c r="Y27" s="33">
        <v>4.6802919093835331E-11</v>
      </c>
      <c r="AB27" s="33">
        <v>1.8041941600798197E-9</v>
      </c>
      <c r="AL27" s="33">
        <v>1.0612906823998941E-10</v>
      </c>
      <c r="AM27" s="33">
        <v>6.3677440943993641E-12</v>
      </c>
      <c r="AN27" s="33">
        <v>5.8370987531994178E-10</v>
      </c>
      <c r="AO27" s="33">
        <v>7.4290347767992587E-10</v>
      </c>
      <c r="AP27" s="33">
        <v>4.4574208660795546E-11</v>
      </c>
      <c r="AQ27" s="33">
        <v>2.6532267059997351E-10</v>
      </c>
      <c r="AR27" s="33">
        <v>2.0164522965597987E-10</v>
      </c>
      <c r="AS27" s="33">
        <v>1.3796778871198621E-10</v>
      </c>
      <c r="AT27" s="33">
        <v>1.1143552165198885E-9</v>
      </c>
      <c r="AU27" s="33">
        <v>1.2735488188798728E-11</v>
      </c>
      <c r="AV27" s="33">
        <f t="shared" si="0"/>
        <v>6.232864661573161E-8</v>
      </c>
      <c r="AX27" s="81">
        <f t="shared" si="1"/>
        <v>1.2112730508248202E-6</v>
      </c>
    </row>
    <row r="28" spans="2:50" x14ac:dyDescent="0.35">
      <c r="B28" s="71">
        <v>204</v>
      </c>
      <c r="C28" s="71" t="s">
        <v>92</v>
      </c>
      <c r="D28" s="71" t="s">
        <v>63</v>
      </c>
      <c r="G28" s="72">
        <v>2.485383499066207E-5</v>
      </c>
      <c r="I28" s="33">
        <v>2.0277250213929064E-4</v>
      </c>
      <c r="M28" s="72">
        <v>1.4202191423235468E-5</v>
      </c>
      <c r="O28" s="33">
        <v>0</v>
      </c>
      <c r="S28" s="33">
        <v>8.8763696395221679E-4</v>
      </c>
      <c r="T28" s="33">
        <v>5.4875280216796938E-3</v>
      </c>
      <c r="W28" s="72">
        <v>7.219447306811362E-6</v>
      </c>
      <c r="Y28" s="72">
        <v>1.0438610696078071E-6</v>
      </c>
      <c r="AA28" s="33">
        <v>0</v>
      </c>
      <c r="AB28" s="72">
        <v>4.023954236583383E-5</v>
      </c>
      <c r="AG28" s="33">
        <v>0</v>
      </c>
      <c r="AL28" s="72">
        <v>2.3670319038725784E-6</v>
      </c>
      <c r="AM28" s="72">
        <v>1.420219142323547E-7</v>
      </c>
      <c r="AN28" s="72">
        <v>1.3018675471299181E-5</v>
      </c>
      <c r="AO28" s="72">
        <v>1.6569223327108048E-5</v>
      </c>
      <c r="AP28" s="72">
        <v>9.9415339962648292E-7</v>
      </c>
      <c r="AQ28" s="72">
        <v>5.9175797596814463E-6</v>
      </c>
      <c r="AR28" s="72">
        <v>4.4973606173578995E-6</v>
      </c>
      <c r="AS28" s="72">
        <v>3.0771414750343518E-6</v>
      </c>
      <c r="AT28" s="72">
        <v>2.485383499066207E-5</v>
      </c>
      <c r="AU28" s="72">
        <v>2.8404382846470939E-7</v>
      </c>
      <c r="AV28" s="33">
        <f t="shared" si="0"/>
        <v>6.7372174316146912E-3</v>
      </c>
      <c r="AX28" s="81">
        <f t="shared" si="1"/>
        <v>0.13092871986734853</v>
      </c>
    </row>
    <row r="29" spans="2:50" x14ac:dyDescent="0.35">
      <c r="B29" s="71">
        <v>205</v>
      </c>
      <c r="C29" s="71" t="s">
        <v>91</v>
      </c>
      <c r="D29" s="71" t="s">
        <v>63</v>
      </c>
      <c r="G29" s="33">
        <v>2.1798611246604715E-6</v>
      </c>
      <c r="M29" s="33">
        <v>1.2456349283774125E-6</v>
      </c>
      <c r="S29" s="33">
        <v>7.7852183023588282E-5</v>
      </c>
      <c r="T29" s="33">
        <v>6.5395833739814153E-6</v>
      </c>
      <c r="W29" s="33">
        <v>6.3319775525851799E-7</v>
      </c>
      <c r="Y29" s="33">
        <v>9.1554167235739828E-8</v>
      </c>
      <c r="AB29" s="33">
        <v>3.5292989637360017E-6</v>
      </c>
      <c r="AL29" s="33">
        <v>2.0760582139623542E-7</v>
      </c>
      <c r="AM29" s="33">
        <v>1.2456349283774124E-8</v>
      </c>
      <c r="AN29" s="33">
        <v>1.1418320176792948E-6</v>
      </c>
      <c r="AO29" s="33">
        <v>1.4532407497736479E-6</v>
      </c>
      <c r="AP29" s="33">
        <v>8.7194444986418865E-8</v>
      </c>
      <c r="AQ29" s="33">
        <v>5.1901455349058855E-7</v>
      </c>
      <c r="AR29" s="33">
        <v>3.9445106065284728E-7</v>
      </c>
      <c r="AS29" s="33">
        <v>2.69887567815106E-7</v>
      </c>
      <c r="AT29" s="33">
        <v>2.1798611246604715E-6</v>
      </c>
      <c r="AU29" s="33">
        <v>2.4912698567548248E-8</v>
      </c>
      <c r="AV29" s="33">
        <f t="shared" si="0"/>
        <v>9.8361769725143747E-5</v>
      </c>
      <c r="AX29" s="81">
        <f t="shared" si="1"/>
        <v>1.9115281234011565E-3</v>
      </c>
    </row>
    <row r="30" spans="2:50" x14ac:dyDescent="0.35">
      <c r="B30" s="71">
        <v>205</v>
      </c>
      <c r="C30" s="71" t="s">
        <v>90</v>
      </c>
      <c r="D30" s="71" t="s">
        <v>63</v>
      </c>
      <c r="G30" s="33">
        <v>2.1798611246604715E-6</v>
      </c>
      <c r="M30" s="33">
        <v>1.2456349283774125E-6</v>
      </c>
      <c r="S30" s="33">
        <v>7.7852183023588282E-5</v>
      </c>
      <c r="T30" s="33">
        <v>6.5395833739814153E-6</v>
      </c>
      <c r="W30" s="33">
        <v>6.3319775525851799E-7</v>
      </c>
      <c r="Y30" s="33">
        <v>9.1554167235739828E-8</v>
      </c>
      <c r="AB30" s="33">
        <v>3.5292989637360017E-6</v>
      </c>
      <c r="AL30" s="33">
        <v>2.0760582139623542E-7</v>
      </c>
      <c r="AM30" s="33">
        <v>1.2456349283774124E-8</v>
      </c>
      <c r="AN30" s="33">
        <v>1.1418320176792948E-6</v>
      </c>
      <c r="AO30" s="33">
        <v>1.4532407497736479E-6</v>
      </c>
      <c r="AP30" s="33">
        <v>8.7194444986418865E-8</v>
      </c>
      <c r="AQ30" s="33">
        <v>5.1901455349058855E-7</v>
      </c>
      <c r="AR30" s="33">
        <v>3.9445106065284728E-7</v>
      </c>
      <c r="AS30" s="33">
        <v>2.69887567815106E-7</v>
      </c>
      <c r="AT30" s="33">
        <v>2.1798611246604715E-6</v>
      </c>
      <c r="AU30" s="33">
        <v>2.4912698567548248E-8</v>
      </c>
      <c r="AV30" s="33">
        <f t="shared" si="0"/>
        <v>9.8361769725143747E-5</v>
      </c>
      <c r="AX30" s="81">
        <f t="shared" si="1"/>
        <v>1.9115281234011565E-3</v>
      </c>
    </row>
    <row r="31" spans="2:50" x14ac:dyDescent="0.35">
      <c r="B31" s="71">
        <v>205</v>
      </c>
      <c r="C31" s="71" t="s">
        <v>89</v>
      </c>
      <c r="D31" s="71" t="s">
        <v>63</v>
      </c>
      <c r="G31" s="33">
        <v>3.791062825496469E-7</v>
      </c>
      <c r="M31" s="33">
        <v>2.1663216145694106E-7</v>
      </c>
      <c r="S31" s="33">
        <v>1.3539510091058815E-5</v>
      </c>
      <c r="T31" s="33">
        <v>1.1373188476489407E-6</v>
      </c>
      <c r="W31" s="33">
        <v>1.101213487406117E-7</v>
      </c>
      <c r="Y31" s="33">
        <v>1.5922463867085166E-8</v>
      </c>
      <c r="AB31" s="33">
        <v>6.1379112412799975E-7</v>
      </c>
      <c r="AL31" s="33">
        <v>3.6105360242823515E-8</v>
      </c>
      <c r="AM31" s="33">
        <v>2.166321614569411E-9</v>
      </c>
      <c r="AN31" s="33">
        <v>1.9857948133552933E-7</v>
      </c>
      <c r="AO31" s="33">
        <v>2.527375216997646E-7</v>
      </c>
      <c r="AP31" s="33">
        <v>1.5164251301985874E-8</v>
      </c>
      <c r="AQ31" s="33">
        <v>9.0263400607058786E-8</v>
      </c>
      <c r="AR31" s="33">
        <v>6.8600184461364683E-8</v>
      </c>
      <c r="AS31" s="33">
        <v>4.6936968315670566E-8</v>
      </c>
      <c r="AT31" s="33">
        <v>3.791062825496469E-7</v>
      </c>
      <c r="AU31" s="33">
        <v>4.332643229138822E-9</v>
      </c>
      <c r="AV31" s="33">
        <f t="shared" si="0"/>
        <v>1.7106394734807593E-5</v>
      </c>
      <c r="AX31" s="81">
        <f t="shared" si="1"/>
        <v>3.3243967363498348E-4</v>
      </c>
    </row>
    <row r="32" spans="2:50" x14ac:dyDescent="0.35">
      <c r="B32" s="71">
        <v>205</v>
      </c>
      <c r="C32" s="71" t="s">
        <v>87</v>
      </c>
      <c r="D32" s="71" t="s">
        <v>63</v>
      </c>
      <c r="G32" s="33">
        <v>0.10924882144709808</v>
      </c>
      <c r="I32" s="33">
        <v>2.7001236427015627</v>
      </c>
      <c r="M32" s="33">
        <v>4.3304081838206111E-4</v>
      </c>
      <c r="O32" s="33">
        <v>1.301855734986852E-3</v>
      </c>
      <c r="S32" s="33">
        <v>2.7065051148878819E-2</v>
      </c>
      <c r="T32" s="33">
        <v>0.13494784511489424</v>
      </c>
      <c r="W32" s="33">
        <v>2.201290826775477E-4</v>
      </c>
      <c r="Y32" s="33">
        <v>3.1828500151081501E-5</v>
      </c>
      <c r="AB32" s="33">
        <v>2.8632267439691397E-2</v>
      </c>
      <c r="AL32" s="33">
        <v>7.2173469730343518E-5</v>
      </c>
      <c r="AM32" s="33">
        <v>4.3304081838206112E-6</v>
      </c>
      <c r="AN32" s="33">
        <v>3.969540835168894E-4</v>
      </c>
      <c r="AO32" s="33">
        <v>5.0521428811240473E-4</v>
      </c>
      <c r="AP32" s="33">
        <v>3.0312857286744276E-5</v>
      </c>
      <c r="AQ32" s="33">
        <v>1.8043367432585879E-4</v>
      </c>
      <c r="AR32" s="33">
        <v>1.3712959248765268E-4</v>
      </c>
      <c r="AS32" s="33">
        <v>9.3825510649446573E-5</v>
      </c>
      <c r="AT32" s="33">
        <v>7.5782143216860688E-4</v>
      </c>
      <c r="AU32" s="33">
        <v>8.6608163676412225E-6</v>
      </c>
      <c r="AV32" s="33">
        <f t="shared" si="0"/>
        <v>3.0041913381211525</v>
      </c>
      <c r="AX32" s="81">
        <f t="shared" si="1"/>
        <v>58.382400468632312</v>
      </c>
    </row>
    <row r="33" spans="2:50" x14ac:dyDescent="0.35">
      <c r="B33" s="71">
        <v>206</v>
      </c>
      <c r="C33" s="71" t="s">
        <v>86</v>
      </c>
      <c r="D33" s="71" t="s">
        <v>63</v>
      </c>
      <c r="G33" s="33">
        <v>5.2024664345364097E-3</v>
      </c>
      <c r="I33" s="33">
        <v>2.871273076799968E-4</v>
      </c>
      <c r="M33" s="72">
        <v>3.2585197360264018E-6</v>
      </c>
      <c r="O33" s="72">
        <v>1.8442141575316693E-5</v>
      </c>
      <c r="S33" s="33">
        <v>2.0365748350165011E-4</v>
      </c>
      <c r="T33" s="72">
        <v>7.8747560287304721E-5</v>
      </c>
      <c r="V33" s="72">
        <v>2.7089940689886318E-5</v>
      </c>
      <c r="W33" s="72">
        <v>1.1095948022213644E-5</v>
      </c>
      <c r="X33" s="72">
        <v>9.223985494636026E-7</v>
      </c>
      <c r="Y33" s="72">
        <v>1.1322249352960038E-6</v>
      </c>
      <c r="AA33" s="72">
        <v>1.8328124615384355E-5</v>
      </c>
      <c r="AB33" s="33">
        <v>1.9639329150372136E-4</v>
      </c>
      <c r="AG33" s="72">
        <v>2.669076729632842E-5</v>
      </c>
      <c r="AK33" s="72">
        <v>1.4192674287360855E-5</v>
      </c>
      <c r="AL33" s="72">
        <v>5.4308662267106704E-7</v>
      </c>
      <c r="AM33" s="72">
        <v>3.258519736026402E-8</v>
      </c>
      <c r="AN33" s="72">
        <v>2.9869764246908684E-6</v>
      </c>
      <c r="AO33" s="72">
        <v>3.8016063586974691E-6</v>
      </c>
      <c r="AP33" s="72">
        <v>2.2809638152184814E-7</v>
      </c>
      <c r="AQ33" s="72">
        <v>1.3577165566776675E-6</v>
      </c>
      <c r="AR33" s="72">
        <v>1.0318645830750274E-6</v>
      </c>
      <c r="AS33" s="72">
        <v>7.0601260947238709E-7</v>
      </c>
      <c r="AT33" s="72">
        <v>5.7024095380462034E-6</v>
      </c>
      <c r="AU33" s="72">
        <v>6.5170394720528041E-8</v>
      </c>
      <c r="AV33" s="33">
        <f t="shared" si="0"/>
        <v>6.1060003418832946E-3</v>
      </c>
      <c r="AX33" s="81">
        <f t="shared" si="1"/>
        <v>0.11866186840295727</v>
      </c>
    </row>
    <row r="34" spans="2:50" x14ac:dyDescent="0.35">
      <c r="B34" s="35">
        <v>302</v>
      </c>
      <c r="C34" s="34" t="s">
        <v>82</v>
      </c>
      <c r="D34" s="71" t="s">
        <v>63</v>
      </c>
      <c r="G34" s="33">
        <v>2.8331172993340346E-3</v>
      </c>
      <c r="O34" s="33">
        <v>6.2364115694006311E-5</v>
      </c>
      <c r="W34" s="33">
        <v>5.1768192385208563E-5</v>
      </c>
      <c r="Y34" s="33">
        <v>9.1064050732005711E-7</v>
      </c>
      <c r="AA34" s="33">
        <v>4.8440814029092191E-5</v>
      </c>
      <c r="AB34" s="33">
        <v>1.1726585856992639E-3</v>
      </c>
      <c r="AG34" s="33">
        <v>4.5339568182614796E-5</v>
      </c>
      <c r="AV34" s="33">
        <f t="shared" si="0"/>
        <v>4.2145992158315404E-3</v>
      </c>
      <c r="AX34" s="81">
        <f t="shared" si="1"/>
        <v>8.1905042502168915E-2</v>
      </c>
    </row>
    <row r="35" spans="2:50" x14ac:dyDescent="0.35">
      <c r="B35" s="35">
        <v>401</v>
      </c>
      <c r="C35" s="34" t="s">
        <v>81</v>
      </c>
      <c r="D35" s="71" t="s">
        <v>63</v>
      </c>
      <c r="G35" s="33">
        <v>4.7065443540192993E-7</v>
      </c>
      <c r="O35" s="33">
        <v>7.9879950729417872E-8</v>
      </c>
      <c r="W35" s="33">
        <v>1.2966481916031089E-8</v>
      </c>
      <c r="X35" s="33">
        <v>3.4996574998284576E-12</v>
      </c>
      <c r="Y35" s="33">
        <v>7.8665520833585717E-10</v>
      </c>
      <c r="AA35" s="33">
        <v>2.9037841073576654E-8</v>
      </c>
      <c r="AB35" s="33">
        <v>1.0098550507838333E-6</v>
      </c>
      <c r="AG35" s="33">
        <v>5.1471730072477009E-8</v>
      </c>
      <c r="AV35" s="33">
        <f t="shared" si="0"/>
        <v>1.6546556448431015E-6</v>
      </c>
      <c r="AX35" s="81">
        <f t="shared" si="1"/>
        <v>3.2155997279230957E-5</v>
      </c>
    </row>
    <row r="36" spans="2:50" x14ac:dyDescent="0.35">
      <c r="B36" s="35">
        <v>402</v>
      </c>
      <c r="C36" s="34" t="s">
        <v>80</v>
      </c>
      <c r="D36" s="71" t="s">
        <v>63</v>
      </c>
      <c r="G36" s="33">
        <v>5.0219546666666628E-7</v>
      </c>
      <c r="O36" s="33">
        <v>2.5266948666666649E-9</v>
      </c>
      <c r="W36" s="33">
        <v>9.7799166666666608E-10</v>
      </c>
      <c r="X36" s="33">
        <v>2.0187933333333317E-12</v>
      </c>
      <c r="Y36" s="33">
        <v>9.9109266666666583E-12</v>
      </c>
      <c r="AA36" s="33">
        <v>4.3191573333333299E-9</v>
      </c>
      <c r="AB36" s="33">
        <v>1.6213581999999987E-7</v>
      </c>
      <c r="AG36" s="33">
        <v>3.5127275333333303E-9</v>
      </c>
      <c r="AV36" s="33">
        <f t="shared" si="0"/>
        <v>6.7567978778666607E-7</v>
      </c>
      <c r="AX36" s="81">
        <f t="shared" si="1"/>
        <v>1.3130923939016693E-5</v>
      </c>
    </row>
    <row r="37" spans="2:50" x14ac:dyDescent="0.35">
      <c r="B37" s="71">
        <v>501</v>
      </c>
      <c r="C37" s="71" t="s">
        <v>144</v>
      </c>
      <c r="D37" s="71" t="s">
        <v>63</v>
      </c>
      <c r="G37" s="33">
        <v>3.5129376552867547E-2</v>
      </c>
      <c r="I37" s="33">
        <v>5.4788657942923646E-2</v>
      </c>
      <c r="O37" s="33">
        <v>7.2968499933777353E-4</v>
      </c>
      <c r="R37" s="33">
        <v>1.0119287982759448E-5</v>
      </c>
      <c r="T37" s="33">
        <v>5.4259818521499407E-3</v>
      </c>
      <c r="U37" s="33">
        <v>1.2979512011956407E-2</v>
      </c>
      <c r="W37" s="33">
        <v>2.6589707879963488E-3</v>
      </c>
      <c r="AA37" s="33">
        <v>1.3399615383644778E-3</v>
      </c>
      <c r="AB37" s="33">
        <v>1.0218799799793933E-2</v>
      </c>
      <c r="AG37" s="33">
        <v>7.2887335513964133E-4</v>
      </c>
      <c r="AV37" s="33">
        <f t="shared" si="0"/>
        <v>0.12400993812851248</v>
      </c>
      <c r="AX37" s="81">
        <f t="shared" si="1"/>
        <v>2.4099656296982368</v>
      </c>
    </row>
    <row r="38" spans="2:50" ht="15" customHeight="1" x14ac:dyDescent="0.35">
      <c r="B38" s="71">
        <v>502</v>
      </c>
      <c r="C38" s="71" t="s">
        <v>143</v>
      </c>
      <c r="D38" s="71" t="s">
        <v>63</v>
      </c>
      <c r="G38" s="33">
        <v>0.65848173453019077</v>
      </c>
      <c r="I38" s="33">
        <v>1.1573333333333333E-2</v>
      </c>
      <c r="L38" s="33">
        <v>1.3551428571428568E-3</v>
      </c>
      <c r="O38" s="33">
        <v>1.6413361662943942E-3</v>
      </c>
      <c r="T38" s="33">
        <v>0</v>
      </c>
      <c r="V38" s="63">
        <v>8.9303518816353996E-5</v>
      </c>
      <c r="W38" s="33">
        <v>2.6369719617026621E-2</v>
      </c>
      <c r="X38" s="33">
        <v>1.7448017603288743E-6</v>
      </c>
      <c r="Y38" s="33">
        <v>5.3645955414042613E-4</v>
      </c>
      <c r="AA38" s="33">
        <v>5.1593669068270044E-2</v>
      </c>
      <c r="AB38" s="33">
        <v>7.3651945775467839E-2</v>
      </c>
      <c r="AG38" s="33">
        <v>7.8549218207783625E-4</v>
      </c>
      <c r="AH38" s="33">
        <v>0</v>
      </c>
      <c r="AI38" s="33">
        <v>0</v>
      </c>
      <c r="AJ38" s="33">
        <v>0</v>
      </c>
      <c r="AK38" s="33">
        <v>4.7059675134766477E-5</v>
      </c>
      <c r="AV38" s="33">
        <f t="shared" si="0"/>
        <v>0.82612694107965534</v>
      </c>
      <c r="AX38" s="81">
        <f t="shared" si="1"/>
        <v>16.054661132936662</v>
      </c>
    </row>
    <row r="39" spans="2:50" x14ac:dyDescent="0.35">
      <c r="B39" s="59" t="s">
        <v>68</v>
      </c>
      <c r="C39" s="71" t="s">
        <v>67</v>
      </c>
      <c r="D39" s="71" t="s">
        <v>63</v>
      </c>
      <c r="G39" s="33">
        <v>1.3338875117647058E-5</v>
      </c>
      <c r="M39" s="33">
        <v>7.6222143529411756E-6</v>
      </c>
      <c r="S39" s="33">
        <v>4.7638839705882349E-4</v>
      </c>
      <c r="T39" s="33">
        <v>4.0016625352941174E-5</v>
      </c>
      <c r="W39" s="33">
        <v>3.8746256294117646E-6</v>
      </c>
      <c r="Y39" s="33">
        <v>5.602327549411765E-7</v>
      </c>
      <c r="AB39" s="33">
        <v>2.1596273999999997E-5</v>
      </c>
      <c r="AL39" s="33">
        <v>1.2703690588235296E-6</v>
      </c>
      <c r="AM39" s="33">
        <v>7.622214352941176E-8</v>
      </c>
      <c r="AN39" s="33">
        <v>6.9870298235294122E-6</v>
      </c>
      <c r="AO39" s="33">
        <v>8.8925834117647067E-6</v>
      </c>
      <c r="AP39" s="33">
        <v>5.3355500470588243E-7</v>
      </c>
      <c r="AQ39" s="33">
        <v>3.1759226470588235E-6</v>
      </c>
      <c r="AR39" s="33">
        <v>2.4137012117647057E-6</v>
      </c>
      <c r="AS39" s="33">
        <v>1.6514797764705881E-6</v>
      </c>
      <c r="AT39" s="33">
        <v>1.3338875117647058E-5</v>
      </c>
      <c r="AU39" s="33">
        <v>1.5244428705882352E-7</v>
      </c>
      <c r="AV39" s="33">
        <f t="shared" si="0"/>
        <v>6.0188942674905871E-4</v>
      </c>
      <c r="AX39" s="81">
        <f t="shared" si="1"/>
        <v>1.1696907951367633E-2</v>
      </c>
    </row>
    <row r="40" spans="2:50" x14ac:dyDescent="0.35">
      <c r="B40" s="71" t="s">
        <v>65</v>
      </c>
      <c r="C40" s="59" t="s">
        <v>64</v>
      </c>
      <c r="D40" s="71" t="s">
        <v>63</v>
      </c>
      <c r="AV40" s="33">
        <f>SUM(E40:AU40)</f>
        <v>0</v>
      </c>
      <c r="AX40" s="81">
        <f t="shared" si="1"/>
        <v>0</v>
      </c>
    </row>
    <row r="41" spans="2:50" x14ac:dyDescent="0.35">
      <c r="B41" s="82" t="s">
        <v>33</v>
      </c>
      <c r="C41" s="82"/>
      <c r="D41" s="82"/>
      <c r="E41" s="83">
        <f t="shared" ref="E41:AU41" si="2">SUM(E9:E40)</f>
        <v>5.3383374962250103E-2</v>
      </c>
      <c r="F41" s="83">
        <f t="shared" si="2"/>
        <v>8.5411438540720155E-3</v>
      </c>
      <c r="G41" s="83">
        <f t="shared" si="2"/>
        <v>0.87673789572104632</v>
      </c>
      <c r="H41" s="83">
        <f t="shared" si="2"/>
        <v>0</v>
      </c>
      <c r="I41" s="83">
        <f t="shared" si="2"/>
        <v>2.8079430986076184</v>
      </c>
      <c r="J41" s="83">
        <f t="shared" si="2"/>
        <v>0</v>
      </c>
      <c r="K41" s="83">
        <f t="shared" si="2"/>
        <v>0</v>
      </c>
      <c r="L41" s="83">
        <f t="shared" si="2"/>
        <v>1.3551428571428568E-3</v>
      </c>
      <c r="M41" s="83">
        <f t="shared" si="2"/>
        <v>3.1415475527626301E-3</v>
      </c>
      <c r="N41" s="83">
        <f t="shared" si="2"/>
        <v>0</v>
      </c>
      <c r="O41" s="83">
        <f t="shared" si="2"/>
        <v>4.6456485064855224E-2</v>
      </c>
      <c r="P41" s="83">
        <f t="shared" si="2"/>
        <v>0</v>
      </c>
      <c r="Q41" s="83">
        <f t="shared" si="2"/>
        <v>0</v>
      </c>
      <c r="R41" s="83">
        <f t="shared" si="2"/>
        <v>1.0119287982759448E-5</v>
      </c>
      <c r="S41" s="83">
        <f t="shared" si="2"/>
        <v>0.4773094322327649</v>
      </c>
      <c r="T41" s="83">
        <f t="shared" si="2"/>
        <v>0.16279717430814539</v>
      </c>
      <c r="U41" s="83">
        <f t="shared" si="2"/>
        <v>1.2979512011956407E-2</v>
      </c>
      <c r="V41" s="83">
        <f t="shared" si="2"/>
        <v>1.1639345950624032E-4</v>
      </c>
      <c r="W41" s="83">
        <f t="shared" si="2"/>
        <v>3.2422213805890082E-2</v>
      </c>
      <c r="X41" s="83">
        <f t="shared" si="2"/>
        <v>2.6672058282433102E-6</v>
      </c>
      <c r="Y41" s="83">
        <f t="shared" si="2"/>
        <v>3.7055192867563895E-3</v>
      </c>
      <c r="Z41" s="83">
        <f t="shared" si="2"/>
        <v>3.8699337698451325E-2</v>
      </c>
      <c r="AA41" s="83">
        <f t="shared" si="2"/>
        <v>5.3902880445012492E-2</v>
      </c>
      <c r="AB41" s="83">
        <f t="shared" si="2"/>
        <v>0.46384406278807344</v>
      </c>
      <c r="AC41" s="83">
        <f t="shared" si="2"/>
        <v>0</v>
      </c>
      <c r="AD41" s="83">
        <f t="shared" si="2"/>
        <v>0</v>
      </c>
      <c r="AE41" s="83">
        <f t="shared" si="2"/>
        <v>0</v>
      </c>
      <c r="AF41" s="83">
        <f t="shared" si="2"/>
        <v>0</v>
      </c>
      <c r="AG41" s="83">
        <f t="shared" si="2"/>
        <v>8.6993737465530324E-2</v>
      </c>
      <c r="AH41" s="83">
        <f t="shared" si="2"/>
        <v>0</v>
      </c>
      <c r="AI41" s="83">
        <f t="shared" si="2"/>
        <v>0</v>
      </c>
      <c r="AJ41" s="83">
        <f t="shared" si="2"/>
        <v>0</v>
      </c>
      <c r="AK41" s="83">
        <f t="shared" si="2"/>
        <v>6.125234942212733E-5</v>
      </c>
      <c r="AL41" s="83">
        <f t="shared" si="2"/>
        <v>5.235912587937719E-4</v>
      </c>
      <c r="AM41" s="83">
        <f t="shared" si="2"/>
        <v>3.1415475527626319E-5</v>
      </c>
      <c r="AN41" s="83">
        <f t="shared" si="2"/>
        <v>2.8797519233657457E-3</v>
      </c>
      <c r="AO41" s="83">
        <f t="shared" si="2"/>
        <v>3.6663784431444192E-3</v>
      </c>
      <c r="AP41" s="83">
        <f t="shared" si="2"/>
        <v>2.1990832869338419E-4</v>
      </c>
      <c r="AQ41" s="83">
        <f t="shared" si="2"/>
        <v>7.5390443927370759E-4</v>
      </c>
      <c r="AR41" s="83">
        <f t="shared" si="2"/>
        <v>9.9482339170816714E-4</v>
      </c>
      <c r="AS41" s="83">
        <f t="shared" si="2"/>
        <v>6.8066863643190343E-4</v>
      </c>
      <c r="AT41" s="83">
        <f t="shared" si="2"/>
        <v>5.4977082173346048E-3</v>
      </c>
      <c r="AU41" s="83">
        <f t="shared" si="2"/>
        <v>6.2830951055252638E-5</v>
      </c>
      <c r="AV41" s="82">
        <f>SUM(AV9:AV40)</f>
        <v>5.1457139720303964</v>
      </c>
      <c r="AX41" s="81">
        <f>SUM(AX9:AX40)</f>
        <v>99.999999999999986</v>
      </c>
    </row>
    <row r="42" spans="2:50" x14ac:dyDescent="0.35">
      <c r="D42" s="71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4017-56CD-4E7D-9279-8FE0CF209F68}">
  <dimension ref="B1:Y597"/>
  <sheetViews>
    <sheetView showGridLines="0" zoomScaleNormal="100" workbookViewId="0">
      <pane xSplit="4" ySplit="5" topLeftCell="E6" activePane="bottomRight" state="frozen"/>
      <selection activeCell="H162" sqref="H162:V173"/>
      <selection pane="topRight" activeCell="H162" sqref="H162:V173"/>
      <selection pane="bottomLeft" activeCell="H162" sqref="H162:V173"/>
      <selection pane="bottomRight" sqref="A1:XFD1048576"/>
    </sheetView>
  </sheetViews>
  <sheetFormatPr defaultColWidth="9.1796875" defaultRowHeight="14.5" x14ac:dyDescent="0.35"/>
  <cols>
    <col min="1" max="1" width="2.54296875" style="33" customWidth="1"/>
    <col min="2" max="2" width="20.1796875" style="33" customWidth="1"/>
    <col min="3" max="3" width="65.7265625" style="33" customWidth="1"/>
    <col min="4" max="4" width="24.1796875" style="33" customWidth="1"/>
    <col min="5" max="5" width="10.453125" style="33" customWidth="1"/>
    <col min="6" max="6" width="10.453125" style="48" customWidth="1"/>
    <col min="7" max="7" width="23.26953125" style="48" customWidth="1"/>
    <col min="8" max="17" width="10.7265625" style="33" customWidth="1"/>
    <col min="18" max="18" width="12.1796875" style="33" customWidth="1"/>
    <col min="19" max="21" width="10.7265625" style="33" customWidth="1"/>
    <col min="22" max="22" width="12.26953125" style="33" customWidth="1"/>
    <col min="23" max="23" width="9.26953125" style="33" customWidth="1"/>
    <col min="24" max="16384" width="9.1796875" style="33"/>
  </cols>
  <sheetData>
    <row r="1" spans="2:22" x14ac:dyDescent="0.35">
      <c r="B1" s="47" t="s">
        <v>142</v>
      </c>
      <c r="C1" s="48"/>
    </row>
    <row r="2" spans="2:22" x14ac:dyDescent="0.35">
      <c r="B2" s="47" t="s">
        <v>192</v>
      </c>
      <c r="C2" s="48"/>
      <c r="K2" s="36"/>
    </row>
    <row r="3" spans="2:22" x14ac:dyDescent="0.35">
      <c r="B3" s="47" t="s">
        <v>141</v>
      </c>
      <c r="C3" s="48"/>
    </row>
    <row r="5" spans="2:22" ht="43.5" x14ac:dyDescent="0.35">
      <c r="B5" s="49" t="s">
        <v>140</v>
      </c>
      <c r="C5" s="49" t="s">
        <v>139</v>
      </c>
      <c r="D5" s="50" t="s">
        <v>138</v>
      </c>
      <c r="E5" s="49" t="s">
        <v>18</v>
      </c>
      <c r="F5" s="51" t="s">
        <v>137</v>
      </c>
      <c r="G5" s="52" t="s">
        <v>136</v>
      </c>
      <c r="H5" s="53" t="s">
        <v>135</v>
      </c>
      <c r="I5" s="53" t="s">
        <v>134</v>
      </c>
      <c r="J5" s="54" t="s">
        <v>133</v>
      </c>
      <c r="K5" s="53" t="s">
        <v>132</v>
      </c>
      <c r="L5" s="54" t="s">
        <v>131</v>
      </c>
      <c r="M5" s="54" t="s">
        <v>130</v>
      </c>
      <c r="N5" s="54" t="s">
        <v>129</v>
      </c>
      <c r="O5" s="54" t="s">
        <v>128</v>
      </c>
      <c r="P5" s="53" t="s">
        <v>127</v>
      </c>
      <c r="Q5" s="53" t="s">
        <v>126</v>
      </c>
      <c r="R5" s="53" t="s">
        <v>125</v>
      </c>
      <c r="S5" s="53" t="s">
        <v>124</v>
      </c>
      <c r="T5" s="53" t="s">
        <v>123</v>
      </c>
      <c r="U5" s="53" t="s">
        <v>122</v>
      </c>
      <c r="V5" s="53" t="s">
        <v>121</v>
      </c>
    </row>
    <row r="6" spans="2:22" x14ac:dyDescent="0.35">
      <c r="B6" s="35">
        <v>101</v>
      </c>
      <c r="C6" s="34" t="s">
        <v>120</v>
      </c>
      <c r="D6" s="34" t="s">
        <v>63</v>
      </c>
      <c r="E6" s="34" t="s">
        <v>21</v>
      </c>
      <c r="F6" s="55">
        <v>1</v>
      </c>
      <c r="G6" s="35" t="s">
        <v>66</v>
      </c>
      <c r="H6" s="36">
        <v>0.23039149999999997</v>
      </c>
      <c r="I6" s="36">
        <v>1.4867385298851152E-3</v>
      </c>
      <c r="J6" s="36">
        <v>0.99928852968412429</v>
      </c>
      <c r="K6" s="36">
        <v>1.6293000000000002</v>
      </c>
      <c r="L6" s="36">
        <v>0.19526062444235201</v>
      </c>
      <c r="M6" s="36">
        <v>0.62272307254587977</v>
      </c>
      <c r="N6" s="36">
        <v>0.81798369698823137</v>
      </c>
      <c r="O6" s="36">
        <v>0.81798369698823137</v>
      </c>
      <c r="P6" s="36">
        <v>3.0233137130751708E-2</v>
      </c>
      <c r="Q6" s="36">
        <v>0.17175018979665807</v>
      </c>
      <c r="R6" s="37">
        <v>30028.372963007416</v>
      </c>
      <c r="S6" s="36">
        <v>0.58172478506208458</v>
      </c>
      <c r="T6" s="36">
        <v>5.8172478506208478E-2</v>
      </c>
      <c r="U6" s="36">
        <v>0.17175018979665807</v>
      </c>
      <c r="V6" s="37">
        <v>30060.076963793297</v>
      </c>
    </row>
    <row r="7" spans="2:22" x14ac:dyDescent="0.35">
      <c r="B7" s="35">
        <v>101</v>
      </c>
      <c r="C7" s="34" t="s">
        <v>120</v>
      </c>
      <c r="D7" s="34" t="s">
        <v>63</v>
      </c>
      <c r="E7" s="34" t="s">
        <v>22</v>
      </c>
      <c r="F7" s="55">
        <v>1</v>
      </c>
      <c r="G7" s="35" t="s">
        <v>66</v>
      </c>
      <c r="H7" s="36">
        <v>0.23463349999999999</v>
      </c>
      <c r="I7" s="36">
        <v>1.6112490447504973E-3</v>
      </c>
      <c r="J7" s="36">
        <v>0.55671040931539328</v>
      </c>
      <c r="K7" s="36">
        <v>1.26945</v>
      </c>
      <c r="L7" s="36">
        <v>0.15438988207361212</v>
      </c>
      <c r="M7" s="36">
        <v>0.49237854282935767</v>
      </c>
      <c r="N7" s="36">
        <v>0.64676842490296971</v>
      </c>
      <c r="O7" s="36">
        <v>0.64676842490296971</v>
      </c>
      <c r="P7" s="36">
        <v>3.2765084339005268E-2</v>
      </c>
      <c r="Q7" s="36">
        <v>0.13580050573204622</v>
      </c>
      <c r="R7" s="37">
        <v>23723.315766098287</v>
      </c>
      <c r="S7" s="36">
        <v>0.45996176249834997</v>
      </c>
      <c r="T7" s="36">
        <v>4.5996176249834993E-2</v>
      </c>
      <c r="U7" s="36">
        <v>0.13580050573204622</v>
      </c>
      <c r="V7" s="37">
        <v>23748.38368215445</v>
      </c>
    </row>
    <row r="8" spans="2:22" x14ac:dyDescent="0.35">
      <c r="B8" s="35">
        <v>101</v>
      </c>
      <c r="C8" s="34" t="s">
        <v>120</v>
      </c>
      <c r="D8" s="34" t="s">
        <v>63</v>
      </c>
      <c r="E8" s="34" t="s">
        <v>23</v>
      </c>
      <c r="F8" s="55">
        <v>1</v>
      </c>
      <c r="G8" s="35" t="s">
        <v>66</v>
      </c>
      <c r="H8" s="36">
        <v>0.16363950000000002</v>
      </c>
      <c r="I8" s="36">
        <v>2.2415451754134478E-3</v>
      </c>
      <c r="J8" s="36">
        <v>0.76717444711163085</v>
      </c>
      <c r="K8" s="36">
        <v>1.4525999999999999</v>
      </c>
      <c r="L8" s="36">
        <v>0.18195025773487175</v>
      </c>
      <c r="M8" s="36">
        <v>0.58027379493823972</v>
      </c>
      <c r="N8" s="36">
        <v>0.76222405267311133</v>
      </c>
      <c r="O8" s="36">
        <v>0.76222405267311133</v>
      </c>
      <c r="P8" s="36">
        <v>4.5582287208421515E-2</v>
      </c>
      <c r="Q8" s="36">
        <v>0.16004246318868656</v>
      </c>
      <c r="R8" s="37">
        <v>27863.10353774406</v>
      </c>
      <c r="S8" s="36">
        <v>0.54207024521760883</v>
      </c>
      <c r="T8" s="36">
        <v>5.4207024521760891E-2</v>
      </c>
      <c r="U8" s="36">
        <v>0.16004246318868656</v>
      </c>
      <c r="V8" s="37">
        <v>27892.646366108424</v>
      </c>
    </row>
    <row r="9" spans="2:22" x14ac:dyDescent="0.35">
      <c r="B9" s="35">
        <v>101</v>
      </c>
      <c r="C9" s="34" t="s">
        <v>120</v>
      </c>
      <c r="D9" s="34" t="s">
        <v>63</v>
      </c>
      <c r="E9" s="34" t="s">
        <v>24</v>
      </c>
      <c r="F9" s="55">
        <v>2</v>
      </c>
      <c r="G9" s="35" t="s">
        <v>66</v>
      </c>
      <c r="H9" s="36">
        <v>5.7058499999999991E-2</v>
      </c>
      <c r="I9" s="36">
        <v>2.5942687741638379E-3</v>
      </c>
      <c r="J9" s="36">
        <v>0.86793036932882173</v>
      </c>
      <c r="K9" s="36">
        <v>1.4757499999999999</v>
      </c>
      <c r="L9" s="36">
        <v>0.18544303557056116</v>
      </c>
      <c r="M9" s="36">
        <v>0.59141292425205993</v>
      </c>
      <c r="N9" s="36">
        <v>0.7768559598226209</v>
      </c>
      <c r="O9" s="36">
        <v>0.7768559598226209</v>
      </c>
      <c r="P9" s="36">
        <v>5.2754994927980525E-2</v>
      </c>
      <c r="Q9" s="36">
        <v>0.16311469169307882</v>
      </c>
      <c r="R9" s="37">
        <v>28390.511978451301</v>
      </c>
      <c r="S9" s="36">
        <v>0.55247600644847028</v>
      </c>
      <c r="T9" s="36">
        <v>5.5247600644847031E-2</v>
      </c>
      <c r="U9" s="36">
        <v>0.16311469169307882</v>
      </c>
      <c r="V9" s="37">
        <v>28420.62192080274</v>
      </c>
    </row>
    <row r="10" spans="2:22" x14ac:dyDescent="0.35">
      <c r="B10" s="35">
        <v>101</v>
      </c>
      <c r="C10" s="34" t="s">
        <v>120</v>
      </c>
      <c r="D10" s="34" t="s">
        <v>63</v>
      </c>
      <c r="E10" s="34" t="s">
        <v>25</v>
      </c>
      <c r="F10" s="55">
        <v>2</v>
      </c>
      <c r="G10" s="35" t="s">
        <v>66</v>
      </c>
      <c r="H10" s="36">
        <v>5.8541499999999996E-2</v>
      </c>
      <c r="I10" s="36">
        <v>4.4488329646511545E-4</v>
      </c>
      <c r="J10" s="36">
        <v>0.40325145163123832</v>
      </c>
      <c r="K10" s="36">
        <v>0.9426000000000001</v>
      </c>
      <c r="L10" s="36">
        <v>0.11529903481941121</v>
      </c>
      <c r="M10" s="36">
        <v>0.36771043537001413</v>
      </c>
      <c r="N10" s="36">
        <v>0.48300947018942536</v>
      </c>
      <c r="O10" s="36">
        <v>0.48300947018942536</v>
      </c>
      <c r="P10" s="36">
        <v>9.0467943346097656E-3</v>
      </c>
      <c r="Q10" s="36">
        <v>0.10141640778912811</v>
      </c>
      <c r="R10" s="37">
        <v>17671.405513893205</v>
      </c>
      <c r="S10" s="36">
        <v>0.34350144295472118</v>
      </c>
      <c r="T10" s="36">
        <v>3.4350144295472111E-2</v>
      </c>
      <c r="U10" s="36">
        <v>0.10141640778912811</v>
      </c>
      <c r="V10" s="37">
        <v>17690.126342534233</v>
      </c>
    </row>
    <row r="11" spans="2:22" x14ac:dyDescent="0.35">
      <c r="B11" s="35">
        <v>101</v>
      </c>
      <c r="C11" s="34" t="s">
        <v>120</v>
      </c>
      <c r="D11" s="34" t="s">
        <v>63</v>
      </c>
      <c r="E11" s="34" t="s">
        <v>26</v>
      </c>
      <c r="F11" s="55">
        <v>2</v>
      </c>
      <c r="G11" s="35" t="s">
        <v>66</v>
      </c>
      <c r="H11" s="36">
        <v>2.3091499999999997E-2</v>
      </c>
      <c r="I11" s="36">
        <v>2.5407819824740832E-3</v>
      </c>
      <c r="J11" s="36">
        <v>0.4267650796392497</v>
      </c>
      <c r="K11" s="36">
        <v>1.3921500000000002</v>
      </c>
      <c r="L11" s="36">
        <v>0.1725955486004582</v>
      </c>
      <c r="M11" s="36">
        <v>0.55043985769875869</v>
      </c>
      <c r="N11" s="36">
        <v>0.72303540629921692</v>
      </c>
      <c r="O11" s="36">
        <v>0.72303540629921692</v>
      </c>
      <c r="P11" s="36">
        <v>5.166732989789264E-2</v>
      </c>
      <c r="Q11" s="36">
        <v>0.15181411160005176</v>
      </c>
      <c r="R11" s="37">
        <v>26338.945940693833</v>
      </c>
      <c r="S11" s="36">
        <v>0.51420048818863007</v>
      </c>
      <c r="T11" s="36">
        <v>5.1420048818862987E-2</v>
      </c>
      <c r="U11" s="36">
        <v>0.15181411160005176</v>
      </c>
      <c r="V11" s="37">
        <v>26366.969867300118</v>
      </c>
    </row>
    <row r="12" spans="2:22" x14ac:dyDescent="0.35">
      <c r="B12" s="35">
        <v>101</v>
      </c>
      <c r="C12" s="34" t="s">
        <v>120</v>
      </c>
      <c r="D12" s="34" t="s">
        <v>63</v>
      </c>
      <c r="E12" s="34" t="s">
        <v>27</v>
      </c>
      <c r="F12" s="55">
        <v>3</v>
      </c>
      <c r="G12" s="35" t="s">
        <v>66</v>
      </c>
      <c r="H12" s="36">
        <v>8.8329500000000005E-2</v>
      </c>
      <c r="I12" s="36">
        <v>2.6834348007497241E-3</v>
      </c>
      <c r="J12" s="36">
        <v>0.51185744036391012</v>
      </c>
      <c r="K12" s="36">
        <v>1.4630000000000003</v>
      </c>
      <c r="L12" s="36">
        <v>0.18371011003467302</v>
      </c>
      <c r="M12" s="36">
        <v>0.58588629686733551</v>
      </c>
      <c r="N12" s="36">
        <v>0.76959640690200859</v>
      </c>
      <c r="O12" s="36">
        <v>0.76959640690200859</v>
      </c>
      <c r="P12" s="36">
        <v>5.4568204618176429E-2</v>
      </c>
      <c r="Q12" s="36">
        <v>0.16159041975887667</v>
      </c>
      <c r="R12" s="37">
        <v>28012.400136759316</v>
      </c>
      <c r="S12" s="36">
        <v>0.54731323623930928</v>
      </c>
      <c r="T12" s="36">
        <v>5.473132362393094E-2</v>
      </c>
      <c r="U12" s="36">
        <v>0.16159041975887667</v>
      </c>
      <c r="V12" s="37">
        <v>28042.22870813436</v>
      </c>
    </row>
    <row r="13" spans="2:22" x14ac:dyDescent="0.35">
      <c r="B13" s="35">
        <v>101</v>
      </c>
      <c r="C13" s="34" t="s">
        <v>120</v>
      </c>
      <c r="D13" s="34" t="s">
        <v>63</v>
      </c>
      <c r="E13" s="34" t="s">
        <v>28</v>
      </c>
      <c r="F13" s="55">
        <v>3</v>
      </c>
      <c r="G13" s="35" t="s">
        <v>66</v>
      </c>
      <c r="H13" s="36">
        <v>0.20006749999999998</v>
      </c>
      <c r="I13" s="36">
        <v>1.4802653912552493E-3</v>
      </c>
      <c r="J13" s="36">
        <v>0.22688689091415179</v>
      </c>
      <c r="K13" s="36">
        <v>1.2128500000000002</v>
      </c>
      <c r="L13" s="36">
        <v>0.15238651682128648</v>
      </c>
      <c r="M13" s="36">
        <v>0.48598943202464329</v>
      </c>
      <c r="N13" s="36">
        <v>0.63837594884592974</v>
      </c>
      <c r="O13" s="36">
        <v>0.63837594884592974</v>
      </c>
      <c r="P13" s="36">
        <v>3.0101504510805947E-2</v>
      </c>
      <c r="Q13" s="36">
        <v>0.1340383564851019</v>
      </c>
      <c r="R13" s="37">
        <v>23283.144743661585</v>
      </c>
      <c r="S13" s="36">
        <v>0.45399329228507318</v>
      </c>
      <c r="T13" s="36">
        <v>4.5399329228507326E-2</v>
      </c>
      <c r="U13" s="36">
        <v>0.1340383564851019</v>
      </c>
      <c r="V13" s="37">
        <v>23307.887378091116</v>
      </c>
    </row>
    <row r="14" spans="2:22" x14ac:dyDescent="0.35">
      <c r="B14" s="35">
        <v>101</v>
      </c>
      <c r="C14" s="34" t="s">
        <v>120</v>
      </c>
      <c r="D14" s="34" t="s">
        <v>63</v>
      </c>
      <c r="E14" s="34" t="s">
        <v>29</v>
      </c>
      <c r="F14" s="55">
        <v>3</v>
      </c>
      <c r="G14" s="35" t="s">
        <v>66</v>
      </c>
      <c r="H14" s="36">
        <v>0.16966200000000009</v>
      </c>
      <c r="I14" s="36">
        <v>2.4815820205179627E-3</v>
      </c>
      <c r="J14" s="36">
        <v>0.18236999555633315</v>
      </c>
      <c r="K14" s="36">
        <v>1.1914499999999997</v>
      </c>
      <c r="L14" s="36">
        <v>0.14951933721104096</v>
      </c>
      <c r="M14" s="36">
        <v>0.47684545380818461</v>
      </c>
      <c r="N14" s="36">
        <v>0.62636479101922538</v>
      </c>
      <c r="O14" s="36">
        <v>0.62636479101922538</v>
      </c>
      <c r="P14" s="36">
        <v>5.0463486362544843E-2</v>
      </c>
      <c r="Q14" s="36">
        <v>0.13151640079819807</v>
      </c>
      <c r="R14" s="37">
        <v>22803.563591077702</v>
      </c>
      <c r="S14" s="36">
        <v>0.44545132716912667</v>
      </c>
      <c r="T14" s="36">
        <v>4.4545132716912676E-2</v>
      </c>
      <c r="U14" s="36">
        <v>0.13151640079819807</v>
      </c>
      <c r="V14" s="37">
        <v>22827.840688408418</v>
      </c>
    </row>
    <row r="15" spans="2:22" x14ac:dyDescent="0.35">
      <c r="B15" s="35">
        <v>101</v>
      </c>
      <c r="C15" s="34" t="s">
        <v>120</v>
      </c>
      <c r="D15" s="34" t="s">
        <v>63</v>
      </c>
      <c r="E15" s="34" t="s">
        <v>30</v>
      </c>
      <c r="F15" s="55">
        <v>4</v>
      </c>
      <c r="G15" s="35" t="s">
        <v>66</v>
      </c>
      <c r="H15" s="36">
        <v>8.8999999999999996E-2</v>
      </c>
      <c r="I15" s="36">
        <v>7.7110302536319893E-4</v>
      </c>
      <c r="J15" s="36">
        <v>0.18811728255967813</v>
      </c>
      <c r="K15" s="36">
        <v>0.70534999999999992</v>
      </c>
      <c r="L15" s="36">
        <v>8.8705544566485134E-2</v>
      </c>
      <c r="M15" s="36">
        <v>0.28289876375257428</v>
      </c>
      <c r="N15" s="36">
        <v>0.37160430831905933</v>
      </c>
      <c r="O15" s="36">
        <v>0.37160430831905933</v>
      </c>
      <c r="P15" s="36">
        <v>1.5680540349986463E-2</v>
      </c>
      <c r="Q15" s="36">
        <v>7.8024917511250277E-2</v>
      </c>
      <c r="R15" s="37">
        <v>13525.373850914941</v>
      </c>
      <c r="S15" s="36">
        <v>0.26427352669861293</v>
      </c>
      <c r="T15" s="36">
        <v>2.6427352669861293E-2</v>
      </c>
      <c r="U15" s="36">
        <v>7.8024917511250277E-2</v>
      </c>
      <c r="V15" s="37">
        <v>13539.776758120017</v>
      </c>
    </row>
    <row r="16" spans="2:22" x14ac:dyDescent="0.35">
      <c r="B16" s="35">
        <v>101</v>
      </c>
      <c r="C16" s="34" t="s">
        <v>120</v>
      </c>
      <c r="D16" s="34" t="s">
        <v>63</v>
      </c>
      <c r="E16" s="34" t="s">
        <v>31</v>
      </c>
      <c r="F16" s="55">
        <v>4</v>
      </c>
      <c r="G16" s="35" t="s">
        <v>66</v>
      </c>
      <c r="H16" s="36">
        <v>2.3435999999999998E-2</v>
      </c>
      <c r="I16" s="36">
        <v>9.4260347154398168E-4</v>
      </c>
      <c r="J16" s="36">
        <v>0.15435530909227135</v>
      </c>
      <c r="K16" s="36">
        <v>0.63970000000000005</v>
      </c>
      <c r="L16" s="36">
        <v>7.4877298450088198E-2</v>
      </c>
      <c r="M16" s="36">
        <v>0.23879787073271372</v>
      </c>
      <c r="N16" s="36">
        <v>0.31367516918280192</v>
      </c>
      <c r="O16" s="36">
        <v>0.31367516918280192</v>
      </c>
      <c r="P16" s="36">
        <v>1.9168037581775686E-2</v>
      </c>
      <c r="Q16" s="36">
        <v>6.586166697454382E-2</v>
      </c>
      <c r="R16" s="37">
        <v>11518.58499481647</v>
      </c>
      <c r="S16" s="36">
        <v>0.22307610902763966</v>
      </c>
      <c r="T16" s="36">
        <v>2.2307610902763966E-2</v>
      </c>
      <c r="U16" s="36">
        <v>6.586166697454382E-2</v>
      </c>
      <c r="V16" s="37">
        <v>11530.742642758478</v>
      </c>
    </row>
    <row r="17" spans="2:22" x14ac:dyDescent="0.35">
      <c r="B17" s="35">
        <v>101</v>
      </c>
      <c r="C17" s="34" t="s">
        <v>120</v>
      </c>
      <c r="D17" s="34" t="s">
        <v>63</v>
      </c>
      <c r="E17" s="34" t="s">
        <v>32</v>
      </c>
      <c r="F17" s="55">
        <v>4</v>
      </c>
      <c r="G17" s="35" t="s">
        <v>66</v>
      </c>
      <c r="H17" s="36">
        <v>1.4295E-3</v>
      </c>
      <c r="I17" s="36">
        <v>2.5991609192130387E-3</v>
      </c>
      <c r="J17" s="36">
        <v>0.44062087014486179</v>
      </c>
      <c r="K17" s="36">
        <v>1.5312500000000007</v>
      </c>
      <c r="L17" s="36">
        <v>0.19216976385593995</v>
      </c>
      <c r="M17" s="36">
        <v>0.61286573337840322</v>
      </c>
      <c r="N17" s="36">
        <v>0.80503549723434342</v>
      </c>
      <c r="O17" s="36">
        <v>0.80503549723434342</v>
      </c>
      <c r="P17" s="36">
        <v>5.2854477714740236E-2</v>
      </c>
      <c r="Q17" s="36">
        <v>0.16903148553220465</v>
      </c>
      <c r="R17" s="37">
        <v>29574.039206580186</v>
      </c>
      <c r="S17" s="36">
        <v>0.57251642461858809</v>
      </c>
      <c r="T17" s="36">
        <v>5.72516424618588E-2</v>
      </c>
      <c r="U17" s="36">
        <v>0.16903148553220465</v>
      </c>
      <c r="V17" s="37">
        <v>29605.241351721899</v>
      </c>
    </row>
    <row r="18" spans="2:22" x14ac:dyDescent="0.35">
      <c r="B18" s="38">
        <v>101</v>
      </c>
      <c r="C18" s="39" t="s">
        <v>120</v>
      </c>
      <c r="D18" s="39"/>
      <c r="E18" s="39" t="s">
        <v>62</v>
      </c>
      <c r="F18" s="56"/>
      <c r="G18" s="38"/>
      <c r="H18" s="40">
        <f>SUM(H6:H17)</f>
        <v>1.3392805000000003</v>
      </c>
      <c r="I18" s="40">
        <f t="shared" ref="I18:V18" si="0">SUM(I6:I17)</f>
        <v>2.1877616431795251E-2</v>
      </c>
      <c r="J18" s="40">
        <f t="shared" si="0"/>
        <v>5.7253280753416638</v>
      </c>
      <c r="K18" s="40">
        <f t="shared" si="0"/>
        <v>14.90545</v>
      </c>
      <c r="L18" s="40">
        <f t="shared" si="0"/>
        <v>1.8463069541807802</v>
      </c>
      <c r="M18" s="40">
        <f t="shared" si="0"/>
        <v>5.8882221781981645</v>
      </c>
      <c r="N18" s="40">
        <f t="shared" si="0"/>
        <v>7.7345291323789445</v>
      </c>
      <c r="O18" s="40">
        <f t="shared" si="0"/>
        <v>7.7345291323789445</v>
      </c>
      <c r="P18" s="40">
        <f t="shared" si="0"/>
        <v>0.44488587897669096</v>
      </c>
      <c r="Q18" s="40">
        <f t="shared" si="0"/>
        <v>1.6240016168598248</v>
      </c>
      <c r="R18" s="41">
        <f t="shared" si="0"/>
        <v>282732.76222369826</v>
      </c>
      <c r="S18" s="40">
        <f t="shared" si="0"/>
        <v>5.5005586464082157</v>
      </c>
      <c r="T18" s="40">
        <f t="shared" si="0"/>
        <v>0.55005586464082146</v>
      </c>
      <c r="U18" s="40">
        <f t="shared" si="0"/>
        <v>1.6240016168598248</v>
      </c>
      <c r="V18" s="41">
        <f t="shared" si="0"/>
        <v>283032.54266992753</v>
      </c>
    </row>
    <row r="19" spans="2:22" x14ac:dyDescent="0.35">
      <c r="B19" s="35">
        <v>102</v>
      </c>
      <c r="C19" s="34" t="s">
        <v>119</v>
      </c>
      <c r="D19" s="34" t="s">
        <v>63</v>
      </c>
      <c r="E19" s="34" t="s">
        <v>21</v>
      </c>
      <c r="F19" s="55">
        <v>1</v>
      </c>
      <c r="G19" s="35" t="s">
        <v>66</v>
      </c>
      <c r="H19" s="36">
        <v>8.4000000000000005E-2</v>
      </c>
      <c r="I19" s="36">
        <v>1.1720022588286064E-3</v>
      </c>
      <c r="J19" s="36">
        <v>1.200112265756522</v>
      </c>
      <c r="K19" s="36">
        <v>1.3781000000000001</v>
      </c>
      <c r="L19" s="36">
        <v>0.21035912373507629</v>
      </c>
      <c r="M19" s="36">
        <v>0.30480607724878389</v>
      </c>
      <c r="N19" s="36">
        <v>0.51516520098386009</v>
      </c>
      <c r="O19" s="36">
        <v>0.51516520098386009</v>
      </c>
      <c r="P19" s="36">
        <v>2.3832909618246093E-2</v>
      </c>
      <c r="Q19" s="36">
        <v>0.1394981503397463</v>
      </c>
      <c r="R19" s="37">
        <v>24433.173959078198</v>
      </c>
      <c r="S19" s="36">
        <v>0.47322740938245927</v>
      </c>
      <c r="T19" s="36">
        <v>4.7322740938245934E-2</v>
      </c>
      <c r="U19" s="36">
        <v>0.1394981503397463</v>
      </c>
      <c r="V19" s="37">
        <v>24458.964852889538</v>
      </c>
    </row>
    <row r="20" spans="2:22" x14ac:dyDescent="0.35">
      <c r="B20" s="35">
        <v>102</v>
      </c>
      <c r="C20" s="34" t="s">
        <v>119</v>
      </c>
      <c r="D20" s="34" t="s">
        <v>63</v>
      </c>
      <c r="E20" s="34" t="s">
        <v>22</v>
      </c>
      <c r="F20" s="55">
        <v>1</v>
      </c>
      <c r="G20" s="35" t="s">
        <v>66</v>
      </c>
      <c r="H20" s="36">
        <v>8.0000000000000002E-3</v>
      </c>
      <c r="I20" s="36">
        <v>1.6325265926288362E-3</v>
      </c>
      <c r="J20" s="36">
        <v>0.80523237822628335</v>
      </c>
      <c r="K20" s="36">
        <v>1.3770000000000002</v>
      </c>
      <c r="L20" s="36">
        <v>0.20713734505121084</v>
      </c>
      <c r="M20" s="36">
        <v>0.30013778568644833</v>
      </c>
      <c r="N20" s="36">
        <v>0.50727513073765917</v>
      </c>
      <c r="O20" s="36">
        <v>0.50727513073765917</v>
      </c>
      <c r="P20" s="36">
        <v>3.3197767699180002E-2</v>
      </c>
      <c r="Q20" s="36">
        <v>0.13736165081824589</v>
      </c>
      <c r="R20" s="37">
        <v>24034.247674823582</v>
      </c>
      <c r="S20" s="36">
        <v>0.46597964207340076</v>
      </c>
      <c r="T20" s="36">
        <v>4.6597964207340067E-2</v>
      </c>
      <c r="U20" s="36">
        <v>0.13736165081824589</v>
      </c>
      <c r="V20" s="37">
        <v>24059.643565316579</v>
      </c>
    </row>
    <row r="21" spans="2:22" x14ac:dyDescent="0.35">
      <c r="B21" s="35">
        <v>102</v>
      </c>
      <c r="C21" s="34" t="s">
        <v>119</v>
      </c>
      <c r="D21" s="34" t="s">
        <v>63</v>
      </c>
      <c r="E21" s="34" t="s">
        <v>23</v>
      </c>
      <c r="F21" s="55">
        <v>1</v>
      </c>
      <c r="G21" s="35" t="s">
        <v>66</v>
      </c>
      <c r="H21" s="36">
        <v>0</v>
      </c>
      <c r="I21" s="36">
        <v>2.3430435211670483E-3</v>
      </c>
      <c r="J21" s="36">
        <v>0.90747893903805021</v>
      </c>
      <c r="K21" s="36">
        <v>1.5157</v>
      </c>
      <c r="L21" s="36">
        <v>0.25180767580581159</v>
      </c>
      <c r="M21" s="36">
        <v>0.36486418331046166</v>
      </c>
      <c r="N21" s="36">
        <v>0.6166718591162732</v>
      </c>
      <c r="O21" s="36">
        <v>0.6166718591162732</v>
      </c>
      <c r="P21" s="36">
        <v>4.7646277173052448E-2</v>
      </c>
      <c r="Q21" s="36">
        <v>0.16698446158436833</v>
      </c>
      <c r="R21" s="37">
        <v>29117.377971053647</v>
      </c>
      <c r="S21" s="36">
        <v>0.56647076660327766</v>
      </c>
      <c r="T21" s="36">
        <v>5.6647076660327755E-2</v>
      </c>
      <c r="U21" s="36">
        <v>0.16698446158436833</v>
      </c>
      <c r="V21" s="37">
        <v>29148.250627833524</v>
      </c>
    </row>
    <row r="22" spans="2:22" x14ac:dyDescent="0.35">
      <c r="B22" s="35">
        <v>102</v>
      </c>
      <c r="C22" s="34" t="s">
        <v>119</v>
      </c>
      <c r="D22" s="34" t="s">
        <v>63</v>
      </c>
      <c r="E22" s="34" t="s">
        <v>24</v>
      </c>
      <c r="F22" s="55">
        <v>2</v>
      </c>
      <c r="G22" s="35" t="s">
        <v>66</v>
      </c>
      <c r="H22" s="36">
        <v>1.4E-3</v>
      </c>
      <c r="I22" s="36">
        <v>2.7153719405405637E-3</v>
      </c>
      <c r="J22" s="36">
        <v>1.0879910260843009</v>
      </c>
      <c r="K22" s="36">
        <v>1.5421500000000006</v>
      </c>
      <c r="L22" s="36">
        <v>0.25691819317783748</v>
      </c>
      <c r="M22" s="36">
        <v>0.37226921868625423</v>
      </c>
      <c r="N22" s="36">
        <v>0.62918741186409166</v>
      </c>
      <c r="O22" s="36">
        <v>0.62918741186409166</v>
      </c>
      <c r="P22" s="36">
        <v>5.52176529962548E-2</v>
      </c>
      <c r="Q22" s="36">
        <v>0.17037346467593173</v>
      </c>
      <c r="R22" s="37">
        <v>29700.344661239997</v>
      </c>
      <c r="S22" s="36">
        <v>0.5779674721115855</v>
      </c>
      <c r="T22" s="36">
        <v>5.7796747211158524E-2</v>
      </c>
      <c r="U22" s="36">
        <v>0.17037346467593173</v>
      </c>
      <c r="V22" s="37">
        <v>29731.843888470077</v>
      </c>
    </row>
    <row r="23" spans="2:22" x14ac:dyDescent="0.35">
      <c r="B23" s="35">
        <v>102</v>
      </c>
      <c r="C23" s="34" t="s">
        <v>119</v>
      </c>
      <c r="D23" s="34" t="s">
        <v>63</v>
      </c>
      <c r="E23" s="34" t="s">
        <v>25</v>
      </c>
      <c r="F23" s="55">
        <v>2</v>
      </c>
      <c r="G23" s="35" t="s">
        <v>66</v>
      </c>
      <c r="H23" s="36">
        <v>1.8000000000000002E-3</v>
      </c>
      <c r="I23" s="36">
        <v>1.2266570962971184E-3</v>
      </c>
      <c r="J23" s="36">
        <v>0.96645863394220399</v>
      </c>
      <c r="K23" s="36">
        <v>1.4983500000000001</v>
      </c>
      <c r="L23" s="36">
        <v>0.24741803019699524</v>
      </c>
      <c r="M23" s="36">
        <v>0.35850367640789105</v>
      </c>
      <c r="N23" s="36">
        <v>0.60592170660488631</v>
      </c>
      <c r="O23" s="36">
        <v>0.60592170660488631</v>
      </c>
      <c r="P23" s="36">
        <v>2.4944327102107328E-2</v>
      </c>
      <c r="Q23" s="36">
        <v>0.16407349945349314</v>
      </c>
      <c r="R23" s="37">
        <v>28604.669972510641</v>
      </c>
      <c r="S23" s="36">
        <v>0.55659574629190112</v>
      </c>
      <c r="T23" s="36">
        <v>5.5659574629190099E-2</v>
      </c>
      <c r="U23" s="36">
        <v>0.16407349945349314</v>
      </c>
      <c r="V23" s="37">
        <v>28635.004440683551</v>
      </c>
    </row>
    <row r="24" spans="2:22" x14ac:dyDescent="0.35">
      <c r="B24" s="35">
        <v>102</v>
      </c>
      <c r="C24" s="34" t="s">
        <v>119</v>
      </c>
      <c r="D24" s="34" t="s">
        <v>63</v>
      </c>
      <c r="E24" s="34" t="s">
        <v>26</v>
      </c>
      <c r="F24" s="55">
        <v>2</v>
      </c>
      <c r="G24" s="35" t="s">
        <v>66</v>
      </c>
      <c r="H24" s="36">
        <v>4.1000000000000003E-3</v>
      </c>
      <c r="I24" s="36">
        <v>2.7436474470373946E-3</v>
      </c>
      <c r="J24" s="36">
        <v>1.0211431202029746</v>
      </c>
      <c r="K24" s="36">
        <v>1.5117499999999999</v>
      </c>
      <c r="L24" s="36">
        <v>0.2497174182985869</v>
      </c>
      <c r="M24" s="36">
        <v>0.36183544284080948</v>
      </c>
      <c r="N24" s="36">
        <v>0.61155286113939644</v>
      </c>
      <c r="O24" s="36">
        <v>0.61155286113939644</v>
      </c>
      <c r="P24" s="36">
        <v>5.5792641299965598E-2</v>
      </c>
      <c r="Q24" s="36">
        <v>0.16559832224886303</v>
      </c>
      <c r="R24" s="37">
        <v>28779.293090732088</v>
      </c>
      <c r="S24" s="36">
        <v>0.56176848829215487</v>
      </c>
      <c r="T24" s="36">
        <v>5.617684882921551E-2</v>
      </c>
      <c r="U24" s="36">
        <v>0.16559832224886303</v>
      </c>
      <c r="V24" s="37">
        <v>28809.909473344014</v>
      </c>
    </row>
    <row r="25" spans="2:22" x14ac:dyDescent="0.35">
      <c r="B25" s="35">
        <v>102</v>
      </c>
      <c r="C25" s="34" t="s">
        <v>119</v>
      </c>
      <c r="D25" s="34" t="s">
        <v>63</v>
      </c>
      <c r="E25" s="34" t="s">
        <v>27</v>
      </c>
      <c r="F25" s="55">
        <v>3</v>
      </c>
      <c r="G25" s="35" t="s">
        <v>66</v>
      </c>
      <c r="H25" s="36">
        <v>0.23072799999999988</v>
      </c>
      <c r="I25" s="36">
        <v>2.4448147359960029E-3</v>
      </c>
      <c r="J25" s="36">
        <v>0.88475756276678597</v>
      </c>
      <c r="K25" s="36">
        <v>1.3434494999999997</v>
      </c>
      <c r="L25" s="36">
        <v>0.21986582396215154</v>
      </c>
      <c r="M25" s="36">
        <v>0.31858109186352562</v>
      </c>
      <c r="N25" s="36">
        <v>0.53844691582567727</v>
      </c>
      <c r="O25" s="36">
        <v>0.53844691582567727</v>
      </c>
      <c r="P25" s="36">
        <v>4.971581598706621E-2</v>
      </c>
      <c r="Q25" s="36">
        <v>0.14580245069032968</v>
      </c>
      <c r="R25" s="37">
        <v>25302.147569763973</v>
      </c>
      <c r="S25" s="36">
        <v>0.4946138415008029</v>
      </c>
      <c r="T25" s="36">
        <v>4.9461384150080279E-2</v>
      </c>
      <c r="U25" s="36">
        <v>0.14580245069032968</v>
      </c>
      <c r="V25" s="37">
        <v>25329.104024125765</v>
      </c>
    </row>
    <row r="26" spans="2:22" x14ac:dyDescent="0.35">
      <c r="B26" s="35">
        <v>102</v>
      </c>
      <c r="C26" s="34" t="s">
        <v>119</v>
      </c>
      <c r="D26" s="34" t="s">
        <v>63</v>
      </c>
      <c r="E26" s="34" t="s">
        <v>28</v>
      </c>
      <c r="F26" s="55">
        <v>3</v>
      </c>
      <c r="G26" s="35" t="s">
        <v>66</v>
      </c>
      <c r="H26" s="36">
        <v>0.26150999999999985</v>
      </c>
      <c r="I26" s="36">
        <v>1.4969818105025987E-3</v>
      </c>
      <c r="J26" s="36">
        <v>0.6695486883635311</v>
      </c>
      <c r="K26" s="36">
        <v>1.2567935000000006</v>
      </c>
      <c r="L26" s="36">
        <v>0.20310258604892051</v>
      </c>
      <c r="M26" s="36">
        <v>0.29429150223415007</v>
      </c>
      <c r="N26" s="36">
        <v>0.49739408828307058</v>
      </c>
      <c r="O26" s="36">
        <v>0.49739408828307058</v>
      </c>
      <c r="P26" s="36">
        <v>3.0441436371910876E-2</v>
      </c>
      <c r="Q26" s="36">
        <v>0.13468602920558423</v>
      </c>
      <c r="R26" s="37">
        <v>23428.369230441389</v>
      </c>
      <c r="S26" s="36">
        <v>0.45690298061829315</v>
      </c>
      <c r="T26" s="36">
        <v>4.5690298061829324E-2</v>
      </c>
      <c r="U26" s="36">
        <v>0.13468602920558423</v>
      </c>
      <c r="V26" s="37">
        <v>23453.270442885092</v>
      </c>
    </row>
    <row r="27" spans="2:22" x14ac:dyDescent="0.35">
      <c r="B27" s="35">
        <v>102</v>
      </c>
      <c r="C27" s="34" t="s">
        <v>119</v>
      </c>
      <c r="D27" s="34" t="s">
        <v>63</v>
      </c>
      <c r="E27" s="34" t="s">
        <v>29</v>
      </c>
      <c r="F27" s="55">
        <v>3</v>
      </c>
      <c r="G27" s="35" t="s">
        <v>66</v>
      </c>
      <c r="H27" s="36">
        <v>0.25740199999999985</v>
      </c>
      <c r="I27" s="36">
        <v>2.6318144668406838E-3</v>
      </c>
      <c r="J27" s="36">
        <v>0.53180659482239645</v>
      </c>
      <c r="K27" s="36">
        <v>1.2965395000000004</v>
      </c>
      <c r="L27" s="36">
        <v>0.20988794133390487</v>
      </c>
      <c r="M27" s="36">
        <v>0.30412334356545401</v>
      </c>
      <c r="N27" s="36">
        <v>0.51401128489935888</v>
      </c>
      <c r="O27" s="36">
        <v>0.51401128489935888</v>
      </c>
      <c r="P27" s="36">
        <v>5.3518494395136895E-2</v>
      </c>
      <c r="Q27" s="36">
        <v>0.13918568909599813</v>
      </c>
      <c r="R27" s="37">
        <v>24171.133204715599</v>
      </c>
      <c r="S27" s="36">
        <v>0.47216742955798657</v>
      </c>
      <c r="T27" s="36">
        <v>4.7216742955798648E-2</v>
      </c>
      <c r="U27" s="36">
        <v>0.13918568909599813</v>
      </c>
      <c r="V27" s="37">
        <v>24196.866329626504</v>
      </c>
    </row>
    <row r="28" spans="2:22" x14ac:dyDescent="0.35">
      <c r="B28" s="35">
        <v>102</v>
      </c>
      <c r="C28" s="34" t="s">
        <v>119</v>
      </c>
      <c r="D28" s="34" t="s">
        <v>63</v>
      </c>
      <c r="E28" s="34" t="s">
        <v>30</v>
      </c>
      <c r="F28" s="55">
        <v>4</v>
      </c>
      <c r="G28" s="35" t="s">
        <v>66</v>
      </c>
      <c r="H28" s="36">
        <v>0.26635199999999981</v>
      </c>
      <c r="I28" s="36">
        <v>2.1469745697330427E-3</v>
      </c>
      <c r="J28" s="36">
        <v>1.0087502558294841</v>
      </c>
      <c r="K28" s="36">
        <v>1.5106610000000007</v>
      </c>
      <c r="L28" s="36">
        <v>0.24978716530822534</v>
      </c>
      <c r="M28" s="36">
        <v>0.3619365048343674</v>
      </c>
      <c r="N28" s="36">
        <v>0.61172367014259266</v>
      </c>
      <c r="O28" s="36">
        <v>0.61172367014259266</v>
      </c>
      <c r="P28" s="36">
        <v>4.3659174278608041E-2</v>
      </c>
      <c r="Q28" s="36">
        <v>0.16564457448011174</v>
      </c>
      <c r="R28" s="37">
        <v>28812.959406228645</v>
      </c>
      <c r="S28" s="36">
        <v>0.56192539233366912</v>
      </c>
      <c r="T28" s="36">
        <v>5.6192539233366916E-2</v>
      </c>
      <c r="U28" s="36">
        <v>0.16564457448011174</v>
      </c>
      <c r="V28" s="37">
        <v>28843.584340110836</v>
      </c>
    </row>
    <row r="29" spans="2:22" x14ac:dyDescent="0.35">
      <c r="B29" s="35">
        <v>102</v>
      </c>
      <c r="C29" s="34" t="s">
        <v>119</v>
      </c>
      <c r="D29" s="34" t="s">
        <v>63</v>
      </c>
      <c r="E29" s="34" t="s">
        <v>31</v>
      </c>
      <c r="F29" s="55">
        <v>4</v>
      </c>
      <c r="G29" s="35" t="s">
        <v>66</v>
      </c>
      <c r="H29" s="36">
        <v>0.25775999999999982</v>
      </c>
      <c r="I29" s="36">
        <v>2.5084232358051346E-3</v>
      </c>
      <c r="J29" s="36">
        <v>1.0737303924420811</v>
      </c>
      <c r="K29" s="36">
        <v>1.5196844999999994</v>
      </c>
      <c r="L29" s="36">
        <v>0.24573275376706175</v>
      </c>
      <c r="M29" s="36">
        <v>0.35606174525431389</v>
      </c>
      <c r="N29" s="36">
        <v>0.60179449902137561</v>
      </c>
      <c r="O29" s="36">
        <v>0.60179449902137561</v>
      </c>
      <c r="P29" s="36">
        <v>5.1009308056286645E-2</v>
      </c>
      <c r="Q29" s="36">
        <v>0.16295592042667162</v>
      </c>
      <c r="R29" s="37">
        <v>28538.751428753512</v>
      </c>
      <c r="S29" s="36">
        <v>0.55280452019782811</v>
      </c>
      <c r="T29" s="36">
        <v>5.5280452019782801E-2</v>
      </c>
      <c r="U29" s="36">
        <v>0.16295592042667162</v>
      </c>
      <c r="V29" s="37">
        <v>28568.879275104297</v>
      </c>
    </row>
    <row r="30" spans="2:22" x14ac:dyDescent="0.35">
      <c r="B30" s="35">
        <v>102</v>
      </c>
      <c r="C30" s="34" t="s">
        <v>119</v>
      </c>
      <c r="D30" s="34" t="s">
        <v>63</v>
      </c>
      <c r="E30" s="34" t="s">
        <v>32</v>
      </c>
      <c r="F30" s="55">
        <v>4</v>
      </c>
      <c r="G30" s="35" t="s">
        <v>66</v>
      </c>
      <c r="H30" s="36">
        <v>0.26635199999999981</v>
      </c>
      <c r="I30" s="36">
        <v>2.48773660550989E-3</v>
      </c>
      <c r="J30" s="36">
        <v>1.176090657112641</v>
      </c>
      <c r="K30" s="36">
        <v>1.5767089999999999</v>
      </c>
      <c r="L30" s="36">
        <v>0.24383840378949706</v>
      </c>
      <c r="M30" s="36">
        <v>0.35331687079702634</v>
      </c>
      <c r="N30" s="36">
        <v>0.5971552745865234</v>
      </c>
      <c r="O30" s="36">
        <v>0.5971552745865234</v>
      </c>
      <c r="P30" s="36">
        <v>5.0588641128028855E-2</v>
      </c>
      <c r="Q30" s="36">
        <v>0.16169969577012083</v>
      </c>
      <c r="R30" s="37">
        <v>28340.185545552813</v>
      </c>
      <c r="S30" s="36">
        <v>0.54854295874791603</v>
      </c>
      <c r="T30" s="36">
        <v>5.4854295874791612E-2</v>
      </c>
      <c r="U30" s="36">
        <v>0.16169969577012083</v>
      </c>
      <c r="V30" s="37">
        <v>28370.081136804569</v>
      </c>
    </row>
    <row r="31" spans="2:22" x14ac:dyDescent="0.35">
      <c r="B31" s="38">
        <v>102</v>
      </c>
      <c r="C31" s="39" t="s">
        <v>119</v>
      </c>
      <c r="D31" s="39"/>
      <c r="E31" s="39" t="s">
        <v>62</v>
      </c>
      <c r="F31" s="56"/>
      <c r="G31" s="38"/>
      <c r="H31" s="40">
        <f>SUM(H19:H30)</f>
        <v>1.639403999999999</v>
      </c>
      <c r="I31" s="40">
        <f t="shared" ref="I31:V31" si="1">SUM(I19:I30)</f>
        <v>2.5549994280886921E-2</v>
      </c>
      <c r="J31" s="40">
        <f t="shared" si="1"/>
        <v>11.333100514587258</v>
      </c>
      <c r="K31" s="40">
        <f t="shared" si="1"/>
        <v>17.326887000000003</v>
      </c>
      <c r="L31" s="40">
        <f t="shared" si="1"/>
        <v>2.7955724604752796</v>
      </c>
      <c r="M31" s="40">
        <f t="shared" si="1"/>
        <v>4.0507274427294861</v>
      </c>
      <c r="N31" s="40">
        <f t="shared" si="1"/>
        <v>6.8462999032047644</v>
      </c>
      <c r="O31" s="40">
        <f t="shared" si="1"/>
        <v>6.8462999032047644</v>
      </c>
      <c r="P31" s="40">
        <f t="shared" si="1"/>
        <v>0.51956444610584385</v>
      </c>
      <c r="Q31" s="40">
        <f t="shared" si="1"/>
        <v>1.8538639087894648</v>
      </c>
      <c r="R31" s="41">
        <f t="shared" si="1"/>
        <v>323262.65371489403</v>
      </c>
      <c r="S31" s="40">
        <f t="shared" si="1"/>
        <v>6.2889666477112751</v>
      </c>
      <c r="T31" s="40">
        <f t="shared" si="1"/>
        <v>0.62889666477112749</v>
      </c>
      <c r="U31" s="40">
        <f t="shared" si="1"/>
        <v>1.8538639087894648</v>
      </c>
      <c r="V31" s="41">
        <f t="shared" si="1"/>
        <v>323605.4023971943</v>
      </c>
    </row>
    <row r="32" spans="2:22" x14ac:dyDescent="0.35">
      <c r="B32" s="35">
        <v>103</v>
      </c>
      <c r="C32" s="34" t="s">
        <v>118</v>
      </c>
      <c r="D32" s="34" t="s">
        <v>63</v>
      </c>
      <c r="E32" s="34" t="s">
        <v>21</v>
      </c>
      <c r="F32" s="55">
        <v>1</v>
      </c>
      <c r="G32" s="35" t="s">
        <v>66</v>
      </c>
      <c r="H32" s="36">
        <v>0.21128750000000002</v>
      </c>
      <c r="I32" s="36">
        <v>7.9343012194663326E-4</v>
      </c>
      <c r="J32" s="36">
        <v>0.26139915221870086</v>
      </c>
      <c r="K32" s="36">
        <v>0.68099800000000021</v>
      </c>
      <c r="L32" s="36">
        <v>3.0968405080569712E-2</v>
      </c>
      <c r="M32" s="36">
        <v>0.12387362032227885</v>
      </c>
      <c r="N32" s="36">
        <v>0.15484202540284853</v>
      </c>
      <c r="O32" s="36">
        <v>0.15484202540284853</v>
      </c>
      <c r="P32" s="36">
        <v>1.6134566501303516E-2</v>
      </c>
      <c r="Q32" s="36">
        <v>6.5268125736234986E-2</v>
      </c>
      <c r="R32" s="37">
        <v>12567.179859418071</v>
      </c>
      <c r="S32" s="36">
        <v>0.24383465033845489</v>
      </c>
      <c r="T32" s="36">
        <v>2.4383465033845489E-2</v>
      </c>
      <c r="U32" s="36">
        <v>6.5268125736234986E-2</v>
      </c>
      <c r="V32" s="37">
        <v>12580.468847861521</v>
      </c>
    </row>
    <row r="33" spans="2:22" x14ac:dyDescent="0.35">
      <c r="B33" s="35">
        <v>103</v>
      </c>
      <c r="C33" s="34" t="s">
        <v>118</v>
      </c>
      <c r="D33" s="34" t="s">
        <v>63</v>
      </c>
      <c r="E33" s="34" t="s">
        <v>22</v>
      </c>
      <c r="F33" s="55">
        <v>1</v>
      </c>
      <c r="G33" s="35" t="s">
        <v>66</v>
      </c>
      <c r="H33" s="36">
        <v>0.21160100000000001</v>
      </c>
      <c r="I33" s="36">
        <v>1.4186169985003774E-3</v>
      </c>
      <c r="J33" s="36">
        <v>0.24392926910639856</v>
      </c>
      <c r="K33" s="36">
        <v>1.0874984999999999</v>
      </c>
      <c r="L33" s="36">
        <v>5.0978723761976708E-2</v>
      </c>
      <c r="M33" s="36">
        <v>0.20391489504790683</v>
      </c>
      <c r="N33" s="36">
        <v>0.25489361880988354</v>
      </c>
      <c r="O33" s="36">
        <v>0.25489361880988354</v>
      </c>
      <c r="P33" s="36">
        <v>2.8847871626083089E-2</v>
      </c>
      <c r="Q33" s="36">
        <v>0.10744130166577746</v>
      </c>
      <c r="R33" s="37">
        <v>20706.347666247253</v>
      </c>
      <c r="S33" s="36">
        <v>0.40138906898377441</v>
      </c>
      <c r="T33" s="36">
        <v>4.0138906898377444E-2</v>
      </c>
      <c r="U33" s="36">
        <v>0.10744130166577746</v>
      </c>
      <c r="V33" s="37">
        <v>20728.223370506872</v>
      </c>
    </row>
    <row r="34" spans="2:22" x14ac:dyDescent="0.35">
      <c r="B34" s="35">
        <v>103</v>
      </c>
      <c r="C34" s="34" t="s">
        <v>118</v>
      </c>
      <c r="D34" s="34" t="s">
        <v>63</v>
      </c>
      <c r="E34" s="34" t="s">
        <v>23</v>
      </c>
      <c r="F34" s="55">
        <v>1</v>
      </c>
      <c r="G34" s="35" t="s">
        <v>66</v>
      </c>
      <c r="H34" s="36">
        <v>0.14041949999999997</v>
      </c>
      <c r="I34" s="36">
        <v>2.2603664028577361E-3</v>
      </c>
      <c r="J34" s="36">
        <v>0.59543928614187858</v>
      </c>
      <c r="K34" s="36">
        <v>1.4607645</v>
      </c>
      <c r="L34" s="36">
        <v>6.9421211280542322E-2</v>
      </c>
      <c r="M34" s="36">
        <v>0.27768484512216929</v>
      </c>
      <c r="N34" s="36">
        <v>0.34710605640271158</v>
      </c>
      <c r="O34" s="36">
        <v>0.34710605640271158</v>
      </c>
      <c r="P34" s="36">
        <v>4.596502078184693E-2</v>
      </c>
      <c r="Q34" s="36">
        <v>0.14631016143169157</v>
      </c>
      <c r="R34" s="37">
        <v>28095.882636664952</v>
      </c>
      <c r="S34" s="36">
        <v>0.54659892024221834</v>
      </c>
      <c r="T34" s="36">
        <v>5.4659892024221834E-2</v>
      </c>
      <c r="U34" s="36">
        <v>0.14631016143169157</v>
      </c>
      <c r="V34" s="37">
        <v>28125.67227781815</v>
      </c>
    </row>
    <row r="35" spans="2:22" x14ac:dyDescent="0.35">
      <c r="B35" s="35">
        <v>103</v>
      </c>
      <c r="C35" s="34" t="s">
        <v>118</v>
      </c>
      <c r="D35" s="34" t="s">
        <v>63</v>
      </c>
      <c r="E35" s="34" t="s">
        <v>24</v>
      </c>
      <c r="F35" s="55">
        <v>2</v>
      </c>
      <c r="G35" s="35" t="s">
        <v>66</v>
      </c>
      <c r="H35" s="36">
        <v>6.4832000000000015E-2</v>
      </c>
      <c r="I35" s="36">
        <v>2.5926642674871029E-3</v>
      </c>
      <c r="J35" s="36">
        <v>0.72132221898024462</v>
      </c>
      <c r="K35" s="36">
        <v>1.4659744999999997</v>
      </c>
      <c r="L35" s="36">
        <v>6.998501239994899E-2</v>
      </c>
      <c r="M35" s="36">
        <v>0.27994004959979596</v>
      </c>
      <c r="N35" s="36">
        <v>0.34992506199974488</v>
      </c>
      <c r="O35" s="36">
        <v>0.34992506199974488</v>
      </c>
      <c r="P35" s="36">
        <v>5.2722366951096986E-2</v>
      </c>
      <c r="Q35" s="36">
        <v>0.14749841256234963</v>
      </c>
      <c r="R35" s="37">
        <v>28315.941300441322</v>
      </c>
      <c r="S35" s="36">
        <v>0.55103809779925728</v>
      </c>
      <c r="T35" s="36">
        <v>5.5103809779925732E-2</v>
      </c>
      <c r="U35" s="36">
        <v>0.14749841256234963</v>
      </c>
      <c r="V35" s="37">
        <v>28345.972876771375</v>
      </c>
    </row>
    <row r="36" spans="2:22" x14ac:dyDescent="0.35">
      <c r="B36" s="35">
        <v>103</v>
      </c>
      <c r="C36" s="34" t="s">
        <v>118</v>
      </c>
      <c r="D36" s="34" t="s">
        <v>63</v>
      </c>
      <c r="E36" s="34" t="s">
        <v>25</v>
      </c>
      <c r="F36" s="55">
        <v>2</v>
      </c>
      <c r="G36" s="35" t="s">
        <v>66</v>
      </c>
      <c r="H36" s="36">
        <v>9.6793500000000005E-2</v>
      </c>
      <c r="I36" s="36">
        <v>1.1445715304208483E-3</v>
      </c>
      <c r="J36" s="36">
        <v>0.57752403555204879</v>
      </c>
      <c r="K36" s="36">
        <v>1.4101365000000001</v>
      </c>
      <c r="L36" s="36">
        <v>6.709712377023419E-2</v>
      </c>
      <c r="M36" s="36">
        <v>0.26838849508093676</v>
      </c>
      <c r="N36" s="36">
        <v>0.33548561885117101</v>
      </c>
      <c r="O36" s="36">
        <v>0.33548561885117101</v>
      </c>
      <c r="P36" s="36">
        <v>2.3275100052624471E-2</v>
      </c>
      <c r="Q36" s="36">
        <v>0.14141198099746646</v>
      </c>
      <c r="R36" s="37">
        <v>27150.986843291241</v>
      </c>
      <c r="S36" s="36">
        <v>0.52829984852839906</v>
      </c>
      <c r="T36" s="36">
        <v>5.2829984852839906E-2</v>
      </c>
      <c r="U36" s="36">
        <v>0.14141198099746646</v>
      </c>
      <c r="V36" s="37">
        <v>27179.779185036045</v>
      </c>
    </row>
    <row r="37" spans="2:22" x14ac:dyDescent="0.35">
      <c r="B37" s="35">
        <v>103</v>
      </c>
      <c r="C37" s="34" t="s">
        <v>118</v>
      </c>
      <c r="D37" s="34" t="s">
        <v>63</v>
      </c>
      <c r="E37" s="34" t="s">
        <v>26</v>
      </c>
      <c r="F37" s="55">
        <v>2</v>
      </c>
      <c r="G37" s="35" t="s">
        <v>66</v>
      </c>
      <c r="H37" s="36">
        <v>2.4414500000000002E-2</v>
      </c>
      <c r="I37" s="36">
        <v>9.9642954163288314E-4</v>
      </c>
      <c r="J37" s="36">
        <v>0.19798755790947359</v>
      </c>
      <c r="K37" s="36">
        <v>0.56663200000000002</v>
      </c>
      <c r="L37" s="36">
        <v>2.6179289038946743E-2</v>
      </c>
      <c r="M37" s="36">
        <v>0.10471715615578697</v>
      </c>
      <c r="N37" s="36">
        <v>0.1308964451947337</v>
      </c>
      <c r="O37" s="36">
        <v>0.1308964451947337</v>
      </c>
      <c r="P37" s="36">
        <v>2.0262601908653637E-2</v>
      </c>
      <c r="Q37" s="36">
        <v>5.517472159879732E-2</v>
      </c>
      <c r="R37" s="37">
        <v>10551.521898890085</v>
      </c>
      <c r="S37" s="36">
        <v>0.20612678542254104</v>
      </c>
      <c r="T37" s="36">
        <v>2.0612678542254098E-2</v>
      </c>
      <c r="U37" s="36">
        <v>5.517472159879732E-2</v>
      </c>
      <c r="V37" s="37">
        <v>10562.755808695612</v>
      </c>
    </row>
    <row r="38" spans="2:22" x14ac:dyDescent="0.35">
      <c r="B38" s="35">
        <v>103</v>
      </c>
      <c r="C38" s="34" t="s">
        <v>118</v>
      </c>
      <c r="D38" s="34" t="s">
        <v>63</v>
      </c>
      <c r="E38" s="34" t="s">
        <v>27</v>
      </c>
      <c r="F38" s="55">
        <v>3</v>
      </c>
      <c r="G38" s="35" t="s">
        <v>66</v>
      </c>
      <c r="H38" s="36">
        <v>8.2465000000000004E-3</v>
      </c>
      <c r="I38" s="36">
        <v>2.0875144738001653E-3</v>
      </c>
      <c r="J38" s="36">
        <v>0.33355980473555569</v>
      </c>
      <c r="K38" s="36">
        <v>1.1920515</v>
      </c>
      <c r="L38" s="36">
        <v>5.5440048651814892E-2</v>
      </c>
      <c r="M38" s="36">
        <v>0.22176019460725957</v>
      </c>
      <c r="N38" s="36">
        <v>0.2772002432590745</v>
      </c>
      <c r="O38" s="36">
        <v>0.2772002432590745</v>
      </c>
      <c r="P38" s="36">
        <v>4.2450040864755338E-2</v>
      </c>
      <c r="Q38" s="36">
        <v>0.11684386253717501</v>
      </c>
      <c r="R38" s="37">
        <v>22348.187030910951</v>
      </c>
      <c r="S38" s="36">
        <v>0.43651601826417091</v>
      </c>
      <c r="T38" s="36">
        <v>4.3651601826417079E-2</v>
      </c>
      <c r="U38" s="36">
        <v>0.11684386253717501</v>
      </c>
      <c r="V38" s="37">
        <v>22371.977153906348</v>
      </c>
    </row>
    <row r="39" spans="2:22" x14ac:dyDescent="0.35">
      <c r="B39" s="35">
        <v>103</v>
      </c>
      <c r="C39" s="34" t="s">
        <v>118</v>
      </c>
      <c r="D39" s="34" t="s">
        <v>63</v>
      </c>
      <c r="E39" s="34" t="s">
        <v>28</v>
      </c>
      <c r="F39" s="55">
        <v>3</v>
      </c>
      <c r="G39" s="35" t="s">
        <v>66</v>
      </c>
      <c r="H39" s="36">
        <v>0</v>
      </c>
      <c r="I39" s="36">
        <v>1.57585509836035E-3</v>
      </c>
      <c r="J39" s="36">
        <v>0.29487646663677791</v>
      </c>
      <c r="K39" s="36">
        <v>1.294624</v>
      </c>
      <c r="L39" s="36">
        <v>6.1607506588525617E-2</v>
      </c>
      <c r="M39" s="36">
        <v>0.24643002635410247</v>
      </c>
      <c r="N39" s="36">
        <v>0.30803753294262814</v>
      </c>
      <c r="O39" s="36">
        <v>0.30803753294262814</v>
      </c>
      <c r="P39" s="36">
        <v>3.2045341079984128E-2</v>
      </c>
      <c r="Q39" s="36">
        <v>0.12984222067150261</v>
      </c>
      <c r="R39" s="37">
        <v>24877.789772314507</v>
      </c>
      <c r="S39" s="36">
        <v>0.48507647675605903</v>
      </c>
      <c r="T39" s="36">
        <v>4.8507647675605899E-2</v>
      </c>
      <c r="U39" s="36">
        <v>0.12984222067150261</v>
      </c>
      <c r="V39" s="37">
        <v>24904.226440297713</v>
      </c>
    </row>
    <row r="40" spans="2:22" x14ac:dyDescent="0.35">
      <c r="B40" s="35">
        <v>103</v>
      </c>
      <c r="C40" s="34" t="s">
        <v>118</v>
      </c>
      <c r="D40" s="34" t="s">
        <v>63</v>
      </c>
      <c r="E40" s="34" t="s">
        <v>29</v>
      </c>
      <c r="F40" s="55">
        <v>3</v>
      </c>
      <c r="G40" s="35" t="s">
        <v>66</v>
      </c>
      <c r="H40" s="36">
        <v>0</v>
      </c>
      <c r="I40" s="36">
        <v>2.8237775844346942E-3</v>
      </c>
      <c r="J40" s="36">
        <v>0.37343647292833454</v>
      </c>
      <c r="K40" s="36">
        <v>1.3552385000000002</v>
      </c>
      <c r="L40" s="36">
        <v>6.4477083945845615E-2</v>
      </c>
      <c r="M40" s="36">
        <v>0.25790833578338246</v>
      </c>
      <c r="N40" s="36">
        <v>0.32238541972922802</v>
      </c>
      <c r="O40" s="36">
        <v>0.32238541972922802</v>
      </c>
      <c r="P40" s="36">
        <v>5.7422104304752128E-2</v>
      </c>
      <c r="Q40" s="36">
        <v>0.1358900599218657</v>
      </c>
      <c r="R40" s="37">
        <v>25988.693010428418</v>
      </c>
      <c r="S40" s="36">
        <v>0.50767054931875222</v>
      </c>
      <c r="T40" s="36">
        <v>5.0767054931875229E-2</v>
      </c>
      <c r="U40" s="36">
        <v>0.1358900599218657</v>
      </c>
      <c r="V40" s="37">
        <v>26016.361055366302</v>
      </c>
    </row>
    <row r="41" spans="2:22" x14ac:dyDescent="0.35">
      <c r="B41" s="35">
        <v>103</v>
      </c>
      <c r="C41" s="34" t="s">
        <v>118</v>
      </c>
      <c r="D41" s="34" t="s">
        <v>63</v>
      </c>
      <c r="E41" s="34" t="s">
        <v>30</v>
      </c>
      <c r="F41" s="55">
        <v>4</v>
      </c>
      <c r="G41" s="35" t="s">
        <v>66</v>
      </c>
      <c r="H41" s="36">
        <v>0</v>
      </c>
      <c r="I41" s="36">
        <v>2.2054901997577763E-3</v>
      </c>
      <c r="J41" s="36">
        <v>0.6255727809296201</v>
      </c>
      <c r="K41" s="36">
        <v>1.5325315000000004</v>
      </c>
      <c r="L41" s="36">
        <v>7.2987629120470035E-2</v>
      </c>
      <c r="M41" s="36">
        <v>0.29195051648188014</v>
      </c>
      <c r="N41" s="36">
        <v>0.36493814560235022</v>
      </c>
      <c r="O41" s="36">
        <v>0.36493814560235022</v>
      </c>
      <c r="P41" s="36">
        <v>4.4849101781843446E-2</v>
      </c>
      <c r="Q41" s="36">
        <v>0.15382664177347066</v>
      </c>
      <c r="R41" s="37">
        <v>29466.114766564915</v>
      </c>
      <c r="S41" s="36">
        <v>0.57467967689394606</v>
      </c>
      <c r="T41" s="36">
        <v>5.7467967689394599E-2</v>
      </c>
      <c r="U41" s="36">
        <v>0.15382664177347066</v>
      </c>
      <c r="V41" s="37">
        <v>29497.434808955633</v>
      </c>
    </row>
    <row r="42" spans="2:22" x14ac:dyDescent="0.35">
      <c r="B42" s="35">
        <v>103</v>
      </c>
      <c r="C42" s="34" t="s">
        <v>118</v>
      </c>
      <c r="D42" s="34" t="s">
        <v>63</v>
      </c>
      <c r="E42" s="34" t="s">
        <v>31</v>
      </c>
      <c r="F42" s="55">
        <v>4</v>
      </c>
      <c r="G42" s="35" t="s">
        <v>66</v>
      </c>
      <c r="H42" s="36">
        <v>0</v>
      </c>
      <c r="I42" s="36">
        <v>2.5347020977874025E-3</v>
      </c>
      <c r="J42" s="36">
        <v>0.6244484759398865</v>
      </c>
      <c r="K42" s="36">
        <v>1.4932545000000004</v>
      </c>
      <c r="L42" s="36">
        <v>7.1119261031541425E-2</v>
      </c>
      <c r="M42" s="36">
        <v>0.2844770441261657</v>
      </c>
      <c r="N42" s="36">
        <v>0.35559630515770724</v>
      </c>
      <c r="O42" s="36">
        <v>0.35559630515770724</v>
      </c>
      <c r="P42" s="36">
        <v>5.1543694178647639E-2</v>
      </c>
      <c r="Q42" s="36">
        <v>0.1498889225711901</v>
      </c>
      <c r="R42" s="37">
        <v>28908.77995691551</v>
      </c>
      <c r="S42" s="36">
        <v>0.55996878434128838</v>
      </c>
      <c r="T42" s="36">
        <v>5.5996878434128837E-2</v>
      </c>
      <c r="U42" s="36">
        <v>0.1498889225711901</v>
      </c>
      <c r="V42" s="37">
        <v>28939.298255662106</v>
      </c>
    </row>
    <row r="43" spans="2:22" x14ac:dyDescent="0.35">
      <c r="B43" s="35">
        <v>103</v>
      </c>
      <c r="C43" s="34" t="s">
        <v>118</v>
      </c>
      <c r="D43" s="34" t="s">
        <v>63</v>
      </c>
      <c r="E43" s="34" t="s">
        <v>32</v>
      </c>
      <c r="F43" s="55">
        <v>4</v>
      </c>
      <c r="G43" s="35" t="s">
        <v>66</v>
      </c>
      <c r="H43" s="36">
        <v>1.8786999999999998E-2</v>
      </c>
      <c r="I43" s="36">
        <v>2.3865586974026235E-3</v>
      </c>
      <c r="J43" s="36">
        <v>0.66575111512885332</v>
      </c>
      <c r="K43" s="36">
        <v>1.4434284999999998</v>
      </c>
      <c r="L43" s="36">
        <v>6.6895975145789488E-2</v>
      </c>
      <c r="M43" s="36">
        <v>0.26758390058315795</v>
      </c>
      <c r="N43" s="36">
        <v>0.33447987572894744</v>
      </c>
      <c r="O43" s="36">
        <v>0.33447987572894744</v>
      </c>
      <c r="P43" s="36">
        <v>4.8531167329562114E-2</v>
      </c>
      <c r="Q43" s="36">
        <v>0.1409880459036903</v>
      </c>
      <c r="R43" s="37">
        <v>27207.423997989594</v>
      </c>
      <c r="S43" s="36">
        <v>0.52671607292290912</v>
      </c>
      <c r="T43" s="36">
        <v>5.2671607292290902E-2</v>
      </c>
      <c r="U43" s="36">
        <v>0.1409880459036903</v>
      </c>
      <c r="V43" s="37">
        <v>27236.130023963895</v>
      </c>
    </row>
    <row r="44" spans="2:22" x14ac:dyDescent="0.35">
      <c r="B44" s="38">
        <v>103</v>
      </c>
      <c r="C44" s="39" t="s">
        <v>118</v>
      </c>
      <c r="D44" s="39"/>
      <c r="E44" s="39" t="s">
        <v>62</v>
      </c>
      <c r="F44" s="56"/>
      <c r="G44" s="38"/>
      <c r="H44" s="40">
        <f>SUM(H32:H43)</f>
        <v>0.77638149999999995</v>
      </c>
      <c r="I44" s="40">
        <f t="shared" ref="I44:V44" si="2">SUM(I32:I43)</f>
        <v>2.2819977014388593E-2</v>
      </c>
      <c r="J44" s="40">
        <f t="shared" si="2"/>
        <v>5.5152466362077739</v>
      </c>
      <c r="K44" s="40">
        <f t="shared" si="2"/>
        <v>14.983132500000002</v>
      </c>
      <c r="L44" s="40">
        <f t="shared" si="2"/>
        <v>0.70715726981620575</v>
      </c>
      <c r="M44" s="40">
        <f t="shared" si="2"/>
        <v>2.828629079264823</v>
      </c>
      <c r="N44" s="40">
        <f t="shared" si="2"/>
        <v>3.5357863490810288</v>
      </c>
      <c r="O44" s="40">
        <f t="shared" si="2"/>
        <v>3.5357863490810288</v>
      </c>
      <c r="P44" s="40">
        <f t="shared" si="2"/>
        <v>0.46404897736115336</v>
      </c>
      <c r="Q44" s="40">
        <f t="shared" si="2"/>
        <v>1.4903844573712119</v>
      </c>
      <c r="R44" s="41">
        <f t="shared" si="2"/>
        <v>286184.84874007682</v>
      </c>
      <c r="S44" s="40">
        <f t="shared" si="2"/>
        <v>5.5679149498117706</v>
      </c>
      <c r="T44" s="40">
        <f t="shared" si="2"/>
        <v>0.55679149498117708</v>
      </c>
      <c r="U44" s="40">
        <f t="shared" si="2"/>
        <v>1.4903844573712119</v>
      </c>
      <c r="V44" s="41">
        <f t="shared" si="2"/>
        <v>286488.30010484159</v>
      </c>
    </row>
    <row r="45" spans="2:22" x14ac:dyDescent="0.35">
      <c r="B45" s="35">
        <v>105</v>
      </c>
      <c r="C45" s="34" t="s">
        <v>117</v>
      </c>
      <c r="D45" s="34" t="s">
        <v>63</v>
      </c>
      <c r="E45" s="34" t="s">
        <v>21</v>
      </c>
      <c r="F45" s="55">
        <v>1</v>
      </c>
      <c r="G45" s="35" t="s">
        <v>66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7">
        <v>0</v>
      </c>
      <c r="S45" s="36">
        <v>0</v>
      </c>
      <c r="T45" s="36">
        <v>0</v>
      </c>
      <c r="U45" s="36">
        <v>0</v>
      </c>
      <c r="V45" s="37">
        <v>0</v>
      </c>
    </row>
    <row r="46" spans="2:22" x14ac:dyDescent="0.35">
      <c r="B46" s="35">
        <v>105</v>
      </c>
      <c r="C46" s="34" t="s">
        <v>117</v>
      </c>
      <c r="D46" s="34" t="s">
        <v>63</v>
      </c>
      <c r="E46" s="34" t="s">
        <v>22</v>
      </c>
      <c r="F46" s="55">
        <v>1</v>
      </c>
      <c r="G46" s="35" t="s">
        <v>66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7">
        <v>0</v>
      </c>
      <c r="S46" s="36">
        <v>0</v>
      </c>
      <c r="T46" s="36">
        <v>0</v>
      </c>
      <c r="U46" s="36">
        <v>0</v>
      </c>
      <c r="V46" s="37">
        <v>0</v>
      </c>
    </row>
    <row r="47" spans="2:22" x14ac:dyDescent="0.35">
      <c r="B47" s="35">
        <v>105</v>
      </c>
      <c r="C47" s="34" t="s">
        <v>117</v>
      </c>
      <c r="D47" s="34" t="s">
        <v>63</v>
      </c>
      <c r="E47" s="34" t="s">
        <v>23</v>
      </c>
      <c r="F47" s="55">
        <v>1</v>
      </c>
      <c r="G47" s="35" t="s">
        <v>66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  <c r="Q47" s="36">
        <v>0</v>
      </c>
      <c r="R47" s="37">
        <v>0</v>
      </c>
      <c r="S47" s="36">
        <v>0</v>
      </c>
      <c r="T47" s="36">
        <v>0</v>
      </c>
      <c r="U47" s="36">
        <v>0</v>
      </c>
      <c r="V47" s="37">
        <v>0</v>
      </c>
    </row>
    <row r="48" spans="2:22" x14ac:dyDescent="0.35">
      <c r="B48" s="35">
        <v>105</v>
      </c>
      <c r="C48" s="34" t="s">
        <v>117</v>
      </c>
      <c r="D48" s="34" t="s">
        <v>63</v>
      </c>
      <c r="E48" s="34" t="s">
        <v>24</v>
      </c>
      <c r="F48" s="55">
        <v>2</v>
      </c>
      <c r="G48" s="35" t="s">
        <v>66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  <c r="Q48" s="36">
        <v>0</v>
      </c>
      <c r="R48" s="37">
        <v>0</v>
      </c>
      <c r="S48" s="36">
        <v>0</v>
      </c>
      <c r="T48" s="36">
        <v>0</v>
      </c>
      <c r="U48" s="36">
        <v>0</v>
      </c>
      <c r="V48" s="37">
        <v>0</v>
      </c>
    </row>
    <row r="49" spans="2:22" x14ac:dyDescent="0.35">
      <c r="B49" s="35">
        <v>105</v>
      </c>
      <c r="C49" s="34" t="s">
        <v>117</v>
      </c>
      <c r="D49" s="34" t="s">
        <v>63</v>
      </c>
      <c r="E49" s="34" t="s">
        <v>25</v>
      </c>
      <c r="F49" s="55">
        <v>2</v>
      </c>
      <c r="G49" s="35" t="s">
        <v>66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0</v>
      </c>
      <c r="R49" s="37">
        <v>0</v>
      </c>
      <c r="S49" s="36">
        <v>0</v>
      </c>
      <c r="T49" s="36">
        <v>0</v>
      </c>
      <c r="U49" s="36">
        <v>0</v>
      </c>
      <c r="V49" s="37">
        <v>0</v>
      </c>
    </row>
    <row r="50" spans="2:22" x14ac:dyDescent="0.35">
      <c r="B50" s="35">
        <v>105</v>
      </c>
      <c r="C50" s="34" t="s">
        <v>117</v>
      </c>
      <c r="D50" s="34" t="s">
        <v>63</v>
      </c>
      <c r="E50" s="34" t="s">
        <v>26</v>
      </c>
      <c r="F50" s="55">
        <v>2</v>
      </c>
      <c r="G50" s="35" t="s">
        <v>66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7">
        <v>0</v>
      </c>
      <c r="S50" s="36">
        <v>0</v>
      </c>
      <c r="T50" s="36">
        <v>0</v>
      </c>
      <c r="U50" s="36">
        <v>0</v>
      </c>
      <c r="V50" s="37">
        <v>0</v>
      </c>
    </row>
    <row r="51" spans="2:22" x14ac:dyDescent="0.35">
      <c r="B51" s="35">
        <v>105</v>
      </c>
      <c r="C51" s="34" t="s">
        <v>117</v>
      </c>
      <c r="D51" s="34" t="s">
        <v>63</v>
      </c>
      <c r="E51" s="34" t="s">
        <v>27</v>
      </c>
      <c r="F51" s="55">
        <v>3</v>
      </c>
      <c r="G51" s="35" t="s">
        <v>66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7">
        <v>0</v>
      </c>
      <c r="S51" s="36">
        <v>0</v>
      </c>
      <c r="T51" s="36">
        <v>0</v>
      </c>
      <c r="U51" s="36">
        <v>0</v>
      </c>
      <c r="V51" s="37">
        <v>0</v>
      </c>
    </row>
    <row r="52" spans="2:22" x14ac:dyDescent="0.35">
      <c r="B52" s="35">
        <v>105</v>
      </c>
      <c r="C52" s="34" t="s">
        <v>117</v>
      </c>
      <c r="D52" s="34" t="s">
        <v>63</v>
      </c>
      <c r="E52" s="34" t="s">
        <v>28</v>
      </c>
      <c r="F52" s="55">
        <v>3</v>
      </c>
      <c r="G52" s="35" t="s">
        <v>66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7">
        <v>0</v>
      </c>
      <c r="S52" s="36">
        <v>0</v>
      </c>
      <c r="T52" s="36">
        <v>0</v>
      </c>
      <c r="U52" s="36">
        <v>0</v>
      </c>
      <c r="V52" s="37">
        <v>0</v>
      </c>
    </row>
    <row r="53" spans="2:22" x14ac:dyDescent="0.35">
      <c r="B53" s="35">
        <v>105</v>
      </c>
      <c r="C53" s="34" t="s">
        <v>117</v>
      </c>
      <c r="D53" s="34" t="s">
        <v>63</v>
      </c>
      <c r="E53" s="34" t="s">
        <v>29</v>
      </c>
      <c r="F53" s="55">
        <v>3</v>
      </c>
      <c r="G53" s="35" t="s">
        <v>66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7">
        <v>0</v>
      </c>
      <c r="S53" s="36">
        <v>0</v>
      </c>
      <c r="T53" s="36">
        <v>0</v>
      </c>
      <c r="U53" s="36">
        <v>0</v>
      </c>
      <c r="V53" s="37">
        <v>0</v>
      </c>
    </row>
    <row r="54" spans="2:22" x14ac:dyDescent="0.35">
      <c r="B54" s="35">
        <v>105</v>
      </c>
      <c r="C54" s="34" t="s">
        <v>117</v>
      </c>
      <c r="D54" s="34" t="s">
        <v>63</v>
      </c>
      <c r="E54" s="34" t="s">
        <v>30</v>
      </c>
      <c r="F54" s="55">
        <v>4</v>
      </c>
      <c r="G54" s="35" t="s">
        <v>66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7">
        <v>0</v>
      </c>
      <c r="S54" s="36">
        <v>0</v>
      </c>
      <c r="T54" s="36">
        <v>0</v>
      </c>
      <c r="U54" s="36">
        <v>0</v>
      </c>
      <c r="V54" s="37">
        <v>0</v>
      </c>
    </row>
    <row r="55" spans="2:22" x14ac:dyDescent="0.35">
      <c r="B55" s="35">
        <v>105</v>
      </c>
      <c r="C55" s="34" t="s">
        <v>117</v>
      </c>
      <c r="D55" s="34" t="s">
        <v>63</v>
      </c>
      <c r="E55" s="34" t="s">
        <v>31</v>
      </c>
      <c r="F55" s="55">
        <v>4</v>
      </c>
      <c r="G55" s="35" t="s">
        <v>66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7">
        <v>0</v>
      </c>
      <c r="S55" s="36">
        <v>0</v>
      </c>
      <c r="T55" s="36">
        <v>0</v>
      </c>
      <c r="U55" s="36">
        <v>0</v>
      </c>
      <c r="V55" s="37">
        <v>0</v>
      </c>
    </row>
    <row r="56" spans="2:22" x14ac:dyDescent="0.35">
      <c r="B56" s="35">
        <v>105</v>
      </c>
      <c r="C56" s="34" t="s">
        <v>117</v>
      </c>
      <c r="D56" s="34" t="s">
        <v>63</v>
      </c>
      <c r="E56" s="34" t="s">
        <v>32</v>
      </c>
      <c r="F56" s="55">
        <v>4</v>
      </c>
      <c r="G56" s="35" t="s">
        <v>66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7">
        <v>0</v>
      </c>
      <c r="S56" s="36">
        <v>0</v>
      </c>
      <c r="T56" s="36">
        <v>0</v>
      </c>
      <c r="U56" s="36">
        <v>0</v>
      </c>
      <c r="V56" s="37">
        <v>0</v>
      </c>
    </row>
    <row r="57" spans="2:22" x14ac:dyDescent="0.35">
      <c r="B57" s="38">
        <v>105</v>
      </c>
      <c r="C57" s="39" t="s">
        <v>117</v>
      </c>
      <c r="D57" s="39"/>
      <c r="E57" s="39" t="s">
        <v>62</v>
      </c>
      <c r="F57" s="56"/>
      <c r="G57" s="38"/>
      <c r="H57" s="40">
        <f>SUM(H45:H56)</f>
        <v>0</v>
      </c>
      <c r="I57" s="40">
        <f t="shared" ref="I57:V57" si="3">SUM(I45:I56)</f>
        <v>0</v>
      </c>
      <c r="J57" s="40">
        <f t="shared" si="3"/>
        <v>0</v>
      </c>
      <c r="K57" s="40">
        <f t="shared" si="3"/>
        <v>0</v>
      </c>
      <c r="L57" s="40">
        <f t="shared" si="3"/>
        <v>0</v>
      </c>
      <c r="M57" s="40">
        <f t="shared" si="3"/>
        <v>0</v>
      </c>
      <c r="N57" s="40">
        <f t="shared" si="3"/>
        <v>0</v>
      </c>
      <c r="O57" s="40">
        <f t="shared" si="3"/>
        <v>0</v>
      </c>
      <c r="P57" s="40">
        <f t="shared" si="3"/>
        <v>0</v>
      </c>
      <c r="Q57" s="40">
        <f t="shared" si="3"/>
        <v>0</v>
      </c>
      <c r="R57" s="41">
        <f t="shared" si="3"/>
        <v>0</v>
      </c>
      <c r="S57" s="40">
        <f t="shared" si="3"/>
        <v>0</v>
      </c>
      <c r="T57" s="40">
        <f t="shared" si="3"/>
        <v>0</v>
      </c>
      <c r="U57" s="40">
        <f t="shared" si="3"/>
        <v>0</v>
      </c>
      <c r="V57" s="41">
        <f t="shared" si="3"/>
        <v>0</v>
      </c>
    </row>
    <row r="58" spans="2:22" x14ac:dyDescent="0.35">
      <c r="B58" s="35">
        <v>106</v>
      </c>
      <c r="C58" s="34" t="s">
        <v>116</v>
      </c>
      <c r="D58" s="34" t="s">
        <v>63</v>
      </c>
      <c r="E58" s="34" t="s">
        <v>21</v>
      </c>
      <c r="F58" s="55">
        <v>1</v>
      </c>
      <c r="G58" s="35" t="s">
        <v>66</v>
      </c>
      <c r="H58" s="36">
        <v>3.9703791887125018E-4</v>
      </c>
      <c r="I58" s="36">
        <v>0</v>
      </c>
      <c r="J58" s="36">
        <v>0</v>
      </c>
      <c r="K58" s="36">
        <v>1.5177380952380872E-3</v>
      </c>
      <c r="L58" s="36">
        <v>4.6153439153438905E-5</v>
      </c>
      <c r="M58" s="36">
        <v>1.4466759999999924E-5</v>
      </c>
      <c r="N58" s="36">
        <v>5.8774061587301275E-5</v>
      </c>
      <c r="O58" s="36">
        <v>5.6004855238094937E-5</v>
      </c>
      <c r="P58" s="36">
        <v>3.0984049856733366E-6</v>
      </c>
      <c r="Q58" s="36">
        <v>5.0887125220458279E-5</v>
      </c>
      <c r="R58" s="37">
        <v>0.30634250342079838</v>
      </c>
      <c r="S58" s="36">
        <v>1.2426007439999936E-5</v>
      </c>
      <c r="T58" s="36">
        <v>2.4852014879999871E-6</v>
      </c>
      <c r="U58" s="36">
        <v>7.2777196799999619E-6</v>
      </c>
      <c r="V58" s="37">
        <v>0.30734901002343834</v>
      </c>
    </row>
    <row r="59" spans="2:22" x14ac:dyDescent="0.35">
      <c r="B59" s="35">
        <v>106</v>
      </c>
      <c r="C59" s="34" t="s">
        <v>116</v>
      </c>
      <c r="D59" s="34" t="s">
        <v>63</v>
      </c>
      <c r="E59" s="34" t="s">
        <v>22</v>
      </c>
      <c r="F59" s="55">
        <v>1</v>
      </c>
      <c r="G59" s="35" t="s">
        <v>66</v>
      </c>
      <c r="H59" s="36">
        <v>1.1550194003527399E-3</v>
      </c>
      <c r="I59" s="36">
        <v>0</v>
      </c>
      <c r="J59" s="36">
        <v>0</v>
      </c>
      <c r="K59" s="36">
        <v>4.4152380952381188E-3</v>
      </c>
      <c r="L59" s="36">
        <v>1.3426455026455095E-4</v>
      </c>
      <c r="M59" s="36">
        <v>4.208512000000022E-5</v>
      </c>
      <c r="N59" s="36">
        <v>1.7097908825396913E-4</v>
      </c>
      <c r="O59" s="36">
        <v>1.6292321523809608E-4</v>
      </c>
      <c r="P59" s="36">
        <v>9.0135417765043489E-6</v>
      </c>
      <c r="Q59" s="36">
        <v>1.4803527336860743E-4</v>
      </c>
      <c r="R59" s="37">
        <v>0.89117819176960467</v>
      </c>
      <c r="S59" s="36">
        <v>3.6148385280000192E-5</v>
      </c>
      <c r="T59" s="36">
        <v>7.2296770560000366E-6</v>
      </c>
      <c r="U59" s="36">
        <v>2.1171548160000113E-5</v>
      </c>
      <c r="V59" s="37">
        <v>0.89410621097728449</v>
      </c>
    </row>
    <row r="60" spans="2:22" x14ac:dyDescent="0.35">
      <c r="B60" s="35">
        <v>106</v>
      </c>
      <c r="C60" s="34" t="s">
        <v>116</v>
      </c>
      <c r="D60" s="34" t="s">
        <v>63</v>
      </c>
      <c r="E60" s="34" t="s">
        <v>23</v>
      </c>
      <c r="F60" s="55">
        <v>1</v>
      </c>
      <c r="G60" s="35" t="s">
        <v>66</v>
      </c>
      <c r="H60" s="36">
        <v>3.9703791887125018E-4</v>
      </c>
      <c r="I60" s="36">
        <v>0</v>
      </c>
      <c r="J60" s="36">
        <v>0</v>
      </c>
      <c r="K60" s="36">
        <v>1.5177380952380872E-3</v>
      </c>
      <c r="L60" s="36">
        <v>4.6153439153438905E-5</v>
      </c>
      <c r="M60" s="36">
        <v>1.4466759999999924E-5</v>
      </c>
      <c r="N60" s="36">
        <v>5.8774061587301275E-5</v>
      </c>
      <c r="O60" s="36">
        <v>5.6004855238094937E-5</v>
      </c>
      <c r="P60" s="36">
        <v>3.0984049856733366E-6</v>
      </c>
      <c r="Q60" s="36">
        <v>5.0887125220458279E-5</v>
      </c>
      <c r="R60" s="37">
        <v>0.30634250342079838</v>
      </c>
      <c r="S60" s="36">
        <v>1.2426007439999936E-5</v>
      </c>
      <c r="T60" s="36">
        <v>2.4852014879999871E-6</v>
      </c>
      <c r="U60" s="36">
        <v>7.2777196799999619E-6</v>
      </c>
      <c r="V60" s="37">
        <v>0.30734901002343834</v>
      </c>
    </row>
    <row r="61" spans="2:22" x14ac:dyDescent="0.35">
      <c r="B61" s="35">
        <v>106</v>
      </c>
      <c r="C61" s="34" t="s">
        <v>116</v>
      </c>
      <c r="D61" s="34" t="s">
        <v>63</v>
      </c>
      <c r="E61" s="34" t="s">
        <v>24</v>
      </c>
      <c r="F61" s="55">
        <v>2</v>
      </c>
      <c r="G61" s="35" t="s">
        <v>66</v>
      </c>
      <c r="H61" s="36">
        <v>1.8047178130511465E-4</v>
      </c>
      <c r="I61" s="36">
        <v>0</v>
      </c>
      <c r="J61" s="36">
        <v>0</v>
      </c>
      <c r="K61" s="36">
        <v>6.8988095238095234E-4</v>
      </c>
      <c r="L61" s="36">
        <v>2.0978835978835975E-5</v>
      </c>
      <c r="M61" s="36">
        <v>6.5757999999999998E-6</v>
      </c>
      <c r="N61" s="36">
        <v>2.6715482539682535E-5</v>
      </c>
      <c r="O61" s="36">
        <v>2.5456752380952375E-5</v>
      </c>
      <c r="P61" s="36">
        <v>1.4083659025787968E-6</v>
      </c>
      <c r="Q61" s="36">
        <v>2.3130511463844791E-5</v>
      </c>
      <c r="R61" s="37">
        <v>0.13924659246399998</v>
      </c>
      <c r="S61" s="36">
        <v>5.6481852000000001E-6</v>
      </c>
      <c r="T61" s="36">
        <v>1.1296370399999998E-6</v>
      </c>
      <c r="U61" s="36">
        <v>3.3080543999999995E-6</v>
      </c>
      <c r="V61" s="37">
        <v>0.13970409546519996</v>
      </c>
    </row>
    <row r="62" spans="2:22" x14ac:dyDescent="0.35">
      <c r="B62" s="35">
        <v>106</v>
      </c>
      <c r="C62" s="34" t="s">
        <v>116</v>
      </c>
      <c r="D62" s="34" t="s">
        <v>63</v>
      </c>
      <c r="E62" s="34" t="s">
        <v>25</v>
      </c>
      <c r="F62" s="55">
        <v>2</v>
      </c>
      <c r="G62" s="35" t="s">
        <v>66</v>
      </c>
      <c r="H62" s="36">
        <v>4.3674171075837728E-3</v>
      </c>
      <c r="I62" s="36">
        <v>0</v>
      </c>
      <c r="J62" s="36">
        <v>0</v>
      </c>
      <c r="K62" s="36">
        <v>1.6695119047619039E-2</v>
      </c>
      <c r="L62" s="36">
        <v>5.0768783068783031E-4</v>
      </c>
      <c r="M62" s="36">
        <v>1.5913435999999993E-4</v>
      </c>
      <c r="N62" s="36">
        <v>6.4651467746031706E-4</v>
      </c>
      <c r="O62" s="36">
        <v>6.1605340761904711E-4</v>
      </c>
      <c r="P62" s="36">
        <v>3.4082454842406872E-5</v>
      </c>
      <c r="Q62" s="36">
        <v>5.5975837742504374E-4</v>
      </c>
      <c r="R62" s="37">
        <v>3.3697675376287979</v>
      </c>
      <c r="S62" s="36">
        <v>1.3668608183999993E-4</v>
      </c>
      <c r="T62" s="36">
        <v>2.7337216367999983E-5</v>
      </c>
      <c r="U62" s="36">
        <v>8.0054916479999953E-5</v>
      </c>
      <c r="V62" s="37">
        <v>3.3808391102578375</v>
      </c>
    </row>
    <row r="63" spans="2:22" x14ac:dyDescent="0.35">
      <c r="B63" s="35">
        <v>106</v>
      </c>
      <c r="C63" s="34" t="s">
        <v>116</v>
      </c>
      <c r="D63" s="34" t="s">
        <v>63</v>
      </c>
      <c r="E63" s="34" t="s">
        <v>26</v>
      </c>
      <c r="F63" s="55">
        <v>2</v>
      </c>
      <c r="G63" s="35" t="s">
        <v>66</v>
      </c>
      <c r="H63" s="36">
        <v>6.8579276895943775E-4</v>
      </c>
      <c r="I63" s="36">
        <v>0</v>
      </c>
      <c r="J63" s="36">
        <v>0</v>
      </c>
      <c r="K63" s="36">
        <v>2.6215476190476271E-3</v>
      </c>
      <c r="L63" s="36">
        <v>7.9719576719576934E-5</v>
      </c>
      <c r="M63" s="36">
        <v>2.4988040000000073E-5</v>
      </c>
      <c r="N63" s="36">
        <v>1.0151883365079394E-4</v>
      </c>
      <c r="O63" s="36">
        <v>9.6735659047619322E-5</v>
      </c>
      <c r="P63" s="36">
        <v>5.3517904297994442E-6</v>
      </c>
      <c r="Q63" s="36">
        <v>8.7895943562610475E-5</v>
      </c>
      <c r="R63" s="37">
        <v>0.52913705136320155</v>
      </c>
      <c r="S63" s="36">
        <v>2.1463103760000064E-5</v>
      </c>
      <c r="T63" s="36">
        <v>4.292620752000012E-6</v>
      </c>
      <c r="U63" s="36">
        <v>1.2570606720000037E-5</v>
      </c>
      <c r="V63" s="37">
        <v>0.53087556276776149</v>
      </c>
    </row>
    <row r="64" spans="2:22" x14ac:dyDescent="0.35">
      <c r="B64" s="35">
        <v>106</v>
      </c>
      <c r="C64" s="34" t="s">
        <v>116</v>
      </c>
      <c r="D64" s="34" t="s">
        <v>63</v>
      </c>
      <c r="E64" s="34" t="s">
        <v>27</v>
      </c>
      <c r="F64" s="55">
        <v>3</v>
      </c>
      <c r="G64" s="35" t="s">
        <v>66</v>
      </c>
      <c r="H64" s="36">
        <v>1.227208112874779E-3</v>
      </c>
      <c r="I64" s="36">
        <v>0</v>
      </c>
      <c r="J64" s="36">
        <v>0</v>
      </c>
      <c r="K64" s="36">
        <v>4.6911904761904738E-3</v>
      </c>
      <c r="L64" s="36">
        <v>1.4265608465608456E-4</v>
      </c>
      <c r="M64" s="36">
        <v>4.4715439999999978E-5</v>
      </c>
      <c r="N64" s="36">
        <v>1.8166528126984117E-4</v>
      </c>
      <c r="O64" s="36">
        <v>1.7310591619047608E-4</v>
      </c>
      <c r="P64" s="36">
        <v>9.5768881375358146E-6</v>
      </c>
      <c r="Q64" s="36">
        <v>1.5728747795414451E-4</v>
      </c>
      <c r="R64" s="37">
        <v>0.94687682875519941</v>
      </c>
      <c r="S64" s="36">
        <v>3.840765935999999E-5</v>
      </c>
      <c r="T64" s="36">
        <v>7.6815318719999946E-6</v>
      </c>
      <c r="U64" s="36">
        <v>2.2494769919999986E-5</v>
      </c>
      <c r="V64" s="37">
        <v>0.94998784916335932</v>
      </c>
    </row>
    <row r="65" spans="2:22" x14ac:dyDescent="0.35">
      <c r="B65" s="35">
        <v>106</v>
      </c>
      <c r="C65" s="34" t="s">
        <v>116</v>
      </c>
      <c r="D65" s="34" t="s">
        <v>63</v>
      </c>
      <c r="E65" s="34" t="s">
        <v>28</v>
      </c>
      <c r="F65" s="55">
        <v>3</v>
      </c>
      <c r="G65" s="35" t="s">
        <v>66</v>
      </c>
      <c r="H65" s="36">
        <v>9.3845326278659675E-4</v>
      </c>
      <c r="I65" s="36">
        <v>0</v>
      </c>
      <c r="J65" s="36">
        <v>0</v>
      </c>
      <c r="K65" s="36">
        <v>3.5873809523809543E-3</v>
      </c>
      <c r="L65" s="36">
        <v>1.0908994708994713E-4</v>
      </c>
      <c r="M65" s="36">
        <v>3.4194160000000016E-5</v>
      </c>
      <c r="N65" s="36">
        <v>1.3892050920634926E-4</v>
      </c>
      <c r="O65" s="36">
        <v>1.3237511238095242E-4</v>
      </c>
      <c r="P65" s="36">
        <v>7.3235026934097486E-6</v>
      </c>
      <c r="Q65" s="36">
        <v>1.2027865961199299E-4</v>
      </c>
      <c r="R65" s="37">
        <v>0.72408228081280024</v>
      </c>
      <c r="S65" s="36">
        <v>2.9370563040000018E-5</v>
      </c>
      <c r="T65" s="36">
        <v>5.8741126080000019E-6</v>
      </c>
      <c r="U65" s="36">
        <v>1.7201882880000008E-5</v>
      </c>
      <c r="V65" s="37">
        <v>0.72646129641904023</v>
      </c>
    </row>
    <row r="66" spans="2:22" x14ac:dyDescent="0.35">
      <c r="B66" s="35">
        <v>106</v>
      </c>
      <c r="C66" s="34" t="s">
        <v>116</v>
      </c>
      <c r="D66" s="34" t="s">
        <v>63</v>
      </c>
      <c r="E66" s="34" t="s">
        <v>29</v>
      </c>
      <c r="F66" s="55">
        <v>3</v>
      </c>
      <c r="G66" s="35" t="s">
        <v>66</v>
      </c>
      <c r="H66" s="36">
        <v>3.6094356261022931E-4</v>
      </c>
      <c r="I66" s="36">
        <v>0</v>
      </c>
      <c r="J66" s="36">
        <v>0</v>
      </c>
      <c r="K66" s="36">
        <v>1.3797619047619047E-3</v>
      </c>
      <c r="L66" s="36">
        <v>4.1957671957671951E-5</v>
      </c>
      <c r="M66" s="36">
        <v>1.31516E-5</v>
      </c>
      <c r="N66" s="36">
        <v>5.3430965079365071E-5</v>
      </c>
      <c r="O66" s="36">
        <v>5.0913504761904751E-5</v>
      </c>
      <c r="P66" s="36">
        <v>2.8167318051575936E-6</v>
      </c>
      <c r="Q66" s="36">
        <v>4.6261022927689583E-5</v>
      </c>
      <c r="R66" s="37">
        <v>0.27849318492799996</v>
      </c>
      <c r="S66" s="36">
        <v>1.12963704E-5</v>
      </c>
      <c r="T66" s="36">
        <v>2.2592740799999997E-6</v>
      </c>
      <c r="U66" s="36">
        <v>6.616108799999999E-6</v>
      </c>
      <c r="V66" s="37">
        <v>0.27940819093039992</v>
      </c>
    </row>
    <row r="67" spans="2:22" x14ac:dyDescent="0.35">
      <c r="B67" s="35">
        <v>106</v>
      </c>
      <c r="C67" s="34" t="s">
        <v>116</v>
      </c>
      <c r="D67" s="34" t="s">
        <v>63</v>
      </c>
      <c r="E67" s="34" t="s">
        <v>30</v>
      </c>
      <c r="F67" s="55">
        <v>4</v>
      </c>
      <c r="G67" s="35" t="s">
        <v>66</v>
      </c>
      <c r="H67" s="36">
        <v>3.356775132275126E-3</v>
      </c>
      <c r="I67" s="36">
        <v>0</v>
      </c>
      <c r="J67" s="36">
        <v>0</v>
      </c>
      <c r="K67" s="36">
        <v>1.283178571428569E-2</v>
      </c>
      <c r="L67" s="36">
        <v>3.9020634920634845E-4</v>
      </c>
      <c r="M67" s="36">
        <v>1.2230987999999979E-4</v>
      </c>
      <c r="N67" s="36">
        <v>4.9690797523809426E-4</v>
      </c>
      <c r="O67" s="36">
        <v>4.7349559428571341E-4</v>
      </c>
      <c r="P67" s="36">
        <v>2.6195605787965573E-5</v>
      </c>
      <c r="Q67" s="36">
        <v>4.3022751322751239E-4</v>
      </c>
      <c r="R67" s="37">
        <v>2.5899866198303947</v>
      </c>
      <c r="S67" s="36">
        <v>1.0505624471999982E-4</v>
      </c>
      <c r="T67" s="36">
        <v>2.1011248943999962E-5</v>
      </c>
      <c r="U67" s="36">
        <v>6.1529811839999875E-5</v>
      </c>
      <c r="V67" s="37">
        <v>2.5984961756527145</v>
      </c>
    </row>
    <row r="68" spans="2:22" x14ac:dyDescent="0.35">
      <c r="B68" s="35">
        <v>106</v>
      </c>
      <c r="C68" s="34" t="s">
        <v>116</v>
      </c>
      <c r="D68" s="34" t="s">
        <v>63</v>
      </c>
      <c r="E68" s="34" t="s">
        <v>31</v>
      </c>
      <c r="F68" s="55">
        <v>4</v>
      </c>
      <c r="G68" s="35" t="s">
        <v>66</v>
      </c>
      <c r="H68" s="36">
        <v>7.2188712522046892E-4</v>
      </c>
      <c r="I68" s="36">
        <v>0</v>
      </c>
      <c r="J68" s="36">
        <v>0</v>
      </c>
      <c r="K68" s="36">
        <v>2.7595238095238488E-3</v>
      </c>
      <c r="L68" s="36">
        <v>8.3915343915345094E-5</v>
      </c>
      <c r="M68" s="36">
        <v>2.6303200000000372E-5</v>
      </c>
      <c r="N68" s="36">
        <v>1.0686193015873166E-4</v>
      </c>
      <c r="O68" s="36">
        <v>1.0182700952381097E-4</v>
      </c>
      <c r="P68" s="36">
        <v>5.6334636103152685E-6</v>
      </c>
      <c r="Q68" s="36">
        <v>9.2522045855380466E-5</v>
      </c>
      <c r="R68" s="37">
        <v>0.5569863698560078</v>
      </c>
      <c r="S68" s="36">
        <v>2.2592740800000319E-5</v>
      </c>
      <c r="T68" s="36">
        <v>4.5185481600000638E-6</v>
      </c>
      <c r="U68" s="36">
        <v>1.3232217600000188E-5</v>
      </c>
      <c r="V68" s="37">
        <v>0.55881638186080784</v>
      </c>
    </row>
    <row r="69" spans="2:22" x14ac:dyDescent="0.35">
      <c r="B69" s="35">
        <v>106</v>
      </c>
      <c r="C69" s="34" t="s">
        <v>116</v>
      </c>
      <c r="D69" s="34" t="s">
        <v>63</v>
      </c>
      <c r="E69" s="34" t="s">
        <v>32</v>
      </c>
      <c r="F69" s="55">
        <v>4</v>
      </c>
      <c r="G69" s="35" t="s">
        <v>66</v>
      </c>
      <c r="H69" s="36">
        <v>7.5798148148147949E-4</v>
      </c>
      <c r="I69" s="36">
        <v>0</v>
      </c>
      <c r="J69" s="36">
        <v>0</v>
      </c>
      <c r="K69" s="36">
        <v>2.8974999999999921E-3</v>
      </c>
      <c r="L69" s="36">
        <v>8.8111111111110856E-5</v>
      </c>
      <c r="M69" s="36">
        <v>2.7618359999999922E-5</v>
      </c>
      <c r="N69" s="36">
        <v>1.1220502666666634E-4</v>
      </c>
      <c r="O69" s="36">
        <v>1.0691835999999968E-4</v>
      </c>
      <c r="P69" s="36">
        <v>5.915136790830931E-6</v>
      </c>
      <c r="Q69" s="36">
        <v>9.7148148148147855E-5</v>
      </c>
      <c r="R69" s="37">
        <v>0.5848356883487984</v>
      </c>
      <c r="S69" s="37">
        <v>2.3722377839999937E-5</v>
      </c>
      <c r="T69" s="37">
        <v>4.744475567999986E-6</v>
      </c>
      <c r="U69" s="37">
        <v>1.3893828479999962E-5</v>
      </c>
      <c r="V69" s="37">
        <v>0.58675720095383821</v>
      </c>
    </row>
    <row r="70" spans="2:22" x14ac:dyDescent="0.35">
      <c r="B70" s="38">
        <v>106</v>
      </c>
      <c r="C70" s="39" t="s">
        <v>116</v>
      </c>
      <c r="D70" s="39"/>
      <c r="E70" s="39" t="s">
        <v>62</v>
      </c>
      <c r="F70" s="56"/>
      <c r="G70" s="38"/>
      <c r="H70" s="40">
        <f>SUM(H58:H69)</f>
        <v>1.4546025573192244E-2</v>
      </c>
      <c r="I70" s="40">
        <f t="shared" ref="I70:V70" si="4">SUM(I58:I69)</f>
        <v>0</v>
      </c>
      <c r="J70" s="40">
        <f t="shared" si="4"/>
        <v>0</v>
      </c>
      <c r="K70" s="40">
        <f t="shared" si="4"/>
        <v>5.5604404761904778E-2</v>
      </c>
      <c r="L70" s="40">
        <f t="shared" si="4"/>
        <v>1.6908941798941801E-3</v>
      </c>
      <c r="M70" s="40">
        <f t="shared" si="4"/>
        <v>5.3000948000000026E-4</v>
      </c>
      <c r="N70" s="40">
        <f t="shared" si="4"/>
        <v>2.153267892698413E-3</v>
      </c>
      <c r="O70" s="40">
        <f t="shared" si="4"/>
        <v>2.0518142419047622E-3</v>
      </c>
      <c r="P70" s="40">
        <f t="shared" si="4"/>
        <v>1.1351429174785105E-4</v>
      </c>
      <c r="Q70" s="40">
        <f t="shared" si="4"/>
        <v>1.8643192239858909E-3</v>
      </c>
      <c r="R70" s="41">
        <f t="shared" si="4"/>
        <v>11.223275352598399</v>
      </c>
      <c r="S70" s="40">
        <f t="shared" si="4"/>
        <v>4.552437271200002E-4</v>
      </c>
      <c r="T70" s="40">
        <f t="shared" si="4"/>
        <v>9.1048745424000019E-5</v>
      </c>
      <c r="U70" s="40">
        <f t="shared" si="4"/>
        <v>2.6662918464000001E-4</v>
      </c>
      <c r="V70" s="41">
        <f t="shared" si="4"/>
        <v>11.26015009449512</v>
      </c>
    </row>
    <row r="71" spans="2:22" x14ac:dyDescent="0.35">
      <c r="B71" s="35">
        <v>107</v>
      </c>
      <c r="C71" s="34" t="s">
        <v>115</v>
      </c>
      <c r="D71" s="34" t="s">
        <v>63</v>
      </c>
      <c r="E71" s="34" t="s">
        <v>21</v>
      </c>
      <c r="F71" s="55">
        <v>1</v>
      </c>
      <c r="G71" s="35" t="s">
        <v>66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7">
        <v>0</v>
      </c>
      <c r="S71" s="36">
        <v>0</v>
      </c>
      <c r="T71" s="36">
        <v>0</v>
      </c>
      <c r="U71" s="36">
        <v>0</v>
      </c>
      <c r="V71" s="37">
        <v>0</v>
      </c>
    </row>
    <row r="72" spans="2:22" x14ac:dyDescent="0.35">
      <c r="B72" s="35">
        <v>107</v>
      </c>
      <c r="C72" s="34" t="s">
        <v>115</v>
      </c>
      <c r="D72" s="34" t="s">
        <v>63</v>
      </c>
      <c r="E72" s="34" t="s">
        <v>22</v>
      </c>
      <c r="F72" s="55">
        <v>1</v>
      </c>
      <c r="G72" s="35" t="s">
        <v>66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7">
        <v>0</v>
      </c>
      <c r="S72" s="36">
        <v>0</v>
      </c>
      <c r="T72" s="36">
        <v>0</v>
      </c>
      <c r="U72" s="36">
        <v>0</v>
      </c>
      <c r="V72" s="37">
        <v>0</v>
      </c>
    </row>
    <row r="73" spans="2:22" x14ac:dyDescent="0.35">
      <c r="B73" s="35">
        <v>107</v>
      </c>
      <c r="C73" s="34" t="s">
        <v>115</v>
      </c>
      <c r="D73" s="34" t="s">
        <v>63</v>
      </c>
      <c r="E73" s="34" t="s">
        <v>23</v>
      </c>
      <c r="F73" s="55">
        <v>1</v>
      </c>
      <c r="G73" s="35" t="s">
        <v>66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7">
        <v>0</v>
      </c>
      <c r="S73" s="36">
        <v>0</v>
      </c>
      <c r="T73" s="36">
        <v>0</v>
      </c>
      <c r="U73" s="36">
        <v>0</v>
      </c>
      <c r="V73" s="37">
        <v>0</v>
      </c>
    </row>
    <row r="74" spans="2:22" x14ac:dyDescent="0.35">
      <c r="B74" s="35">
        <v>107</v>
      </c>
      <c r="C74" s="34" t="s">
        <v>115</v>
      </c>
      <c r="D74" s="34" t="s">
        <v>63</v>
      </c>
      <c r="E74" s="34" t="s">
        <v>24</v>
      </c>
      <c r="F74" s="55">
        <v>2</v>
      </c>
      <c r="G74" s="35" t="s">
        <v>66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7">
        <v>0</v>
      </c>
      <c r="S74" s="36">
        <v>0</v>
      </c>
      <c r="T74" s="36">
        <v>0</v>
      </c>
      <c r="U74" s="36">
        <v>0</v>
      </c>
      <c r="V74" s="37">
        <v>0</v>
      </c>
    </row>
    <row r="75" spans="2:22" x14ac:dyDescent="0.35">
      <c r="B75" s="35">
        <v>107</v>
      </c>
      <c r="C75" s="34" t="s">
        <v>115</v>
      </c>
      <c r="D75" s="34" t="s">
        <v>63</v>
      </c>
      <c r="E75" s="34" t="s">
        <v>25</v>
      </c>
      <c r="F75" s="55">
        <v>2</v>
      </c>
      <c r="G75" s="35" t="s">
        <v>66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7">
        <v>0</v>
      </c>
      <c r="S75" s="36">
        <v>0</v>
      </c>
      <c r="T75" s="36">
        <v>0</v>
      </c>
      <c r="U75" s="36">
        <v>0</v>
      </c>
      <c r="V75" s="37">
        <v>0</v>
      </c>
    </row>
    <row r="76" spans="2:22" x14ac:dyDescent="0.35">
      <c r="B76" s="35">
        <v>107</v>
      </c>
      <c r="C76" s="34" t="s">
        <v>115</v>
      </c>
      <c r="D76" s="34" t="s">
        <v>63</v>
      </c>
      <c r="E76" s="34" t="s">
        <v>26</v>
      </c>
      <c r="F76" s="55">
        <v>2</v>
      </c>
      <c r="G76" s="35" t="s">
        <v>66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7">
        <v>0</v>
      </c>
      <c r="S76" s="36">
        <v>0</v>
      </c>
      <c r="T76" s="36">
        <v>0</v>
      </c>
      <c r="U76" s="36">
        <v>0</v>
      </c>
      <c r="V76" s="37">
        <v>0</v>
      </c>
    </row>
    <row r="77" spans="2:22" x14ac:dyDescent="0.35">
      <c r="B77" s="35">
        <v>107</v>
      </c>
      <c r="C77" s="34" t="s">
        <v>115</v>
      </c>
      <c r="D77" s="34" t="s">
        <v>63</v>
      </c>
      <c r="E77" s="34" t="s">
        <v>27</v>
      </c>
      <c r="F77" s="55">
        <v>3</v>
      </c>
      <c r="G77" s="35" t="s">
        <v>66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7">
        <v>0</v>
      </c>
      <c r="S77" s="36">
        <v>0</v>
      </c>
      <c r="T77" s="36">
        <v>0</v>
      </c>
      <c r="U77" s="36">
        <v>0</v>
      </c>
      <c r="V77" s="37">
        <v>0</v>
      </c>
    </row>
    <row r="78" spans="2:22" x14ac:dyDescent="0.35">
      <c r="B78" s="35">
        <v>107</v>
      </c>
      <c r="C78" s="34" t="s">
        <v>115</v>
      </c>
      <c r="D78" s="34" t="s">
        <v>63</v>
      </c>
      <c r="E78" s="34" t="s">
        <v>28</v>
      </c>
      <c r="F78" s="55">
        <v>3</v>
      </c>
      <c r="G78" s="35" t="s">
        <v>66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7">
        <v>0</v>
      </c>
      <c r="S78" s="36">
        <v>0</v>
      </c>
      <c r="T78" s="36">
        <v>0</v>
      </c>
      <c r="U78" s="36">
        <v>0</v>
      </c>
      <c r="V78" s="37">
        <v>0</v>
      </c>
    </row>
    <row r="79" spans="2:22" x14ac:dyDescent="0.35">
      <c r="B79" s="35">
        <v>107</v>
      </c>
      <c r="C79" s="34" t="s">
        <v>115</v>
      </c>
      <c r="D79" s="34" t="s">
        <v>63</v>
      </c>
      <c r="E79" s="34" t="s">
        <v>29</v>
      </c>
      <c r="F79" s="55">
        <v>3</v>
      </c>
      <c r="G79" s="35" t="s">
        <v>66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7">
        <v>0</v>
      </c>
      <c r="S79" s="36">
        <v>0</v>
      </c>
      <c r="T79" s="36">
        <v>0</v>
      </c>
      <c r="U79" s="36">
        <v>0</v>
      </c>
      <c r="V79" s="37">
        <v>0</v>
      </c>
    </row>
    <row r="80" spans="2:22" x14ac:dyDescent="0.35">
      <c r="B80" s="35">
        <v>107</v>
      </c>
      <c r="C80" s="34" t="s">
        <v>115</v>
      </c>
      <c r="D80" s="34" t="s">
        <v>63</v>
      </c>
      <c r="E80" s="34" t="s">
        <v>30</v>
      </c>
      <c r="F80" s="55">
        <v>4</v>
      </c>
      <c r="G80" s="35" t="s">
        <v>66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7">
        <v>0</v>
      </c>
      <c r="S80" s="36">
        <v>0</v>
      </c>
      <c r="T80" s="36">
        <v>0</v>
      </c>
      <c r="U80" s="36">
        <v>0</v>
      </c>
      <c r="V80" s="37">
        <v>0</v>
      </c>
    </row>
    <row r="81" spans="2:25" x14ac:dyDescent="0.35">
      <c r="B81" s="35">
        <v>107</v>
      </c>
      <c r="C81" s="34" t="s">
        <v>115</v>
      </c>
      <c r="D81" s="34" t="s">
        <v>63</v>
      </c>
      <c r="E81" s="34" t="s">
        <v>31</v>
      </c>
      <c r="F81" s="55">
        <v>4</v>
      </c>
      <c r="G81" s="35" t="s">
        <v>66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7">
        <v>0</v>
      </c>
      <c r="S81" s="36">
        <v>0</v>
      </c>
      <c r="T81" s="36">
        <v>0</v>
      </c>
      <c r="U81" s="36">
        <v>0</v>
      </c>
      <c r="V81" s="37">
        <v>0</v>
      </c>
    </row>
    <row r="82" spans="2:25" x14ac:dyDescent="0.35">
      <c r="B82" s="35">
        <v>107</v>
      </c>
      <c r="C82" s="34" t="s">
        <v>115</v>
      </c>
      <c r="D82" s="34" t="s">
        <v>63</v>
      </c>
      <c r="E82" s="34" t="s">
        <v>32</v>
      </c>
      <c r="F82" s="55">
        <v>4</v>
      </c>
      <c r="G82" s="35" t="s">
        <v>66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7">
        <v>0</v>
      </c>
      <c r="S82" s="36">
        <v>0</v>
      </c>
      <c r="T82" s="36">
        <v>0</v>
      </c>
      <c r="U82" s="36">
        <v>0</v>
      </c>
      <c r="V82" s="37">
        <v>0</v>
      </c>
    </row>
    <row r="83" spans="2:25" x14ac:dyDescent="0.35">
      <c r="B83" s="38">
        <v>107</v>
      </c>
      <c r="C83" s="39" t="s">
        <v>115</v>
      </c>
      <c r="D83" s="39"/>
      <c r="E83" s="39" t="s">
        <v>62</v>
      </c>
      <c r="F83" s="56"/>
      <c r="G83" s="38"/>
      <c r="H83" s="40">
        <f>SUM(H71:H82)</f>
        <v>0</v>
      </c>
      <c r="I83" s="40">
        <f t="shared" ref="I83:V83" si="5">SUM(I71:I82)</f>
        <v>0</v>
      </c>
      <c r="J83" s="40">
        <f t="shared" si="5"/>
        <v>0</v>
      </c>
      <c r="K83" s="40">
        <f t="shared" si="5"/>
        <v>0</v>
      </c>
      <c r="L83" s="40">
        <f t="shared" si="5"/>
        <v>0</v>
      </c>
      <c r="M83" s="40">
        <f t="shared" si="5"/>
        <v>0</v>
      </c>
      <c r="N83" s="40">
        <f t="shared" si="5"/>
        <v>0</v>
      </c>
      <c r="O83" s="40">
        <f t="shared" si="5"/>
        <v>0</v>
      </c>
      <c r="P83" s="40">
        <f t="shared" si="5"/>
        <v>0</v>
      </c>
      <c r="Q83" s="40">
        <f t="shared" si="5"/>
        <v>0</v>
      </c>
      <c r="R83" s="41">
        <f t="shared" si="5"/>
        <v>0</v>
      </c>
      <c r="S83" s="40">
        <f t="shared" si="5"/>
        <v>0</v>
      </c>
      <c r="T83" s="40">
        <f t="shared" si="5"/>
        <v>0</v>
      </c>
      <c r="U83" s="40">
        <f t="shared" si="5"/>
        <v>0</v>
      </c>
      <c r="V83" s="41">
        <f t="shared" si="5"/>
        <v>0</v>
      </c>
    </row>
    <row r="84" spans="2:25" x14ac:dyDescent="0.35">
      <c r="B84" s="57" t="s">
        <v>114</v>
      </c>
      <c r="C84" s="34" t="s">
        <v>113</v>
      </c>
      <c r="D84" s="34" t="s">
        <v>63</v>
      </c>
      <c r="E84" s="34" t="s">
        <v>21</v>
      </c>
      <c r="F84" s="55">
        <v>1</v>
      </c>
      <c r="G84" s="35" t="s">
        <v>66</v>
      </c>
      <c r="H84" s="36">
        <v>3.6929000000000003E-2</v>
      </c>
      <c r="I84" s="36">
        <v>4.9717959135879748E-4</v>
      </c>
      <c r="J84" s="36">
        <v>0.53160591488095266</v>
      </c>
      <c r="K84" s="36">
        <v>1.7805840000000004</v>
      </c>
      <c r="L84" s="36">
        <v>0.33947976602996033</v>
      </c>
      <c r="M84" s="36">
        <v>0.57675292214882135</v>
      </c>
      <c r="N84" s="36">
        <v>0.91623268817878167</v>
      </c>
      <c r="O84" s="36">
        <v>0.91623268817878167</v>
      </c>
      <c r="P84" s="36">
        <v>1.0110250364819114E-2</v>
      </c>
      <c r="Q84" s="36">
        <v>0.16374705889182795</v>
      </c>
      <c r="R84" s="37">
        <v>9694.1895059420549</v>
      </c>
      <c r="S84" s="36">
        <v>0.18394343677596114</v>
      </c>
      <c r="T84" s="36">
        <v>4.0237437419862208E-2</v>
      </c>
      <c r="U84" s="36">
        <v>1.6906999636676575E-2</v>
      </c>
      <c r="V84" s="37">
        <v>9710.0028430880411</v>
      </c>
    </row>
    <row r="85" spans="2:25" x14ac:dyDescent="0.35">
      <c r="B85" s="57" t="s">
        <v>114</v>
      </c>
      <c r="C85" s="34" t="s">
        <v>113</v>
      </c>
      <c r="D85" s="34" t="s">
        <v>63</v>
      </c>
      <c r="E85" s="34" t="s">
        <v>22</v>
      </c>
      <c r="F85" s="55">
        <v>1</v>
      </c>
      <c r="G85" s="35" t="s">
        <v>66</v>
      </c>
      <c r="H85" s="36">
        <v>3.2322999999999998E-2</v>
      </c>
      <c r="I85" s="36">
        <v>5.7817424980905298E-4</v>
      </c>
      <c r="J85" s="36">
        <v>0.4388055516242117</v>
      </c>
      <c r="K85" s="36">
        <v>1.6782139999999997</v>
      </c>
      <c r="L85" s="36">
        <v>0.3404595922990441</v>
      </c>
      <c r="M85" s="36">
        <v>0.46256420310074092</v>
      </c>
      <c r="N85" s="36">
        <v>0.80302379539978486</v>
      </c>
      <c r="O85" s="36">
        <v>0.80302379539978486</v>
      </c>
      <c r="P85" s="36">
        <v>1.1757293584970411E-2</v>
      </c>
      <c r="Q85" s="36">
        <v>0.14415833065687958</v>
      </c>
      <c r="R85" s="37">
        <v>8549.8133840641603</v>
      </c>
      <c r="S85" s="36">
        <v>0.16182407287280842</v>
      </c>
      <c r="T85" s="36">
        <v>3.3710106352690755E-2</v>
      </c>
      <c r="U85" s="36">
        <v>1.4166056821522532E-2</v>
      </c>
      <c r="V85" s="37">
        <v>8563.2776362880595</v>
      </c>
    </row>
    <row r="86" spans="2:25" x14ac:dyDescent="0.35">
      <c r="B86" s="57" t="s">
        <v>114</v>
      </c>
      <c r="C86" s="34" t="s">
        <v>113</v>
      </c>
      <c r="D86" s="34" t="s">
        <v>63</v>
      </c>
      <c r="E86" s="34" t="s">
        <v>23</v>
      </c>
      <c r="F86" s="55">
        <v>1</v>
      </c>
      <c r="G86" s="35" t="s">
        <v>66</v>
      </c>
      <c r="H86" s="36">
        <v>3.5339499999999996E-2</v>
      </c>
      <c r="I86" s="36">
        <v>5.8557551299568929E-4</v>
      </c>
      <c r="J86" s="36">
        <v>0.34056534586445897</v>
      </c>
      <c r="K86" s="36">
        <v>1.3103244999999999</v>
      </c>
      <c r="L86" s="36">
        <v>0.26123970571057054</v>
      </c>
      <c r="M86" s="36">
        <v>0.37830678194105583</v>
      </c>
      <c r="N86" s="36">
        <v>0.63954648765162658</v>
      </c>
      <c r="O86" s="36">
        <v>0.63954648765162658</v>
      </c>
      <c r="P86" s="36">
        <v>1.190779981075555E-2</v>
      </c>
      <c r="Q86" s="36">
        <v>0.12211523772199238</v>
      </c>
      <c r="R86" s="37">
        <v>7200.5991529454459</v>
      </c>
      <c r="S86" s="36">
        <v>0.13679462958408276</v>
      </c>
      <c r="T86" s="36">
        <v>2.7186017872815403E-2</v>
      </c>
      <c r="U86" s="36">
        <v>1.1425826130122191E-2</v>
      </c>
      <c r="V86" s="37">
        <v>7211.6336973100961</v>
      </c>
    </row>
    <row r="87" spans="2:25" x14ac:dyDescent="0.35">
      <c r="B87" s="57" t="s">
        <v>114</v>
      </c>
      <c r="C87" s="34" t="s">
        <v>113</v>
      </c>
      <c r="D87" s="34" t="s">
        <v>63</v>
      </c>
      <c r="E87" s="34" t="s">
        <v>24</v>
      </c>
      <c r="F87" s="55">
        <v>2</v>
      </c>
      <c r="G87" s="35" t="s">
        <v>66</v>
      </c>
      <c r="H87" s="36">
        <v>7.2565499999999991E-2</v>
      </c>
      <c r="I87" s="36">
        <v>1.1199672830798535E-4</v>
      </c>
      <c r="J87" s="36">
        <v>0</v>
      </c>
      <c r="K87" s="36">
        <v>0.25831599999999999</v>
      </c>
      <c r="L87" s="36">
        <v>1.9439447881077057E-2</v>
      </c>
      <c r="M87" s="36">
        <v>3.4525944145410825E-2</v>
      </c>
      <c r="N87" s="36">
        <v>5.3965392026487889E-2</v>
      </c>
      <c r="O87" s="36">
        <v>5.3965392026487889E-2</v>
      </c>
      <c r="P87" s="36">
        <v>2.2774767567182849E-3</v>
      </c>
      <c r="Q87" s="36">
        <v>2.2295579764365036E-2</v>
      </c>
      <c r="R87" s="37">
        <v>1214.3059189727273</v>
      </c>
      <c r="S87" s="36">
        <v>2.3036599076583515E-2</v>
      </c>
      <c r="T87" s="36">
        <v>2.3038951295229248E-3</v>
      </c>
      <c r="U87" s="36">
        <v>9.7083290928141582E-4</v>
      </c>
      <c r="V87" s="37">
        <v>1215.5614759561952</v>
      </c>
    </row>
    <row r="88" spans="2:25" x14ac:dyDescent="0.35">
      <c r="B88" s="57" t="s">
        <v>114</v>
      </c>
      <c r="C88" s="34" t="s">
        <v>113</v>
      </c>
      <c r="D88" s="34" t="s">
        <v>63</v>
      </c>
      <c r="E88" s="34" t="s">
        <v>25</v>
      </c>
      <c r="F88" s="55">
        <v>2</v>
      </c>
      <c r="G88" s="35" t="s">
        <v>66</v>
      </c>
      <c r="H88" s="36">
        <v>2.2670999999999997E-2</v>
      </c>
      <c r="I88" s="36">
        <v>4.3385383967046282E-4</v>
      </c>
      <c r="J88" s="36">
        <v>0.13510268928046862</v>
      </c>
      <c r="K88" s="36">
        <v>1.824201</v>
      </c>
      <c r="L88" s="36">
        <v>0.3051061146408085</v>
      </c>
      <c r="M88" s="36">
        <v>0.5185912771086767</v>
      </c>
      <c r="N88" s="36">
        <v>0.8236973917494852</v>
      </c>
      <c r="O88" s="36">
        <v>0.8236973917494852</v>
      </c>
      <c r="P88" s="36">
        <v>8.8225080374246048E-3</v>
      </c>
      <c r="Q88" s="36">
        <v>0.16614835373036496</v>
      </c>
      <c r="R88" s="37">
        <v>9843.8547824650886</v>
      </c>
      <c r="S88" s="36">
        <v>0.18695028523063356</v>
      </c>
      <c r="T88" s="36">
        <v>3.6163208288053382E-2</v>
      </c>
      <c r="U88" s="36">
        <v>1.5199896530620125E-2</v>
      </c>
      <c r="V88" s="37">
        <v>9858.6726406478811</v>
      </c>
    </row>
    <row r="89" spans="2:25" x14ac:dyDescent="0.35">
      <c r="B89" s="57" t="s">
        <v>114</v>
      </c>
      <c r="C89" s="34" t="s">
        <v>113</v>
      </c>
      <c r="D89" s="34" t="s">
        <v>63</v>
      </c>
      <c r="E89" s="34" t="s">
        <v>26</v>
      </c>
      <c r="F89" s="55">
        <v>2</v>
      </c>
      <c r="G89" s="35" t="s">
        <v>66</v>
      </c>
      <c r="H89" s="36">
        <v>2.5641500000000005E-2</v>
      </c>
      <c r="I89" s="36">
        <v>9.452191750000911E-4</v>
      </c>
      <c r="J89" s="36">
        <v>0.14957090587707589</v>
      </c>
      <c r="K89" s="36">
        <v>1.7719225000000003</v>
      </c>
      <c r="L89" s="36">
        <v>0.34009597048234924</v>
      </c>
      <c r="M89" s="36">
        <v>0.53473359718957625</v>
      </c>
      <c r="N89" s="36">
        <v>0.87482956767192521</v>
      </c>
      <c r="O89" s="36">
        <v>0.87482956767192521</v>
      </c>
      <c r="P89" s="36">
        <v>1.9221228455417773E-2</v>
      </c>
      <c r="Q89" s="36">
        <v>0.17667029521310615</v>
      </c>
      <c r="R89" s="37">
        <v>10542.284759506785</v>
      </c>
      <c r="S89" s="36">
        <v>0.19937730845050849</v>
      </c>
      <c r="T89" s="36">
        <v>3.7848421800830853E-2</v>
      </c>
      <c r="U89" s="36">
        <v>1.5909041122729964E-2</v>
      </c>
      <c r="V89" s="37">
        <v>10557.897155920615</v>
      </c>
    </row>
    <row r="90" spans="2:25" x14ac:dyDescent="0.35">
      <c r="B90" s="57" t="s">
        <v>114</v>
      </c>
      <c r="C90" s="34" t="s">
        <v>113</v>
      </c>
      <c r="D90" s="34" t="s">
        <v>63</v>
      </c>
      <c r="E90" s="34" t="s">
        <v>27</v>
      </c>
      <c r="F90" s="55">
        <v>3</v>
      </c>
      <c r="G90" s="35" t="s">
        <v>66</v>
      </c>
      <c r="H90" s="36">
        <v>4.7399000000000004E-2</v>
      </c>
      <c r="I90" s="36">
        <v>1.0958154298302142E-3</v>
      </c>
      <c r="J90" s="36">
        <v>0.17910899524285268</v>
      </c>
      <c r="K90" s="36">
        <v>1.9740045000000002</v>
      </c>
      <c r="L90" s="36">
        <v>0.40408361965121908</v>
      </c>
      <c r="M90" s="36">
        <v>0.68565419524432314</v>
      </c>
      <c r="N90" s="36">
        <v>1.0897378148955419</v>
      </c>
      <c r="O90" s="36">
        <v>1.0897378148955419</v>
      </c>
      <c r="P90" s="36">
        <v>2.22836346096516E-2</v>
      </c>
      <c r="Q90" s="36">
        <v>0.19469386018663276</v>
      </c>
      <c r="R90" s="37">
        <v>11574.400125499482</v>
      </c>
      <c r="S90" s="36">
        <v>0.22011911439617637</v>
      </c>
      <c r="T90" s="36">
        <v>4.7894837013007806E-2</v>
      </c>
      <c r="U90" s="36">
        <v>2.0124752317987483E-2</v>
      </c>
      <c r="V90" s="37">
        <v>11593.255592511025</v>
      </c>
    </row>
    <row r="91" spans="2:25" x14ac:dyDescent="0.35">
      <c r="B91" s="57" t="s">
        <v>114</v>
      </c>
      <c r="C91" s="34" t="s">
        <v>113</v>
      </c>
      <c r="D91" s="34" t="s">
        <v>63</v>
      </c>
      <c r="E91" s="34" t="s">
        <v>28</v>
      </c>
      <c r="F91" s="55">
        <v>3</v>
      </c>
      <c r="G91" s="35" t="s">
        <v>66</v>
      </c>
      <c r="H91" s="36">
        <v>3.9581500000000006E-2</v>
      </c>
      <c r="I91" s="36">
        <v>6.8877100501064101E-4</v>
      </c>
      <c r="J91" s="36">
        <v>0.19429653947440373</v>
      </c>
      <c r="K91" s="36">
        <v>1.7506265000000001</v>
      </c>
      <c r="L91" s="36">
        <v>0.36270085222846021</v>
      </c>
      <c r="M91" s="36">
        <v>0.5653518466195725</v>
      </c>
      <c r="N91" s="36">
        <v>0.92805269884803276</v>
      </c>
      <c r="O91" s="36">
        <v>0.92805269884803276</v>
      </c>
      <c r="P91" s="36">
        <v>1.4006301597484998E-2</v>
      </c>
      <c r="Q91" s="36">
        <v>0.17892643613068024</v>
      </c>
      <c r="R91" s="37">
        <v>10637.518524104848</v>
      </c>
      <c r="S91" s="36">
        <v>0.20177992073614606</v>
      </c>
      <c r="T91" s="36">
        <v>4.0086305989907742E-2</v>
      </c>
      <c r="U91" s="36">
        <v>1.6847616651197481E-2</v>
      </c>
      <c r="V91" s="37">
        <v>10653.791232972781</v>
      </c>
    </row>
    <row r="92" spans="2:25" x14ac:dyDescent="0.35">
      <c r="B92" s="57" t="s">
        <v>114</v>
      </c>
      <c r="C92" s="34" t="s">
        <v>113</v>
      </c>
      <c r="D92" s="34" t="s">
        <v>63</v>
      </c>
      <c r="E92" s="34" t="s">
        <v>29</v>
      </c>
      <c r="F92" s="55">
        <v>3</v>
      </c>
      <c r="G92" s="35" t="s">
        <v>66</v>
      </c>
      <c r="H92" s="36">
        <v>1.4245000000000006E-3</v>
      </c>
      <c r="I92" s="36">
        <v>1.0408674448391271E-3</v>
      </c>
      <c r="J92" s="36">
        <v>0.15223685073637527</v>
      </c>
      <c r="K92" s="36">
        <v>1.6787080000000003</v>
      </c>
      <c r="L92" s="36">
        <v>0.33793877767758934</v>
      </c>
      <c r="M92" s="36">
        <v>0.57390626450333404</v>
      </c>
      <c r="N92" s="36">
        <v>0.91184504218092344</v>
      </c>
      <c r="O92" s="36">
        <v>0.91184504218092344</v>
      </c>
      <c r="P92" s="36">
        <v>2.1166255909966996E-2</v>
      </c>
      <c r="Q92" s="36">
        <v>0.16132651743719392</v>
      </c>
      <c r="R92" s="37">
        <v>9556.3755005248349</v>
      </c>
      <c r="S92" s="36">
        <v>0.18154141783862321</v>
      </c>
      <c r="T92" s="36">
        <v>4.0054819502047263E-2</v>
      </c>
      <c r="U92" s="36">
        <v>1.6829918626160487E-2</v>
      </c>
      <c r="V92" s="37">
        <v>9572.0731873923578</v>
      </c>
      <c r="Y92" s="36"/>
    </row>
    <row r="93" spans="2:25" x14ac:dyDescent="0.35">
      <c r="B93" s="57" t="s">
        <v>114</v>
      </c>
      <c r="C93" s="34" t="s">
        <v>113</v>
      </c>
      <c r="D93" s="34" t="s">
        <v>63</v>
      </c>
      <c r="E93" s="34" t="s">
        <v>30</v>
      </c>
      <c r="F93" s="55">
        <v>4</v>
      </c>
      <c r="G93" s="35" t="s">
        <v>66</v>
      </c>
      <c r="H93" s="36">
        <v>9.7484000000000015E-2</v>
      </c>
      <c r="I93" s="36">
        <v>7.5301662665114733E-4</v>
      </c>
      <c r="J93" s="36">
        <v>0.20507763035514232</v>
      </c>
      <c r="K93" s="36">
        <v>1.9444149999999998</v>
      </c>
      <c r="L93" s="36">
        <v>0.358401282354599</v>
      </c>
      <c r="M93" s="36">
        <v>0.57114536738747834</v>
      </c>
      <c r="N93" s="36">
        <v>0.92954664974207724</v>
      </c>
      <c r="O93" s="36">
        <v>0.92954664974207724</v>
      </c>
      <c r="P93" s="36">
        <v>1.531274967161805E-2</v>
      </c>
      <c r="Q93" s="36">
        <v>0.17455658553333275</v>
      </c>
      <c r="R93" s="37">
        <v>10354.931643082684</v>
      </c>
      <c r="S93" s="36">
        <v>0.19660659992202412</v>
      </c>
      <c r="T93" s="36">
        <v>4.0324013955726608E-2</v>
      </c>
      <c r="U93" s="36">
        <v>1.69461050774572E-2</v>
      </c>
      <c r="V93" s="37">
        <v>10371.12249157877</v>
      </c>
      <c r="Y93" s="36"/>
    </row>
    <row r="94" spans="2:25" x14ac:dyDescent="0.35">
      <c r="B94" s="57" t="s">
        <v>114</v>
      </c>
      <c r="C94" s="34" t="s">
        <v>113</v>
      </c>
      <c r="D94" s="34" t="s">
        <v>63</v>
      </c>
      <c r="E94" s="34" t="s">
        <v>31</v>
      </c>
      <c r="F94" s="55">
        <v>4</v>
      </c>
      <c r="G94" s="35" t="s">
        <v>66</v>
      </c>
      <c r="H94" s="36">
        <v>2.1804500000000001E-2</v>
      </c>
      <c r="I94" s="36">
        <v>1.0026016271826974E-3</v>
      </c>
      <c r="J94" s="36">
        <v>0.28993748644736483</v>
      </c>
      <c r="K94" s="36">
        <v>1.9663010000000001</v>
      </c>
      <c r="L94" s="36">
        <v>0.40385631401480532</v>
      </c>
      <c r="M94" s="36">
        <v>0.68528222980109954</v>
      </c>
      <c r="N94" s="36">
        <v>1.0891385438159049</v>
      </c>
      <c r="O94" s="36">
        <v>1.0891385438159049</v>
      </c>
      <c r="P94" s="36">
        <v>2.0388112551621013E-2</v>
      </c>
      <c r="Q94" s="36">
        <v>0.19437806738544347</v>
      </c>
      <c r="R94" s="37">
        <v>11534.90562262749</v>
      </c>
      <c r="S94" s="36">
        <v>0.21973318094507907</v>
      </c>
      <c r="T94" s="36">
        <v>4.7867893319677994E-2</v>
      </c>
      <c r="U94" s="36">
        <v>2.0113372669898377E-2</v>
      </c>
      <c r="V94" s="37">
        <v>11553.743143423664</v>
      </c>
      <c r="Y94" s="36"/>
    </row>
    <row r="95" spans="2:25" x14ac:dyDescent="0.35">
      <c r="B95" s="57" t="s">
        <v>114</v>
      </c>
      <c r="C95" s="34" t="s">
        <v>113</v>
      </c>
      <c r="D95" s="34" t="s">
        <v>63</v>
      </c>
      <c r="E95" s="34" t="s">
        <v>32</v>
      </c>
      <c r="F95" s="55">
        <v>4</v>
      </c>
      <c r="G95" s="35" t="s">
        <v>66</v>
      </c>
      <c r="H95" s="36">
        <v>8.5821500000000009E-2</v>
      </c>
      <c r="I95" s="36">
        <v>5.3723994754621967E-4</v>
      </c>
      <c r="J95" s="36">
        <v>0.12690600276123104</v>
      </c>
      <c r="K95" s="36">
        <v>1.04074</v>
      </c>
      <c r="L95" s="36">
        <v>0.20641032758335692</v>
      </c>
      <c r="M95" s="36">
        <v>0.29693380080848625</v>
      </c>
      <c r="N95" s="36">
        <v>0.50334412839184295</v>
      </c>
      <c r="O95" s="36">
        <v>0.50334412839184295</v>
      </c>
      <c r="P95" s="36">
        <v>1.0924886037316742E-2</v>
      </c>
      <c r="Q95" s="36">
        <v>0.10199732140173916</v>
      </c>
      <c r="R95" s="37">
        <v>5972.8253466350934</v>
      </c>
      <c r="S95" s="36">
        <v>0.11358431076391827</v>
      </c>
      <c r="T95" s="36">
        <v>2.1335512920771734E-2</v>
      </c>
      <c r="U95" s="36">
        <v>8.9683421324638964E-3</v>
      </c>
      <c r="V95" s="37">
        <v>5981.6596182604881</v>
      </c>
      <c r="Y95" s="36"/>
    </row>
    <row r="96" spans="2:25" x14ac:dyDescent="0.35">
      <c r="B96" s="58" t="s">
        <v>114</v>
      </c>
      <c r="C96" s="39" t="s">
        <v>113</v>
      </c>
      <c r="D96" s="39"/>
      <c r="E96" s="39" t="s">
        <v>62</v>
      </c>
      <c r="F96" s="56"/>
      <c r="G96" s="38"/>
      <c r="H96" s="40">
        <f>SUM(H84:H95)</f>
        <v>0.51898450000000007</v>
      </c>
      <c r="I96" s="40">
        <f t="shared" ref="I96:T96" si="6">SUM(I84:I95)</f>
        <v>8.2703111782021256E-3</v>
      </c>
      <c r="J96" s="40">
        <f t="shared" si="6"/>
        <v>2.7432139125445376</v>
      </c>
      <c r="K96" s="40">
        <f t="shared" si="6"/>
        <v>18.978356999999999</v>
      </c>
      <c r="L96" s="40">
        <f t="shared" si="6"/>
        <v>3.6792117705538394</v>
      </c>
      <c r="M96" s="40">
        <f t="shared" si="6"/>
        <v>5.8837484299985761</v>
      </c>
      <c r="N96" s="40">
        <f t="shared" si="6"/>
        <v>9.5629602005524141</v>
      </c>
      <c r="O96" s="40">
        <f t="shared" si="6"/>
        <v>9.5629602005524141</v>
      </c>
      <c r="P96" s="40">
        <f t="shared" si="6"/>
        <v>0.16817849738776514</v>
      </c>
      <c r="Q96" s="40">
        <f t="shared" si="6"/>
        <v>1.801013644053558</v>
      </c>
      <c r="R96" s="41">
        <f t="shared" si="6"/>
        <v>106676.0042663707</v>
      </c>
      <c r="S96" s="40">
        <f t="shared" si="6"/>
        <v>2.0252908765925448</v>
      </c>
      <c r="T96" s="40">
        <f t="shared" si="6"/>
        <v>0.41501246956491467</v>
      </c>
      <c r="U96" s="40">
        <f>SUM(U84:U95)</f>
        <v>0.17440876062611771</v>
      </c>
      <c r="V96" s="41">
        <f t="shared" ref="V96" si="7">SUM(V84:V95)</f>
        <v>106842.69071534998</v>
      </c>
    </row>
    <row r="97" spans="2:22" x14ac:dyDescent="0.35">
      <c r="B97" s="57" t="s">
        <v>112</v>
      </c>
      <c r="C97" s="34" t="s">
        <v>111</v>
      </c>
      <c r="D97" s="34" t="s">
        <v>63</v>
      </c>
      <c r="E97" s="34" t="s">
        <v>21</v>
      </c>
      <c r="F97" s="55">
        <v>1</v>
      </c>
      <c r="G97" s="35" t="s">
        <v>66</v>
      </c>
      <c r="H97" s="36">
        <v>0.11487149999999997</v>
      </c>
      <c r="I97" s="36">
        <v>4.7608621269621754E-4</v>
      </c>
      <c r="J97" s="36">
        <v>0.34557732956574383</v>
      </c>
      <c r="K97" s="36">
        <v>1.8492064999999998</v>
      </c>
      <c r="L97" s="36">
        <v>0.34915825753117735</v>
      </c>
      <c r="M97" s="36">
        <v>0.54534547474942618</v>
      </c>
      <c r="N97" s="36">
        <v>0.89450373228060354</v>
      </c>
      <c r="O97" s="36">
        <v>0.89450373228060354</v>
      </c>
      <c r="P97" s="36">
        <v>9.6813121239396477E-3</v>
      </c>
      <c r="Q97" s="36">
        <v>0.15766708406467667</v>
      </c>
      <c r="R97" s="37">
        <v>9301.9429699576467</v>
      </c>
      <c r="S97" s="36">
        <v>0.17647585137655603</v>
      </c>
      <c r="T97" s="36">
        <v>3.8623304999576093E-2</v>
      </c>
      <c r="U97" s="36">
        <v>1.6228752431857941E-2</v>
      </c>
      <c r="V97" s="37">
        <v>9317.1194696210769</v>
      </c>
    </row>
    <row r="98" spans="2:22" x14ac:dyDescent="0.35">
      <c r="B98" s="57" t="s">
        <v>112</v>
      </c>
      <c r="C98" s="34" t="s">
        <v>111</v>
      </c>
      <c r="D98" s="34" t="s">
        <v>63</v>
      </c>
      <c r="E98" s="34" t="s">
        <v>22</v>
      </c>
      <c r="F98" s="55">
        <v>1</v>
      </c>
      <c r="G98" s="35" t="s">
        <v>66</v>
      </c>
      <c r="H98" s="36">
        <v>3.2888500000000001E-2</v>
      </c>
      <c r="I98" s="36">
        <v>6.2406032547418706E-4</v>
      </c>
      <c r="J98" s="36">
        <v>0.39481783298150169</v>
      </c>
      <c r="K98" s="36">
        <v>1.7303204999999995</v>
      </c>
      <c r="L98" s="36">
        <v>0.3192631918699409</v>
      </c>
      <c r="M98" s="36">
        <v>0.49349043664154235</v>
      </c>
      <c r="N98" s="36">
        <v>0.81275362851148314</v>
      </c>
      <c r="O98" s="36">
        <v>0.81275362851148314</v>
      </c>
      <c r="P98" s="36">
        <v>1.2690396474342112E-2</v>
      </c>
      <c r="Q98" s="36">
        <v>0.14945492054256398</v>
      </c>
      <c r="R98" s="37">
        <v>8855.0657719887713</v>
      </c>
      <c r="S98" s="36">
        <v>0.16758982955829407</v>
      </c>
      <c r="T98" s="36">
        <v>3.5022451481139229E-2</v>
      </c>
      <c r="U98" s="36">
        <v>1.4717427147182958E-2</v>
      </c>
      <c r="V98" s="37">
        <v>8869.0392368589055</v>
      </c>
    </row>
    <row r="99" spans="2:22" x14ac:dyDescent="0.35">
      <c r="B99" s="57" t="s">
        <v>112</v>
      </c>
      <c r="C99" s="34" t="s">
        <v>111</v>
      </c>
      <c r="D99" s="34" t="s">
        <v>63</v>
      </c>
      <c r="E99" s="34" t="s">
        <v>23</v>
      </c>
      <c r="F99" s="55">
        <v>1</v>
      </c>
      <c r="G99" s="35" t="s">
        <v>66</v>
      </c>
      <c r="H99" s="36">
        <v>0.12</v>
      </c>
      <c r="I99" s="36">
        <v>6.5856480526195081E-4</v>
      </c>
      <c r="J99" s="36">
        <v>0.33604734192620361</v>
      </c>
      <c r="K99" s="36">
        <v>1.4514595000000001</v>
      </c>
      <c r="L99" s="36">
        <v>0.27835696548357675</v>
      </c>
      <c r="M99" s="36">
        <v>0.43762337301463078</v>
      </c>
      <c r="N99" s="36">
        <v>0.71598033849820752</v>
      </c>
      <c r="O99" s="36">
        <v>0.71598033849820752</v>
      </c>
      <c r="P99" s="36">
        <v>1.3392052245064168E-2</v>
      </c>
      <c r="Q99" s="36">
        <v>0.14060618335674036</v>
      </c>
      <c r="R99" s="37">
        <v>8250.4509331457666</v>
      </c>
      <c r="S99" s="36">
        <v>0.15674392175446344</v>
      </c>
      <c r="T99" s="36">
        <v>3.0912624251332024E-2</v>
      </c>
      <c r="U99" s="36">
        <v>1.2992322440132556E-2</v>
      </c>
      <c r="V99" s="37">
        <v>8263.031608381496</v>
      </c>
    </row>
    <row r="100" spans="2:22" x14ac:dyDescent="0.35">
      <c r="B100" s="57" t="s">
        <v>112</v>
      </c>
      <c r="C100" s="34" t="s">
        <v>111</v>
      </c>
      <c r="D100" s="34" t="s">
        <v>63</v>
      </c>
      <c r="E100" s="34" t="s">
        <v>24</v>
      </c>
      <c r="F100" s="55">
        <v>2</v>
      </c>
      <c r="G100" s="35" t="s">
        <v>66</v>
      </c>
      <c r="H100" s="36">
        <v>0.16475350000000005</v>
      </c>
      <c r="I100" s="36">
        <v>1.5407781761325945E-4</v>
      </c>
      <c r="J100" s="36">
        <v>3.1055675886556E-3</v>
      </c>
      <c r="K100" s="36">
        <v>0.40277849999999998</v>
      </c>
      <c r="L100" s="36">
        <v>2.6645277413863321E-2</v>
      </c>
      <c r="M100" s="36">
        <v>4.8637171421152897E-2</v>
      </c>
      <c r="N100" s="36">
        <v>7.5282448835016225E-2</v>
      </c>
      <c r="O100" s="36">
        <v>7.5282448835016225E-2</v>
      </c>
      <c r="P100" s="36">
        <v>3.1332044573221503E-3</v>
      </c>
      <c r="Q100" s="36">
        <v>3.2435317755027171E-2</v>
      </c>
      <c r="R100" s="37">
        <v>1662.6145679848225</v>
      </c>
      <c r="S100" s="36">
        <v>3.1574206744537973E-2</v>
      </c>
      <c r="T100" s="36">
        <v>3.1577299073041343E-3</v>
      </c>
      <c r="U100" s="36">
        <v>1.3306283522981951E-3</v>
      </c>
      <c r="V100" s="37">
        <v>1664.3354441991053</v>
      </c>
    </row>
    <row r="101" spans="2:22" x14ac:dyDescent="0.35">
      <c r="B101" s="57" t="s">
        <v>112</v>
      </c>
      <c r="C101" s="34" t="s">
        <v>111</v>
      </c>
      <c r="D101" s="34" t="s">
        <v>63</v>
      </c>
      <c r="E101" s="34" t="s">
        <v>25</v>
      </c>
      <c r="F101" s="55">
        <v>2</v>
      </c>
      <c r="G101" s="35" t="s">
        <v>66</v>
      </c>
      <c r="H101" s="36">
        <v>3.19785E-2</v>
      </c>
      <c r="I101" s="36">
        <v>3.6490383516435187E-4</v>
      </c>
      <c r="J101" s="36">
        <v>0.31084413905296349</v>
      </c>
      <c r="K101" s="36">
        <v>1.6773735000000001</v>
      </c>
      <c r="L101" s="36">
        <v>0.25548971355620376</v>
      </c>
      <c r="M101" s="36">
        <v>0.43498442036240237</v>
      </c>
      <c r="N101" s="36">
        <v>0.69047413391860613</v>
      </c>
      <c r="O101" s="36">
        <v>0.69047413391860613</v>
      </c>
      <c r="P101" s="36">
        <v>7.4203953595751385E-3</v>
      </c>
      <c r="Q101" s="36">
        <v>0.14257884355974779</v>
      </c>
      <c r="R101" s="37">
        <v>8390.1084568993519</v>
      </c>
      <c r="S101" s="36">
        <v>0.15934626758859696</v>
      </c>
      <c r="T101" s="36">
        <v>3.0282245315906266E-2</v>
      </c>
      <c r="U101" s="36">
        <v>1.2728668681613505E-2</v>
      </c>
      <c r="V101" s="37">
        <v>8402.5949474005502</v>
      </c>
    </row>
    <row r="102" spans="2:22" x14ac:dyDescent="0.35">
      <c r="B102" s="57" t="s">
        <v>112</v>
      </c>
      <c r="C102" s="34" t="s">
        <v>111</v>
      </c>
      <c r="D102" s="34" t="s">
        <v>63</v>
      </c>
      <c r="E102" s="34" t="s">
        <v>26</v>
      </c>
      <c r="F102" s="55">
        <v>2</v>
      </c>
      <c r="G102" s="35" t="s">
        <v>66</v>
      </c>
      <c r="H102" s="36">
        <v>4.8482500000000005E-2</v>
      </c>
      <c r="I102" s="36">
        <v>8.5365369682201156E-4</v>
      </c>
      <c r="J102" s="36">
        <v>0.3820415877572324</v>
      </c>
      <c r="K102" s="36">
        <v>1.7217520000000002</v>
      </c>
      <c r="L102" s="36">
        <v>0.29943540642319155</v>
      </c>
      <c r="M102" s="36">
        <v>0.47427342660642302</v>
      </c>
      <c r="N102" s="36">
        <v>0.7737088330296148</v>
      </c>
      <c r="O102" s="36">
        <v>0.7737088330296148</v>
      </c>
      <c r="P102" s="36">
        <v>1.7359225418195987E-2</v>
      </c>
      <c r="Q102" s="36">
        <v>0.15851265259688907</v>
      </c>
      <c r="R102" s="37">
        <v>9411.2571850982167</v>
      </c>
      <c r="S102" s="36">
        <v>0.17803852861966696</v>
      </c>
      <c r="T102" s="36">
        <v>3.3490330454343881E-2</v>
      </c>
      <c r="U102" s="36">
        <v>1.4077539864504945E-2</v>
      </c>
      <c r="V102" s="37">
        <v>9425.1172014699732</v>
      </c>
    </row>
    <row r="103" spans="2:22" x14ac:dyDescent="0.35">
      <c r="B103" s="57" t="s">
        <v>112</v>
      </c>
      <c r="C103" s="34" t="s">
        <v>111</v>
      </c>
      <c r="D103" s="34" t="s">
        <v>63</v>
      </c>
      <c r="E103" s="34" t="s">
        <v>27</v>
      </c>
      <c r="F103" s="55">
        <v>3</v>
      </c>
      <c r="G103" s="35" t="s">
        <v>66</v>
      </c>
      <c r="H103" s="36">
        <v>1.4562500000000006E-2</v>
      </c>
      <c r="I103" s="36">
        <v>7.6040992040612586E-4</v>
      </c>
      <c r="J103" s="36">
        <v>0.38333040626533676</v>
      </c>
      <c r="K103" s="36">
        <v>1.6954899999999999</v>
      </c>
      <c r="L103" s="36">
        <v>0.28597824107410691</v>
      </c>
      <c r="M103" s="36">
        <v>0.48644690973068838</v>
      </c>
      <c r="N103" s="36">
        <v>0.77242515080479535</v>
      </c>
      <c r="O103" s="36">
        <v>0.77242515080479535</v>
      </c>
      <c r="P103" s="36">
        <v>1.5463093837353415E-2</v>
      </c>
      <c r="Q103" s="36">
        <v>0.13890441370153475</v>
      </c>
      <c r="R103" s="37">
        <v>8152.113724275202</v>
      </c>
      <c r="S103" s="36">
        <v>0.15509497638739148</v>
      </c>
      <c r="T103" s="36">
        <v>3.3895996423690872E-2</v>
      </c>
      <c r="U103" s="36">
        <v>1.4242479107495683E-2</v>
      </c>
      <c r="V103" s="37">
        <v>8165.4388226663277</v>
      </c>
    </row>
    <row r="104" spans="2:22" x14ac:dyDescent="0.35">
      <c r="B104" s="57" t="s">
        <v>112</v>
      </c>
      <c r="C104" s="34" t="s">
        <v>111</v>
      </c>
      <c r="D104" s="34" t="s">
        <v>63</v>
      </c>
      <c r="E104" s="34" t="s">
        <v>28</v>
      </c>
      <c r="F104" s="55">
        <v>3</v>
      </c>
      <c r="G104" s="35" t="s">
        <v>66</v>
      </c>
      <c r="H104" s="36">
        <v>3.2218999999999984E-2</v>
      </c>
      <c r="I104" s="36">
        <v>5.8476352213848054E-4</v>
      </c>
      <c r="J104" s="36">
        <v>0.42618555774900768</v>
      </c>
      <c r="K104" s="36">
        <v>1.6945240000000001</v>
      </c>
      <c r="L104" s="36">
        <v>0.33884183328753115</v>
      </c>
      <c r="M104" s="36">
        <v>0.47287726864182911</v>
      </c>
      <c r="N104" s="36">
        <v>0.81171910192936036</v>
      </c>
      <c r="O104" s="36">
        <v>0.81171910192936036</v>
      </c>
      <c r="P104" s="36">
        <v>1.1891287807843506E-2</v>
      </c>
      <c r="Q104" s="36">
        <v>0.15481469589997546</v>
      </c>
      <c r="R104" s="37">
        <v>9149.8412925000321</v>
      </c>
      <c r="S104" s="36">
        <v>0.17350866609213009</v>
      </c>
      <c r="T104" s="36">
        <v>3.4245154593076033E-2</v>
      </c>
      <c r="U104" s="36">
        <v>1.4392928036471932E-2</v>
      </c>
      <c r="V104" s="37">
        <v>9163.7745011177794</v>
      </c>
    </row>
    <row r="105" spans="2:22" x14ac:dyDescent="0.35">
      <c r="B105" s="57" t="s">
        <v>112</v>
      </c>
      <c r="C105" s="34" t="s">
        <v>111</v>
      </c>
      <c r="D105" s="34" t="s">
        <v>63</v>
      </c>
      <c r="E105" s="34" t="s">
        <v>29</v>
      </c>
      <c r="F105" s="55">
        <v>3</v>
      </c>
      <c r="G105" s="35" t="s">
        <v>66</v>
      </c>
      <c r="H105" s="36">
        <v>2.6749999999999999E-3</v>
      </c>
      <c r="I105" s="36">
        <v>8.9475254030286242E-4</v>
      </c>
      <c r="J105" s="36">
        <v>0.39327835016390911</v>
      </c>
      <c r="K105" s="36">
        <v>1.5775015000000003</v>
      </c>
      <c r="L105" s="36">
        <v>0.29269348249387084</v>
      </c>
      <c r="M105" s="36">
        <v>0.49769003845826321</v>
      </c>
      <c r="N105" s="36">
        <v>0.79038352095213393</v>
      </c>
      <c r="O105" s="36">
        <v>0.79038352095213393</v>
      </c>
      <c r="P105" s="36">
        <v>1.8194978945729762E-2</v>
      </c>
      <c r="Q105" s="36">
        <v>0.14066340428627058</v>
      </c>
      <c r="R105" s="37">
        <v>8279.3490305929372</v>
      </c>
      <c r="S105" s="36">
        <v>0.15729078599718241</v>
      </c>
      <c r="T105" s="36">
        <v>3.469195429603248E-2</v>
      </c>
      <c r="U105" s="36">
        <v>1.4576604521487594E-2</v>
      </c>
      <c r="V105" s="37">
        <v>8292.9465404893072</v>
      </c>
    </row>
    <row r="106" spans="2:22" x14ac:dyDescent="0.35">
      <c r="B106" s="57" t="s">
        <v>112</v>
      </c>
      <c r="C106" s="34" t="s">
        <v>111</v>
      </c>
      <c r="D106" s="34" t="s">
        <v>63</v>
      </c>
      <c r="E106" s="34" t="s">
        <v>30</v>
      </c>
      <c r="F106" s="55">
        <v>4</v>
      </c>
      <c r="G106" s="35" t="s">
        <v>66</v>
      </c>
      <c r="H106" s="36">
        <v>4.5018499999999996E-2</v>
      </c>
      <c r="I106" s="36">
        <v>6.6702261122169053E-4</v>
      </c>
      <c r="J106" s="36">
        <v>0.46308121417868608</v>
      </c>
      <c r="K106" s="36">
        <v>1.7085669999999997</v>
      </c>
      <c r="L106" s="36">
        <v>0.33982922504151442</v>
      </c>
      <c r="M106" s="36">
        <v>0.49006783385527025</v>
      </c>
      <c r="N106" s="36">
        <v>0.82989705889678456</v>
      </c>
      <c r="O106" s="36">
        <v>0.82989705889678456</v>
      </c>
      <c r="P106" s="36">
        <v>1.3564043487818771E-2</v>
      </c>
      <c r="Q106" s="36">
        <v>0.15423474189952502</v>
      </c>
      <c r="R106" s="37">
        <v>9100.849572692141</v>
      </c>
      <c r="S106" s="36">
        <v>0.17276707814131129</v>
      </c>
      <c r="T106" s="36">
        <v>3.525291073039475E-2</v>
      </c>
      <c r="U106" s="36">
        <v>1.4815178608709234E-2</v>
      </c>
      <c r="V106" s="37">
        <v>9115.0290722236459</v>
      </c>
    </row>
    <row r="107" spans="2:22" x14ac:dyDescent="0.35">
      <c r="B107" s="57" t="s">
        <v>112</v>
      </c>
      <c r="C107" s="34" t="s">
        <v>111</v>
      </c>
      <c r="D107" s="34" t="s">
        <v>63</v>
      </c>
      <c r="E107" s="34" t="s">
        <v>31</v>
      </c>
      <c r="F107" s="55">
        <v>4</v>
      </c>
      <c r="G107" s="35" t="s">
        <v>66</v>
      </c>
      <c r="H107" s="36">
        <v>7.9944999999999999E-3</v>
      </c>
      <c r="I107" s="36">
        <v>7.0459474883260195E-4</v>
      </c>
      <c r="J107" s="36">
        <v>0.50262162234365593</v>
      </c>
      <c r="K107" s="36">
        <v>1.5687770000000003</v>
      </c>
      <c r="L107" s="36">
        <v>0.29268253058459209</v>
      </c>
      <c r="M107" s="36">
        <v>0.48201466704717089</v>
      </c>
      <c r="N107" s="36">
        <v>0.77469719763176281</v>
      </c>
      <c r="O107" s="36">
        <v>0.77469719763176281</v>
      </c>
      <c r="P107" s="36">
        <v>1.4328080718207859E-2</v>
      </c>
      <c r="Q107" s="36">
        <v>0.13865841859467715</v>
      </c>
      <c r="R107" s="37">
        <v>8125.4841753623314</v>
      </c>
      <c r="S107" s="36">
        <v>0.15482567957393936</v>
      </c>
      <c r="T107" s="36">
        <v>3.3785060853095329E-2</v>
      </c>
      <c r="U107" s="36">
        <v>1.4195918991364576E-2</v>
      </c>
      <c r="V107" s="37">
        <v>8138.7723355164708</v>
      </c>
    </row>
    <row r="108" spans="2:22" x14ac:dyDescent="0.35">
      <c r="B108" s="57" t="s">
        <v>112</v>
      </c>
      <c r="C108" s="34" t="s">
        <v>111</v>
      </c>
      <c r="D108" s="34" t="s">
        <v>63</v>
      </c>
      <c r="E108" s="34" t="s">
        <v>32</v>
      </c>
      <c r="F108" s="55">
        <v>4</v>
      </c>
      <c r="G108" s="35" t="s">
        <v>66</v>
      </c>
      <c r="H108" s="36">
        <v>1.6938500000000006E-2</v>
      </c>
      <c r="I108" s="36">
        <v>3.3503177415614453E-4</v>
      </c>
      <c r="J108" s="36">
        <v>3.5813848723315771E-2</v>
      </c>
      <c r="K108" s="36">
        <v>0.68333050000000006</v>
      </c>
      <c r="L108" s="36">
        <v>0.13320806542477703</v>
      </c>
      <c r="M108" s="36">
        <v>0.20723165789781989</v>
      </c>
      <c r="N108" s="36">
        <v>0.34043972332259692</v>
      </c>
      <c r="O108" s="36">
        <v>0.34043972332259692</v>
      </c>
      <c r="P108" s="36">
        <v>6.812940787916796E-3</v>
      </c>
      <c r="Q108" s="36">
        <v>6.3412069789169953E-2</v>
      </c>
      <c r="R108" s="37">
        <v>3724.0326945174852</v>
      </c>
      <c r="S108" s="36">
        <v>7.091756434249219E-2</v>
      </c>
      <c r="T108" s="36">
        <v>1.4681126447920587E-2</v>
      </c>
      <c r="U108" s="36">
        <v>6.1695735282303443E-3</v>
      </c>
      <c r="V108" s="37">
        <v>3729.9088848277747</v>
      </c>
    </row>
    <row r="109" spans="2:22" x14ac:dyDescent="0.35">
      <c r="B109" s="58" t="s">
        <v>112</v>
      </c>
      <c r="C109" s="39" t="s">
        <v>111</v>
      </c>
      <c r="D109" s="39"/>
      <c r="E109" s="39" t="s">
        <v>62</v>
      </c>
      <c r="F109" s="56"/>
      <c r="G109" s="38"/>
      <c r="H109" s="40">
        <f>SUM(H97:H108)</f>
        <v>0.63238250000000007</v>
      </c>
      <c r="I109" s="40">
        <f t="shared" ref="I109:V109" si="8">SUM(I97:I108)</f>
        <v>7.077921810089885E-3</v>
      </c>
      <c r="J109" s="40">
        <f t="shared" si="8"/>
        <v>3.9767447982962123</v>
      </c>
      <c r="K109" s="40">
        <f t="shared" si="8"/>
        <v>17.761080499999998</v>
      </c>
      <c r="L109" s="40">
        <f t="shared" si="8"/>
        <v>3.211582190184346</v>
      </c>
      <c r="M109" s="40">
        <f t="shared" si="8"/>
        <v>5.0706826784266195</v>
      </c>
      <c r="N109" s="40">
        <f t="shared" si="8"/>
        <v>8.2822648686109659</v>
      </c>
      <c r="O109" s="40">
        <f t="shared" si="8"/>
        <v>8.2822648686109659</v>
      </c>
      <c r="P109" s="40">
        <f t="shared" si="8"/>
        <v>0.14393101166330932</v>
      </c>
      <c r="Q109" s="40">
        <f t="shared" si="8"/>
        <v>1.5719427460467981</v>
      </c>
      <c r="R109" s="41">
        <f t="shared" si="8"/>
        <v>92403.110375014701</v>
      </c>
      <c r="S109" s="40">
        <f t="shared" si="8"/>
        <v>1.7541733561765622</v>
      </c>
      <c r="T109" s="40">
        <f t="shared" si="8"/>
        <v>0.35804088975381171</v>
      </c>
      <c r="U109" s="40">
        <f t="shared" si="8"/>
        <v>0.15046802171134946</v>
      </c>
      <c r="V109" s="41">
        <f t="shared" si="8"/>
        <v>92547.108064772416</v>
      </c>
    </row>
    <row r="110" spans="2:22" x14ac:dyDescent="0.35">
      <c r="B110" s="57" t="s">
        <v>110</v>
      </c>
      <c r="C110" s="34" t="s">
        <v>109</v>
      </c>
      <c r="D110" s="34" t="s">
        <v>63</v>
      </c>
      <c r="E110" s="34" t="s">
        <v>21</v>
      </c>
      <c r="F110" s="55">
        <v>1</v>
      </c>
      <c r="G110" s="35" t="s">
        <v>66</v>
      </c>
      <c r="H110" s="36">
        <v>3.0340000000000009E-2</v>
      </c>
      <c r="I110" s="36">
        <v>4.8560045734249123E-4</v>
      </c>
      <c r="J110" s="36">
        <v>0.51527455729506633</v>
      </c>
      <c r="K110" s="36">
        <v>1.8897135</v>
      </c>
      <c r="L110" s="36">
        <v>0.36107205374172191</v>
      </c>
      <c r="M110" s="36">
        <v>0.56154049073329193</v>
      </c>
      <c r="N110" s="36">
        <v>0.92261254447501417</v>
      </c>
      <c r="O110" s="36">
        <v>0.92261254447501417</v>
      </c>
      <c r="P110" s="36">
        <v>9.8747862670416874E-3</v>
      </c>
      <c r="Q110" s="36">
        <v>0.16209619114809581</v>
      </c>
      <c r="R110" s="37">
        <v>9585.6313595436459</v>
      </c>
      <c r="S110" s="36">
        <v>0.18186044427286069</v>
      </c>
      <c r="T110" s="36">
        <v>3.9818575425196824E-2</v>
      </c>
      <c r="U110" s="36">
        <v>1.6730964462397607E-2</v>
      </c>
      <c r="V110" s="37">
        <v>9601.2753744709644</v>
      </c>
    </row>
    <row r="111" spans="2:22" x14ac:dyDescent="0.35">
      <c r="B111" s="57" t="s">
        <v>110</v>
      </c>
      <c r="C111" s="34" t="s">
        <v>109</v>
      </c>
      <c r="D111" s="34" t="s">
        <v>63</v>
      </c>
      <c r="E111" s="34" t="s">
        <v>22</v>
      </c>
      <c r="F111" s="55">
        <v>1</v>
      </c>
      <c r="G111" s="35" t="s">
        <v>66</v>
      </c>
      <c r="H111" s="36">
        <v>5.5592999999999997E-2</v>
      </c>
      <c r="I111" s="36">
        <v>6.4519813789653418E-4</v>
      </c>
      <c r="J111" s="36">
        <v>0.45690054203245323</v>
      </c>
      <c r="K111" s="36">
        <v>1.6711310000000001</v>
      </c>
      <c r="L111" s="36">
        <v>0.30780407062202586</v>
      </c>
      <c r="M111" s="36">
        <v>0.52300247962280411</v>
      </c>
      <c r="N111" s="36">
        <v>0.83080655024482963</v>
      </c>
      <c r="O111" s="36">
        <v>0.83080655024482963</v>
      </c>
      <c r="P111" s="36">
        <v>1.3120238284965205E-2</v>
      </c>
      <c r="Q111" s="36">
        <v>0.15704461316741594</v>
      </c>
      <c r="R111" s="37">
        <v>9333.0189032404978</v>
      </c>
      <c r="S111" s="36">
        <v>0.17662476312464986</v>
      </c>
      <c r="T111" s="36">
        <v>3.6483011235282421E-2</v>
      </c>
      <c r="U111" s="36">
        <v>1.5331650660906877E-2</v>
      </c>
      <c r="V111" s="37">
        <v>9347.6323945853419</v>
      </c>
    </row>
    <row r="112" spans="2:22" x14ac:dyDescent="0.35">
      <c r="B112" s="57" t="s">
        <v>110</v>
      </c>
      <c r="C112" s="34" t="s">
        <v>109</v>
      </c>
      <c r="D112" s="34" t="s">
        <v>63</v>
      </c>
      <c r="E112" s="34" t="s">
        <v>23</v>
      </c>
      <c r="F112" s="55">
        <v>1</v>
      </c>
      <c r="G112" s="35" t="s">
        <v>66</v>
      </c>
      <c r="H112" s="36">
        <v>7.2250500000000009E-2</v>
      </c>
      <c r="I112" s="36">
        <v>6.6287867667415713E-4</v>
      </c>
      <c r="J112" s="36">
        <v>0.30974774578272202</v>
      </c>
      <c r="K112" s="36">
        <v>1.4763329999999999</v>
      </c>
      <c r="L112" s="36">
        <v>0.28101347947988348</v>
      </c>
      <c r="M112" s="36">
        <v>0.43057769015009495</v>
      </c>
      <c r="N112" s="36">
        <v>0.71159116962997859</v>
      </c>
      <c r="O112" s="36">
        <v>0.71159116962997859</v>
      </c>
      <c r="P112" s="36">
        <v>1.3479775717179837E-2</v>
      </c>
      <c r="Q112" s="36">
        <v>0.14288758985135869</v>
      </c>
      <c r="R112" s="37">
        <v>8406.1538283203136</v>
      </c>
      <c r="S112" s="36">
        <v>0.15964620199209398</v>
      </c>
      <c r="T112" s="36">
        <v>3.0573002820768847E-2</v>
      </c>
      <c r="U112" s="36">
        <v>1.2850610557268442E-2</v>
      </c>
      <c r="V112" s="37">
        <v>8418.7257677235957</v>
      </c>
    </row>
    <row r="113" spans="2:22" x14ac:dyDescent="0.35">
      <c r="B113" s="57" t="s">
        <v>110</v>
      </c>
      <c r="C113" s="34" t="s">
        <v>109</v>
      </c>
      <c r="D113" s="34" t="s">
        <v>63</v>
      </c>
      <c r="E113" s="34" t="s">
        <v>24</v>
      </c>
      <c r="F113" s="55">
        <v>2</v>
      </c>
      <c r="G113" s="35" t="s">
        <v>66</v>
      </c>
      <c r="H113" s="36">
        <v>0.10535750000000001</v>
      </c>
      <c r="I113" s="36">
        <v>3.9334079374753092E-4</v>
      </c>
      <c r="J113" s="36">
        <v>5.1446474051863318E-2</v>
      </c>
      <c r="K113" s="36">
        <v>0.7231685000000001</v>
      </c>
      <c r="L113" s="36">
        <v>6.360586963687008E-2</v>
      </c>
      <c r="M113" s="36">
        <v>0.11097349502441053</v>
      </c>
      <c r="N113" s="36">
        <v>0.1745793646612806</v>
      </c>
      <c r="O113" s="36">
        <v>0.1745793646612806</v>
      </c>
      <c r="P113" s="36">
        <v>7.998666825031267E-3</v>
      </c>
      <c r="Q113" s="36">
        <v>7.0091118685111739E-2</v>
      </c>
      <c r="R113" s="37">
        <v>3970.7137435839159</v>
      </c>
      <c r="S113" s="36">
        <v>7.5366000396031821E-2</v>
      </c>
      <c r="T113" s="36">
        <v>7.5386101006366529E-3</v>
      </c>
      <c r="U113" s="36">
        <v>3.1766742887007126E-3</v>
      </c>
      <c r="V113" s="37">
        <v>3974.8217232716734</v>
      </c>
    </row>
    <row r="114" spans="2:22" x14ac:dyDescent="0.35">
      <c r="B114" s="57" t="s">
        <v>110</v>
      </c>
      <c r="C114" s="34" t="s">
        <v>109</v>
      </c>
      <c r="D114" s="34" t="s">
        <v>63</v>
      </c>
      <c r="E114" s="34" t="s">
        <v>25</v>
      </c>
      <c r="F114" s="55">
        <v>2</v>
      </c>
      <c r="G114" s="35" t="s">
        <v>66</v>
      </c>
      <c r="H114" s="36">
        <v>0.19210699999999997</v>
      </c>
      <c r="I114" s="36">
        <v>3.5997791077647235E-4</v>
      </c>
      <c r="J114" s="36">
        <v>0.37480383194193934</v>
      </c>
      <c r="K114" s="36">
        <v>1.8332915000000003</v>
      </c>
      <c r="L114" s="36">
        <v>0.27602965239466598</v>
      </c>
      <c r="M114" s="36">
        <v>0.469659691907091</v>
      </c>
      <c r="N114" s="36">
        <v>0.74568934430175704</v>
      </c>
      <c r="O114" s="36">
        <v>0.74568934430175704</v>
      </c>
      <c r="P114" s="36">
        <v>7.3202256629399222E-3</v>
      </c>
      <c r="Q114" s="36">
        <v>0.15768587031804057</v>
      </c>
      <c r="R114" s="37">
        <v>9324.0457885009218</v>
      </c>
      <c r="S114" s="36">
        <v>0.17687485108951909</v>
      </c>
      <c r="T114" s="36">
        <v>3.271680714156619E-2</v>
      </c>
      <c r="U114" s="36">
        <v>1.3753047712032071E-2</v>
      </c>
      <c r="V114" s="37">
        <v>9337.6682382239433</v>
      </c>
    </row>
    <row r="115" spans="2:22" x14ac:dyDescent="0.35">
      <c r="B115" s="57" t="s">
        <v>110</v>
      </c>
      <c r="C115" s="34" t="s">
        <v>109</v>
      </c>
      <c r="D115" s="34" t="s">
        <v>63</v>
      </c>
      <c r="E115" s="34" t="s">
        <v>26</v>
      </c>
      <c r="F115" s="55">
        <v>2</v>
      </c>
      <c r="G115" s="35" t="s">
        <v>66</v>
      </c>
      <c r="H115" s="36">
        <v>2.7870499999999993E-2</v>
      </c>
      <c r="I115" s="36">
        <v>9.6183145733579197E-4</v>
      </c>
      <c r="J115" s="36">
        <v>0.39632015875924886</v>
      </c>
      <c r="K115" s="36">
        <v>1.6663199999999998</v>
      </c>
      <c r="L115" s="36">
        <v>0.30167140340045268</v>
      </c>
      <c r="M115" s="36">
        <v>0.51280460684085349</v>
      </c>
      <c r="N115" s="36">
        <v>0.81447601024130623</v>
      </c>
      <c r="O115" s="36">
        <v>0.81447601024130623</v>
      </c>
      <c r="P115" s="36">
        <v>1.9559042670771971E-2</v>
      </c>
      <c r="Q115" s="36">
        <v>0.17337116286443419</v>
      </c>
      <c r="R115" s="37">
        <v>10334.579298871993</v>
      </c>
      <c r="S115" s="36">
        <v>0.19531169434113665</v>
      </c>
      <c r="T115" s="36">
        <v>3.5756096606001812E-2</v>
      </c>
      <c r="U115" s="36">
        <v>1.5031108971151515E-2</v>
      </c>
      <c r="V115" s="37">
        <v>10349.523391914137</v>
      </c>
    </row>
    <row r="116" spans="2:22" x14ac:dyDescent="0.35">
      <c r="B116" s="57" t="s">
        <v>110</v>
      </c>
      <c r="C116" s="34" t="s">
        <v>109</v>
      </c>
      <c r="D116" s="34" t="s">
        <v>63</v>
      </c>
      <c r="E116" s="34" t="s">
        <v>27</v>
      </c>
      <c r="F116" s="55">
        <v>3</v>
      </c>
      <c r="G116" s="35" t="s">
        <v>66</v>
      </c>
      <c r="H116" s="36">
        <v>5.7648000000000012E-2</v>
      </c>
      <c r="I116" s="36">
        <v>4.3770749834979846E-4</v>
      </c>
      <c r="J116" s="36">
        <v>0.11941152951261948</v>
      </c>
      <c r="K116" s="36">
        <v>0.91906299999999985</v>
      </c>
      <c r="L116" s="36">
        <v>0.17782890297263684</v>
      </c>
      <c r="M116" s="36">
        <v>0.24943035566688562</v>
      </c>
      <c r="N116" s="36">
        <v>0.42725925863952247</v>
      </c>
      <c r="O116" s="36">
        <v>0.42725925863952247</v>
      </c>
      <c r="P116" s="36">
        <v>8.9008729879290292E-3</v>
      </c>
      <c r="Q116" s="36">
        <v>7.7393278981995828E-2</v>
      </c>
      <c r="R116" s="37">
        <v>4520.3105272169969</v>
      </c>
      <c r="S116" s="36">
        <v>8.5937970967589497E-2</v>
      </c>
      <c r="T116" s="36">
        <v>1.8022162326762837E-2</v>
      </c>
      <c r="U116" s="36">
        <v>7.5733564908649527E-3</v>
      </c>
      <c r="V116" s="37">
        <v>4527.4926634206831</v>
      </c>
    </row>
    <row r="117" spans="2:22" x14ac:dyDescent="0.35">
      <c r="B117" s="57" t="s">
        <v>110</v>
      </c>
      <c r="C117" s="34" t="s">
        <v>109</v>
      </c>
      <c r="D117" s="34" t="s">
        <v>63</v>
      </c>
      <c r="E117" s="34" t="s">
        <v>28</v>
      </c>
      <c r="F117" s="55">
        <v>3</v>
      </c>
      <c r="G117" s="35" t="s">
        <v>66</v>
      </c>
      <c r="H117" s="36">
        <v>2.1866000000000007E-2</v>
      </c>
      <c r="I117" s="36">
        <v>7.0493420487318314E-4</v>
      </c>
      <c r="J117" s="36">
        <v>0.15036711006756823</v>
      </c>
      <c r="K117" s="36">
        <v>1.7538385000000001</v>
      </c>
      <c r="L117" s="36">
        <v>0.36116175576988252</v>
      </c>
      <c r="M117" s="36">
        <v>0.57965358534105371</v>
      </c>
      <c r="N117" s="36">
        <v>0.94081534111093612</v>
      </c>
      <c r="O117" s="36">
        <v>0.94081534111093612</v>
      </c>
      <c r="P117" s="36">
        <v>1.4334983627373434E-2</v>
      </c>
      <c r="Q117" s="36">
        <v>0.18382437649752534</v>
      </c>
      <c r="R117" s="37">
        <v>10925.397905307778</v>
      </c>
      <c r="S117" s="36">
        <v>0.20732654952992838</v>
      </c>
      <c r="T117" s="36">
        <v>4.0871421967325815E-2</v>
      </c>
      <c r="U117" s="36">
        <v>1.7177942580524956E-2</v>
      </c>
      <c r="V117" s="37">
        <v>10942.033975515957</v>
      </c>
    </row>
    <row r="118" spans="2:22" x14ac:dyDescent="0.35">
      <c r="B118" s="57" t="s">
        <v>110</v>
      </c>
      <c r="C118" s="34" t="s">
        <v>109</v>
      </c>
      <c r="D118" s="34" t="s">
        <v>63</v>
      </c>
      <c r="E118" s="34" t="s">
        <v>29</v>
      </c>
      <c r="F118" s="55">
        <v>3</v>
      </c>
      <c r="G118" s="35" t="s">
        <v>66</v>
      </c>
      <c r="H118" s="36">
        <v>2.4131E-2</v>
      </c>
      <c r="I118" s="36">
        <v>8.8301602914315667E-4</v>
      </c>
      <c r="J118" s="36">
        <v>9.2992096725950088E-2</v>
      </c>
      <c r="K118" s="36">
        <v>1.5373375</v>
      </c>
      <c r="L118" s="36">
        <v>0.30975157702368761</v>
      </c>
      <c r="M118" s="36">
        <v>0.47886589890710318</v>
      </c>
      <c r="N118" s="36">
        <v>0.7886174759307909</v>
      </c>
      <c r="O118" s="36">
        <v>0.7886174759307909</v>
      </c>
      <c r="P118" s="36">
        <v>1.7956314551019148E-2</v>
      </c>
      <c r="Q118" s="36">
        <v>0.13787123002233453</v>
      </c>
      <c r="R118" s="37">
        <v>8116.103677039715</v>
      </c>
      <c r="S118" s="36">
        <v>0.15418830169980868</v>
      </c>
      <c r="T118" s="36">
        <v>3.3978852191714773E-2</v>
      </c>
      <c r="U118" s="36">
        <v>1.4277007694840404E-2</v>
      </c>
      <c r="V118" s="37">
        <v>8129.4253453181127</v>
      </c>
    </row>
    <row r="119" spans="2:22" x14ac:dyDescent="0.35">
      <c r="B119" s="57" t="s">
        <v>110</v>
      </c>
      <c r="C119" s="34" t="s">
        <v>109</v>
      </c>
      <c r="D119" s="34" t="s">
        <v>63</v>
      </c>
      <c r="E119" s="34" t="s">
        <v>30</v>
      </c>
      <c r="F119" s="55">
        <v>4</v>
      </c>
      <c r="G119" s="35" t="s">
        <v>66</v>
      </c>
      <c r="H119" s="36">
        <v>5.5193499999999993E-2</v>
      </c>
      <c r="I119" s="36">
        <v>7.7088767934561605E-4</v>
      </c>
      <c r="J119" s="36">
        <v>0.18419829311165783</v>
      </c>
      <c r="K119" s="36">
        <v>1.8082574999999999</v>
      </c>
      <c r="L119" s="36">
        <v>0.36646201923811278</v>
      </c>
      <c r="M119" s="36">
        <v>0.58883480606893135</v>
      </c>
      <c r="N119" s="36">
        <v>0.95529682530704418</v>
      </c>
      <c r="O119" s="36">
        <v>0.95529682530704418</v>
      </c>
      <c r="P119" s="36">
        <v>1.5676161243943762E-2</v>
      </c>
      <c r="Q119" s="36">
        <v>0.17593923495385089</v>
      </c>
      <c r="R119" s="37">
        <v>10425.422343195021</v>
      </c>
      <c r="S119" s="36">
        <v>0.19809107335711543</v>
      </c>
      <c r="T119" s="36">
        <v>4.1510089445857296E-2</v>
      </c>
      <c r="U119" s="36">
        <v>1.7443595730942181E-2</v>
      </c>
      <c r="V119" s="37">
        <v>10441.969066952171</v>
      </c>
    </row>
    <row r="120" spans="2:22" x14ac:dyDescent="0.35">
      <c r="B120" s="57" t="s">
        <v>110</v>
      </c>
      <c r="C120" s="34" t="s">
        <v>109</v>
      </c>
      <c r="D120" s="34" t="s">
        <v>63</v>
      </c>
      <c r="E120" s="34" t="s">
        <v>31</v>
      </c>
      <c r="F120" s="55">
        <v>4</v>
      </c>
      <c r="G120" s="35" t="s">
        <v>66</v>
      </c>
      <c r="H120" s="36">
        <v>3.4304999999999967E-2</v>
      </c>
      <c r="I120" s="36">
        <v>9.7610391133733066E-4</v>
      </c>
      <c r="J120" s="36">
        <v>0.27405873240368994</v>
      </c>
      <c r="K120" s="36">
        <v>1.9189790000000002</v>
      </c>
      <c r="L120" s="36">
        <v>0.39311292894117666</v>
      </c>
      <c r="M120" s="36">
        <v>0.66721236219563274</v>
      </c>
      <c r="N120" s="36">
        <v>1.06032529113681</v>
      </c>
      <c r="O120" s="36">
        <v>1.06032529113681</v>
      </c>
      <c r="P120" s="36">
        <v>1.9849275990449385E-2</v>
      </c>
      <c r="Q120" s="36">
        <v>0.18952584943066916</v>
      </c>
      <c r="R120" s="37">
        <v>11233.416225906098</v>
      </c>
      <c r="S120" s="36">
        <v>0.21399221937804841</v>
      </c>
      <c r="T120" s="36">
        <v>4.659449038610268E-2</v>
      </c>
      <c r="U120" s="36">
        <v>1.957833103787962E-2</v>
      </c>
      <c r="V120" s="37">
        <v>11251.755548001001</v>
      </c>
    </row>
    <row r="121" spans="2:22" x14ac:dyDescent="0.35">
      <c r="B121" s="57" t="s">
        <v>110</v>
      </c>
      <c r="C121" s="34" t="s">
        <v>109</v>
      </c>
      <c r="D121" s="34" t="s">
        <v>63</v>
      </c>
      <c r="E121" s="34" t="s">
        <v>32</v>
      </c>
      <c r="F121" s="55">
        <v>4</v>
      </c>
      <c r="G121" s="35" t="s">
        <v>66</v>
      </c>
      <c r="H121" s="36">
        <v>3.1212000000000004E-2</v>
      </c>
      <c r="I121" s="36">
        <v>7.1602212560950812E-4</v>
      </c>
      <c r="J121" s="36">
        <v>0.12316943264511629</v>
      </c>
      <c r="K121" s="36">
        <v>1.3496209999999997</v>
      </c>
      <c r="L121" s="36">
        <v>0.24065439465902461</v>
      </c>
      <c r="M121" s="36">
        <v>0.35706833574433816</v>
      </c>
      <c r="N121" s="36">
        <v>0.59772273040336266</v>
      </c>
      <c r="O121" s="36">
        <v>0.59772273040336266</v>
      </c>
      <c r="P121" s="36">
        <v>1.4560458800968425E-2</v>
      </c>
      <c r="Q121" s="36">
        <v>0.13884438208513369</v>
      </c>
      <c r="R121" s="37">
        <v>8150.5338419189629</v>
      </c>
      <c r="S121" s="36">
        <v>0.15474811911105843</v>
      </c>
      <c r="T121" s="36">
        <v>2.5472819246053116E-2</v>
      </c>
      <c r="U121" s="36">
        <v>1.0711706252642336E-2</v>
      </c>
      <c r="V121" s="37">
        <v>8161.6170863542784</v>
      </c>
    </row>
    <row r="122" spans="2:22" x14ac:dyDescent="0.35">
      <c r="B122" s="58" t="s">
        <v>110</v>
      </c>
      <c r="C122" s="39" t="s">
        <v>109</v>
      </c>
      <c r="D122" s="39"/>
      <c r="E122" s="39" t="s">
        <v>62</v>
      </c>
      <c r="F122" s="56"/>
      <c r="G122" s="38"/>
      <c r="H122" s="40">
        <f>SUM(H110:H121)</f>
        <v>0.707874</v>
      </c>
      <c r="I122" s="40">
        <f t="shared" ref="I122:V122" si="9">SUM(I110:I121)</f>
        <v>7.997498882431571E-3</v>
      </c>
      <c r="J122" s="40">
        <f t="shared" si="9"/>
        <v>3.0486905043298949</v>
      </c>
      <c r="K122" s="40">
        <f t="shared" si="9"/>
        <v>18.547053999999999</v>
      </c>
      <c r="L122" s="40">
        <f t="shared" si="9"/>
        <v>3.4401681078801412</v>
      </c>
      <c r="M122" s="40">
        <f t="shared" si="9"/>
        <v>5.5296237982024907</v>
      </c>
      <c r="N122" s="40">
        <f t="shared" si="9"/>
        <v>8.9697919060826319</v>
      </c>
      <c r="O122" s="40">
        <f t="shared" si="9"/>
        <v>8.9697919060826319</v>
      </c>
      <c r="P122" s="40">
        <f t="shared" si="9"/>
        <v>0.16263080262961307</v>
      </c>
      <c r="Q122" s="40">
        <f t="shared" si="9"/>
        <v>1.7665748980059663</v>
      </c>
      <c r="R122" s="41">
        <f t="shared" si="9"/>
        <v>104325.32744264588</v>
      </c>
      <c r="S122" s="40">
        <f t="shared" si="9"/>
        <v>1.9799681892598411</v>
      </c>
      <c r="T122" s="40">
        <f t="shared" si="9"/>
        <v>0.38933593889326934</v>
      </c>
      <c r="U122" s="40">
        <f t="shared" si="9"/>
        <v>0.16363599644015167</v>
      </c>
      <c r="V122" s="41">
        <f t="shared" si="9"/>
        <v>104483.94057575187</v>
      </c>
    </row>
    <row r="123" spans="2:22" x14ac:dyDescent="0.35">
      <c r="B123" s="57" t="s">
        <v>108</v>
      </c>
      <c r="C123" s="34" t="s">
        <v>107</v>
      </c>
      <c r="D123" s="34" t="s">
        <v>63</v>
      </c>
      <c r="E123" s="34" t="s">
        <v>21</v>
      </c>
      <c r="F123" s="55">
        <v>1</v>
      </c>
      <c r="G123" s="35" t="s">
        <v>66</v>
      </c>
      <c r="H123" s="36">
        <v>2.6021499999999996E-2</v>
      </c>
      <c r="I123" s="36">
        <v>5.3787758504054593E-4</v>
      </c>
      <c r="J123" s="36">
        <v>0.53935200786433268</v>
      </c>
      <c r="K123" s="36">
        <v>2.0263229999999992</v>
      </c>
      <c r="L123" s="36">
        <v>0.37983737825209352</v>
      </c>
      <c r="M123" s="36">
        <v>0.6243979355003918</v>
      </c>
      <c r="N123" s="36">
        <v>1.0042353137524853</v>
      </c>
      <c r="O123" s="36">
        <v>1.0042353137524853</v>
      </c>
      <c r="P123" s="36">
        <v>1.0937852528342692E-2</v>
      </c>
      <c r="Q123" s="36">
        <v>0.17734667355859171</v>
      </c>
      <c r="R123" s="37">
        <v>10542.961920040472</v>
      </c>
      <c r="S123" s="36">
        <v>0.20005795876499569</v>
      </c>
      <c r="T123" s="36">
        <v>4.3854006335617292E-2</v>
      </c>
      <c r="U123" s="36">
        <v>1.8426519505849951E-2</v>
      </c>
      <c r="V123" s="37">
        <v>10560.184854564832</v>
      </c>
    </row>
    <row r="124" spans="2:22" x14ac:dyDescent="0.35">
      <c r="B124" s="57" t="s">
        <v>108</v>
      </c>
      <c r="C124" s="34" t="s">
        <v>107</v>
      </c>
      <c r="D124" s="34" t="s">
        <v>63</v>
      </c>
      <c r="E124" s="34" t="s">
        <v>22</v>
      </c>
      <c r="F124" s="55">
        <v>1</v>
      </c>
      <c r="G124" s="35" t="s">
        <v>66</v>
      </c>
      <c r="H124" s="36">
        <v>4.3750499999999991E-2</v>
      </c>
      <c r="I124" s="36">
        <v>6.6506195865753551E-4</v>
      </c>
      <c r="J124" s="36">
        <v>0.45154801481687679</v>
      </c>
      <c r="K124" s="36">
        <v>1.7750819999999994</v>
      </c>
      <c r="L124" s="36">
        <v>0.33592138241461106</v>
      </c>
      <c r="M124" s="36">
        <v>0.54121817237230041</v>
      </c>
      <c r="N124" s="36">
        <v>0.87713955478691152</v>
      </c>
      <c r="O124" s="36">
        <v>0.87713955478691152</v>
      </c>
      <c r="P124" s="36">
        <v>1.3524173210264029E-2</v>
      </c>
      <c r="Q124" s="36">
        <v>0.16331822973930304</v>
      </c>
      <c r="R124" s="37">
        <v>9744.0231494024029</v>
      </c>
      <c r="S124" s="36">
        <v>0.18436860019808721</v>
      </c>
      <c r="T124" s="36">
        <v>3.8148973442718871E-2</v>
      </c>
      <c r="U124" s="36">
        <v>1.6031684489947372E-2</v>
      </c>
      <c r="V124" s="37">
        <v>9759.294948170269</v>
      </c>
    </row>
    <row r="125" spans="2:22" x14ac:dyDescent="0.35">
      <c r="B125" s="57" t="s">
        <v>108</v>
      </c>
      <c r="C125" s="34" t="s">
        <v>107</v>
      </c>
      <c r="D125" s="34" t="s">
        <v>63</v>
      </c>
      <c r="E125" s="34" t="s">
        <v>23</v>
      </c>
      <c r="F125" s="55">
        <v>1</v>
      </c>
      <c r="G125" s="35" t="s">
        <v>66</v>
      </c>
      <c r="H125" s="36">
        <v>3.6236000000000011E-2</v>
      </c>
      <c r="I125" s="36">
        <v>6.5266932857030967E-4</v>
      </c>
      <c r="J125" s="36">
        <v>0.30759880073308238</v>
      </c>
      <c r="K125" s="36">
        <v>1.6116370000000002</v>
      </c>
      <c r="L125" s="36">
        <v>0.30606745978735872</v>
      </c>
      <c r="M125" s="36">
        <v>0.42386965078692118</v>
      </c>
      <c r="N125" s="36">
        <v>0.72993711057427968</v>
      </c>
      <c r="O125" s="36">
        <v>0.72993711057427968</v>
      </c>
      <c r="P125" s="36">
        <v>1.3272166500740779E-2</v>
      </c>
      <c r="Q125" s="36">
        <v>0.1406718046775966</v>
      </c>
      <c r="R125" s="37">
        <v>8298.6354299869618</v>
      </c>
      <c r="S125" s="36">
        <v>0.15764633484871923</v>
      </c>
      <c r="T125" s="36">
        <v>3.0743196298863629E-2</v>
      </c>
      <c r="U125" s="36">
        <v>1.292150493031693E-2</v>
      </c>
      <c r="V125" s="37">
        <v>8311.1964743819226</v>
      </c>
    </row>
    <row r="126" spans="2:22" x14ac:dyDescent="0.35">
      <c r="B126" s="57" t="s">
        <v>108</v>
      </c>
      <c r="C126" s="34" t="s">
        <v>107</v>
      </c>
      <c r="D126" s="34" t="s">
        <v>63</v>
      </c>
      <c r="E126" s="34" t="s">
        <v>24</v>
      </c>
      <c r="F126" s="55">
        <v>2</v>
      </c>
      <c r="G126" s="35" t="s">
        <v>66</v>
      </c>
      <c r="H126" s="36">
        <v>0.17921049999999999</v>
      </c>
      <c r="I126" s="36">
        <v>5.4127957446702215E-5</v>
      </c>
      <c r="J126" s="36">
        <v>2.3918291077637309E-3</v>
      </c>
      <c r="K126" s="36">
        <v>0.16034499999999996</v>
      </c>
      <c r="L126" s="36">
        <v>9.607318791451552E-3</v>
      </c>
      <c r="M126" s="36">
        <v>1.9691871405798509E-2</v>
      </c>
      <c r="N126" s="36">
        <v>2.9299190197250063E-2</v>
      </c>
      <c r="O126" s="36">
        <v>2.9299190197250063E-2</v>
      </c>
      <c r="P126" s="36">
        <v>1.1007032690678268E-3</v>
      </c>
      <c r="Q126" s="36">
        <v>1.4772530428364811E-2</v>
      </c>
      <c r="R126" s="37">
        <v>596.45043151433458</v>
      </c>
      <c r="S126" s="36">
        <v>1.138185485630148E-2</v>
      </c>
      <c r="T126" s="36">
        <v>1.1382757045243779E-3</v>
      </c>
      <c r="U126" s="36">
        <v>4.7965535965471221E-4</v>
      </c>
      <c r="V126" s="37">
        <v>597.07076651200941</v>
      </c>
    </row>
    <row r="127" spans="2:22" x14ac:dyDescent="0.35">
      <c r="B127" s="57" t="s">
        <v>108</v>
      </c>
      <c r="C127" s="34" t="s">
        <v>107</v>
      </c>
      <c r="D127" s="34" t="s">
        <v>63</v>
      </c>
      <c r="E127" s="34" t="s">
        <v>25</v>
      </c>
      <c r="F127" s="55">
        <v>2</v>
      </c>
      <c r="G127" s="35" t="s">
        <v>66</v>
      </c>
      <c r="H127" s="36">
        <v>7.2349499999999983E-2</v>
      </c>
      <c r="I127" s="36">
        <v>3.2247561240570988E-4</v>
      </c>
      <c r="J127" s="36">
        <v>0.27755005937300842</v>
      </c>
      <c r="K127" s="36">
        <v>1.2840520000000002</v>
      </c>
      <c r="L127" s="36">
        <v>0.22013064397296292</v>
      </c>
      <c r="M127" s="36">
        <v>0.37515985791878415</v>
      </c>
      <c r="N127" s="36">
        <v>0.59529050189174704</v>
      </c>
      <c r="O127" s="36">
        <v>0.59529050189174704</v>
      </c>
      <c r="P127" s="36">
        <v>6.5576086280203791E-3</v>
      </c>
      <c r="Q127" s="36">
        <v>0.10897881813349473</v>
      </c>
      <c r="R127" s="37">
        <v>6336.2601647169131</v>
      </c>
      <c r="S127" s="36">
        <v>0.12057869496258228</v>
      </c>
      <c r="T127" s="36">
        <v>2.6091216259636105E-2</v>
      </c>
      <c r="U127" s="36">
        <v>1.0963318707559238E-2</v>
      </c>
      <c r="V127" s="37">
        <v>6346.5505404846708</v>
      </c>
    </row>
    <row r="128" spans="2:22" x14ac:dyDescent="0.35">
      <c r="B128" s="57" t="s">
        <v>108</v>
      </c>
      <c r="C128" s="34" t="s">
        <v>107</v>
      </c>
      <c r="D128" s="34" t="s">
        <v>63</v>
      </c>
      <c r="E128" s="34" t="s">
        <v>26</v>
      </c>
      <c r="F128" s="55">
        <v>2</v>
      </c>
      <c r="G128" s="35" t="s">
        <v>66</v>
      </c>
      <c r="H128" s="36">
        <v>0.108569</v>
      </c>
      <c r="I128" s="36">
        <v>4.4666496404204307E-4</v>
      </c>
      <c r="J128" s="36">
        <v>0.17598855606574459</v>
      </c>
      <c r="K128" s="36">
        <v>0.86710250000000011</v>
      </c>
      <c r="L128" s="36">
        <v>0.15840122244143878</v>
      </c>
      <c r="M128" s="36">
        <v>0.22228280154442512</v>
      </c>
      <c r="N128" s="36">
        <v>0.38068402398586393</v>
      </c>
      <c r="O128" s="36">
        <v>0.38068402398586393</v>
      </c>
      <c r="P128" s="36">
        <v>9.0830249152343365E-3</v>
      </c>
      <c r="Q128" s="36">
        <v>8.162154961776201E-2</v>
      </c>
      <c r="R128" s="37">
        <v>4857.8571551074529</v>
      </c>
      <c r="S128" s="36">
        <v>9.1696592098776508E-2</v>
      </c>
      <c r="T128" s="36">
        <v>1.6074117945636863E-2</v>
      </c>
      <c r="U128" s="36">
        <v>6.7580861243355808E-3</v>
      </c>
      <c r="V128" s="37">
        <v>4864.6843009418126</v>
      </c>
    </row>
    <row r="129" spans="2:22" x14ac:dyDescent="0.35">
      <c r="B129" s="57" t="s">
        <v>108</v>
      </c>
      <c r="C129" s="34" t="s">
        <v>107</v>
      </c>
      <c r="D129" s="34" t="s">
        <v>63</v>
      </c>
      <c r="E129" s="34" t="s">
        <v>27</v>
      </c>
      <c r="F129" s="55">
        <v>3</v>
      </c>
      <c r="G129" s="35" t="s">
        <v>66</v>
      </c>
      <c r="H129" s="36">
        <v>6.4300000000000013E-4</v>
      </c>
      <c r="I129" s="36">
        <v>9.5841815498620448E-4</v>
      </c>
      <c r="J129" s="36">
        <v>0.58216284934054696</v>
      </c>
      <c r="K129" s="36">
        <v>1.8870645000000001</v>
      </c>
      <c r="L129" s="36">
        <v>0.35125385253590735</v>
      </c>
      <c r="M129" s="36">
        <v>0.59613178895739427</v>
      </c>
      <c r="N129" s="36">
        <v>0.94738564149330162</v>
      </c>
      <c r="O129" s="36">
        <v>0.94738564149330162</v>
      </c>
      <c r="P129" s="36">
        <v>1.9489632457792727E-2</v>
      </c>
      <c r="Q129" s="36">
        <v>0.16996820662234957</v>
      </c>
      <c r="R129" s="37">
        <v>10096.100387067087</v>
      </c>
      <c r="S129" s="36">
        <v>0.19198750691714064</v>
      </c>
      <c r="T129" s="36">
        <v>4.1633064922414642E-2</v>
      </c>
      <c r="U129" s="36">
        <v>1.7493785546740422E-2</v>
      </c>
      <c r="V129" s="37">
        <v>10112.508799465204</v>
      </c>
    </row>
    <row r="130" spans="2:22" x14ac:dyDescent="0.35">
      <c r="B130" s="57" t="s">
        <v>108</v>
      </c>
      <c r="C130" s="34" t="s">
        <v>107</v>
      </c>
      <c r="D130" s="34" t="s">
        <v>63</v>
      </c>
      <c r="E130" s="34" t="s">
        <v>28</v>
      </c>
      <c r="F130" s="55">
        <v>3</v>
      </c>
      <c r="G130" s="35" t="s">
        <v>66</v>
      </c>
      <c r="H130" s="36">
        <v>1.2641499999999998E-2</v>
      </c>
      <c r="I130" s="36">
        <v>5.7234754276940967E-4</v>
      </c>
      <c r="J130" s="36">
        <v>0.42798530479200153</v>
      </c>
      <c r="K130" s="36">
        <v>1.5557144999999997</v>
      </c>
      <c r="L130" s="36">
        <v>0.30212597889210108</v>
      </c>
      <c r="M130" s="36">
        <v>0.47930667456490988</v>
      </c>
      <c r="N130" s="36">
        <v>0.78143265345701118</v>
      </c>
      <c r="O130" s="36">
        <v>0.78143265345701118</v>
      </c>
      <c r="P130" s="36">
        <v>1.1638806285819113E-2</v>
      </c>
      <c r="Q130" s="36">
        <v>0.15204730578802705</v>
      </c>
      <c r="R130" s="37">
        <v>9026.0275855116088</v>
      </c>
      <c r="S130" s="36">
        <v>0.17115306491149151</v>
      </c>
      <c r="T130" s="36">
        <v>3.3858930731722983E-2</v>
      </c>
      <c r="U130" s="36">
        <v>1.423051299041724E-2</v>
      </c>
      <c r="V130" s="37">
        <v>9039.7924879730381</v>
      </c>
    </row>
    <row r="131" spans="2:22" x14ac:dyDescent="0.35">
      <c r="B131" s="57" t="s">
        <v>108</v>
      </c>
      <c r="C131" s="34" t="s">
        <v>107</v>
      </c>
      <c r="D131" s="34" t="s">
        <v>63</v>
      </c>
      <c r="E131" s="34" t="s">
        <v>29</v>
      </c>
      <c r="F131" s="55">
        <v>3</v>
      </c>
      <c r="G131" s="35" t="s">
        <v>66</v>
      </c>
      <c r="H131" s="36">
        <v>4.6600000000000016E-4</v>
      </c>
      <c r="I131" s="36">
        <v>8.8531926141204671E-4</v>
      </c>
      <c r="J131" s="36">
        <v>0.40326803517808807</v>
      </c>
      <c r="K131" s="36">
        <v>1.565312</v>
      </c>
      <c r="L131" s="36">
        <v>0.28983302092785168</v>
      </c>
      <c r="M131" s="36">
        <v>0.49237003414005021</v>
      </c>
      <c r="N131" s="36">
        <v>0.782203055067902</v>
      </c>
      <c r="O131" s="36">
        <v>0.782203055067902</v>
      </c>
      <c r="P131" s="36">
        <v>1.8003151258099512E-2</v>
      </c>
      <c r="Q131" s="36">
        <v>0.13841790281209557</v>
      </c>
      <c r="R131" s="37">
        <v>8185.2868015590384</v>
      </c>
      <c r="S131" s="36">
        <v>0.15549954465085952</v>
      </c>
      <c r="T131" s="36">
        <v>3.4352974335721695E-2</v>
      </c>
      <c r="U131" s="36">
        <v>1.4434117920173205E-2</v>
      </c>
      <c r="V131" s="37">
        <v>8198.7443270082276</v>
      </c>
    </row>
    <row r="132" spans="2:22" x14ac:dyDescent="0.35">
      <c r="B132" s="57" t="s">
        <v>108</v>
      </c>
      <c r="C132" s="34" t="s">
        <v>107</v>
      </c>
      <c r="D132" s="34" t="s">
        <v>63</v>
      </c>
      <c r="E132" s="34" t="s">
        <v>30</v>
      </c>
      <c r="F132" s="55">
        <v>4</v>
      </c>
      <c r="G132" s="35" t="s">
        <v>66</v>
      </c>
      <c r="H132" s="36">
        <v>2.7209499999999998E-2</v>
      </c>
      <c r="I132" s="36">
        <v>6.7348069553960146E-4</v>
      </c>
      <c r="J132" s="36">
        <v>0.46696121718443723</v>
      </c>
      <c r="K132" s="36">
        <v>1.7026334999999995</v>
      </c>
      <c r="L132" s="36">
        <v>0.32044827971299433</v>
      </c>
      <c r="M132" s="36">
        <v>0.49548023150164489</v>
      </c>
      <c r="N132" s="36">
        <v>0.8159285112146395</v>
      </c>
      <c r="O132" s="36">
        <v>0.8159285112146395</v>
      </c>
      <c r="P132" s="36">
        <v>1.3695369975200824E-2</v>
      </c>
      <c r="Q132" s="36">
        <v>0.15349822570341484</v>
      </c>
      <c r="R132" s="37">
        <v>9100.0661193384003</v>
      </c>
      <c r="S132" s="36">
        <v>0.17274052077774779</v>
      </c>
      <c r="T132" s="36">
        <v>3.5178260596701948E-2</v>
      </c>
      <c r="U132" s="36">
        <v>1.4783882027654745E-2</v>
      </c>
      <c r="V132" s="37">
        <v>9114.2250929783022</v>
      </c>
    </row>
    <row r="133" spans="2:22" x14ac:dyDescent="0.35">
      <c r="B133" s="57" t="s">
        <v>108</v>
      </c>
      <c r="C133" s="34" t="s">
        <v>107</v>
      </c>
      <c r="D133" s="34" t="s">
        <v>63</v>
      </c>
      <c r="E133" s="34" t="s">
        <v>31</v>
      </c>
      <c r="F133" s="55">
        <v>4</v>
      </c>
      <c r="G133" s="35" t="s">
        <v>66</v>
      </c>
      <c r="H133" s="36">
        <v>2.1082000000000004E-2</v>
      </c>
      <c r="I133" s="36">
        <v>7.6154246668790569E-4</v>
      </c>
      <c r="J133" s="36">
        <v>0.52461734984478581</v>
      </c>
      <c r="K133" s="36">
        <v>1.6555230000000001</v>
      </c>
      <c r="L133" s="36">
        <v>0.30637974536780371</v>
      </c>
      <c r="M133" s="36">
        <v>0.52039505703733824</v>
      </c>
      <c r="N133" s="36">
        <v>0.8267748024051419</v>
      </c>
      <c r="O133" s="36">
        <v>0.8267748024051419</v>
      </c>
      <c r="P133" s="36">
        <v>1.5486124401474614E-2</v>
      </c>
      <c r="Q133" s="36">
        <v>0.14838771947658888</v>
      </c>
      <c r="R133" s="37">
        <v>8761.835563723027</v>
      </c>
      <c r="S133" s="36">
        <v>0.16691640341856986</v>
      </c>
      <c r="T133" s="36">
        <v>3.6314215553162638E-2</v>
      </c>
      <c r="U133" s="36">
        <v>1.5258738881362394E-2</v>
      </c>
      <c r="V133" s="37">
        <v>8776.1324901403368</v>
      </c>
    </row>
    <row r="134" spans="2:22" x14ac:dyDescent="0.35">
      <c r="B134" s="57" t="s">
        <v>108</v>
      </c>
      <c r="C134" s="34" t="s">
        <v>107</v>
      </c>
      <c r="D134" s="34" t="s">
        <v>63</v>
      </c>
      <c r="E134" s="34" t="s">
        <v>32</v>
      </c>
      <c r="F134" s="55">
        <v>4</v>
      </c>
      <c r="G134" s="35" t="s">
        <v>66</v>
      </c>
      <c r="H134" s="36">
        <v>7.28E-3</v>
      </c>
      <c r="I134" s="36">
        <v>7.2816581347524823E-4</v>
      </c>
      <c r="J134" s="36">
        <v>0.21961282270265239</v>
      </c>
      <c r="K134" s="36">
        <v>1.5487675000000003</v>
      </c>
      <c r="L134" s="36">
        <v>0.22973782447870919</v>
      </c>
      <c r="M134" s="36">
        <v>0.34130850189506945</v>
      </c>
      <c r="N134" s="36">
        <v>0.57104632637377872</v>
      </c>
      <c r="O134" s="36">
        <v>0.57104632637377872</v>
      </c>
      <c r="P134" s="36">
        <v>1.4807403218657221E-2</v>
      </c>
      <c r="Q134" s="36">
        <v>0.14017340465996805</v>
      </c>
      <c r="R134" s="37">
        <v>8282.2555047336082</v>
      </c>
      <c r="S134" s="36">
        <v>0.15718355146159316</v>
      </c>
      <c r="T134" s="36">
        <v>2.4363529119978935E-2</v>
      </c>
      <c r="U134" s="36">
        <v>1.0247272874900706E-2</v>
      </c>
      <c r="V134" s="37">
        <v>8293.112979391326</v>
      </c>
    </row>
    <row r="135" spans="2:22" x14ac:dyDescent="0.35">
      <c r="B135" s="58" t="s">
        <v>108</v>
      </c>
      <c r="C135" s="39" t="s">
        <v>107</v>
      </c>
      <c r="D135" s="39"/>
      <c r="E135" s="39" t="s">
        <v>62</v>
      </c>
      <c r="F135" s="56"/>
      <c r="G135" s="38"/>
      <c r="H135" s="40">
        <f>SUM(H123:H134)</f>
        <v>0.53545900000000002</v>
      </c>
      <c r="I135" s="40">
        <f t="shared" ref="I135:V135" si="10">SUM(I123:I134)</f>
        <v>7.2581513410332615E-3</v>
      </c>
      <c r="J135" s="40">
        <f t="shared" si="10"/>
        <v>4.379036847003321</v>
      </c>
      <c r="K135" s="40">
        <f t="shared" si="10"/>
        <v>17.639556499999998</v>
      </c>
      <c r="L135" s="40">
        <f t="shared" si="10"/>
        <v>3.2097441075752839</v>
      </c>
      <c r="M135" s="40">
        <f t="shared" si="10"/>
        <v>5.1316125776250274</v>
      </c>
      <c r="N135" s="40">
        <f t="shared" si="10"/>
        <v>8.3413566852003118</v>
      </c>
      <c r="O135" s="40">
        <f t="shared" si="10"/>
        <v>8.3413566852003118</v>
      </c>
      <c r="P135" s="40">
        <f t="shared" si="10"/>
        <v>0.14759601664871405</v>
      </c>
      <c r="Q135" s="40">
        <f t="shared" si="10"/>
        <v>1.5892023712175567</v>
      </c>
      <c r="R135" s="41">
        <f t="shared" si="10"/>
        <v>93827.760212701294</v>
      </c>
      <c r="S135" s="40">
        <f t="shared" si="10"/>
        <v>1.7812106278668649</v>
      </c>
      <c r="T135" s="40">
        <f t="shared" si="10"/>
        <v>0.36175076124669997</v>
      </c>
      <c r="U135" s="40">
        <f t="shared" si="10"/>
        <v>0.15202907935891249</v>
      </c>
      <c r="V135" s="41">
        <f t="shared" si="10"/>
        <v>93973.49806201196</v>
      </c>
    </row>
    <row r="136" spans="2:22" x14ac:dyDescent="0.35">
      <c r="B136" s="57" t="s">
        <v>106</v>
      </c>
      <c r="C136" s="34" t="s">
        <v>105</v>
      </c>
      <c r="D136" s="34" t="s">
        <v>63</v>
      </c>
      <c r="E136" s="34" t="s">
        <v>21</v>
      </c>
      <c r="F136" s="55">
        <v>1</v>
      </c>
      <c r="G136" s="35" t="s">
        <v>66</v>
      </c>
      <c r="H136" s="36">
        <v>3.3551999999999992E-2</v>
      </c>
      <c r="I136" s="36">
        <v>5.4664811664589244E-4</v>
      </c>
      <c r="J136" s="36">
        <v>0.48372141402545238</v>
      </c>
      <c r="K136" s="36">
        <v>2.0118590000000003</v>
      </c>
      <c r="L136" s="36">
        <v>0.37287965836112802</v>
      </c>
      <c r="M136" s="36">
        <v>0.63227736280690616</v>
      </c>
      <c r="N136" s="36">
        <v>1.0051570211680341</v>
      </c>
      <c r="O136" s="36">
        <v>1.0051570211680341</v>
      </c>
      <c r="P136" s="36">
        <v>1.1116203112123222E-2</v>
      </c>
      <c r="Q136" s="36">
        <v>0.1775622485893989</v>
      </c>
      <c r="R136" s="37">
        <v>10614.285175940588</v>
      </c>
      <c r="S136" s="36">
        <v>0.20140021077765835</v>
      </c>
      <c r="T136" s="36">
        <v>4.4196380913068482E-2</v>
      </c>
      <c r="U136" s="36">
        <v>1.8570329177371735E-2</v>
      </c>
      <c r="V136" s="37">
        <v>10631.636422784319</v>
      </c>
    </row>
    <row r="137" spans="2:22" x14ac:dyDescent="0.35">
      <c r="B137" s="57" t="s">
        <v>106</v>
      </c>
      <c r="C137" s="34" t="s">
        <v>105</v>
      </c>
      <c r="D137" s="34" t="s">
        <v>63</v>
      </c>
      <c r="E137" s="34" t="s">
        <v>22</v>
      </c>
      <c r="F137" s="55">
        <v>1</v>
      </c>
      <c r="G137" s="35" t="s">
        <v>66</v>
      </c>
      <c r="H137" s="36">
        <v>6.8925E-2</v>
      </c>
      <c r="I137" s="36">
        <v>6.5359338501032695E-4</v>
      </c>
      <c r="J137" s="36">
        <v>0.4166121301749629</v>
      </c>
      <c r="K137" s="36">
        <v>1.7654644999999998</v>
      </c>
      <c r="L137" s="36">
        <v>0.34505225310506743</v>
      </c>
      <c r="M137" s="36">
        <v>0.53054424388761001</v>
      </c>
      <c r="N137" s="36">
        <v>0.87559649699267772</v>
      </c>
      <c r="O137" s="36">
        <v>0.87559649699267772</v>
      </c>
      <c r="P137" s="36">
        <v>1.3290957380580124E-2</v>
      </c>
      <c r="Q137" s="36">
        <v>0.16149292946051194</v>
      </c>
      <c r="R137" s="37">
        <v>9685.5993327182077</v>
      </c>
      <c r="S137" s="36">
        <v>0.18325723289606083</v>
      </c>
      <c r="T137" s="36">
        <v>3.7765322292434421E-2</v>
      </c>
      <c r="U137" s="36">
        <v>1.5870624486882812E-2</v>
      </c>
      <c r="V137" s="37">
        <v>9700.7383456467887</v>
      </c>
    </row>
    <row r="138" spans="2:22" x14ac:dyDescent="0.35">
      <c r="B138" s="57" t="s">
        <v>106</v>
      </c>
      <c r="C138" s="34" t="s">
        <v>105</v>
      </c>
      <c r="D138" s="34" t="s">
        <v>63</v>
      </c>
      <c r="E138" s="34" t="s">
        <v>23</v>
      </c>
      <c r="F138" s="55">
        <v>1</v>
      </c>
      <c r="G138" s="35" t="s">
        <v>66</v>
      </c>
      <c r="H138" s="36">
        <v>3.2981499999999997E-2</v>
      </c>
      <c r="I138" s="36">
        <v>8.5979237375211721E-4</v>
      </c>
      <c r="J138" s="36">
        <v>0.43448099510756694</v>
      </c>
      <c r="K138" s="36">
        <v>1.8021954999999998</v>
      </c>
      <c r="L138" s="36">
        <v>0.33107371185593465</v>
      </c>
      <c r="M138" s="36">
        <v>0.54508791016269664</v>
      </c>
      <c r="N138" s="36">
        <v>0.87616162201863168</v>
      </c>
      <c r="O138" s="36">
        <v>0.87616162201863168</v>
      </c>
      <c r="P138" s="36">
        <v>1.7484056689935201E-2</v>
      </c>
      <c r="Q138" s="36">
        <v>0.1807277827471746</v>
      </c>
      <c r="R138" s="37">
        <v>10806.660555234139</v>
      </c>
      <c r="S138" s="36">
        <v>0.20513808797713984</v>
      </c>
      <c r="T138" s="36">
        <v>3.8287623569366713E-2</v>
      </c>
      <c r="U138" s="36">
        <v>1.6094419757791342E-2</v>
      </c>
      <c r="V138" s="37">
        <v>10822.55064194338</v>
      </c>
    </row>
    <row r="139" spans="2:22" x14ac:dyDescent="0.35">
      <c r="B139" s="57" t="s">
        <v>106</v>
      </c>
      <c r="C139" s="34" t="s">
        <v>105</v>
      </c>
      <c r="D139" s="34" t="s">
        <v>63</v>
      </c>
      <c r="E139" s="34" t="s">
        <v>24</v>
      </c>
      <c r="F139" s="55">
        <v>2</v>
      </c>
      <c r="G139" s="35" t="s">
        <v>66</v>
      </c>
      <c r="H139" s="36">
        <v>9.7475499999999951E-2</v>
      </c>
      <c r="I139" s="36">
        <v>7.9033425882751157E-4</v>
      </c>
      <c r="J139" s="36">
        <v>8.8789041673705812E-2</v>
      </c>
      <c r="K139" s="36">
        <v>1.5641829999999997</v>
      </c>
      <c r="L139" s="36">
        <v>0.14780874597028876</v>
      </c>
      <c r="M139" s="36">
        <v>0.2302641964111411</v>
      </c>
      <c r="N139" s="36">
        <v>0.37807294238142974</v>
      </c>
      <c r="O139" s="36">
        <v>0.37807294238142974</v>
      </c>
      <c r="P139" s="36">
        <v>1.6071611481078361E-2</v>
      </c>
      <c r="Q139" s="36">
        <v>0.14385630629221902</v>
      </c>
      <c r="R139" s="37">
        <v>8572.3830892515889</v>
      </c>
      <c r="S139" s="36">
        <v>0.16251977590520125</v>
      </c>
      <c r="T139" s="36">
        <v>1.6258258497107693E-2</v>
      </c>
      <c r="U139" s="36">
        <v>6.8510187475535767E-3</v>
      </c>
      <c r="V139" s="37">
        <v>8581.2420814786692</v>
      </c>
    </row>
    <row r="140" spans="2:22" x14ac:dyDescent="0.35">
      <c r="B140" s="57" t="s">
        <v>106</v>
      </c>
      <c r="C140" s="34" t="s">
        <v>105</v>
      </c>
      <c r="D140" s="34" t="s">
        <v>63</v>
      </c>
      <c r="E140" s="34" t="s">
        <v>25</v>
      </c>
      <c r="F140" s="55">
        <v>2</v>
      </c>
      <c r="G140" s="35" t="s">
        <v>66</v>
      </c>
      <c r="H140" s="36">
        <v>2.3927E-2</v>
      </c>
      <c r="I140" s="36">
        <v>3.4012991862385217E-4</v>
      </c>
      <c r="J140" s="36">
        <v>0.3108142090827169</v>
      </c>
      <c r="K140" s="36">
        <v>1.6133470000000001</v>
      </c>
      <c r="L140" s="36">
        <v>0.29109765013366656</v>
      </c>
      <c r="M140" s="36">
        <v>0.45101156440033208</v>
      </c>
      <c r="N140" s="36">
        <v>0.74210921453399825</v>
      </c>
      <c r="O140" s="36">
        <v>0.74210921453399825</v>
      </c>
      <c r="P140" s="36">
        <v>6.9166126156836429E-3</v>
      </c>
      <c r="Q140" s="36">
        <v>0.16079990458110283</v>
      </c>
      <c r="R140" s="37">
        <v>9604.1081505654402</v>
      </c>
      <c r="S140" s="36">
        <v>0.18207243483694191</v>
      </c>
      <c r="T140" s="36">
        <v>3.2021552226752938E-2</v>
      </c>
      <c r="U140" s="36">
        <v>1.346277730327225E-2</v>
      </c>
      <c r="V140" s="37">
        <v>9617.6918900809651</v>
      </c>
    </row>
    <row r="141" spans="2:22" x14ac:dyDescent="0.35">
      <c r="B141" s="57" t="s">
        <v>106</v>
      </c>
      <c r="C141" s="34" t="s">
        <v>105</v>
      </c>
      <c r="D141" s="34" t="s">
        <v>63</v>
      </c>
      <c r="E141" s="34" t="s">
        <v>26</v>
      </c>
      <c r="F141" s="55">
        <v>2</v>
      </c>
      <c r="G141" s="35" t="s">
        <v>66</v>
      </c>
      <c r="H141" s="36">
        <v>1.83345E-2</v>
      </c>
      <c r="I141" s="36">
        <v>1.2314298175957069E-6</v>
      </c>
      <c r="J141" s="36">
        <v>0</v>
      </c>
      <c r="K141" s="36">
        <v>8.0754999999999993E-3</v>
      </c>
      <c r="L141" s="36">
        <v>2.4505228076902424E-4</v>
      </c>
      <c r="M141" s="36">
        <v>7.3515684230707266E-4</v>
      </c>
      <c r="N141" s="36">
        <v>9.8020912307609696E-4</v>
      </c>
      <c r="O141" s="36">
        <v>9.8020912307609696E-4</v>
      </c>
      <c r="P141" s="36">
        <v>2.5041381382067542E-5</v>
      </c>
      <c r="Q141" s="36">
        <v>7.0936186538401742E-4</v>
      </c>
      <c r="R141" s="37">
        <v>14.875217505943521</v>
      </c>
      <c r="S141" s="36">
        <v>2.900280038174867E-4</v>
      </c>
      <c r="T141" s="36">
        <v>2.9002800381748672E-5</v>
      </c>
      <c r="U141" s="36">
        <v>1.2221427911351234E-5</v>
      </c>
      <c r="V141" s="37">
        <v>14.891024032151572</v>
      </c>
    </row>
    <row r="142" spans="2:22" x14ac:dyDescent="0.35">
      <c r="B142" s="57" t="s">
        <v>106</v>
      </c>
      <c r="C142" s="34" t="s">
        <v>105</v>
      </c>
      <c r="D142" s="34" t="s">
        <v>63</v>
      </c>
      <c r="E142" s="34" t="s">
        <v>27</v>
      </c>
      <c r="F142" s="55">
        <v>3</v>
      </c>
      <c r="G142" s="35" t="s">
        <v>66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7">
        <v>0</v>
      </c>
      <c r="S142" s="36">
        <v>0</v>
      </c>
      <c r="T142" s="36">
        <v>0</v>
      </c>
      <c r="U142" s="36">
        <v>0</v>
      </c>
      <c r="V142" s="37">
        <v>0</v>
      </c>
    </row>
    <row r="143" spans="2:22" x14ac:dyDescent="0.35">
      <c r="B143" s="57" t="s">
        <v>106</v>
      </c>
      <c r="C143" s="34" t="s">
        <v>105</v>
      </c>
      <c r="D143" s="34" t="s">
        <v>63</v>
      </c>
      <c r="E143" s="34" t="s">
        <v>28</v>
      </c>
      <c r="F143" s="55">
        <v>3</v>
      </c>
      <c r="G143" s="35" t="s">
        <v>66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7">
        <v>0</v>
      </c>
      <c r="S143" s="36">
        <v>0</v>
      </c>
      <c r="T143" s="36">
        <v>0</v>
      </c>
      <c r="U143" s="36">
        <v>0</v>
      </c>
      <c r="V143" s="37">
        <v>0</v>
      </c>
    </row>
    <row r="144" spans="2:22" x14ac:dyDescent="0.35">
      <c r="B144" s="57" t="s">
        <v>106</v>
      </c>
      <c r="C144" s="34" t="s">
        <v>105</v>
      </c>
      <c r="D144" s="34" t="s">
        <v>63</v>
      </c>
      <c r="E144" s="34" t="s">
        <v>29</v>
      </c>
      <c r="F144" s="55">
        <v>3</v>
      </c>
      <c r="G144" s="35" t="s">
        <v>66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7">
        <v>0</v>
      </c>
      <c r="S144" s="36">
        <v>0</v>
      </c>
      <c r="T144" s="36">
        <v>0</v>
      </c>
      <c r="U144" s="36">
        <v>0</v>
      </c>
      <c r="V144" s="37">
        <v>0</v>
      </c>
    </row>
    <row r="145" spans="2:22" x14ac:dyDescent="0.35">
      <c r="B145" s="57" t="s">
        <v>106</v>
      </c>
      <c r="C145" s="34" t="s">
        <v>105</v>
      </c>
      <c r="D145" s="34" t="s">
        <v>63</v>
      </c>
      <c r="E145" s="34" t="s">
        <v>30</v>
      </c>
      <c r="F145" s="55">
        <v>4</v>
      </c>
      <c r="G145" s="35" t="s">
        <v>66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7">
        <v>0</v>
      </c>
      <c r="S145" s="36">
        <v>0</v>
      </c>
      <c r="T145" s="36">
        <v>0</v>
      </c>
      <c r="U145" s="36">
        <v>0</v>
      </c>
      <c r="V145" s="37">
        <v>0</v>
      </c>
    </row>
    <row r="146" spans="2:22" x14ac:dyDescent="0.35">
      <c r="B146" s="57" t="s">
        <v>106</v>
      </c>
      <c r="C146" s="34" t="s">
        <v>105</v>
      </c>
      <c r="D146" s="34" t="s">
        <v>63</v>
      </c>
      <c r="E146" s="34" t="s">
        <v>31</v>
      </c>
      <c r="F146" s="55">
        <v>4</v>
      </c>
      <c r="G146" s="35" t="s">
        <v>66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7">
        <v>0</v>
      </c>
      <c r="S146" s="36">
        <v>0</v>
      </c>
      <c r="T146" s="36">
        <v>0</v>
      </c>
      <c r="U146" s="36">
        <v>0</v>
      </c>
      <c r="V146" s="37">
        <v>0</v>
      </c>
    </row>
    <row r="147" spans="2:22" x14ac:dyDescent="0.35">
      <c r="B147" s="57" t="s">
        <v>106</v>
      </c>
      <c r="C147" s="34" t="s">
        <v>105</v>
      </c>
      <c r="D147" s="34" t="s">
        <v>63</v>
      </c>
      <c r="E147" s="34" t="s">
        <v>32</v>
      </c>
      <c r="F147" s="55">
        <v>4</v>
      </c>
      <c r="G147" s="35" t="s">
        <v>66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7">
        <v>0</v>
      </c>
      <c r="S147" s="36">
        <v>0</v>
      </c>
      <c r="T147" s="36">
        <v>0</v>
      </c>
      <c r="U147" s="36">
        <v>0</v>
      </c>
      <c r="V147" s="37">
        <v>0</v>
      </c>
    </row>
    <row r="148" spans="2:22" x14ac:dyDescent="0.35">
      <c r="B148" s="58" t="s">
        <v>106</v>
      </c>
      <c r="C148" s="39" t="s">
        <v>105</v>
      </c>
      <c r="D148" s="39"/>
      <c r="E148" s="39" t="s">
        <v>62</v>
      </c>
      <c r="F148" s="56"/>
      <c r="G148" s="38"/>
      <c r="H148" s="40">
        <f>SUM(H136:H147)</f>
        <v>0.27519549999999987</v>
      </c>
      <c r="I148" s="40">
        <f t="shared" ref="I148:V148" si="11">SUM(I136:I147)</f>
        <v>3.1917294826772961E-3</v>
      </c>
      <c r="J148" s="40">
        <f t="shared" si="11"/>
        <v>1.7344177900644049</v>
      </c>
      <c r="K148" s="40">
        <f t="shared" si="11"/>
        <v>8.7651244999999989</v>
      </c>
      <c r="L148" s="40">
        <f t="shared" si="11"/>
        <v>1.4881570717068546</v>
      </c>
      <c r="M148" s="40">
        <f t="shared" si="11"/>
        <v>2.389920434510993</v>
      </c>
      <c r="N148" s="40">
        <f t="shared" si="11"/>
        <v>3.8780775062178474</v>
      </c>
      <c r="O148" s="40">
        <f t="shared" si="11"/>
        <v>3.8780775062178474</v>
      </c>
      <c r="P148" s="40">
        <f t="shared" si="11"/>
        <v>6.4904482660782623E-2</v>
      </c>
      <c r="Q148" s="40">
        <f t="shared" si="11"/>
        <v>0.82514853353579132</v>
      </c>
      <c r="R148" s="41">
        <f t="shared" si="11"/>
        <v>49297.911521215901</v>
      </c>
      <c r="S148" s="40">
        <f t="shared" si="11"/>
        <v>0.93467777039681965</v>
      </c>
      <c r="T148" s="40">
        <f t="shared" si="11"/>
        <v>0.16855814029911201</v>
      </c>
      <c r="U148" s="40">
        <f t="shared" si="11"/>
        <v>7.0861390900783069E-2</v>
      </c>
      <c r="V148" s="41">
        <f t="shared" si="11"/>
        <v>49368.750405966268</v>
      </c>
    </row>
    <row r="149" spans="2:22" x14ac:dyDescent="0.35">
      <c r="B149" s="57" t="s">
        <v>104</v>
      </c>
      <c r="C149" s="34" t="s">
        <v>103</v>
      </c>
      <c r="D149" s="34" t="s">
        <v>63</v>
      </c>
      <c r="E149" s="34" t="s">
        <v>21</v>
      </c>
      <c r="F149" s="55">
        <v>1</v>
      </c>
      <c r="G149" s="35" t="s">
        <v>66</v>
      </c>
      <c r="H149" s="36">
        <v>2.0878500000000001E-2</v>
      </c>
      <c r="I149" s="36">
        <v>4.5455412338140077E-4</v>
      </c>
      <c r="J149" s="36">
        <v>0.45235236254108929</v>
      </c>
      <c r="K149" s="36">
        <v>1.7849754999999998</v>
      </c>
      <c r="L149" s="36">
        <v>0.33641968827048568</v>
      </c>
      <c r="M149" s="36">
        <v>0.53581736064669039</v>
      </c>
      <c r="N149" s="36">
        <v>0.87223704891717579</v>
      </c>
      <c r="O149" s="36">
        <v>0.87223704891717579</v>
      </c>
      <c r="P149" s="36">
        <v>9.243452610729376E-3</v>
      </c>
      <c r="Q149" s="36">
        <v>0.15380558988332335</v>
      </c>
      <c r="R149" s="37">
        <v>9070.2557707086526</v>
      </c>
      <c r="S149" s="36">
        <v>0.17223058148176271</v>
      </c>
      <c r="T149" s="36">
        <v>3.7810658495974328E-2</v>
      </c>
      <c r="U149" s="36">
        <v>1.5887176042819345E-2</v>
      </c>
      <c r="V149" s="37">
        <v>9085.0980514915736</v>
      </c>
    </row>
    <row r="150" spans="2:22" x14ac:dyDescent="0.35">
      <c r="B150" s="57" t="s">
        <v>104</v>
      </c>
      <c r="C150" s="34" t="s">
        <v>103</v>
      </c>
      <c r="D150" s="34" t="s">
        <v>63</v>
      </c>
      <c r="E150" s="34" t="s">
        <v>22</v>
      </c>
      <c r="F150" s="55">
        <v>1</v>
      </c>
      <c r="G150" s="35" t="s">
        <v>66</v>
      </c>
      <c r="H150" s="36">
        <v>8.850000000000001E-5</v>
      </c>
      <c r="I150" s="36">
        <v>6.2906199479125207E-4</v>
      </c>
      <c r="J150" s="36">
        <v>0.39578416149061424</v>
      </c>
      <c r="K150" s="36">
        <v>1.6345235</v>
      </c>
      <c r="L150" s="36">
        <v>0.30318627228464062</v>
      </c>
      <c r="M150" s="36">
        <v>0.51521562564118206</v>
      </c>
      <c r="N150" s="36">
        <v>0.81840189792582252</v>
      </c>
      <c r="O150" s="36">
        <v>0.81840189792582252</v>
      </c>
      <c r="P150" s="36">
        <v>1.2792106459861346E-2</v>
      </c>
      <c r="Q150" s="36">
        <v>0.1549947709933262</v>
      </c>
      <c r="R150" s="37">
        <v>9206.8301858245086</v>
      </c>
      <c r="S150" s="36">
        <v>0.17423170653749562</v>
      </c>
      <c r="T150" s="36">
        <v>3.5935670765549585E-2</v>
      </c>
      <c r="U150" s="36">
        <v>1.5101692945482342E-2</v>
      </c>
      <c r="V150" s="37">
        <v>9221.2316263604262</v>
      </c>
    </row>
    <row r="151" spans="2:22" x14ac:dyDescent="0.35">
      <c r="B151" s="57" t="s">
        <v>104</v>
      </c>
      <c r="C151" s="34" t="s">
        <v>103</v>
      </c>
      <c r="D151" s="34" t="s">
        <v>63</v>
      </c>
      <c r="E151" s="34" t="s">
        <v>23</v>
      </c>
      <c r="F151" s="55">
        <v>1</v>
      </c>
      <c r="G151" s="35" t="s">
        <v>66</v>
      </c>
      <c r="H151" s="36">
        <v>2.1031999999999995E-2</v>
      </c>
      <c r="I151" s="36">
        <v>6.4119449161404894E-4</v>
      </c>
      <c r="J151" s="36">
        <v>0.25678980664524975</v>
      </c>
      <c r="K151" s="36">
        <v>1.6117704999999998</v>
      </c>
      <c r="L151" s="36">
        <v>0.28897643915496701</v>
      </c>
      <c r="M151" s="36">
        <v>0.39159351013226495</v>
      </c>
      <c r="N151" s="36">
        <v>0.68056994928723225</v>
      </c>
      <c r="O151" s="36">
        <v>0.68056994928723225</v>
      </c>
      <c r="P151" s="36">
        <v>1.3038823305365026E-2</v>
      </c>
      <c r="Q151" s="36">
        <v>0.13820077213900647</v>
      </c>
      <c r="R151" s="37">
        <v>8120.9378142730147</v>
      </c>
      <c r="S151" s="36">
        <v>0.15418481750517499</v>
      </c>
      <c r="T151" s="36">
        <v>2.8499796881480813E-2</v>
      </c>
      <c r="U151" s="36">
        <v>1.1980382168165124E-2</v>
      </c>
      <c r="V151" s="37">
        <v>8132.8074353367529</v>
      </c>
    </row>
    <row r="152" spans="2:22" x14ac:dyDescent="0.35">
      <c r="B152" s="57" t="s">
        <v>104</v>
      </c>
      <c r="C152" s="34" t="s">
        <v>103</v>
      </c>
      <c r="D152" s="34" t="s">
        <v>63</v>
      </c>
      <c r="E152" s="34" t="s">
        <v>24</v>
      </c>
      <c r="F152" s="55">
        <v>2</v>
      </c>
      <c r="G152" s="35" t="s">
        <v>66</v>
      </c>
      <c r="H152" s="36">
        <v>5.6042500000000009E-2</v>
      </c>
      <c r="I152" s="36">
        <v>6.7153083299708661E-4</v>
      </c>
      <c r="J152" s="36">
        <v>5.8258144062894632E-2</v>
      </c>
      <c r="K152" s="36">
        <v>1.3375655</v>
      </c>
      <c r="L152" s="36">
        <v>0.15487579964112835</v>
      </c>
      <c r="M152" s="36">
        <v>0.18537098354305834</v>
      </c>
      <c r="N152" s="36">
        <v>0.34024678318418672</v>
      </c>
      <c r="O152" s="36">
        <v>0.34024678318418672</v>
      </c>
      <c r="P152" s="36">
        <v>1.3655719114979606E-2</v>
      </c>
      <c r="Q152" s="36">
        <v>0.12376807411671091</v>
      </c>
      <c r="R152" s="37">
        <v>7258.5837928862402</v>
      </c>
      <c r="S152" s="36">
        <v>0.13766376610762965</v>
      </c>
      <c r="T152" s="36">
        <v>1.3772922703612776E-2</v>
      </c>
      <c r="U152" s="36">
        <v>5.8037278329839161E-3</v>
      </c>
      <c r="V152" s="37">
        <v>7266.0882028537117</v>
      </c>
    </row>
    <row r="153" spans="2:22" x14ac:dyDescent="0.35">
      <c r="B153" s="57" t="s">
        <v>104</v>
      </c>
      <c r="C153" s="34" t="s">
        <v>103</v>
      </c>
      <c r="D153" s="34" t="s">
        <v>63</v>
      </c>
      <c r="E153" s="34" t="s">
        <v>25</v>
      </c>
      <c r="F153" s="55">
        <v>2</v>
      </c>
      <c r="G153" s="35" t="s">
        <v>66</v>
      </c>
      <c r="H153" s="36">
        <v>1.90595E-2</v>
      </c>
      <c r="I153" s="36">
        <v>3.6792827718638897E-4</v>
      </c>
      <c r="J153" s="36">
        <v>0.35003250509583433</v>
      </c>
      <c r="K153" s="36">
        <v>1.6971184999999998</v>
      </c>
      <c r="L153" s="36">
        <v>0.27406527649251777</v>
      </c>
      <c r="M153" s="36">
        <v>0.46634723001669959</v>
      </c>
      <c r="N153" s="36">
        <v>0.74041250650921731</v>
      </c>
      <c r="O153" s="36">
        <v>0.74041250650921731</v>
      </c>
      <c r="P153" s="36">
        <v>7.4818980169410717E-3</v>
      </c>
      <c r="Q153" s="36">
        <v>0.1567493263848293</v>
      </c>
      <c r="R153" s="37">
        <v>9265.9338481121722</v>
      </c>
      <c r="S153" s="36">
        <v>0.17578194626943386</v>
      </c>
      <c r="T153" s="36">
        <v>3.2483972713967899E-2</v>
      </c>
      <c r="U153" s="36">
        <v>1.3655208810210189E-2</v>
      </c>
      <c r="V153" s="37">
        <v>9279.4639953769165</v>
      </c>
    </row>
    <row r="154" spans="2:22" x14ac:dyDescent="0.35">
      <c r="B154" s="57" t="s">
        <v>104</v>
      </c>
      <c r="C154" s="34" t="s">
        <v>103</v>
      </c>
      <c r="D154" s="34" t="s">
        <v>63</v>
      </c>
      <c r="E154" s="34" t="s">
        <v>26</v>
      </c>
      <c r="F154" s="55">
        <v>2</v>
      </c>
      <c r="G154" s="35" t="s">
        <v>66</v>
      </c>
      <c r="H154" s="36">
        <v>3.569400000000001E-2</v>
      </c>
      <c r="I154" s="36">
        <v>3.9212715014003439E-4</v>
      </c>
      <c r="J154" s="36">
        <v>0.14819253439504365</v>
      </c>
      <c r="K154" s="36">
        <v>0.69481650000000006</v>
      </c>
      <c r="L154" s="36">
        <v>0.13215807853004574</v>
      </c>
      <c r="M154" s="36">
        <v>0.18910407622932526</v>
      </c>
      <c r="N154" s="36">
        <v>0.32126215475937103</v>
      </c>
      <c r="O154" s="36">
        <v>0.32126215475937103</v>
      </c>
      <c r="P154" s="36">
        <v>7.9739871299297094E-3</v>
      </c>
      <c r="Q154" s="36">
        <v>7.032847881484415E-2</v>
      </c>
      <c r="R154" s="37">
        <v>4185.255932838214</v>
      </c>
      <c r="S154" s="36">
        <v>7.9103198390482576E-2</v>
      </c>
      <c r="T154" s="36">
        <v>1.3621310043410733E-2</v>
      </c>
      <c r="U154" s="36">
        <v>5.7271563233912311E-3</v>
      </c>
      <c r="V154" s="37">
        <v>4191.0804695546503</v>
      </c>
    </row>
    <row r="155" spans="2:22" x14ac:dyDescent="0.35">
      <c r="B155" s="57" t="s">
        <v>104</v>
      </c>
      <c r="C155" s="34" t="s">
        <v>103</v>
      </c>
      <c r="D155" s="34" t="s">
        <v>63</v>
      </c>
      <c r="E155" s="34" t="s">
        <v>27</v>
      </c>
      <c r="F155" s="55">
        <v>3</v>
      </c>
      <c r="G155" s="35" t="s">
        <v>66</v>
      </c>
      <c r="H155" s="36">
        <v>7.2869999999999992E-3</v>
      </c>
      <c r="I155" s="36">
        <v>6.2336599717304809E-4</v>
      </c>
      <c r="J155" s="36">
        <v>0.26171233930060583</v>
      </c>
      <c r="K155" s="36">
        <v>1.1805979999999998</v>
      </c>
      <c r="L155" s="36">
        <v>0.23587804389284248</v>
      </c>
      <c r="M155" s="36">
        <v>0.37805090075017517</v>
      </c>
      <c r="N155" s="36">
        <v>0.61392894464301773</v>
      </c>
      <c r="O155" s="36">
        <v>0.61392894464301773</v>
      </c>
      <c r="P155" s="36">
        <v>1.267627716397238E-2</v>
      </c>
      <c r="Q155" s="36">
        <v>0.10996372102434696</v>
      </c>
      <c r="R155" s="37">
        <v>6516.2077446385683</v>
      </c>
      <c r="S155" s="36">
        <v>0.12390033055748331</v>
      </c>
      <c r="T155" s="36">
        <v>2.6670372330112088E-2</v>
      </c>
      <c r="U155" s="36">
        <v>1.1206818857768362E-2</v>
      </c>
      <c r="V155" s="37">
        <v>6526.7446025616564</v>
      </c>
    </row>
    <row r="156" spans="2:22" x14ac:dyDescent="0.35">
      <c r="B156" s="57" t="s">
        <v>104</v>
      </c>
      <c r="C156" s="34" t="s">
        <v>103</v>
      </c>
      <c r="D156" s="34" t="s">
        <v>63</v>
      </c>
      <c r="E156" s="34" t="s">
        <v>28</v>
      </c>
      <c r="F156" s="55">
        <v>3</v>
      </c>
      <c r="G156" s="35" t="s">
        <v>66</v>
      </c>
      <c r="H156" s="36">
        <v>4.7834999999999996E-3</v>
      </c>
      <c r="I156" s="36">
        <v>5.5420460694150387E-4</v>
      </c>
      <c r="J156" s="36">
        <v>0.1674013734517838</v>
      </c>
      <c r="K156" s="36">
        <v>1.5609910000000002</v>
      </c>
      <c r="L156" s="36">
        <v>0.2661194022232346</v>
      </c>
      <c r="M156" s="36">
        <v>0.4170871314999382</v>
      </c>
      <c r="N156" s="36">
        <v>0.68320653372317319</v>
      </c>
      <c r="O156" s="36">
        <v>0.68320653372317319</v>
      </c>
      <c r="P156" s="36">
        <v>1.1269865913444491E-2</v>
      </c>
      <c r="Q156" s="36">
        <v>0.13270587458111532</v>
      </c>
      <c r="R156" s="37">
        <v>7814.7155015292037</v>
      </c>
      <c r="S156" s="36">
        <v>0.14845544311991968</v>
      </c>
      <c r="T156" s="36">
        <v>2.9499746158871822E-2</v>
      </c>
      <c r="U156" s="36">
        <v>1.2398251353477295E-2</v>
      </c>
      <c r="V156" s="37">
        <v>7826.689686668662</v>
      </c>
    </row>
    <row r="157" spans="2:22" x14ac:dyDescent="0.35">
      <c r="B157" s="57" t="s">
        <v>104</v>
      </c>
      <c r="C157" s="34" t="s">
        <v>103</v>
      </c>
      <c r="D157" s="34" t="s">
        <v>63</v>
      </c>
      <c r="E157" s="34" t="s">
        <v>29</v>
      </c>
      <c r="F157" s="55">
        <v>3</v>
      </c>
      <c r="G157" s="35" t="s">
        <v>66</v>
      </c>
      <c r="H157" s="36">
        <v>2.9535E-3</v>
      </c>
      <c r="I157" s="36">
        <v>9.8740801484841715E-4</v>
      </c>
      <c r="J157" s="36">
        <v>0.23841702171697385</v>
      </c>
      <c r="K157" s="36">
        <v>1.5873765000000004</v>
      </c>
      <c r="L157" s="36">
        <v>0.32340226723981597</v>
      </c>
      <c r="M157" s="36">
        <v>0.5493268950381559</v>
      </c>
      <c r="N157" s="36">
        <v>0.87272916227797204</v>
      </c>
      <c r="O157" s="36">
        <v>0.87272916227797204</v>
      </c>
      <c r="P157" s="36">
        <v>2.0079147285718295E-2</v>
      </c>
      <c r="Q157" s="36">
        <v>0.15311426414373622</v>
      </c>
      <c r="R157" s="37">
        <v>9055.4870847742186</v>
      </c>
      <c r="S157" s="36">
        <v>0.17207757226624848</v>
      </c>
      <c r="T157" s="36">
        <v>3.8331838388348249E-2</v>
      </c>
      <c r="U157" s="36">
        <v>1.6105602061154561E-2</v>
      </c>
      <c r="V157" s="37">
        <v>9070.4631939705887</v>
      </c>
    </row>
    <row r="158" spans="2:22" x14ac:dyDescent="0.35">
      <c r="B158" s="57" t="s">
        <v>104</v>
      </c>
      <c r="C158" s="34" t="s">
        <v>103</v>
      </c>
      <c r="D158" s="34" t="s">
        <v>63</v>
      </c>
      <c r="E158" s="34" t="s">
        <v>30</v>
      </c>
      <c r="F158" s="55">
        <v>4</v>
      </c>
      <c r="G158" s="35" t="s">
        <v>66</v>
      </c>
      <c r="H158" s="36">
        <v>3.4339500000000002E-2</v>
      </c>
      <c r="I158" s="36">
        <v>8.0673422899556148E-4</v>
      </c>
      <c r="J158" s="36">
        <v>0.28602540205076382</v>
      </c>
      <c r="K158" s="36">
        <v>1.8116365000000001</v>
      </c>
      <c r="L158" s="36">
        <v>0.37787818069529239</v>
      </c>
      <c r="M158" s="36">
        <v>0.58884555679302575</v>
      </c>
      <c r="N158" s="36">
        <v>0.96672373748831819</v>
      </c>
      <c r="O158" s="36">
        <v>0.96672373748831819</v>
      </c>
      <c r="P158" s="36">
        <v>1.6405108284359031E-2</v>
      </c>
      <c r="Q158" s="36">
        <v>0.18094909960139985</v>
      </c>
      <c r="R158" s="37">
        <v>10750.771228147962</v>
      </c>
      <c r="S158" s="36">
        <v>0.20412123282720904</v>
      </c>
      <c r="T158" s="36">
        <v>4.1762609508890505E-2</v>
      </c>
      <c r="U158" s="36">
        <v>1.7550783943415055E-2</v>
      </c>
      <c r="V158" s="37">
        <v>10767.553714186983</v>
      </c>
    </row>
    <row r="159" spans="2:22" x14ac:dyDescent="0.35">
      <c r="B159" s="57" t="s">
        <v>104</v>
      </c>
      <c r="C159" s="34" t="s">
        <v>103</v>
      </c>
      <c r="D159" s="34" t="s">
        <v>63</v>
      </c>
      <c r="E159" s="34" t="s">
        <v>31</v>
      </c>
      <c r="F159" s="55">
        <v>4</v>
      </c>
      <c r="G159" s="35" t="s">
        <v>66</v>
      </c>
      <c r="H159" s="36">
        <v>1.3399999999999998E-4</v>
      </c>
      <c r="I159" s="36">
        <v>9.5684973240878256E-4</v>
      </c>
      <c r="J159" s="36">
        <v>0.44534776039547258</v>
      </c>
      <c r="K159" s="36">
        <v>1.8722544999999995</v>
      </c>
      <c r="L159" s="36">
        <v>0.38541987032562197</v>
      </c>
      <c r="M159" s="36">
        <v>0.65410144676953974</v>
      </c>
      <c r="N159" s="36">
        <v>1.0395213170951618</v>
      </c>
      <c r="O159" s="36">
        <v>1.0395213170951618</v>
      </c>
      <c r="P159" s="36">
        <v>1.9457738258571399E-2</v>
      </c>
      <c r="Q159" s="36">
        <v>0.18573682945365902</v>
      </c>
      <c r="R159" s="37">
        <v>11013.477087773617</v>
      </c>
      <c r="S159" s="36">
        <v>0.20980084870584975</v>
      </c>
      <c r="T159" s="36">
        <v>4.568266250934238E-2</v>
      </c>
      <c r="U159" s="36">
        <v>1.9195193335762292E-2</v>
      </c>
      <c r="V159" s="37">
        <v>11031.457417102356</v>
      </c>
    </row>
    <row r="160" spans="2:22" x14ac:dyDescent="0.35">
      <c r="B160" s="57" t="s">
        <v>104</v>
      </c>
      <c r="C160" s="34" t="s">
        <v>103</v>
      </c>
      <c r="D160" s="34" t="s">
        <v>63</v>
      </c>
      <c r="E160" s="34" t="s">
        <v>32</v>
      </c>
      <c r="F160" s="55">
        <v>4</v>
      </c>
      <c r="G160" s="35" t="s">
        <v>66</v>
      </c>
      <c r="H160" s="36">
        <v>4.9993500000000003E-2</v>
      </c>
      <c r="I160" s="36">
        <v>6.5250514862297509E-4</v>
      </c>
      <c r="J160" s="36">
        <v>0.14694461483260571</v>
      </c>
      <c r="K160" s="36">
        <v>1.3182400000000003</v>
      </c>
      <c r="L160" s="36">
        <v>0.21953433308781872</v>
      </c>
      <c r="M160" s="36">
        <v>0.32930574052182776</v>
      </c>
      <c r="N160" s="36">
        <v>0.54884007360964648</v>
      </c>
      <c r="O160" s="36">
        <v>0.54884007360964648</v>
      </c>
      <c r="P160" s="36">
        <v>1.326882786737512E-2</v>
      </c>
      <c r="Q160" s="36">
        <v>0.12400959487688697</v>
      </c>
      <c r="R160" s="37">
        <v>7260.4587137847511</v>
      </c>
      <c r="S160" s="36">
        <v>0.13793987033786587</v>
      </c>
      <c r="T160" s="36">
        <v>2.3437605894138458E-2</v>
      </c>
      <c r="U160" s="36">
        <v>9.8548800382339957E-3</v>
      </c>
      <c r="V160" s="37">
        <v>7270.5319957161601</v>
      </c>
    </row>
    <row r="161" spans="2:22" x14ac:dyDescent="0.35">
      <c r="B161" s="58" t="s">
        <v>104</v>
      </c>
      <c r="C161" s="39" t="s">
        <v>103</v>
      </c>
      <c r="D161" s="39"/>
      <c r="E161" s="39" t="s">
        <v>62</v>
      </c>
      <c r="F161" s="56"/>
      <c r="G161" s="38"/>
      <c r="H161" s="40">
        <f>SUM(H149:H160)</f>
        <v>0.25228600000000001</v>
      </c>
      <c r="I161" s="40">
        <f t="shared" ref="I161:V161" si="12">SUM(I149:I160)</f>
        <v>7.7374645991005004E-3</v>
      </c>
      <c r="J161" s="40">
        <f t="shared" si="12"/>
        <v>3.2072580259789314</v>
      </c>
      <c r="K161" s="40">
        <f t="shared" si="12"/>
        <v>18.091866499999998</v>
      </c>
      <c r="L161" s="40">
        <f t="shared" si="12"/>
        <v>3.2979136518384111</v>
      </c>
      <c r="M161" s="40">
        <f t="shared" si="12"/>
        <v>5.2001664575818829</v>
      </c>
      <c r="N161" s="40">
        <f t="shared" si="12"/>
        <v>8.4980801094202967</v>
      </c>
      <c r="O161" s="40">
        <f t="shared" si="12"/>
        <v>8.4980801094202967</v>
      </c>
      <c r="P161" s="40">
        <f t="shared" si="12"/>
        <v>0.15734295141124685</v>
      </c>
      <c r="Q161" s="40">
        <f t="shared" si="12"/>
        <v>1.6843263960131845</v>
      </c>
      <c r="R161" s="41">
        <f t="shared" si="12"/>
        <v>99518.914705291114</v>
      </c>
      <c r="S161" s="40">
        <f t="shared" si="12"/>
        <v>1.8894913141065555</v>
      </c>
      <c r="T161" s="40">
        <f t="shared" si="12"/>
        <v>0.36750916639369963</v>
      </c>
      <c r="U161" s="40">
        <f t="shared" si="12"/>
        <v>0.15446687371286372</v>
      </c>
      <c r="V161" s="41">
        <f t="shared" si="12"/>
        <v>99669.210391180444</v>
      </c>
    </row>
    <row r="162" spans="2:22" x14ac:dyDescent="0.35">
      <c r="B162" s="57" t="s">
        <v>102</v>
      </c>
      <c r="C162" s="34" t="s">
        <v>101</v>
      </c>
      <c r="D162" s="34" t="s">
        <v>63</v>
      </c>
      <c r="E162" s="34" t="s">
        <v>21</v>
      </c>
      <c r="F162" s="55">
        <v>1</v>
      </c>
      <c r="G162" s="35" t="s">
        <v>66</v>
      </c>
      <c r="H162" s="36">
        <v>7.0096000000000019E-2</v>
      </c>
      <c r="I162" s="36">
        <v>5.0876890733088332E-4</v>
      </c>
      <c r="J162" s="36">
        <v>0.16847798040036063</v>
      </c>
      <c r="K162" s="36">
        <v>1.9320534999999999</v>
      </c>
      <c r="L162" s="36">
        <v>0.37542460313825038</v>
      </c>
      <c r="M162" s="36">
        <v>0.58161933355879736</v>
      </c>
      <c r="N162" s="36">
        <v>0.9570439366970479</v>
      </c>
      <c r="O162" s="36">
        <v>0.9570439366970479</v>
      </c>
      <c r="P162" s="36">
        <v>1.0345921514784376E-2</v>
      </c>
      <c r="Q162" s="36">
        <v>0.16740344569882887</v>
      </c>
      <c r="R162" s="37">
        <v>9912.7612989773534</v>
      </c>
      <c r="S162" s="36">
        <v>0.18808809847350699</v>
      </c>
      <c r="T162" s="36">
        <v>4.1283373706169024E-2</v>
      </c>
      <c r="U162" s="36">
        <v>1.7346340419722939E-2</v>
      </c>
      <c r="V162" s="37">
        <v>9928.967859766748</v>
      </c>
    </row>
    <row r="163" spans="2:22" x14ac:dyDescent="0.35">
      <c r="B163" s="57" t="s">
        <v>102</v>
      </c>
      <c r="C163" s="34" t="s">
        <v>101</v>
      </c>
      <c r="D163" s="34" t="s">
        <v>63</v>
      </c>
      <c r="E163" s="34" t="s">
        <v>22</v>
      </c>
      <c r="F163" s="55">
        <v>1</v>
      </c>
      <c r="G163" s="35" t="s">
        <v>66</v>
      </c>
      <c r="H163" s="36">
        <v>7.3399999999999963E-4</v>
      </c>
      <c r="I163" s="36">
        <v>7.2661906975791761E-4</v>
      </c>
      <c r="J163" s="36">
        <v>0.20579288574451871</v>
      </c>
      <c r="K163" s="36">
        <v>1.7148560000000004</v>
      </c>
      <c r="L163" s="36">
        <v>0.35266073807534221</v>
      </c>
      <c r="M163" s="36">
        <v>0.5986883980368507</v>
      </c>
      <c r="N163" s="36">
        <v>0.95134913611219318</v>
      </c>
      <c r="O163" s="36">
        <v>0.95134913611219318</v>
      </c>
      <c r="P163" s="36">
        <v>1.4775949863563368E-2</v>
      </c>
      <c r="Q163" s="36">
        <v>0.17913850078410615</v>
      </c>
      <c r="R163" s="37">
        <v>10692.743085079273</v>
      </c>
      <c r="S163" s="36">
        <v>0.20232702000260944</v>
      </c>
      <c r="T163" s="36">
        <v>4.1799796352395904E-2</v>
      </c>
      <c r="U163" s="36">
        <v>1.7565972401678644E-2</v>
      </c>
      <c r="V163" s="37">
        <v>10709.48518767273</v>
      </c>
    </row>
    <row r="164" spans="2:22" x14ac:dyDescent="0.35">
      <c r="B164" s="57" t="s">
        <v>102</v>
      </c>
      <c r="C164" s="34" t="s">
        <v>101</v>
      </c>
      <c r="D164" s="34" t="s">
        <v>63</v>
      </c>
      <c r="E164" s="34" t="s">
        <v>23</v>
      </c>
      <c r="F164" s="55">
        <v>1</v>
      </c>
      <c r="G164" s="35" t="s">
        <v>66</v>
      </c>
      <c r="H164" s="36">
        <v>1.2260500000000001E-2</v>
      </c>
      <c r="I164" s="36">
        <v>7.0851225232123585E-4</v>
      </c>
      <c r="J164" s="36">
        <v>0.15402355955098665</v>
      </c>
      <c r="K164" s="36">
        <v>1.5750795</v>
      </c>
      <c r="L164" s="36">
        <v>0.31852033821466968</v>
      </c>
      <c r="M164" s="36">
        <v>0.44249076966326301</v>
      </c>
      <c r="N164" s="36">
        <v>0.7610111078779328</v>
      </c>
      <c r="O164" s="36">
        <v>0.7610111078779328</v>
      </c>
      <c r="P164" s="36">
        <v>1.4407743966184095E-2</v>
      </c>
      <c r="Q164" s="36">
        <v>0.15353860639501679</v>
      </c>
      <c r="R164" s="37">
        <v>9062.3823881052049</v>
      </c>
      <c r="S164" s="36">
        <v>0.17207218971808177</v>
      </c>
      <c r="T164" s="36">
        <v>3.2063529223211082E-2</v>
      </c>
      <c r="U164" s="36">
        <v>1.3478149019731569E-2</v>
      </c>
      <c r="V164" s="37">
        <v>9075.6972446614618</v>
      </c>
    </row>
    <row r="165" spans="2:22" x14ac:dyDescent="0.35">
      <c r="B165" s="57" t="s">
        <v>102</v>
      </c>
      <c r="C165" s="34" t="s">
        <v>101</v>
      </c>
      <c r="D165" s="34" t="s">
        <v>63</v>
      </c>
      <c r="E165" s="34" t="s">
        <v>24</v>
      </c>
      <c r="F165" s="55">
        <v>2</v>
      </c>
      <c r="G165" s="35" t="s">
        <v>66</v>
      </c>
      <c r="H165" s="36">
        <v>0.10932649999999999</v>
      </c>
      <c r="I165" s="36">
        <v>3.7057102822401925E-4</v>
      </c>
      <c r="J165" s="36">
        <v>4.3210178150453728E-2</v>
      </c>
      <c r="K165" s="36">
        <v>0.88016499999999998</v>
      </c>
      <c r="L165" s="36">
        <v>8.4529931216189583E-2</v>
      </c>
      <c r="M165" s="36">
        <v>0.11403914690126918</v>
      </c>
      <c r="N165" s="36">
        <v>0.19856907811745889</v>
      </c>
      <c r="O165" s="36">
        <v>0.19856907811745889</v>
      </c>
      <c r="P165" s="36">
        <v>7.5356389087771636E-3</v>
      </c>
      <c r="Q165" s="36">
        <v>7.5399147455279675E-2</v>
      </c>
      <c r="R165" s="37">
        <v>4302.1469500374387</v>
      </c>
      <c r="S165" s="36">
        <v>8.1605430560917527E-2</v>
      </c>
      <c r="T165" s="36">
        <v>8.1656395772732957E-3</v>
      </c>
      <c r="U165" s="36">
        <v>3.4408900336709322E-3</v>
      </c>
      <c r="V165" s="37">
        <v>4306.5957965811203</v>
      </c>
    </row>
    <row r="166" spans="2:22" x14ac:dyDescent="0.35">
      <c r="B166" s="57" t="s">
        <v>102</v>
      </c>
      <c r="C166" s="34" t="s">
        <v>101</v>
      </c>
      <c r="D166" s="34" t="s">
        <v>63</v>
      </c>
      <c r="E166" s="34" t="s">
        <v>25</v>
      </c>
      <c r="F166" s="55">
        <v>2</v>
      </c>
      <c r="G166" s="35" t="s">
        <v>66</v>
      </c>
      <c r="H166" s="36">
        <v>0.10184750000000002</v>
      </c>
      <c r="I166" s="36">
        <v>3.6078888485592992E-4</v>
      </c>
      <c r="J166" s="36">
        <v>0.11200409822202827</v>
      </c>
      <c r="K166" s="36">
        <v>1.2871754999999998</v>
      </c>
      <c r="L166" s="36">
        <v>0.22961881118883315</v>
      </c>
      <c r="M166" s="36">
        <v>0.39127023710961717</v>
      </c>
      <c r="N166" s="36">
        <v>0.62088904829845049</v>
      </c>
      <c r="O166" s="36">
        <v>0.62088904829845049</v>
      </c>
      <c r="P166" s="36">
        <v>7.3367169894649874E-3</v>
      </c>
      <c r="Q166" s="36">
        <v>0.11333866220739307</v>
      </c>
      <c r="R166" s="37">
        <v>6593.197438997775</v>
      </c>
      <c r="S166" s="36">
        <v>0.12548379502125462</v>
      </c>
      <c r="T166" s="36">
        <v>2.7215819244143312E-2</v>
      </c>
      <c r="U166" s="36">
        <v>1.143580285010056E-2</v>
      </c>
      <c r="V166" s="37">
        <v>6603.9231773580696</v>
      </c>
    </row>
    <row r="167" spans="2:22" x14ac:dyDescent="0.35">
      <c r="B167" s="57" t="s">
        <v>102</v>
      </c>
      <c r="C167" s="34" t="s">
        <v>101</v>
      </c>
      <c r="D167" s="34" t="s">
        <v>63</v>
      </c>
      <c r="E167" s="34" t="s">
        <v>26</v>
      </c>
      <c r="F167" s="55">
        <v>2</v>
      </c>
      <c r="G167" s="35" t="s">
        <v>66</v>
      </c>
      <c r="H167" s="36">
        <v>5.1962500000000029E-2</v>
      </c>
      <c r="I167" s="36">
        <v>9.1615984358534377E-4</v>
      </c>
      <c r="J167" s="36">
        <v>0.15010294328361795</v>
      </c>
      <c r="K167" s="36">
        <v>1.7253594999999995</v>
      </c>
      <c r="L167" s="36">
        <v>0.31101319679372846</v>
      </c>
      <c r="M167" s="36">
        <v>0.50609571554376942</v>
      </c>
      <c r="N167" s="36">
        <v>0.81710891233749783</v>
      </c>
      <c r="O167" s="36">
        <v>0.81710891233749783</v>
      </c>
      <c r="P167" s="36">
        <v>1.8630300909026735E-2</v>
      </c>
      <c r="Q167" s="36">
        <v>0.16771238982173189</v>
      </c>
      <c r="R167" s="37">
        <v>9973.502391150414</v>
      </c>
      <c r="S167" s="36">
        <v>0.18880402789437101</v>
      </c>
      <c r="T167" s="36">
        <v>3.5572102736623021E-2</v>
      </c>
      <c r="U167" s="36">
        <v>1.4952538324070296E-2</v>
      </c>
      <c r="V167" s="37">
        <v>9988.2155111566626</v>
      </c>
    </row>
    <row r="168" spans="2:22" x14ac:dyDescent="0.35">
      <c r="B168" s="57" t="s">
        <v>102</v>
      </c>
      <c r="C168" s="34" t="s">
        <v>101</v>
      </c>
      <c r="D168" s="34" t="s">
        <v>63</v>
      </c>
      <c r="E168" s="34" t="s">
        <v>27</v>
      </c>
      <c r="F168" s="55">
        <v>3</v>
      </c>
      <c r="G168" s="35" t="s">
        <v>66</v>
      </c>
      <c r="H168" s="36">
        <v>7.7599999999999967E-4</v>
      </c>
      <c r="I168" s="36">
        <v>1.0943850329950728E-3</v>
      </c>
      <c r="J168" s="36">
        <v>0.21408186491643497</v>
      </c>
      <c r="K168" s="36">
        <v>1.9536065</v>
      </c>
      <c r="L168" s="36">
        <v>0.40183530346207158</v>
      </c>
      <c r="M168" s="36">
        <v>0.68197328638159405</v>
      </c>
      <c r="N168" s="36">
        <v>1.0838085898436658</v>
      </c>
      <c r="O168" s="36">
        <v>1.0838085898436658</v>
      </c>
      <c r="P168" s="36">
        <v>2.2254547192598145E-2</v>
      </c>
      <c r="Q168" s="36">
        <v>0.1944047036345202</v>
      </c>
      <c r="R168" s="37">
        <v>11547.665183665338</v>
      </c>
      <c r="S168" s="36">
        <v>0.21959350559834492</v>
      </c>
      <c r="T168" s="36">
        <v>4.7628332890120292E-2</v>
      </c>
      <c r="U168" s="36">
        <v>2.0012926417360247E-2</v>
      </c>
      <c r="V168" s="37">
        <v>11566.435310037972</v>
      </c>
    </row>
    <row r="169" spans="2:22" x14ac:dyDescent="0.35">
      <c r="B169" s="57" t="s">
        <v>102</v>
      </c>
      <c r="C169" s="34" t="s">
        <v>101</v>
      </c>
      <c r="D169" s="34" t="s">
        <v>63</v>
      </c>
      <c r="E169" s="34" t="s">
        <v>28</v>
      </c>
      <c r="F169" s="55">
        <v>3</v>
      </c>
      <c r="G169" s="35" t="s">
        <v>66</v>
      </c>
      <c r="H169" s="36">
        <v>4.8975000000000005E-2</v>
      </c>
      <c r="I169" s="36">
        <v>6.7594970278292952E-4</v>
      </c>
      <c r="J169" s="36">
        <v>0.19654152402314989</v>
      </c>
      <c r="K169" s="36">
        <v>1.7940509999999998</v>
      </c>
      <c r="L169" s="36">
        <v>0.35150984136252</v>
      </c>
      <c r="M169" s="36">
        <v>0.56034458539026966</v>
      </c>
      <c r="N169" s="36">
        <v>0.91185442675278972</v>
      </c>
      <c r="O169" s="36">
        <v>0.91185442675278972</v>
      </c>
      <c r="P169" s="36">
        <v>1.3745577750854632E-2</v>
      </c>
      <c r="Q169" s="36">
        <v>0.17799175681775123</v>
      </c>
      <c r="R169" s="37">
        <v>10571.898207669112</v>
      </c>
      <c r="S169" s="36">
        <v>0.20050229729975819</v>
      </c>
      <c r="T169" s="36">
        <v>3.9551979332045288E-2</v>
      </c>
      <c r="U169" s="36">
        <v>1.6623361877457957E-2</v>
      </c>
      <c r="V169" s="37">
        <v>10587.993546516498</v>
      </c>
    </row>
    <row r="170" spans="2:22" x14ac:dyDescent="0.35">
      <c r="B170" s="57" t="s">
        <v>102</v>
      </c>
      <c r="C170" s="34" t="s">
        <v>101</v>
      </c>
      <c r="D170" s="34" t="s">
        <v>63</v>
      </c>
      <c r="E170" s="34" t="s">
        <v>29</v>
      </c>
      <c r="F170" s="55">
        <v>3</v>
      </c>
      <c r="G170" s="35" t="s">
        <v>66</v>
      </c>
      <c r="H170" s="36">
        <v>2.6416000000000002E-2</v>
      </c>
      <c r="I170" s="36">
        <v>8.6372439590630097E-4</v>
      </c>
      <c r="J170" s="36">
        <v>0.1340562412484384</v>
      </c>
      <c r="K170" s="36">
        <v>1.5170864999999998</v>
      </c>
      <c r="L170" s="36">
        <v>0.30092665036822097</v>
      </c>
      <c r="M170" s="36">
        <v>0.47750435928880663</v>
      </c>
      <c r="N170" s="36">
        <v>0.7784310096570275</v>
      </c>
      <c r="O170" s="36">
        <v>0.7784310096570275</v>
      </c>
      <c r="P170" s="36">
        <v>1.7564015177994153E-2</v>
      </c>
      <c r="Q170" s="36">
        <v>0.13608882176014056</v>
      </c>
      <c r="R170" s="37">
        <v>8001.7576641743444</v>
      </c>
      <c r="S170" s="36">
        <v>0.15207256364333288</v>
      </c>
      <c r="T170" s="36">
        <v>3.370997630749234E-2</v>
      </c>
      <c r="U170" s="36">
        <v>1.4163834072692363E-2</v>
      </c>
      <c r="V170" s="37">
        <v>8014.9488396778415</v>
      </c>
    </row>
    <row r="171" spans="2:22" x14ac:dyDescent="0.35">
      <c r="B171" s="57" t="s">
        <v>102</v>
      </c>
      <c r="C171" s="34" t="s">
        <v>101</v>
      </c>
      <c r="D171" s="34" t="s">
        <v>63</v>
      </c>
      <c r="E171" s="34" t="s">
        <v>30</v>
      </c>
      <c r="F171" s="55">
        <v>4</v>
      </c>
      <c r="G171" s="35" t="s">
        <v>66</v>
      </c>
      <c r="H171" s="36">
        <v>1.8002500000000001E-2</v>
      </c>
      <c r="I171" s="36">
        <v>8.4275136148164993E-4</v>
      </c>
      <c r="J171" s="36">
        <v>0.29796077126530729</v>
      </c>
      <c r="K171" s="36">
        <v>1.8861585000000003</v>
      </c>
      <c r="L171" s="36">
        <v>0.36861952065791742</v>
      </c>
      <c r="M171" s="36">
        <v>0.5968177139211126</v>
      </c>
      <c r="N171" s="36">
        <v>0.96543723457902964</v>
      </c>
      <c r="O171" s="36">
        <v>0.96543723457902964</v>
      </c>
      <c r="P171" s="36">
        <v>1.7137524162215177E-2</v>
      </c>
      <c r="Q171" s="36">
        <v>0.17799098199689817</v>
      </c>
      <c r="R171" s="37">
        <v>10542.511454144056</v>
      </c>
      <c r="S171" s="36">
        <v>0.20041872940101529</v>
      </c>
      <c r="T171" s="36">
        <v>4.2013697633451218E-2</v>
      </c>
      <c r="U171" s="36">
        <v>1.7655207890251073E-2</v>
      </c>
      <c r="V171" s="37">
        <v>10559.25680844015</v>
      </c>
    </row>
    <row r="172" spans="2:22" x14ac:dyDescent="0.35">
      <c r="B172" s="57" t="s">
        <v>102</v>
      </c>
      <c r="C172" s="34" t="s">
        <v>101</v>
      </c>
      <c r="D172" s="34" t="s">
        <v>63</v>
      </c>
      <c r="E172" s="34" t="s">
        <v>31</v>
      </c>
      <c r="F172" s="55">
        <v>4</v>
      </c>
      <c r="G172" s="35" t="s">
        <v>66</v>
      </c>
      <c r="H172" s="36">
        <v>1.0899999999999999E-4</v>
      </c>
      <c r="I172" s="36">
        <v>9.1558374257085667E-4</v>
      </c>
      <c r="J172" s="36">
        <v>0.32719956250545518</v>
      </c>
      <c r="K172" s="36">
        <v>1.8439209999999999</v>
      </c>
      <c r="L172" s="36">
        <v>0.37191624707931881</v>
      </c>
      <c r="M172" s="36">
        <v>0.63146314467371811</v>
      </c>
      <c r="N172" s="36">
        <v>1.0033793917530365</v>
      </c>
      <c r="O172" s="36">
        <v>1.0033793917530365</v>
      </c>
      <c r="P172" s="36">
        <v>1.861858577511312E-2</v>
      </c>
      <c r="Q172" s="36">
        <v>0.17913175211799265</v>
      </c>
      <c r="R172" s="37">
        <v>10595.63334866753</v>
      </c>
      <c r="S172" s="36">
        <v>0.20187456072161367</v>
      </c>
      <c r="T172" s="36">
        <v>4.4082081368595212E-2</v>
      </c>
      <c r="U172" s="36">
        <v>1.8522524352386324E-2</v>
      </c>
      <c r="V172" s="37">
        <v>10612.967587930416</v>
      </c>
    </row>
    <row r="173" spans="2:22" x14ac:dyDescent="0.35">
      <c r="B173" s="57" t="s">
        <v>102</v>
      </c>
      <c r="C173" s="34" t="s">
        <v>101</v>
      </c>
      <c r="D173" s="34" t="s">
        <v>63</v>
      </c>
      <c r="E173" s="34" t="s">
        <v>32</v>
      </c>
      <c r="F173" s="55">
        <v>4</v>
      </c>
      <c r="G173" s="35" t="s">
        <v>66</v>
      </c>
      <c r="H173" s="36">
        <v>9.0884499999999993E-2</v>
      </c>
      <c r="I173" s="36">
        <v>6.5212808862024512E-4</v>
      </c>
      <c r="J173" s="36">
        <v>0.15121739983803309</v>
      </c>
      <c r="K173" s="36">
        <v>1.23916</v>
      </c>
      <c r="L173" s="36">
        <v>0.22359280142143428</v>
      </c>
      <c r="M173" s="36">
        <v>0.34114856374245806</v>
      </c>
      <c r="N173" s="36">
        <v>0.56474136516389239</v>
      </c>
      <c r="O173" s="36">
        <v>0.56474136516389239</v>
      </c>
      <c r="P173" s="36">
        <v>1.3261160273820566E-2</v>
      </c>
      <c r="Q173" s="36">
        <v>0.12685349924215303</v>
      </c>
      <c r="R173" s="37">
        <v>7423.0685638894065</v>
      </c>
      <c r="S173" s="36">
        <v>0.14100195421118075</v>
      </c>
      <c r="T173" s="36">
        <v>2.4197547426010053E-2</v>
      </c>
      <c r="U173" s="36">
        <v>1.0174101300897135E-2</v>
      </c>
      <c r="V173" s="37">
        <v>7433.4289686752127</v>
      </c>
    </row>
    <row r="174" spans="2:22" x14ac:dyDescent="0.35">
      <c r="B174" s="58" t="s">
        <v>102</v>
      </c>
      <c r="C174" s="39" t="s">
        <v>101</v>
      </c>
      <c r="D174" s="39"/>
      <c r="E174" s="39" t="s">
        <v>62</v>
      </c>
      <c r="F174" s="56"/>
      <c r="G174" s="38"/>
      <c r="H174" s="40">
        <f>SUM(H162:H173)</f>
        <v>0.53139000000000003</v>
      </c>
      <c r="I174" s="40">
        <f t="shared" ref="I174:V174" si="13">SUM(I162:I173)</f>
        <v>8.6359423104323853E-3</v>
      </c>
      <c r="J174" s="40">
        <f t="shared" si="13"/>
        <v>2.154669009148785</v>
      </c>
      <c r="K174" s="40">
        <f t="shared" si="13"/>
        <v>19.348672499999999</v>
      </c>
      <c r="L174" s="40">
        <f t="shared" si="13"/>
        <v>3.6901679829784966</v>
      </c>
      <c r="M174" s="40">
        <f t="shared" si="13"/>
        <v>5.9234552542115253</v>
      </c>
      <c r="N174" s="40">
        <f t="shared" si="13"/>
        <v>9.613623237190021</v>
      </c>
      <c r="O174" s="40">
        <f t="shared" si="13"/>
        <v>9.613623237190021</v>
      </c>
      <c r="P174" s="40">
        <f t="shared" si="13"/>
        <v>0.17561368248439652</v>
      </c>
      <c r="Q174" s="40">
        <f t="shared" si="13"/>
        <v>1.8489922679318123</v>
      </c>
      <c r="R174" s="41">
        <f t="shared" si="13"/>
        <v>109219.26797455725</v>
      </c>
      <c r="S174" s="40">
        <f t="shared" si="13"/>
        <v>2.0738441725459871</v>
      </c>
      <c r="T174" s="40">
        <f t="shared" si="13"/>
        <v>0.41728387579753001</v>
      </c>
      <c r="U174" s="40">
        <f t="shared" si="13"/>
        <v>0.17537164896002003</v>
      </c>
      <c r="V174" s="41">
        <f t="shared" si="13"/>
        <v>109387.91583847489</v>
      </c>
    </row>
    <row r="175" spans="2:22" x14ac:dyDescent="0.35">
      <c r="B175" s="57" t="s">
        <v>106</v>
      </c>
      <c r="C175" s="34" t="s">
        <v>193</v>
      </c>
      <c r="D175" s="34" t="s">
        <v>63</v>
      </c>
      <c r="E175" s="34" t="s">
        <v>21</v>
      </c>
      <c r="F175" s="55">
        <v>1</v>
      </c>
      <c r="G175" s="35" t="s">
        <v>66</v>
      </c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7"/>
      <c r="S175" s="36"/>
      <c r="T175" s="36"/>
      <c r="U175" s="36"/>
      <c r="V175" s="37"/>
    </row>
    <row r="176" spans="2:22" x14ac:dyDescent="0.35">
      <c r="B176" s="57" t="s">
        <v>106</v>
      </c>
      <c r="C176" s="34" t="s">
        <v>193</v>
      </c>
      <c r="D176" s="34" t="s">
        <v>63</v>
      </c>
      <c r="E176" s="34" t="s">
        <v>22</v>
      </c>
      <c r="F176" s="55">
        <v>1</v>
      </c>
      <c r="G176" s="35" t="s">
        <v>66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7"/>
      <c r="S176" s="36"/>
      <c r="T176" s="36"/>
      <c r="U176" s="36"/>
      <c r="V176" s="37"/>
    </row>
    <row r="177" spans="2:22" x14ac:dyDescent="0.35">
      <c r="B177" s="57" t="s">
        <v>106</v>
      </c>
      <c r="C177" s="34" t="s">
        <v>193</v>
      </c>
      <c r="D177" s="34" t="s">
        <v>63</v>
      </c>
      <c r="E177" s="34" t="s">
        <v>23</v>
      </c>
      <c r="F177" s="55">
        <v>1</v>
      </c>
      <c r="G177" s="35" t="s">
        <v>66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7"/>
      <c r="S177" s="36"/>
      <c r="T177" s="36"/>
      <c r="U177" s="36"/>
      <c r="V177" s="37"/>
    </row>
    <row r="178" spans="2:22" x14ac:dyDescent="0.35">
      <c r="B178" s="57" t="s">
        <v>106</v>
      </c>
      <c r="C178" s="34" t="s">
        <v>193</v>
      </c>
      <c r="D178" s="34" t="s">
        <v>63</v>
      </c>
      <c r="E178" s="34" t="s">
        <v>24</v>
      </c>
      <c r="F178" s="55">
        <v>2</v>
      </c>
      <c r="G178" s="35" t="s">
        <v>66</v>
      </c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7"/>
      <c r="S178" s="36"/>
      <c r="T178" s="36"/>
      <c r="U178" s="36"/>
      <c r="V178" s="37"/>
    </row>
    <row r="179" spans="2:22" x14ac:dyDescent="0.35">
      <c r="B179" s="57" t="s">
        <v>106</v>
      </c>
      <c r="C179" s="34" t="s">
        <v>193</v>
      </c>
      <c r="D179" s="34" t="s">
        <v>63</v>
      </c>
      <c r="E179" s="34" t="s">
        <v>25</v>
      </c>
      <c r="F179" s="55">
        <v>2</v>
      </c>
      <c r="G179" s="35" t="s">
        <v>66</v>
      </c>
      <c r="H179" s="36">
        <v>1.1218202641812072E-2</v>
      </c>
      <c r="I179" s="36"/>
      <c r="J179" s="36"/>
      <c r="K179" s="36">
        <v>2.4384576778490462E-3</v>
      </c>
      <c r="L179" s="36">
        <v>6.6797427738079403E-5</v>
      </c>
      <c r="M179" s="36">
        <v>2.0039228321423825E-4</v>
      </c>
      <c r="N179" s="36">
        <v>2.6718971095231761E-4</v>
      </c>
      <c r="O179" s="36">
        <v>2.6718971095231761E-4</v>
      </c>
      <c r="P179" s="36">
        <v>2.1093924548867182E-5</v>
      </c>
      <c r="Q179" s="36">
        <v>0.17573516324398344</v>
      </c>
      <c r="R179" s="36">
        <v>4.9528198471864178</v>
      </c>
      <c r="S179" s="36">
        <v>8.0860044103990854E-5</v>
      </c>
      <c r="T179" s="36">
        <v>4.7434277276717239E-5</v>
      </c>
      <c r="U179" s="36">
        <v>4.6054556768331577E-3</v>
      </c>
      <c r="V179" s="36">
        <v>4.9676540118996595</v>
      </c>
    </row>
    <row r="180" spans="2:22" x14ac:dyDescent="0.35">
      <c r="B180" s="57" t="s">
        <v>106</v>
      </c>
      <c r="C180" s="34" t="s">
        <v>193</v>
      </c>
      <c r="D180" s="34" t="s">
        <v>63</v>
      </c>
      <c r="E180" s="34" t="s">
        <v>26</v>
      </c>
      <c r="F180" s="55">
        <v>2</v>
      </c>
      <c r="G180" s="35" t="s">
        <v>66</v>
      </c>
    </row>
    <row r="181" spans="2:22" x14ac:dyDescent="0.35">
      <c r="B181" s="57" t="s">
        <v>106</v>
      </c>
      <c r="C181" s="34" t="s">
        <v>193</v>
      </c>
      <c r="D181" s="34" t="s">
        <v>63</v>
      </c>
      <c r="E181" s="34" t="s">
        <v>27</v>
      </c>
      <c r="F181" s="55">
        <v>3</v>
      </c>
      <c r="G181" s="35" t="s">
        <v>66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7"/>
      <c r="S181" s="36"/>
      <c r="T181" s="36"/>
      <c r="U181" s="36"/>
      <c r="V181" s="37"/>
    </row>
    <row r="182" spans="2:22" x14ac:dyDescent="0.35">
      <c r="B182" s="57" t="s">
        <v>106</v>
      </c>
      <c r="C182" s="34" t="s">
        <v>193</v>
      </c>
      <c r="D182" s="34" t="s">
        <v>63</v>
      </c>
      <c r="E182" s="34" t="s">
        <v>28</v>
      </c>
      <c r="F182" s="55">
        <v>3</v>
      </c>
      <c r="G182" s="35" t="s">
        <v>66</v>
      </c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7"/>
      <c r="S182" s="36"/>
      <c r="T182" s="36"/>
      <c r="U182" s="36"/>
      <c r="V182" s="37"/>
    </row>
    <row r="183" spans="2:22" x14ac:dyDescent="0.35">
      <c r="B183" s="57" t="s">
        <v>106</v>
      </c>
      <c r="C183" s="34" t="s">
        <v>193</v>
      </c>
      <c r="D183" s="34" t="s">
        <v>63</v>
      </c>
      <c r="E183" s="34" t="s">
        <v>29</v>
      </c>
      <c r="F183" s="55">
        <v>3</v>
      </c>
      <c r="G183" s="35" t="s">
        <v>66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7"/>
      <c r="S183" s="36"/>
      <c r="T183" s="36"/>
      <c r="U183" s="36"/>
      <c r="V183" s="37"/>
    </row>
    <row r="184" spans="2:22" x14ac:dyDescent="0.35">
      <c r="B184" s="57" t="s">
        <v>106</v>
      </c>
      <c r="C184" s="34" t="s">
        <v>193</v>
      </c>
      <c r="D184" s="34" t="s">
        <v>63</v>
      </c>
      <c r="E184" s="34" t="s">
        <v>30</v>
      </c>
      <c r="F184" s="55">
        <v>4</v>
      </c>
      <c r="G184" s="35" t="s">
        <v>66</v>
      </c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7"/>
      <c r="S184" s="36"/>
      <c r="T184" s="36"/>
      <c r="U184" s="36"/>
      <c r="V184" s="37"/>
    </row>
    <row r="185" spans="2:22" x14ac:dyDescent="0.35">
      <c r="B185" s="57" t="s">
        <v>106</v>
      </c>
      <c r="C185" s="34" t="s">
        <v>193</v>
      </c>
      <c r="D185" s="34" t="s">
        <v>63</v>
      </c>
      <c r="E185" s="34" t="s">
        <v>31</v>
      </c>
      <c r="F185" s="55">
        <v>4</v>
      </c>
      <c r="G185" s="35" t="s">
        <v>66</v>
      </c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7"/>
      <c r="S185" s="36"/>
      <c r="T185" s="36"/>
      <c r="U185" s="36"/>
      <c r="V185" s="37"/>
    </row>
    <row r="186" spans="2:22" x14ac:dyDescent="0.35">
      <c r="B186" s="57" t="s">
        <v>106</v>
      </c>
      <c r="C186" s="34" t="s">
        <v>193</v>
      </c>
      <c r="D186" s="34" t="s">
        <v>63</v>
      </c>
      <c r="E186" s="34" t="s">
        <v>32</v>
      </c>
      <c r="F186" s="55">
        <v>4</v>
      </c>
      <c r="G186" s="35" t="s">
        <v>66</v>
      </c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7"/>
      <c r="S186" s="36"/>
      <c r="T186" s="36"/>
      <c r="U186" s="36"/>
      <c r="V186" s="37"/>
    </row>
    <row r="187" spans="2:22" x14ac:dyDescent="0.35">
      <c r="B187" s="58" t="s">
        <v>106</v>
      </c>
      <c r="C187" s="39" t="s">
        <v>193</v>
      </c>
      <c r="D187" s="39"/>
      <c r="E187" s="39" t="s">
        <v>62</v>
      </c>
      <c r="F187" s="56"/>
      <c r="G187" s="38"/>
      <c r="H187" s="40">
        <f>SUM(H175:H186)</f>
        <v>1.1218202641812072E-2</v>
      </c>
      <c r="I187" s="40">
        <f t="shared" ref="I187:V187" si="14">SUM(I175:I186)</f>
        <v>0</v>
      </c>
      <c r="J187" s="40">
        <f t="shared" si="14"/>
        <v>0</v>
      </c>
      <c r="K187" s="40">
        <f t="shared" si="14"/>
        <v>2.4384576778490462E-3</v>
      </c>
      <c r="L187" s="40">
        <f t="shared" si="14"/>
        <v>6.6797427738079403E-5</v>
      </c>
      <c r="M187" s="40">
        <f t="shared" si="14"/>
        <v>2.0039228321423825E-4</v>
      </c>
      <c r="N187" s="40">
        <f t="shared" si="14"/>
        <v>2.6718971095231761E-4</v>
      </c>
      <c r="O187" s="40">
        <f t="shared" si="14"/>
        <v>2.6718971095231761E-4</v>
      </c>
      <c r="P187" s="40">
        <f t="shared" si="14"/>
        <v>2.1093924548867182E-5</v>
      </c>
      <c r="Q187" s="40">
        <f t="shared" si="14"/>
        <v>0.17573516324398344</v>
      </c>
      <c r="R187" s="41">
        <f t="shared" si="14"/>
        <v>4.9528198471864178</v>
      </c>
      <c r="S187" s="40">
        <f t="shared" si="14"/>
        <v>8.0860044103990854E-5</v>
      </c>
      <c r="T187" s="40">
        <f t="shared" si="14"/>
        <v>4.7434277276717239E-5</v>
      </c>
      <c r="U187" s="40">
        <f t="shared" si="14"/>
        <v>4.6054556768331577E-3</v>
      </c>
      <c r="V187" s="41">
        <f t="shared" si="14"/>
        <v>4.9676540118996595</v>
      </c>
    </row>
    <row r="188" spans="2:22" x14ac:dyDescent="0.35">
      <c r="B188" s="35">
        <v>104</v>
      </c>
      <c r="C188" s="34" t="s">
        <v>100</v>
      </c>
      <c r="D188" s="34" t="s">
        <v>63</v>
      </c>
      <c r="E188" s="34" t="s">
        <v>21</v>
      </c>
      <c r="F188" s="55">
        <v>1</v>
      </c>
      <c r="G188" s="35" t="s">
        <v>70</v>
      </c>
      <c r="H188" s="36"/>
      <c r="I188" s="36"/>
      <c r="J188" s="36"/>
      <c r="K188" s="36"/>
      <c r="L188" s="36">
        <v>0.12091396558806117</v>
      </c>
      <c r="M188" s="36"/>
      <c r="N188" s="36">
        <v>7.6781586653476105E-2</v>
      </c>
      <c r="O188" s="36">
        <v>2.5805580496572616E-4</v>
      </c>
      <c r="P188" s="36"/>
      <c r="Q188" s="36"/>
      <c r="R188" s="37"/>
      <c r="S188" s="36"/>
      <c r="T188" s="36"/>
      <c r="U188" s="36"/>
      <c r="V188" s="37"/>
    </row>
    <row r="189" spans="2:22" x14ac:dyDescent="0.35">
      <c r="B189" s="35">
        <v>104</v>
      </c>
      <c r="C189" s="34" t="s">
        <v>100</v>
      </c>
      <c r="D189" s="34" t="s">
        <v>63</v>
      </c>
      <c r="E189" s="34" t="s">
        <v>22</v>
      </c>
      <c r="F189" s="55">
        <v>1</v>
      </c>
      <c r="G189" s="35" t="s">
        <v>70</v>
      </c>
      <c r="H189" s="36"/>
      <c r="I189" s="36"/>
      <c r="J189" s="36"/>
      <c r="K189" s="36"/>
      <c r="L189" s="36">
        <v>0.10576419340341203</v>
      </c>
      <c r="M189" s="36"/>
      <c r="N189" s="36">
        <v>6.7161328645075208E-2</v>
      </c>
      <c r="O189" s="36">
        <v>2.2572300835994668E-4</v>
      </c>
      <c r="P189" s="36"/>
      <c r="Q189" s="36"/>
      <c r="R189" s="37"/>
      <c r="S189" s="36"/>
      <c r="T189" s="36"/>
      <c r="U189" s="36"/>
      <c r="V189" s="37"/>
    </row>
    <row r="190" spans="2:22" x14ac:dyDescent="0.35">
      <c r="B190" s="35">
        <v>104</v>
      </c>
      <c r="C190" s="34" t="s">
        <v>100</v>
      </c>
      <c r="D190" s="34" t="s">
        <v>63</v>
      </c>
      <c r="E190" s="34" t="s">
        <v>23</v>
      </c>
      <c r="F190" s="55">
        <v>1</v>
      </c>
      <c r="G190" s="35" t="s">
        <v>70</v>
      </c>
      <c r="H190" s="36"/>
      <c r="I190" s="36"/>
      <c r="J190" s="36"/>
      <c r="K190" s="36"/>
      <c r="L190" s="36">
        <v>0.11850147496122307</v>
      </c>
      <c r="M190" s="36"/>
      <c r="N190" s="36">
        <v>7.524963079366799E-2</v>
      </c>
      <c r="O190" s="36">
        <v>2.5290704313616263E-4</v>
      </c>
      <c r="P190" s="36"/>
      <c r="Q190" s="36"/>
      <c r="R190" s="37"/>
      <c r="S190" s="36"/>
      <c r="T190" s="36"/>
      <c r="U190" s="36"/>
      <c r="V190" s="37"/>
    </row>
    <row r="191" spans="2:22" x14ac:dyDescent="0.35">
      <c r="B191" s="35">
        <v>104</v>
      </c>
      <c r="C191" s="34" t="s">
        <v>100</v>
      </c>
      <c r="D191" s="34" t="s">
        <v>63</v>
      </c>
      <c r="E191" s="34" t="s">
        <v>24</v>
      </c>
      <c r="F191" s="55">
        <v>2</v>
      </c>
      <c r="G191" s="35" t="s">
        <v>70</v>
      </c>
      <c r="H191" s="36"/>
      <c r="I191" s="36"/>
      <c r="J191" s="36"/>
      <c r="K191" s="36"/>
      <c r="L191" s="36">
        <v>0.10022405105031636</v>
      </c>
      <c r="M191" s="36"/>
      <c r="N191" s="36">
        <v>6.3643282420323716E-2</v>
      </c>
      <c r="O191" s="36">
        <v>2.1389918066891294E-4</v>
      </c>
      <c r="P191" s="36"/>
      <c r="Q191" s="36"/>
      <c r="R191" s="37"/>
      <c r="S191" s="36"/>
      <c r="T191" s="36"/>
      <c r="U191" s="36"/>
      <c r="V191" s="37"/>
    </row>
    <row r="192" spans="2:22" x14ac:dyDescent="0.35">
      <c r="B192" s="35">
        <v>104</v>
      </c>
      <c r="C192" s="34" t="s">
        <v>100</v>
      </c>
      <c r="D192" s="34" t="s">
        <v>63</v>
      </c>
      <c r="E192" s="34" t="s">
        <v>25</v>
      </c>
      <c r="F192" s="55">
        <v>2</v>
      </c>
      <c r="G192" s="35" t="s">
        <v>70</v>
      </c>
      <c r="H192" s="36"/>
      <c r="I192" s="36"/>
      <c r="J192" s="36"/>
      <c r="K192" s="36"/>
      <c r="L192" s="36">
        <v>0.12749578213372659</v>
      </c>
      <c r="M192" s="36"/>
      <c r="N192" s="36">
        <v>8.096110648793424E-2</v>
      </c>
      <c r="O192" s="36">
        <v>2.7210278422546617E-4</v>
      </c>
      <c r="P192" s="36"/>
      <c r="Q192" s="36"/>
      <c r="R192" s="37"/>
      <c r="S192" s="36"/>
      <c r="T192" s="36"/>
      <c r="U192" s="36"/>
      <c r="V192" s="37"/>
    </row>
    <row r="193" spans="2:22" x14ac:dyDescent="0.35">
      <c r="B193" s="35">
        <v>104</v>
      </c>
      <c r="C193" s="34" t="s">
        <v>100</v>
      </c>
      <c r="D193" s="34" t="s">
        <v>63</v>
      </c>
      <c r="E193" s="34" t="s">
        <v>26</v>
      </c>
      <c r="F193" s="55">
        <v>2</v>
      </c>
      <c r="G193" s="35" t="s">
        <v>70</v>
      </c>
      <c r="H193" s="36"/>
      <c r="I193" s="36"/>
      <c r="J193" s="36"/>
      <c r="K193" s="36"/>
      <c r="L193" s="36">
        <v>0.13703859015631506</v>
      </c>
      <c r="M193" s="36"/>
      <c r="N193" s="36">
        <v>8.7020885749497137E-2</v>
      </c>
      <c r="O193" s="36">
        <v>2.9246914136151576E-4</v>
      </c>
      <c r="P193" s="36"/>
      <c r="Q193" s="36"/>
      <c r="R193" s="37"/>
      <c r="S193" s="36"/>
      <c r="T193" s="36"/>
      <c r="U193" s="36"/>
      <c r="V193" s="37"/>
    </row>
    <row r="194" spans="2:22" x14ac:dyDescent="0.35">
      <c r="B194" s="35">
        <v>104</v>
      </c>
      <c r="C194" s="34" t="s">
        <v>100</v>
      </c>
      <c r="D194" s="34" t="s">
        <v>63</v>
      </c>
      <c r="E194" s="34" t="s">
        <v>27</v>
      </c>
      <c r="F194" s="55">
        <v>3</v>
      </c>
      <c r="G194" s="35" t="s">
        <v>70</v>
      </c>
      <c r="H194" s="36"/>
      <c r="I194" s="36"/>
      <c r="J194" s="36"/>
      <c r="K194" s="36"/>
      <c r="L194" s="36">
        <v>0.14362824066889002</v>
      </c>
      <c r="M194" s="36"/>
      <c r="N194" s="36">
        <v>9.1205380231889344E-2</v>
      </c>
      <c r="O194" s="36">
        <v>3.0653283995245209E-4</v>
      </c>
      <c r="P194" s="36"/>
      <c r="Q194" s="36"/>
      <c r="R194" s="37"/>
      <c r="S194" s="36"/>
      <c r="T194" s="36"/>
      <c r="U194" s="36"/>
      <c r="V194" s="37"/>
    </row>
    <row r="195" spans="2:22" x14ac:dyDescent="0.35">
      <c r="B195" s="35">
        <v>104</v>
      </c>
      <c r="C195" s="34" t="s">
        <v>100</v>
      </c>
      <c r="D195" s="34" t="s">
        <v>63</v>
      </c>
      <c r="E195" s="34" t="s">
        <v>28</v>
      </c>
      <c r="F195" s="55">
        <v>3</v>
      </c>
      <c r="G195" s="35" t="s">
        <v>70</v>
      </c>
      <c r="H195" s="36"/>
      <c r="I195" s="36"/>
      <c r="J195" s="36"/>
      <c r="K195" s="36"/>
      <c r="L195" s="36">
        <v>0.12600978038642416</v>
      </c>
      <c r="M195" s="36"/>
      <c r="N195" s="36">
        <v>8.0017480403281369E-2</v>
      </c>
      <c r="O195" s="36">
        <v>2.6893134430770645E-4</v>
      </c>
      <c r="P195" s="36"/>
      <c r="Q195" s="36"/>
      <c r="R195" s="37"/>
      <c r="S195" s="36"/>
      <c r="T195" s="36"/>
      <c r="U195" s="36"/>
      <c r="V195" s="37"/>
    </row>
    <row r="196" spans="2:22" x14ac:dyDescent="0.35">
      <c r="B196" s="35">
        <v>104</v>
      </c>
      <c r="C196" s="34" t="s">
        <v>100</v>
      </c>
      <c r="D196" s="34" t="s">
        <v>63</v>
      </c>
      <c r="E196" s="34" t="s">
        <v>29</v>
      </c>
      <c r="F196" s="55">
        <v>3</v>
      </c>
      <c r="G196" s="35" t="s">
        <v>70</v>
      </c>
      <c r="H196" s="36"/>
      <c r="I196" s="36"/>
      <c r="J196" s="36"/>
      <c r="K196" s="36"/>
      <c r="L196" s="36">
        <v>0.12824640114723557</v>
      </c>
      <c r="M196" s="36"/>
      <c r="N196" s="36">
        <v>8.143775712584185E-2</v>
      </c>
      <c r="O196" s="36">
        <v>2.7370476289527147E-4</v>
      </c>
      <c r="P196" s="36"/>
      <c r="Q196" s="36"/>
      <c r="R196" s="37"/>
      <c r="S196" s="36"/>
      <c r="T196" s="36"/>
      <c r="U196" s="36"/>
      <c r="V196" s="37"/>
    </row>
    <row r="197" spans="2:22" x14ac:dyDescent="0.35">
      <c r="B197" s="35">
        <v>104</v>
      </c>
      <c r="C197" s="34" t="s">
        <v>100</v>
      </c>
      <c r="D197" s="34" t="s">
        <v>63</v>
      </c>
      <c r="E197" s="34" t="s">
        <v>30</v>
      </c>
      <c r="F197" s="55">
        <v>4</v>
      </c>
      <c r="G197" s="35" t="s">
        <v>70</v>
      </c>
      <c r="H197" s="36"/>
      <c r="I197" s="36"/>
      <c r="J197" s="36"/>
      <c r="K197" s="36"/>
      <c r="L197" s="36">
        <v>0.11601005105767119</v>
      </c>
      <c r="M197" s="36"/>
      <c r="N197" s="36">
        <v>7.3667551507700046E-2</v>
      </c>
      <c r="O197" s="36">
        <v>2.4758982111127006E-4</v>
      </c>
      <c r="P197" s="36"/>
      <c r="Q197" s="36"/>
      <c r="R197" s="37"/>
      <c r="S197" s="36"/>
      <c r="T197" s="36"/>
      <c r="U197" s="36"/>
      <c r="V197" s="37"/>
    </row>
    <row r="198" spans="2:22" x14ac:dyDescent="0.35">
      <c r="B198" s="35">
        <v>104</v>
      </c>
      <c r="C198" s="34" t="s">
        <v>100</v>
      </c>
      <c r="D198" s="34" t="s">
        <v>63</v>
      </c>
      <c r="E198" s="34" t="s">
        <v>31</v>
      </c>
      <c r="F198" s="55">
        <v>4</v>
      </c>
      <c r="G198" s="35" t="s">
        <v>70</v>
      </c>
      <c r="H198" s="36"/>
      <c r="I198" s="36"/>
      <c r="J198" s="36"/>
      <c r="K198" s="36"/>
      <c r="L198" s="36">
        <v>0.107097522767359</v>
      </c>
      <c r="M198" s="36"/>
      <c r="N198" s="36">
        <v>6.8008006227748288E-2</v>
      </c>
      <c r="O198" s="36">
        <v>2.2856861333720786E-4</v>
      </c>
      <c r="P198" s="36"/>
      <c r="Q198" s="36"/>
      <c r="R198" s="37"/>
      <c r="S198" s="36"/>
      <c r="T198" s="36"/>
      <c r="U198" s="36"/>
      <c r="V198" s="37"/>
    </row>
    <row r="199" spans="2:22" x14ac:dyDescent="0.35">
      <c r="B199" s="35">
        <v>104</v>
      </c>
      <c r="C199" s="34" t="s">
        <v>100</v>
      </c>
      <c r="D199" s="34" t="s">
        <v>63</v>
      </c>
      <c r="E199" s="34" t="s">
        <v>32</v>
      </c>
      <c r="F199" s="55">
        <v>4</v>
      </c>
      <c r="G199" s="35" t="s">
        <v>70</v>
      </c>
      <c r="H199" s="36"/>
      <c r="I199" s="36"/>
      <c r="J199" s="36"/>
      <c r="K199" s="36"/>
      <c r="L199" s="36">
        <v>9.5110904337713992E-2</v>
      </c>
      <c r="M199" s="36"/>
      <c r="N199" s="36">
        <v>6.039638273031487E-2</v>
      </c>
      <c r="O199" s="36">
        <v>2.0298665138074323E-4</v>
      </c>
      <c r="P199" s="36"/>
      <c r="Q199" s="36"/>
      <c r="R199" s="37"/>
      <c r="S199" s="36"/>
      <c r="T199" s="36"/>
      <c r="U199" s="36"/>
      <c r="V199" s="37"/>
    </row>
    <row r="200" spans="2:22" x14ac:dyDescent="0.35">
      <c r="B200" s="38">
        <v>104</v>
      </c>
      <c r="C200" s="39" t="s">
        <v>100</v>
      </c>
      <c r="D200" s="39"/>
      <c r="E200" s="39" t="s">
        <v>62</v>
      </c>
      <c r="F200" s="56"/>
      <c r="G200" s="38"/>
      <c r="H200" s="40">
        <f>SUM(H188:H199)</f>
        <v>0</v>
      </c>
      <c r="I200" s="40">
        <f t="shared" ref="I200:V200" si="15">SUM(I188:I199)</f>
        <v>0</v>
      </c>
      <c r="J200" s="40">
        <f t="shared" si="15"/>
        <v>0</v>
      </c>
      <c r="K200" s="40">
        <f t="shared" si="15"/>
        <v>0</v>
      </c>
      <c r="L200" s="40">
        <f t="shared" si="15"/>
        <v>1.4260409576583482</v>
      </c>
      <c r="M200" s="40">
        <f t="shared" si="15"/>
        <v>0</v>
      </c>
      <c r="N200" s="40">
        <f t="shared" si="15"/>
        <v>0.90555037897675017</v>
      </c>
      <c r="O200" s="40">
        <f t="shared" si="15"/>
        <v>3.0434709957023816E-3</v>
      </c>
      <c r="P200" s="40">
        <f t="shared" si="15"/>
        <v>0</v>
      </c>
      <c r="Q200" s="40">
        <f t="shared" si="15"/>
        <v>0</v>
      </c>
      <c r="R200" s="41">
        <f t="shared" si="15"/>
        <v>0</v>
      </c>
      <c r="S200" s="40">
        <f t="shared" si="15"/>
        <v>0</v>
      </c>
      <c r="T200" s="40">
        <f t="shared" si="15"/>
        <v>0</v>
      </c>
      <c r="U200" s="40">
        <f t="shared" si="15"/>
        <v>0</v>
      </c>
      <c r="V200" s="41">
        <f t="shared" si="15"/>
        <v>0</v>
      </c>
    </row>
    <row r="201" spans="2:22" x14ac:dyDescent="0.35">
      <c r="B201" s="35">
        <v>202</v>
      </c>
      <c r="C201" s="34" t="s">
        <v>99</v>
      </c>
      <c r="D201" s="34" t="s">
        <v>63</v>
      </c>
      <c r="E201" s="34" t="s">
        <v>21</v>
      </c>
      <c r="F201" s="55">
        <v>1</v>
      </c>
      <c r="G201" s="35" t="s">
        <v>70</v>
      </c>
      <c r="H201" s="36"/>
      <c r="I201" s="36"/>
      <c r="J201" s="36"/>
      <c r="K201" s="36"/>
      <c r="L201" s="36">
        <v>0.34353926079006208</v>
      </c>
      <c r="M201" s="36"/>
      <c r="N201" s="36">
        <v>0.34353926079006208</v>
      </c>
      <c r="O201" s="36">
        <v>0.34353926079006208</v>
      </c>
      <c r="P201" s="36"/>
      <c r="Q201" s="36"/>
      <c r="R201" s="37"/>
      <c r="S201" s="36"/>
      <c r="T201" s="36"/>
      <c r="U201" s="36">
        <v>8.267129297451126E-7</v>
      </c>
      <c r="V201" s="37"/>
    </row>
    <row r="202" spans="2:22" x14ac:dyDescent="0.35">
      <c r="B202" s="35">
        <v>202</v>
      </c>
      <c r="C202" s="34" t="s">
        <v>99</v>
      </c>
      <c r="D202" s="34" t="s">
        <v>63</v>
      </c>
      <c r="E202" s="34" t="s">
        <v>22</v>
      </c>
      <c r="F202" s="55">
        <v>1</v>
      </c>
      <c r="G202" s="35" t="s">
        <v>70</v>
      </c>
      <c r="H202" s="36"/>
      <c r="I202" s="36"/>
      <c r="J202" s="36"/>
      <c r="K202" s="36"/>
      <c r="L202" s="36">
        <v>0.28915307235925081</v>
      </c>
      <c r="M202" s="36"/>
      <c r="N202" s="36">
        <v>0.28915307235925081</v>
      </c>
      <c r="O202" s="36">
        <v>0.28915307235925081</v>
      </c>
      <c r="P202" s="36"/>
      <c r="Q202" s="36"/>
      <c r="R202" s="37"/>
      <c r="S202" s="36"/>
      <c r="T202" s="36"/>
      <c r="U202" s="36">
        <v>6.934593114261985E-7</v>
      </c>
      <c r="V202" s="37"/>
    </row>
    <row r="203" spans="2:22" x14ac:dyDescent="0.35">
      <c r="B203" s="35">
        <v>202</v>
      </c>
      <c r="C203" s="34" t="s">
        <v>99</v>
      </c>
      <c r="D203" s="34" t="s">
        <v>63</v>
      </c>
      <c r="E203" s="34" t="s">
        <v>23</v>
      </c>
      <c r="F203" s="55">
        <v>1</v>
      </c>
      <c r="G203" s="35" t="s">
        <v>70</v>
      </c>
      <c r="H203" s="36"/>
      <c r="I203" s="36"/>
      <c r="J203" s="36"/>
      <c r="K203" s="36"/>
      <c r="L203" s="36">
        <v>0.22403147743407192</v>
      </c>
      <c r="M203" s="36"/>
      <c r="N203" s="36">
        <v>0.22403147743407192</v>
      </c>
      <c r="O203" s="36">
        <v>0.22403147743407192</v>
      </c>
      <c r="P203" s="36"/>
      <c r="Q203" s="36"/>
      <c r="R203" s="37"/>
      <c r="S203" s="36"/>
      <c r="T203" s="36"/>
      <c r="U203" s="36">
        <v>5.6527817902739289E-7</v>
      </c>
      <c r="V203" s="37"/>
    </row>
    <row r="204" spans="2:22" x14ac:dyDescent="0.35">
      <c r="B204" s="35">
        <v>202</v>
      </c>
      <c r="C204" s="34" t="s">
        <v>99</v>
      </c>
      <c r="D204" s="34" t="s">
        <v>63</v>
      </c>
      <c r="E204" s="34" t="s">
        <v>24</v>
      </c>
      <c r="F204" s="55">
        <v>2</v>
      </c>
      <c r="G204" s="35" t="s">
        <v>70</v>
      </c>
      <c r="H204" s="36"/>
      <c r="I204" s="36"/>
      <c r="J204" s="36"/>
      <c r="K204" s="36"/>
      <c r="L204" s="36">
        <v>8.1595999919449446E-3</v>
      </c>
      <c r="M204" s="36"/>
      <c r="N204" s="36">
        <v>8.1595999919449446E-3</v>
      </c>
      <c r="O204" s="36">
        <v>8.1595999919449446E-3</v>
      </c>
      <c r="P204" s="36"/>
      <c r="Q204" s="36"/>
      <c r="R204" s="37"/>
      <c r="S204" s="36"/>
      <c r="T204" s="36"/>
      <c r="U204" s="36">
        <v>6.4055093522130677E-8</v>
      </c>
      <c r="V204" s="37"/>
    </row>
    <row r="205" spans="2:22" x14ac:dyDescent="0.35">
      <c r="B205" s="35">
        <v>202</v>
      </c>
      <c r="C205" s="34" t="s">
        <v>99</v>
      </c>
      <c r="D205" s="34" t="s">
        <v>63</v>
      </c>
      <c r="E205" s="34" t="s">
        <v>25</v>
      </c>
      <c r="F205" s="55">
        <v>2</v>
      </c>
      <c r="G205" s="35" t="s">
        <v>70</v>
      </c>
      <c r="H205" s="36"/>
      <c r="I205" s="36"/>
      <c r="J205" s="36"/>
      <c r="K205" s="36"/>
      <c r="L205" s="36">
        <v>0.22165850754493921</v>
      </c>
      <c r="M205" s="36"/>
      <c r="N205" s="36">
        <v>0.22165850754493921</v>
      </c>
      <c r="O205" s="36">
        <v>0.22165850754493921</v>
      </c>
      <c r="P205" s="36"/>
      <c r="Q205" s="36"/>
      <c r="R205" s="37"/>
      <c r="S205" s="36"/>
      <c r="T205" s="36"/>
      <c r="U205" s="36">
        <v>4.6281215451576453E-7</v>
      </c>
      <c r="V205" s="37"/>
    </row>
    <row r="206" spans="2:22" x14ac:dyDescent="0.35">
      <c r="B206" s="35">
        <v>202</v>
      </c>
      <c r="C206" s="34" t="s">
        <v>99</v>
      </c>
      <c r="D206" s="34" t="s">
        <v>63</v>
      </c>
      <c r="E206" s="34" t="s">
        <v>26</v>
      </c>
      <c r="F206" s="55">
        <v>2</v>
      </c>
      <c r="G206" s="35" t="s">
        <v>70</v>
      </c>
      <c r="H206" s="36"/>
      <c r="I206" s="36"/>
      <c r="J206" s="36"/>
      <c r="K206" s="36"/>
      <c r="L206" s="36">
        <v>0.21439338390232093</v>
      </c>
      <c r="M206" s="36"/>
      <c r="N206" s="36">
        <v>0.21439338390232093</v>
      </c>
      <c r="O206" s="36">
        <v>0.21439338390232093</v>
      </c>
      <c r="P206" s="36"/>
      <c r="Q206" s="36"/>
      <c r="R206" s="37"/>
      <c r="S206" s="36"/>
      <c r="T206" s="36"/>
      <c r="U206" s="36">
        <v>2.526586373829937E-7</v>
      </c>
      <c r="V206" s="37"/>
    </row>
    <row r="207" spans="2:22" x14ac:dyDescent="0.35">
      <c r="B207" s="35">
        <v>202</v>
      </c>
      <c r="C207" s="34" t="s">
        <v>99</v>
      </c>
      <c r="D207" s="34" t="s">
        <v>63</v>
      </c>
      <c r="E207" s="34" t="s">
        <v>27</v>
      </c>
      <c r="F207" s="55">
        <v>3</v>
      </c>
      <c r="G207" s="35" t="s">
        <v>70</v>
      </c>
      <c r="H207" s="36"/>
      <c r="I207" s="36"/>
      <c r="J207" s="36"/>
      <c r="K207" s="36"/>
      <c r="L207" s="36">
        <v>0.27690252752251177</v>
      </c>
      <c r="M207" s="36"/>
      <c r="N207" s="36">
        <v>0.27690252752251177</v>
      </c>
      <c r="O207" s="36">
        <v>0.27690252752251177</v>
      </c>
      <c r="P207" s="36"/>
      <c r="Q207" s="36"/>
      <c r="R207" s="37"/>
      <c r="S207" s="36"/>
      <c r="T207" s="36"/>
      <c r="U207" s="36">
        <v>3.0359633264771209E-7</v>
      </c>
      <c r="V207" s="37"/>
    </row>
    <row r="208" spans="2:22" x14ac:dyDescent="0.35">
      <c r="B208" s="35">
        <v>202</v>
      </c>
      <c r="C208" s="34" t="s">
        <v>99</v>
      </c>
      <c r="D208" s="34" t="s">
        <v>63</v>
      </c>
      <c r="E208" s="34" t="s">
        <v>28</v>
      </c>
      <c r="F208" s="55">
        <v>3</v>
      </c>
      <c r="G208" s="35" t="s">
        <v>70</v>
      </c>
      <c r="H208" s="36"/>
      <c r="I208" s="36"/>
      <c r="J208" s="36"/>
      <c r="K208" s="36"/>
      <c r="L208" s="36">
        <v>0.27507782867733926</v>
      </c>
      <c r="M208" s="36"/>
      <c r="N208" s="36">
        <v>0.27507782867733926</v>
      </c>
      <c r="O208" s="36">
        <v>0.27507782867733926</v>
      </c>
      <c r="P208" s="36"/>
      <c r="Q208" s="36"/>
      <c r="R208" s="37"/>
      <c r="S208" s="36"/>
      <c r="T208" s="36"/>
      <c r="U208" s="36">
        <v>3.2169062484979274E-7</v>
      </c>
      <c r="V208" s="37"/>
    </row>
    <row r="209" spans="2:22" x14ac:dyDescent="0.35">
      <c r="B209" s="35">
        <v>202</v>
      </c>
      <c r="C209" s="34" t="s">
        <v>99</v>
      </c>
      <c r="D209" s="34" t="s">
        <v>63</v>
      </c>
      <c r="E209" s="34" t="s">
        <v>29</v>
      </c>
      <c r="F209" s="55">
        <v>3</v>
      </c>
      <c r="G209" s="35" t="s">
        <v>70</v>
      </c>
      <c r="H209" s="36"/>
      <c r="I209" s="36"/>
      <c r="J209" s="36"/>
      <c r="K209" s="36"/>
      <c r="L209" s="36">
        <v>0.24427665702535431</v>
      </c>
      <c r="M209" s="36"/>
      <c r="N209" s="36">
        <v>0.24427665702535431</v>
      </c>
      <c r="O209" s="36">
        <v>0.24427665702535431</v>
      </c>
      <c r="P209" s="36"/>
      <c r="Q209" s="36"/>
      <c r="R209" s="37"/>
      <c r="S209" s="36"/>
      <c r="T209" s="36"/>
      <c r="U209" s="36">
        <v>5.3320445942327953E-7</v>
      </c>
      <c r="V209" s="37"/>
    </row>
    <row r="210" spans="2:22" x14ac:dyDescent="0.35">
      <c r="B210" s="35">
        <v>202</v>
      </c>
      <c r="C210" s="34" t="s">
        <v>99</v>
      </c>
      <c r="D210" s="34" t="s">
        <v>63</v>
      </c>
      <c r="E210" s="34" t="s">
        <v>30</v>
      </c>
      <c r="F210" s="55">
        <v>4</v>
      </c>
      <c r="G210" s="35" t="s">
        <v>70</v>
      </c>
      <c r="H210" s="36"/>
      <c r="I210" s="36"/>
      <c r="J210" s="36"/>
      <c r="K210" s="36"/>
      <c r="L210" s="36">
        <v>0.27871945116677088</v>
      </c>
      <c r="M210" s="36"/>
      <c r="N210" s="36">
        <v>0.27871945116677088</v>
      </c>
      <c r="O210" s="36">
        <v>0.27871945116677088</v>
      </c>
      <c r="P210" s="36"/>
      <c r="Q210" s="36"/>
      <c r="R210" s="37"/>
      <c r="S210" s="36"/>
      <c r="T210" s="36"/>
      <c r="U210" s="36">
        <v>6.9374945953246352E-7</v>
      </c>
      <c r="V210" s="37"/>
    </row>
    <row r="211" spans="2:22" x14ac:dyDescent="0.35">
      <c r="B211" s="35">
        <v>202</v>
      </c>
      <c r="C211" s="34" t="s">
        <v>99</v>
      </c>
      <c r="D211" s="34" t="s">
        <v>63</v>
      </c>
      <c r="E211" s="34" t="s">
        <v>31</v>
      </c>
      <c r="F211" s="55">
        <v>4</v>
      </c>
      <c r="G211" s="35" t="s">
        <v>70</v>
      </c>
      <c r="H211" s="36"/>
      <c r="I211" s="36"/>
      <c r="J211" s="36"/>
      <c r="K211" s="36"/>
      <c r="L211" s="36">
        <v>0.32674884286953715</v>
      </c>
      <c r="M211" s="36"/>
      <c r="N211" s="36">
        <v>0.32674884286953715</v>
      </c>
      <c r="O211" s="36">
        <v>0.32674884286953715</v>
      </c>
      <c r="P211" s="36"/>
      <c r="Q211" s="36"/>
      <c r="R211" s="37"/>
      <c r="S211" s="36"/>
      <c r="T211" s="36"/>
      <c r="U211" s="36">
        <v>7.9365357022009828E-7</v>
      </c>
      <c r="V211" s="37"/>
    </row>
    <row r="212" spans="2:22" x14ac:dyDescent="0.35">
      <c r="B212" s="35">
        <v>202</v>
      </c>
      <c r="C212" s="34" t="s">
        <v>99</v>
      </c>
      <c r="D212" s="34" t="s">
        <v>63</v>
      </c>
      <c r="E212" s="34" t="s">
        <v>32</v>
      </c>
      <c r="F212" s="55">
        <v>4</v>
      </c>
      <c r="G212" s="35" t="s">
        <v>70</v>
      </c>
      <c r="H212" s="36"/>
      <c r="I212" s="36"/>
      <c r="J212" s="36"/>
      <c r="K212" s="36"/>
      <c r="L212" s="36">
        <v>0.101083645997445</v>
      </c>
      <c r="M212" s="36"/>
      <c r="N212" s="36">
        <v>0.101083645997445</v>
      </c>
      <c r="O212" s="36">
        <v>0.101083645997445</v>
      </c>
      <c r="P212" s="36"/>
      <c r="Q212" s="36"/>
      <c r="R212" s="37"/>
      <c r="S212" s="36"/>
      <c r="T212" s="36"/>
      <c r="U212" s="36">
        <v>2.1422810276683052E-7</v>
      </c>
      <c r="V212" s="37"/>
    </row>
    <row r="213" spans="2:22" x14ac:dyDescent="0.35">
      <c r="B213" s="38">
        <v>202</v>
      </c>
      <c r="C213" s="39" t="s">
        <v>99</v>
      </c>
      <c r="D213" s="39"/>
      <c r="E213" s="39" t="s">
        <v>62</v>
      </c>
      <c r="F213" s="56"/>
      <c r="G213" s="38"/>
      <c r="H213" s="40">
        <f>SUM(H201:H212)</f>
        <v>0</v>
      </c>
      <c r="I213" s="40">
        <f t="shared" ref="I213:V213" si="16">SUM(I201:I212)</f>
        <v>0</v>
      </c>
      <c r="J213" s="40">
        <f t="shared" si="16"/>
        <v>0</v>
      </c>
      <c r="K213" s="40">
        <f t="shared" si="16"/>
        <v>0</v>
      </c>
      <c r="L213" s="40">
        <f t="shared" si="16"/>
        <v>2.8037442552815479</v>
      </c>
      <c r="M213" s="40">
        <f t="shared" si="16"/>
        <v>0</v>
      </c>
      <c r="N213" s="40">
        <f t="shared" si="16"/>
        <v>2.8037442552815479</v>
      </c>
      <c r="O213" s="40">
        <f t="shared" si="16"/>
        <v>2.8037442552815479</v>
      </c>
      <c r="P213" s="40">
        <f t="shared" si="16"/>
        <v>0</v>
      </c>
      <c r="Q213" s="40">
        <f t="shared" si="16"/>
        <v>0</v>
      </c>
      <c r="R213" s="41">
        <f t="shared" si="16"/>
        <v>0</v>
      </c>
      <c r="S213" s="40">
        <f t="shared" si="16"/>
        <v>0</v>
      </c>
      <c r="T213" s="40">
        <f t="shared" si="16"/>
        <v>0</v>
      </c>
      <c r="U213" s="40">
        <f t="shared" si="16"/>
        <v>5.7250988550597694E-6</v>
      </c>
      <c r="V213" s="41">
        <f t="shared" si="16"/>
        <v>0</v>
      </c>
    </row>
    <row r="214" spans="2:22" x14ac:dyDescent="0.35">
      <c r="B214" s="35">
        <v>202</v>
      </c>
      <c r="C214" s="34" t="s">
        <v>98</v>
      </c>
      <c r="D214" s="34" t="s">
        <v>63</v>
      </c>
      <c r="E214" s="34" t="s">
        <v>21</v>
      </c>
      <c r="F214" s="55">
        <v>1</v>
      </c>
      <c r="G214" s="35" t="s">
        <v>70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>
        <v>0</v>
      </c>
      <c r="R214" s="37"/>
      <c r="S214" s="36"/>
      <c r="T214" s="36"/>
      <c r="U214" s="36"/>
      <c r="V214" s="37"/>
    </row>
    <row r="215" spans="2:22" x14ac:dyDescent="0.35">
      <c r="B215" s="35">
        <v>202</v>
      </c>
      <c r="C215" s="34" t="s">
        <v>98</v>
      </c>
      <c r="D215" s="34" t="s">
        <v>63</v>
      </c>
      <c r="E215" s="34" t="s">
        <v>22</v>
      </c>
      <c r="F215" s="55">
        <v>1</v>
      </c>
      <c r="G215" s="35" t="s">
        <v>70</v>
      </c>
      <c r="H215" s="36"/>
      <c r="I215" s="36"/>
      <c r="J215" s="36"/>
      <c r="K215" s="36"/>
      <c r="L215" s="36"/>
      <c r="M215" s="36"/>
      <c r="N215" s="36"/>
      <c r="O215" s="36"/>
      <c r="P215" s="36"/>
      <c r="Q215" s="36">
        <v>0</v>
      </c>
      <c r="R215" s="37"/>
      <c r="S215" s="36"/>
      <c r="T215" s="36"/>
      <c r="U215" s="36"/>
      <c r="V215" s="37"/>
    </row>
    <row r="216" spans="2:22" x14ac:dyDescent="0.35">
      <c r="B216" s="35">
        <v>202</v>
      </c>
      <c r="C216" s="34" t="s">
        <v>98</v>
      </c>
      <c r="D216" s="34" t="s">
        <v>63</v>
      </c>
      <c r="E216" s="34" t="s">
        <v>23</v>
      </c>
      <c r="F216" s="55">
        <v>1</v>
      </c>
      <c r="G216" s="35" t="s">
        <v>70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>
        <v>0</v>
      </c>
      <c r="R216" s="37"/>
      <c r="S216" s="36"/>
      <c r="T216" s="36"/>
      <c r="U216" s="36"/>
      <c r="V216" s="37"/>
    </row>
    <row r="217" spans="2:22" x14ac:dyDescent="0.35">
      <c r="B217" s="35">
        <v>202</v>
      </c>
      <c r="C217" s="34" t="s">
        <v>98</v>
      </c>
      <c r="D217" s="34" t="s">
        <v>63</v>
      </c>
      <c r="E217" s="34" t="s">
        <v>24</v>
      </c>
      <c r="F217" s="55">
        <v>2</v>
      </c>
      <c r="G217" s="35" t="s">
        <v>70</v>
      </c>
      <c r="H217" s="36"/>
      <c r="I217" s="36"/>
      <c r="J217" s="36"/>
      <c r="K217" s="36"/>
      <c r="L217" s="36"/>
      <c r="M217" s="36"/>
      <c r="N217" s="36"/>
      <c r="O217" s="36"/>
      <c r="P217" s="36"/>
      <c r="Q217" s="36">
        <v>0</v>
      </c>
      <c r="R217" s="37"/>
      <c r="S217" s="36"/>
      <c r="T217" s="36"/>
      <c r="U217" s="36"/>
      <c r="V217" s="37"/>
    </row>
    <row r="218" spans="2:22" x14ac:dyDescent="0.35">
      <c r="B218" s="35">
        <v>202</v>
      </c>
      <c r="C218" s="34" t="s">
        <v>98</v>
      </c>
      <c r="D218" s="34" t="s">
        <v>63</v>
      </c>
      <c r="E218" s="34" t="s">
        <v>25</v>
      </c>
      <c r="F218" s="55">
        <v>2</v>
      </c>
      <c r="G218" s="35" t="s">
        <v>70</v>
      </c>
      <c r="H218" s="36"/>
      <c r="I218" s="36"/>
      <c r="J218" s="36"/>
      <c r="K218" s="36"/>
      <c r="L218" s="36"/>
      <c r="M218" s="36"/>
      <c r="N218" s="36"/>
      <c r="O218" s="36"/>
      <c r="P218" s="36"/>
      <c r="Q218" s="36">
        <v>0</v>
      </c>
      <c r="R218" s="37"/>
      <c r="S218" s="36"/>
      <c r="T218" s="36"/>
      <c r="U218" s="36"/>
      <c r="V218" s="37"/>
    </row>
    <row r="219" spans="2:22" x14ac:dyDescent="0.35">
      <c r="B219" s="35">
        <v>202</v>
      </c>
      <c r="C219" s="34" t="s">
        <v>98</v>
      </c>
      <c r="D219" s="34" t="s">
        <v>63</v>
      </c>
      <c r="E219" s="34" t="s">
        <v>26</v>
      </c>
      <c r="F219" s="55">
        <v>2</v>
      </c>
      <c r="G219" s="35" t="s">
        <v>70</v>
      </c>
      <c r="H219" s="36"/>
      <c r="I219" s="36"/>
      <c r="J219" s="36"/>
      <c r="K219" s="36"/>
      <c r="L219" s="36"/>
      <c r="M219" s="36"/>
      <c r="N219" s="36"/>
      <c r="O219" s="36"/>
      <c r="P219" s="36"/>
      <c r="Q219" s="36">
        <v>0</v>
      </c>
      <c r="R219" s="37"/>
      <c r="S219" s="36"/>
      <c r="T219" s="36"/>
      <c r="U219" s="36"/>
      <c r="V219" s="37"/>
    </row>
    <row r="220" spans="2:22" x14ac:dyDescent="0.35">
      <c r="B220" s="35">
        <v>202</v>
      </c>
      <c r="C220" s="34" t="s">
        <v>98</v>
      </c>
      <c r="D220" s="34" t="s">
        <v>63</v>
      </c>
      <c r="E220" s="34" t="s">
        <v>27</v>
      </c>
      <c r="F220" s="55">
        <v>3</v>
      </c>
      <c r="G220" s="35" t="s">
        <v>70</v>
      </c>
      <c r="H220" s="36"/>
      <c r="I220" s="36"/>
      <c r="J220" s="36"/>
      <c r="K220" s="36"/>
      <c r="L220" s="36"/>
      <c r="M220" s="36"/>
      <c r="N220" s="36"/>
      <c r="O220" s="36"/>
      <c r="P220" s="36"/>
      <c r="Q220" s="36">
        <v>0</v>
      </c>
      <c r="R220" s="37"/>
      <c r="S220" s="36"/>
      <c r="T220" s="36"/>
      <c r="U220" s="36"/>
      <c r="V220" s="37"/>
    </row>
    <row r="221" spans="2:22" x14ac:dyDescent="0.35">
      <c r="B221" s="35">
        <v>202</v>
      </c>
      <c r="C221" s="34" t="s">
        <v>98</v>
      </c>
      <c r="D221" s="34" t="s">
        <v>63</v>
      </c>
      <c r="E221" s="34" t="s">
        <v>28</v>
      </c>
      <c r="F221" s="55">
        <v>3</v>
      </c>
      <c r="G221" s="35" t="s">
        <v>70</v>
      </c>
      <c r="H221" s="36"/>
      <c r="I221" s="36"/>
      <c r="J221" s="36"/>
      <c r="K221" s="36"/>
      <c r="L221" s="36"/>
      <c r="M221" s="36"/>
      <c r="N221" s="36"/>
      <c r="O221" s="36"/>
      <c r="P221" s="36"/>
      <c r="Q221" s="36">
        <v>0</v>
      </c>
      <c r="R221" s="37"/>
      <c r="S221" s="36"/>
      <c r="T221" s="36"/>
      <c r="U221" s="36"/>
      <c r="V221" s="37"/>
    </row>
    <row r="222" spans="2:22" x14ac:dyDescent="0.35">
      <c r="B222" s="35">
        <v>202</v>
      </c>
      <c r="C222" s="34" t="s">
        <v>98</v>
      </c>
      <c r="D222" s="34" t="s">
        <v>63</v>
      </c>
      <c r="E222" s="34" t="s">
        <v>29</v>
      </c>
      <c r="F222" s="55">
        <v>3</v>
      </c>
      <c r="G222" s="35" t="s">
        <v>70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>
        <v>0</v>
      </c>
      <c r="R222" s="37"/>
      <c r="S222" s="36"/>
      <c r="T222" s="36"/>
      <c r="U222" s="36"/>
      <c r="V222" s="37"/>
    </row>
    <row r="223" spans="2:22" x14ac:dyDescent="0.35">
      <c r="B223" s="35">
        <v>202</v>
      </c>
      <c r="C223" s="34" t="s">
        <v>98</v>
      </c>
      <c r="D223" s="34" t="s">
        <v>63</v>
      </c>
      <c r="E223" s="34" t="s">
        <v>30</v>
      </c>
      <c r="F223" s="55">
        <v>4</v>
      </c>
      <c r="G223" s="35" t="s">
        <v>70</v>
      </c>
      <c r="H223" s="36"/>
      <c r="I223" s="36"/>
      <c r="J223" s="36"/>
      <c r="K223" s="36"/>
      <c r="L223" s="36"/>
      <c r="M223" s="36"/>
      <c r="N223" s="36"/>
      <c r="O223" s="36"/>
      <c r="P223" s="36"/>
      <c r="Q223" s="36">
        <v>0</v>
      </c>
      <c r="R223" s="37"/>
      <c r="S223" s="36"/>
      <c r="T223" s="36"/>
      <c r="U223" s="36"/>
      <c r="V223" s="37"/>
    </row>
    <row r="224" spans="2:22" x14ac:dyDescent="0.35">
      <c r="B224" s="35">
        <v>202</v>
      </c>
      <c r="C224" s="34" t="s">
        <v>98</v>
      </c>
      <c r="D224" s="34" t="s">
        <v>63</v>
      </c>
      <c r="E224" s="34" t="s">
        <v>31</v>
      </c>
      <c r="F224" s="55">
        <v>4</v>
      </c>
      <c r="G224" s="35" t="s">
        <v>70</v>
      </c>
      <c r="H224" s="36"/>
      <c r="I224" s="36"/>
      <c r="J224" s="36"/>
      <c r="K224" s="36"/>
      <c r="L224" s="36"/>
      <c r="M224" s="36"/>
      <c r="N224" s="36"/>
      <c r="O224" s="36"/>
      <c r="P224" s="36"/>
      <c r="Q224" s="36">
        <v>0</v>
      </c>
      <c r="R224" s="37"/>
      <c r="S224" s="36"/>
      <c r="T224" s="36"/>
      <c r="U224" s="36"/>
      <c r="V224" s="37"/>
    </row>
    <row r="225" spans="2:22" x14ac:dyDescent="0.35">
      <c r="B225" s="35">
        <v>202</v>
      </c>
      <c r="C225" s="34" t="s">
        <v>98</v>
      </c>
      <c r="D225" s="34" t="s">
        <v>63</v>
      </c>
      <c r="E225" s="34" t="s">
        <v>32</v>
      </c>
      <c r="F225" s="55">
        <v>4</v>
      </c>
      <c r="G225" s="35" t="s">
        <v>70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>
        <v>0</v>
      </c>
      <c r="R225" s="37"/>
      <c r="S225" s="36"/>
      <c r="T225" s="36"/>
      <c r="U225" s="36"/>
      <c r="V225" s="37"/>
    </row>
    <row r="226" spans="2:22" x14ac:dyDescent="0.35">
      <c r="B226" s="38">
        <v>202</v>
      </c>
      <c r="C226" s="39" t="s">
        <v>98</v>
      </c>
      <c r="D226" s="39"/>
      <c r="E226" s="39" t="s">
        <v>62</v>
      </c>
      <c r="F226" s="56"/>
      <c r="G226" s="38"/>
      <c r="H226" s="40">
        <f>SUM(H214:H225)</f>
        <v>0</v>
      </c>
      <c r="I226" s="40">
        <f t="shared" ref="I226:V226" si="17">SUM(I214:I225)</f>
        <v>0</v>
      </c>
      <c r="J226" s="40">
        <f t="shared" si="17"/>
        <v>0</v>
      </c>
      <c r="K226" s="40">
        <f t="shared" si="17"/>
        <v>0</v>
      </c>
      <c r="L226" s="40">
        <f t="shared" si="17"/>
        <v>0</v>
      </c>
      <c r="M226" s="40">
        <f t="shared" si="17"/>
        <v>0</v>
      </c>
      <c r="N226" s="40">
        <f t="shared" si="17"/>
        <v>0</v>
      </c>
      <c r="O226" s="40">
        <f t="shared" si="17"/>
        <v>0</v>
      </c>
      <c r="P226" s="40">
        <f t="shared" si="17"/>
        <v>0</v>
      </c>
      <c r="Q226" s="40">
        <f t="shared" si="17"/>
        <v>0</v>
      </c>
      <c r="R226" s="41">
        <f t="shared" si="17"/>
        <v>0</v>
      </c>
      <c r="S226" s="40">
        <f t="shared" si="17"/>
        <v>0</v>
      </c>
      <c r="T226" s="40">
        <f t="shared" si="17"/>
        <v>0</v>
      </c>
      <c r="U226" s="40">
        <f>SUM(U214:U225)</f>
        <v>0</v>
      </c>
      <c r="V226" s="41">
        <f t="shared" si="17"/>
        <v>0</v>
      </c>
    </row>
    <row r="227" spans="2:22" x14ac:dyDescent="0.35">
      <c r="B227" s="35">
        <v>203</v>
      </c>
      <c r="C227" s="34" t="s">
        <v>97</v>
      </c>
      <c r="D227" s="34" t="s">
        <v>63</v>
      </c>
      <c r="E227" s="34" t="s">
        <v>21</v>
      </c>
      <c r="F227" s="55">
        <v>1</v>
      </c>
      <c r="G227" s="35" t="s">
        <v>70</v>
      </c>
      <c r="H227" s="36"/>
      <c r="I227" s="36"/>
      <c r="J227" s="36"/>
      <c r="K227" s="36"/>
      <c r="L227" s="36">
        <v>0.39264670107223143</v>
      </c>
      <c r="M227" s="36"/>
      <c r="N227" s="36">
        <v>0.24933461206036098</v>
      </c>
      <c r="O227" s="36">
        <v>8.3799054988844201E-4</v>
      </c>
      <c r="P227" s="36"/>
      <c r="Q227" s="36">
        <v>4.7109331082676297E-3</v>
      </c>
      <c r="R227" s="37"/>
      <c r="S227" s="36"/>
      <c r="T227" s="36"/>
      <c r="U227" s="36"/>
      <c r="V227" s="37"/>
    </row>
    <row r="228" spans="2:22" x14ac:dyDescent="0.35">
      <c r="B228" s="35">
        <v>203</v>
      </c>
      <c r="C228" s="34" t="s">
        <v>97</v>
      </c>
      <c r="D228" s="34" t="s">
        <v>63</v>
      </c>
      <c r="E228" s="34" t="s">
        <v>22</v>
      </c>
      <c r="F228" s="55">
        <v>1</v>
      </c>
      <c r="G228" s="35" t="s">
        <v>70</v>
      </c>
      <c r="H228" s="36"/>
      <c r="I228" s="36"/>
      <c r="J228" s="36"/>
      <c r="K228" s="36"/>
      <c r="L228" s="36">
        <v>0.35867845197680587</v>
      </c>
      <c r="M228" s="36"/>
      <c r="N228" s="36">
        <v>0.22776443157126125</v>
      </c>
      <c r="O228" s="36">
        <v>7.6549517004571974E-4</v>
      </c>
      <c r="P228" s="36"/>
      <c r="Q228" s="36">
        <v>2.6332881538233804E-2</v>
      </c>
      <c r="R228" s="37"/>
      <c r="S228" s="36"/>
      <c r="T228" s="36"/>
      <c r="U228" s="36"/>
      <c r="V228" s="37"/>
    </row>
    <row r="229" spans="2:22" x14ac:dyDescent="0.35">
      <c r="B229" s="35">
        <v>203</v>
      </c>
      <c r="C229" s="34" t="s">
        <v>97</v>
      </c>
      <c r="D229" s="34" t="s">
        <v>63</v>
      </c>
      <c r="E229" s="34" t="s">
        <v>23</v>
      </c>
      <c r="F229" s="55">
        <v>1</v>
      </c>
      <c r="G229" s="35" t="s">
        <v>70</v>
      </c>
      <c r="H229" s="36"/>
      <c r="I229" s="36"/>
      <c r="J229" s="36"/>
      <c r="K229" s="36"/>
      <c r="L229" s="36">
        <v>0.40069612390349235</v>
      </c>
      <c r="M229" s="36"/>
      <c r="N229" s="36">
        <v>0.25444607667590874</v>
      </c>
      <c r="O229" s="36">
        <v>8.5516970928601992E-4</v>
      </c>
      <c r="P229" s="36"/>
      <c r="Q229" s="36">
        <v>0</v>
      </c>
      <c r="R229" s="37"/>
      <c r="S229" s="36"/>
      <c r="T229" s="36"/>
      <c r="U229" s="36"/>
      <c r="V229" s="37"/>
    </row>
    <row r="230" spans="2:22" x14ac:dyDescent="0.35">
      <c r="B230" s="35">
        <v>203</v>
      </c>
      <c r="C230" s="34" t="s">
        <v>97</v>
      </c>
      <c r="D230" s="34" t="s">
        <v>63</v>
      </c>
      <c r="E230" s="34" t="s">
        <v>24</v>
      </c>
      <c r="F230" s="55">
        <v>2</v>
      </c>
      <c r="G230" s="35" t="s">
        <v>70</v>
      </c>
      <c r="H230" s="36"/>
      <c r="I230" s="36"/>
      <c r="J230" s="36"/>
      <c r="K230" s="36"/>
      <c r="L230" s="36">
        <v>0.31755397237611888</v>
      </c>
      <c r="M230" s="36"/>
      <c r="N230" s="36">
        <v>0.20164997259472892</v>
      </c>
      <c r="O230" s="36">
        <v>6.7772689087681841E-4</v>
      </c>
      <c r="P230" s="36"/>
      <c r="Q230" s="36">
        <v>0</v>
      </c>
      <c r="R230" s="37"/>
      <c r="S230" s="36"/>
      <c r="T230" s="36"/>
      <c r="U230" s="36"/>
      <c r="V230" s="37"/>
    </row>
    <row r="231" spans="2:22" x14ac:dyDescent="0.35">
      <c r="B231" s="35">
        <v>203</v>
      </c>
      <c r="C231" s="34" t="s">
        <v>97</v>
      </c>
      <c r="D231" s="34" t="s">
        <v>63</v>
      </c>
      <c r="E231" s="34" t="s">
        <v>25</v>
      </c>
      <c r="F231" s="55">
        <v>2</v>
      </c>
      <c r="G231" s="35" t="s">
        <v>70</v>
      </c>
      <c r="H231" s="36"/>
      <c r="I231" s="36"/>
      <c r="J231" s="36"/>
      <c r="K231" s="36"/>
      <c r="L231" s="36">
        <v>0.37761443887762092</v>
      </c>
      <c r="M231" s="36"/>
      <c r="N231" s="36">
        <v>0.23978897407983618</v>
      </c>
      <c r="O231" s="36">
        <v>8.0590854428867569E-4</v>
      </c>
      <c r="P231" s="36"/>
      <c r="Q231" s="36">
        <v>0</v>
      </c>
      <c r="R231" s="37"/>
      <c r="S231" s="36"/>
      <c r="T231" s="36"/>
      <c r="U231" s="36"/>
      <c r="V231" s="37"/>
    </row>
    <row r="232" spans="2:22" x14ac:dyDescent="0.35">
      <c r="B232" s="35">
        <v>203</v>
      </c>
      <c r="C232" s="34" t="s">
        <v>97</v>
      </c>
      <c r="D232" s="34" t="s">
        <v>63</v>
      </c>
      <c r="E232" s="34" t="s">
        <v>26</v>
      </c>
      <c r="F232" s="55">
        <v>2</v>
      </c>
      <c r="G232" s="35" t="s">
        <v>70</v>
      </c>
      <c r="H232" s="36"/>
      <c r="I232" s="36"/>
      <c r="J232" s="36"/>
      <c r="K232" s="36"/>
      <c r="L232" s="36">
        <v>0.43152355567444856</v>
      </c>
      <c r="M232" s="36"/>
      <c r="N232" s="36">
        <v>0.27402180651252495</v>
      </c>
      <c r="O232" s="36">
        <v>9.2096192511477253E-4</v>
      </c>
      <c r="P232" s="36"/>
      <c r="Q232" s="36">
        <v>0</v>
      </c>
      <c r="R232" s="37"/>
      <c r="S232" s="36"/>
      <c r="T232" s="36"/>
      <c r="U232" s="36"/>
      <c r="V232" s="37"/>
    </row>
    <row r="233" spans="2:22" x14ac:dyDescent="0.35">
      <c r="B233" s="35">
        <v>203</v>
      </c>
      <c r="C233" s="34" t="s">
        <v>97</v>
      </c>
      <c r="D233" s="34" t="s">
        <v>63</v>
      </c>
      <c r="E233" s="34" t="s">
        <v>27</v>
      </c>
      <c r="F233" s="55">
        <v>3</v>
      </c>
      <c r="G233" s="35" t="s">
        <v>70</v>
      </c>
      <c r="H233" s="36"/>
      <c r="I233" s="36"/>
      <c r="J233" s="36"/>
      <c r="K233" s="36"/>
      <c r="L233" s="36">
        <v>0.47058610619065405</v>
      </c>
      <c r="M233" s="36"/>
      <c r="N233" s="36">
        <v>0.29882691974141368</v>
      </c>
      <c r="O233" s="36">
        <v>1.0043296144337727E-3</v>
      </c>
      <c r="P233" s="36"/>
      <c r="Q233" s="36">
        <v>0</v>
      </c>
      <c r="R233" s="37"/>
      <c r="S233" s="36"/>
      <c r="T233" s="36"/>
      <c r="U233" s="36"/>
      <c r="V233" s="37"/>
    </row>
    <row r="234" spans="2:22" x14ac:dyDescent="0.35">
      <c r="B234" s="35">
        <v>203</v>
      </c>
      <c r="C234" s="34" t="s">
        <v>97</v>
      </c>
      <c r="D234" s="34" t="s">
        <v>63</v>
      </c>
      <c r="E234" s="34" t="s">
        <v>28</v>
      </c>
      <c r="F234" s="55">
        <v>3</v>
      </c>
      <c r="G234" s="35" t="s">
        <v>70</v>
      </c>
      <c r="H234" s="36"/>
      <c r="I234" s="36"/>
      <c r="J234" s="36"/>
      <c r="K234" s="36"/>
      <c r="L234" s="36">
        <v>0.48708428024102401</v>
      </c>
      <c r="M234" s="36"/>
      <c r="N234" s="36">
        <v>0.30930342652300663</v>
      </c>
      <c r="O234" s="36">
        <v>1.039540183902129E-3</v>
      </c>
      <c r="P234" s="36"/>
      <c r="Q234" s="36">
        <v>4.2158665590348293E-3</v>
      </c>
      <c r="R234" s="37"/>
      <c r="S234" s="36"/>
      <c r="T234" s="36"/>
      <c r="U234" s="36"/>
      <c r="V234" s="37"/>
    </row>
    <row r="235" spans="2:22" x14ac:dyDescent="0.35">
      <c r="B235" s="35">
        <v>203</v>
      </c>
      <c r="C235" s="34" t="s">
        <v>97</v>
      </c>
      <c r="D235" s="34" t="s">
        <v>63</v>
      </c>
      <c r="E235" s="34" t="s">
        <v>29</v>
      </c>
      <c r="F235" s="55">
        <v>3</v>
      </c>
      <c r="G235" s="35" t="s">
        <v>70</v>
      </c>
      <c r="H235" s="36"/>
      <c r="I235" s="36"/>
      <c r="J235" s="36"/>
      <c r="K235" s="36"/>
      <c r="L235" s="36">
        <v>0.42378753121411339</v>
      </c>
      <c r="M235" s="36"/>
      <c r="N235" s="36">
        <v>0.26910935302077305</v>
      </c>
      <c r="O235" s="36">
        <v>9.0445162368154035E-4</v>
      </c>
      <c r="P235" s="36"/>
      <c r="Q235" s="36">
        <v>4.2361447469422024E-3</v>
      </c>
      <c r="R235" s="37"/>
      <c r="S235" s="36"/>
      <c r="T235" s="36"/>
      <c r="U235" s="36"/>
      <c r="V235" s="37"/>
    </row>
    <row r="236" spans="2:22" x14ac:dyDescent="0.35">
      <c r="B236" s="35">
        <v>203</v>
      </c>
      <c r="C236" s="34" t="s">
        <v>97</v>
      </c>
      <c r="D236" s="34" t="s">
        <v>63</v>
      </c>
      <c r="E236" s="34" t="s">
        <v>30</v>
      </c>
      <c r="F236" s="55">
        <v>4</v>
      </c>
      <c r="G236" s="35" t="s">
        <v>70</v>
      </c>
      <c r="H236" s="36"/>
      <c r="I236" s="36"/>
      <c r="J236" s="36"/>
      <c r="K236" s="36"/>
      <c r="L236" s="36">
        <v>0.42474182686890094</v>
      </c>
      <c r="M236" s="36"/>
      <c r="N236" s="36">
        <v>0.2697153403784347</v>
      </c>
      <c r="O236" s="36">
        <v>9.0648829109356191E-4</v>
      </c>
      <c r="P236" s="36"/>
      <c r="Q236" s="36">
        <v>0</v>
      </c>
      <c r="R236" s="37"/>
      <c r="S236" s="36"/>
      <c r="T236" s="36"/>
      <c r="U236" s="36"/>
      <c r="V236" s="37"/>
    </row>
    <row r="237" spans="2:22" x14ac:dyDescent="0.35">
      <c r="B237" s="35">
        <v>203</v>
      </c>
      <c r="C237" s="34" t="s">
        <v>97</v>
      </c>
      <c r="D237" s="34" t="s">
        <v>63</v>
      </c>
      <c r="E237" s="34" t="s">
        <v>31</v>
      </c>
      <c r="F237" s="55">
        <v>4</v>
      </c>
      <c r="G237" s="35" t="s">
        <v>70</v>
      </c>
      <c r="H237" s="36"/>
      <c r="I237" s="36"/>
      <c r="J237" s="36"/>
      <c r="K237" s="36"/>
      <c r="L237" s="36">
        <v>0.39255547388708362</v>
      </c>
      <c r="M237" s="36"/>
      <c r="N237" s="36">
        <v>0.24927668187845434</v>
      </c>
      <c r="O237" s="36">
        <v>8.3779585190972984E-4</v>
      </c>
      <c r="P237" s="36"/>
      <c r="Q237" s="36">
        <v>6.7042356300508772E-3</v>
      </c>
      <c r="R237" s="37"/>
      <c r="S237" s="36"/>
      <c r="T237" s="36"/>
      <c r="U237" s="36"/>
      <c r="V237" s="37"/>
    </row>
    <row r="238" spans="2:22" x14ac:dyDescent="0.35">
      <c r="B238" s="35">
        <v>203</v>
      </c>
      <c r="C238" s="34" t="s">
        <v>97</v>
      </c>
      <c r="D238" s="34" t="s">
        <v>63</v>
      </c>
      <c r="E238" s="34" t="s">
        <v>32</v>
      </c>
      <c r="F238" s="55">
        <v>4</v>
      </c>
      <c r="G238" s="35" t="s">
        <v>70</v>
      </c>
      <c r="H238" s="36"/>
      <c r="I238" s="36"/>
      <c r="J238" s="36"/>
      <c r="K238" s="36"/>
      <c r="L238" s="36">
        <v>0.31161917501161179</v>
      </c>
      <c r="M238" s="36"/>
      <c r="N238" s="36">
        <v>0.19788131646061302</v>
      </c>
      <c r="O238" s="36">
        <v>6.6506078647971347E-4</v>
      </c>
      <c r="P238" s="36"/>
      <c r="Q238" s="36">
        <v>1.0386829199352323E-2</v>
      </c>
      <c r="R238" s="37"/>
      <c r="S238" s="36"/>
      <c r="T238" s="36"/>
      <c r="U238" s="36"/>
      <c r="V238" s="37"/>
    </row>
    <row r="239" spans="2:22" x14ac:dyDescent="0.35">
      <c r="B239" s="38">
        <v>203</v>
      </c>
      <c r="C239" s="39" t="s">
        <v>97</v>
      </c>
      <c r="D239" s="39"/>
      <c r="E239" s="39" t="s">
        <v>62</v>
      </c>
      <c r="F239" s="56"/>
      <c r="G239" s="38"/>
      <c r="H239" s="40">
        <f>SUM(H227:H238)</f>
        <v>0</v>
      </c>
      <c r="I239" s="40">
        <f t="shared" ref="I239:P239" si="18">SUM(I227:I238)</f>
        <v>0</v>
      </c>
      <c r="J239" s="40">
        <f t="shared" si="18"/>
        <v>0</v>
      </c>
      <c r="K239" s="40">
        <f t="shared" si="18"/>
        <v>0</v>
      </c>
      <c r="L239" s="40">
        <f t="shared" si="18"/>
        <v>4.7890876372941067</v>
      </c>
      <c r="M239" s="40">
        <f t="shared" si="18"/>
        <v>0</v>
      </c>
      <c r="N239" s="40">
        <f t="shared" si="18"/>
        <v>3.0411189114973158</v>
      </c>
      <c r="O239" s="40">
        <f t="shared" si="18"/>
        <v>1.0220919141000895E-2</v>
      </c>
      <c r="P239" s="40">
        <f t="shared" si="18"/>
        <v>0</v>
      </c>
      <c r="Q239" s="40">
        <f>SUM(Q227:Q238)</f>
        <v>5.6586890781881657E-2</v>
      </c>
      <c r="R239" s="41">
        <f t="shared" ref="R239:V239" si="19">SUM(R227:R238)</f>
        <v>0</v>
      </c>
      <c r="S239" s="40">
        <f t="shared" si="19"/>
        <v>0</v>
      </c>
      <c r="T239" s="40">
        <f t="shared" si="19"/>
        <v>0</v>
      </c>
      <c r="U239" s="40">
        <f t="shared" si="19"/>
        <v>0</v>
      </c>
      <c r="V239" s="41">
        <f t="shared" si="19"/>
        <v>0</v>
      </c>
    </row>
    <row r="240" spans="2:22" x14ac:dyDescent="0.35">
      <c r="B240" s="35">
        <v>204</v>
      </c>
      <c r="C240" s="34" t="s">
        <v>96</v>
      </c>
      <c r="D240" s="34" t="s">
        <v>63</v>
      </c>
      <c r="E240" s="34" t="s">
        <v>21</v>
      </c>
      <c r="F240" s="55">
        <v>1</v>
      </c>
      <c r="G240" s="35" t="s">
        <v>66</v>
      </c>
      <c r="H240" s="36">
        <v>0.25407709041062754</v>
      </c>
      <c r="I240" s="36">
        <v>5.3148507282907006E-5</v>
      </c>
      <c r="J240" s="36">
        <v>0</v>
      </c>
      <c r="K240" s="36">
        <v>1.529862055601181</v>
      </c>
      <c r="L240" s="36">
        <v>2.541850806733759E-2</v>
      </c>
      <c r="M240" s="36">
        <v>5.1374567664800141E-2</v>
      </c>
      <c r="N240" s="36">
        <v>7.6793075732137742E-2</v>
      </c>
      <c r="O240" s="36">
        <v>7.6793075732137742E-2</v>
      </c>
      <c r="P240" s="36">
        <v>1.0807859463378875E-3</v>
      </c>
      <c r="Q240" s="36">
        <v>0.12007516762242833</v>
      </c>
      <c r="R240" s="37">
        <v>3899.0249928806847</v>
      </c>
      <c r="S240" s="36">
        <v>3.0707402667861518E-2</v>
      </c>
      <c r="T240" s="36">
        <v>3.1815392202357226E-2</v>
      </c>
      <c r="U240" s="36">
        <v>3.6176646774316451E-3</v>
      </c>
      <c r="V240" s="37">
        <v>3908.3158790890088</v>
      </c>
    </row>
    <row r="241" spans="2:22" x14ac:dyDescent="0.35">
      <c r="B241" s="35">
        <v>204</v>
      </c>
      <c r="C241" s="34" t="s">
        <v>96</v>
      </c>
      <c r="D241" s="34" t="s">
        <v>63</v>
      </c>
      <c r="E241" s="34" t="s">
        <v>22</v>
      </c>
      <c r="F241" s="55">
        <v>1</v>
      </c>
      <c r="G241" s="35" t="s">
        <v>66</v>
      </c>
      <c r="H241" s="36">
        <v>0.24186785287154958</v>
      </c>
      <c r="I241" s="36">
        <v>8.7800855073390775E-5</v>
      </c>
      <c r="J241" s="36">
        <v>0</v>
      </c>
      <c r="K241" s="36">
        <v>1.4563471660506531</v>
      </c>
      <c r="L241" s="36">
        <v>2.419706538479767E-2</v>
      </c>
      <c r="M241" s="36">
        <v>4.8905851185588052E-2</v>
      </c>
      <c r="N241" s="36">
        <v>7.3102916570385729E-2</v>
      </c>
      <c r="O241" s="36">
        <v>7.3102916570385729E-2</v>
      </c>
      <c r="P241" s="36">
        <v>1.7854486436402514E-3</v>
      </c>
      <c r="Q241" s="36">
        <v>0.10768474249888643</v>
      </c>
      <c r="R241" s="37">
        <v>3687.5472856875117</v>
      </c>
      <c r="S241" s="36">
        <v>3.4693480051504869E-2</v>
      </c>
      <c r="T241" s="36">
        <v>3.0649398081586829E-2</v>
      </c>
      <c r="U241" s="36">
        <v>3.419493630053881E-3</v>
      </c>
      <c r="V241" s="37">
        <v>3696.6407936205746</v>
      </c>
    </row>
    <row r="242" spans="2:22" x14ac:dyDescent="0.35">
      <c r="B242" s="35">
        <v>204</v>
      </c>
      <c r="C242" s="34" t="s">
        <v>96</v>
      </c>
      <c r="D242" s="34" t="s">
        <v>63</v>
      </c>
      <c r="E242" s="34" t="s">
        <v>23</v>
      </c>
      <c r="F242" s="55">
        <v>1</v>
      </c>
      <c r="G242" s="35" t="s">
        <v>66</v>
      </c>
      <c r="H242" s="36">
        <v>0.29337121134746608</v>
      </c>
      <c r="I242" s="36">
        <v>1.5476417329849155E-4</v>
      </c>
      <c r="J242" s="36">
        <v>0</v>
      </c>
      <c r="K242" s="36">
        <v>1.7664618392822633</v>
      </c>
      <c r="L242" s="36">
        <v>2.9349590277141544E-2</v>
      </c>
      <c r="M242" s="36">
        <v>5.9319866753497562E-2</v>
      </c>
      <c r="N242" s="36">
        <v>8.8669457030639123E-2</v>
      </c>
      <c r="O242" s="36">
        <v>8.8669457030639123E-2</v>
      </c>
      <c r="P242" s="36">
        <v>3.1471616428897405E-3</v>
      </c>
      <c r="Q242" s="36">
        <v>0.11107350765415863</v>
      </c>
      <c r="R242" s="37">
        <v>4427.9698412068083</v>
      </c>
      <c r="S242" s="36">
        <v>5.7025538441106326E-2</v>
      </c>
      <c r="T242" s="36">
        <v>3.8492803589187594E-2</v>
      </c>
      <c r="U242" s="36">
        <v>4.0386416221090959E-3</v>
      </c>
      <c r="V242" s="37">
        <v>4439.7671492342961</v>
      </c>
    </row>
    <row r="243" spans="2:22" x14ac:dyDescent="0.35">
      <c r="B243" s="35">
        <v>204</v>
      </c>
      <c r="C243" s="34" t="s">
        <v>96</v>
      </c>
      <c r="D243" s="34" t="s">
        <v>63</v>
      </c>
      <c r="E243" s="34" t="s">
        <v>24</v>
      </c>
      <c r="F243" s="55">
        <v>2</v>
      </c>
      <c r="G243" s="35" t="s">
        <v>66</v>
      </c>
      <c r="H243" s="36">
        <v>0.27866617108733066</v>
      </c>
      <c r="I243" s="36">
        <v>2.6967579662561637E-4</v>
      </c>
      <c r="J243" s="36">
        <v>0</v>
      </c>
      <c r="K243" s="36">
        <v>1.6779190939142699</v>
      </c>
      <c r="L243" s="36">
        <v>2.787846124351365E-2</v>
      </c>
      <c r="M243" s="36">
        <v>5.6346497196104621E-2</v>
      </c>
      <c r="N243" s="36">
        <v>8.4224958439618261E-2</v>
      </c>
      <c r="O243" s="36">
        <v>8.4224958439618261E-2</v>
      </c>
      <c r="P243" s="36">
        <v>5.4839133958928142E-3</v>
      </c>
      <c r="Q243" s="36">
        <v>5.8527724276868941E-2</v>
      </c>
      <c r="R243" s="37">
        <v>3960.0456270203881</v>
      </c>
      <c r="S243" s="36">
        <v>9.5913743746538729E-2</v>
      </c>
      <c r="T243" s="36">
        <v>3.7209426231736231E-2</v>
      </c>
      <c r="U243" s="36">
        <v>3.824314343390701E-3</v>
      </c>
      <c r="V243" s="37">
        <v>3972.5917097967017</v>
      </c>
    </row>
    <row r="244" spans="2:22" x14ac:dyDescent="0.35">
      <c r="B244" s="35">
        <v>204</v>
      </c>
      <c r="C244" s="34" t="s">
        <v>96</v>
      </c>
      <c r="D244" s="34" t="s">
        <v>63</v>
      </c>
      <c r="E244" s="34" t="s">
        <v>25</v>
      </c>
      <c r="F244" s="55">
        <v>2</v>
      </c>
      <c r="G244" s="35" t="s">
        <v>66</v>
      </c>
      <c r="H244" s="36">
        <v>0.27180940304572832</v>
      </c>
      <c r="I244" s="36">
        <v>7.8110014880969608E-5</v>
      </c>
      <c r="J244" s="36">
        <v>0</v>
      </c>
      <c r="K244" s="36">
        <v>1.6366327692245735</v>
      </c>
      <c r="L244" s="36">
        <v>2.7192493006473244E-2</v>
      </c>
      <c r="M244" s="36">
        <v>5.4960053840877938E-2</v>
      </c>
      <c r="N244" s="36">
        <v>8.2152546847351168E-2</v>
      </c>
      <c r="O244" s="36">
        <v>8.2152546847351168E-2</v>
      </c>
      <c r="P244" s="36">
        <v>1.5883833933892147E-3</v>
      </c>
      <c r="Q244" s="36">
        <v>9.7974787610264708E-2</v>
      </c>
      <c r="R244" s="37">
        <v>4088.9696871799069</v>
      </c>
      <c r="S244" s="36">
        <v>5.4856699012439891E-2</v>
      </c>
      <c r="T244" s="36">
        <v>3.6288335948311226E-2</v>
      </c>
      <c r="U244" s="36">
        <v>3.919387807295666E-3</v>
      </c>
      <c r="V244" s="37">
        <v>4100.1220837785577</v>
      </c>
    </row>
    <row r="245" spans="2:22" x14ac:dyDescent="0.35">
      <c r="B245" s="35">
        <v>204</v>
      </c>
      <c r="C245" s="34" t="s">
        <v>96</v>
      </c>
      <c r="D245" s="34" t="s">
        <v>63</v>
      </c>
      <c r="E245" s="34" t="s">
        <v>26</v>
      </c>
      <c r="F245" s="55">
        <v>2</v>
      </c>
      <c r="G245" s="35" t="s">
        <v>66</v>
      </c>
      <c r="H245" s="36">
        <v>0.27360733090831058</v>
      </c>
      <c r="I245" s="36">
        <v>1.8663018583996646E-4</v>
      </c>
      <c r="J245" s="36">
        <v>0</v>
      </c>
      <c r="K245" s="36">
        <v>1.6474585450205239</v>
      </c>
      <c r="L245" s="36">
        <v>2.7372362209972381E-2</v>
      </c>
      <c r="M245" s="36">
        <v>5.5323596128312766E-2</v>
      </c>
      <c r="N245" s="36">
        <v>8.2695958338285136E-2</v>
      </c>
      <c r="O245" s="36">
        <v>8.2695958338285136E-2</v>
      </c>
      <c r="P245" s="36">
        <v>3.795163633563321E-3</v>
      </c>
      <c r="Q245" s="36">
        <v>8.583460555371053E-2</v>
      </c>
      <c r="R245" s="37">
        <v>4065.3587815500887</v>
      </c>
      <c r="S245" s="36">
        <v>6.1914825973083426E-2</v>
      </c>
      <c r="T245" s="36">
        <v>3.7792616433491508E-2</v>
      </c>
      <c r="U245" s="36">
        <v>3.9061651111663067E-3</v>
      </c>
      <c r="V245" s="37">
        <v>4077.1074400322113</v>
      </c>
    </row>
    <row r="246" spans="2:22" x14ac:dyDescent="0.35">
      <c r="B246" s="35">
        <v>204</v>
      </c>
      <c r="C246" s="34" t="s">
        <v>96</v>
      </c>
      <c r="D246" s="34" t="s">
        <v>63</v>
      </c>
      <c r="E246" s="34" t="s">
        <v>27</v>
      </c>
      <c r="F246" s="55">
        <v>3</v>
      </c>
      <c r="G246" s="35" t="s">
        <v>66</v>
      </c>
      <c r="H246" s="36">
        <v>0.26250990861630136</v>
      </c>
      <c r="I246" s="36">
        <v>1.0929447823563481E-4</v>
      </c>
      <c r="J246" s="36">
        <v>0</v>
      </c>
      <c r="K246" s="36">
        <v>1.5806381746672216</v>
      </c>
      <c r="L246" s="36">
        <v>2.6262148307568969E-2</v>
      </c>
      <c r="M246" s="36">
        <v>5.3079689479648466E-2</v>
      </c>
      <c r="N246" s="36">
        <v>7.9341837787217429E-2</v>
      </c>
      <c r="O246" s="36">
        <v>7.9341837787217429E-2</v>
      </c>
      <c r="P246" s="36">
        <v>2.222525939639999E-3</v>
      </c>
      <c r="Q246" s="36">
        <v>0.10431370590358882</v>
      </c>
      <c r="R246" s="37">
        <v>4001.2114023019117</v>
      </c>
      <c r="S246" s="36">
        <v>3.4526343560689149E-2</v>
      </c>
      <c r="T246" s="36">
        <v>3.6938364618642243E-2</v>
      </c>
      <c r="U246" s="36">
        <v>3.8143773419424642E-3</v>
      </c>
      <c r="V246" s="37">
        <v>4011.9668065455512</v>
      </c>
    </row>
    <row r="247" spans="2:22" x14ac:dyDescent="0.35">
      <c r="B247" s="35">
        <v>204</v>
      </c>
      <c r="C247" s="34" t="s">
        <v>96</v>
      </c>
      <c r="D247" s="34" t="s">
        <v>63</v>
      </c>
      <c r="E247" s="34" t="s">
        <v>28</v>
      </c>
      <c r="F247" s="55">
        <v>3</v>
      </c>
      <c r="G247" s="35" t="s">
        <v>66</v>
      </c>
      <c r="H247" s="36">
        <v>0.27490876337561199</v>
      </c>
      <c r="I247" s="36">
        <v>7.7422732445794003E-5</v>
      </c>
      <c r="J247" s="36">
        <v>0</v>
      </c>
      <c r="K247" s="36">
        <v>1.6552947971849126</v>
      </c>
      <c r="L247" s="36">
        <v>2.7502560771423681E-2</v>
      </c>
      <c r="M247" s="36">
        <v>5.5586746695113126E-2</v>
      </c>
      <c r="N247" s="36">
        <v>8.3089307466536796E-2</v>
      </c>
      <c r="O247" s="36">
        <v>8.3089307466536796E-2</v>
      </c>
      <c r="P247" s="36">
        <v>1.5744073621688308E-3</v>
      </c>
      <c r="Q247" s="36">
        <v>0.10825312936776856</v>
      </c>
      <c r="R247" s="37">
        <v>4226.6633207025761</v>
      </c>
      <c r="S247" s="36">
        <v>3.9344729699989686E-2</v>
      </c>
      <c r="T247" s="36">
        <v>3.8801589122690709E-2</v>
      </c>
      <c r="U247" s="36">
        <v>4.1091121516312491E-3</v>
      </c>
      <c r="V247" s="37">
        <v>4238.0473942516874</v>
      </c>
    </row>
    <row r="248" spans="2:22" x14ac:dyDescent="0.35">
      <c r="B248" s="35">
        <v>204</v>
      </c>
      <c r="C248" s="34" t="s">
        <v>96</v>
      </c>
      <c r="D248" s="34" t="s">
        <v>63</v>
      </c>
      <c r="E248" s="34" t="s">
        <v>29</v>
      </c>
      <c r="F248" s="55">
        <v>3</v>
      </c>
      <c r="G248" s="35" t="s">
        <v>66</v>
      </c>
      <c r="H248" s="36">
        <v>0.2311461028753059</v>
      </c>
      <c r="I248" s="36">
        <v>1.4800012726300126E-4</v>
      </c>
      <c r="J248" s="36">
        <v>0</v>
      </c>
      <c r="K248" s="36">
        <v>1.391788813062645</v>
      </c>
      <c r="L248" s="36">
        <v>2.3124434679152213E-2</v>
      </c>
      <c r="M248" s="36">
        <v>4.6737905741247213E-2</v>
      </c>
      <c r="N248" s="36">
        <v>6.9862340420399419E-2</v>
      </c>
      <c r="O248" s="36">
        <v>6.9862340420399419E-2</v>
      </c>
      <c r="P248" s="36">
        <v>3.0096133603645702E-3</v>
      </c>
      <c r="Q248" s="36">
        <v>8.6189148409991256E-2</v>
      </c>
      <c r="R248" s="37">
        <v>3489.6093421365117</v>
      </c>
      <c r="S248" s="36">
        <v>4.2648101053539576E-2</v>
      </c>
      <c r="T248" s="36">
        <v>3.1062886880399806E-2</v>
      </c>
      <c r="U248" s="36">
        <v>3.4766920356227387E-3</v>
      </c>
      <c r="V248" s="37">
        <v>3499.0351539893159</v>
      </c>
    </row>
    <row r="249" spans="2:22" x14ac:dyDescent="0.35">
      <c r="B249" s="35">
        <v>204</v>
      </c>
      <c r="C249" s="34" t="s">
        <v>96</v>
      </c>
      <c r="D249" s="34" t="s">
        <v>63</v>
      </c>
      <c r="E249" s="34" t="s">
        <v>30</v>
      </c>
      <c r="F249" s="55">
        <v>4</v>
      </c>
      <c r="G249" s="35" t="s">
        <v>66</v>
      </c>
      <c r="H249" s="36">
        <v>0.26590754015476958</v>
      </c>
      <c r="I249" s="36">
        <v>1.0113427454912486E-4</v>
      </c>
      <c r="J249" s="36">
        <v>0</v>
      </c>
      <c r="K249" s="36">
        <v>1.6010961685824383</v>
      </c>
      <c r="L249" s="36">
        <v>2.6602055870784604E-2</v>
      </c>
      <c r="M249" s="36">
        <v>5.3766692983549545E-2</v>
      </c>
      <c r="N249" s="36">
        <v>8.0368748854334149E-2</v>
      </c>
      <c r="O249" s="36">
        <v>8.0368748854334149E-2</v>
      </c>
      <c r="P249" s="36">
        <v>2.0565865009895554E-3</v>
      </c>
      <c r="Q249" s="36">
        <v>0.10511232106840493</v>
      </c>
      <c r="R249" s="37">
        <v>4136.0940791182711</v>
      </c>
      <c r="S249" s="36">
        <v>4.222685743599984E-2</v>
      </c>
      <c r="T249" s="36">
        <v>3.7292423229431604E-2</v>
      </c>
      <c r="U249" s="36">
        <v>3.7168033738715876E-3</v>
      </c>
      <c r="V249" s="37">
        <v>4147.1589232822789</v>
      </c>
    </row>
    <row r="250" spans="2:22" x14ac:dyDescent="0.35">
      <c r="B250" s="35">
        <v>204</v>
      </c>
      <c r="C250" s="34" t="s">
        <v>96</v>
      </c>
      <c r="D250" s="34" t="s">
        <v>63</v>
      </c>
      <c r="E250" s="34" t="s">
        <v>31</v>
      </c>
      <c r="F250" s="55">
        <v>4</v>
      </c>
      <c r="G250" s="35" t="s">
        <v>66</v>
      </c>
      <c r="H250" s="36">
        <v>0.24643505457729498</v>
      </c>
      <c r="I250" s="36">
        <v>9.4262347107513982E-5</v>
      </c>
      <c r="J250" s="36">
        <v>0</v>
      </c>
      <c r="K250" s="36">
        <v>1.4838474360616345</v>
      </c>
      <c r="L250" s="36">
        <v>2.4653979674925237E-2</v>
      </c>
      <c r="M250" s="36">
        <v>4.9829342605815653E-2</v>
      </c>
      <c r="N250" s="36">
        <v>7.448332228074088E-2</v>
      </c>
      <c r="O250" s="36">
        <v>7.448332228074088E-2</v>
      </c>
      <c r="P250" s="36">
        <v>1.9168444276400128E-3</v>
      </c>
      <c r="Q250" s="36">
        <v>0.10371816685824586</v>
      </c>
      <c r="R250" s="37">
        <v>3815.1368563312449</v>
      </c>
      <c r="S250" s="36">
        <v>3.0526677365820657E-2</v>
      </c>
      <c r="T250" s="36">
        <v>3.4129799450919776E-2</v>
      </c>
      <c r="U250" s="36">
        <v>3.5750476207854721E-3</v>
      </c>
      <c r="V250" s="37">
        <v>3825.0360001519825</v>
      </c>
    </row>
    <row r="251" spans="2:22" x14ac:dyDescent="0.35">
      <c r="B251" s="35">
        <v>204</v>
      </c>
      <c r="C251" s="34" t="s">
        <v>96</v>
      </c>
      <c r="D251" s="34" t="s">
        <v>63</v>
      </c>
      <c r="E251" s="34" t="s">
        <v>32</v>
      </c>
      <c r="F251" s="55">
        <v>4</v>
      </c>
      <c r="G251" s="35" t="s">
        <v>66</v>
      </c>
      <c r="H251" s="36">
        <v>0.21973534228402763</v>
      </c>
      <c r="I251" s="36">
        <v>1.8021461668368734E-4</v>
      </c>
      <c r="J251" s="36">
        <v>0</v>
      </c>
      <c r="K251" s="36">
        <v>1.3230817540124447</v>
      </c>
      <c r="L251" s="36">
        <v>2.1982873629019323E-2</v>
      </c>
      <c r="M251" s="36">
        <v>4.4430641866507338E-2</v>
      </c>
      <c r="N251" s="36">
        <v>6.6413515495526654E-2</v>
      </c>
      <c r="O251" s="36">
        <v>6.6413515495526654E-2</v>
      </c>
      <c r="P251" s="36">
        <v>3.6647017008328937E-3</v>
      </c>
      <c r="Q251" s="36">
        <v>4.5870360882801178E-2</v>
      </c>
      <c r="R251" s="37">
        <v>3164.7226679579107</v>
      </c>
      <c r="S251" s="36">
        <v>6.8794238430171614E-2</v>
      </c>
      <c r="T251" s="36">
        <v>3.1011531543933421E-2</v>
      </c>
      <c r="U251" s="36">
        <v>3.0443212934781775E-3</v>
      </c>
      <c r="V251" s="37">
        <v>3174.8669624930963</v>
      </c>
    </row>
    <row r="252" spans="2:22" x14ac:dyDescent="0.35">
      <c r="B252" s="38">
        <v>204</v>
      </c>
      <c r="C252" s="39" t="s">
        <v>96</v>
      </c>
      <c r="D252" s="39"/>
      <c r="E252" s="39" t="s">
        <v>62</v>
      </c>
      <c r="F252" s="56"/>
      <c r="G252" s="38"/>
      <c r="H252" s="40">
        <f>SUM(H240:H251)</f>
        <v>3.1140417715543247</v>
      </c>
      <c r="I252" s="40">
        <f t="shared" ref="I252:V252" si="20">SUM(I240:I251)</f>
        <v>1.5404581092860982E-3</v>
      </c>
      <c r="J252" s="40">
        <f t="shared" si="20"/>
        <v>0</v>
      </c>
      <c r="K252" s="40">
        <f t="shared" si="20"/>
        <v>18.750428612664763</v>
      </c>
      <c r="L252" s="40">
        <f t="shared" si="20"/>
        <v>0.31153653312211005</v>
      </c>
      <c r="M252" s="40">
        <f t="shared" si="20"/>
        <v>0.62966145214106251</v>
      </c>
      <c r="N252" s="40">
        <f t="shared" si="20"/>
        <v>0.94119798526317233</v>
      </c>
      <c r="O252" s="40">
        <f t="shared" si="20"/>
        <v>0.94119798526317233</v>
      </c>
      <c r="P252" s="40">
        <f t="shared" si="20"/>
        <v>3.1325535947349083E-2</v>
      </c>
      <c r="Q252" s="40">
        <f t="shared" si="20"/>
        <v>1.1346273677071181</v>
      </c>
      <c r="R252" s="41">
        <f t="shared" si="20"/>
        <v>46962.353884073818</v>
      </c>
      <c r="S252" s="40">
        <f t="shared" si="20"/>
        <v>0.59317863743874544</v>
      </c>
      <c r="T252" s="40">
        <f t="shared" si="20"/>
        <v>0.42148456733268819</v>
      </c>
      <c r="U252" s="40">
        <f t="shared" si="20"/>
        <v>4.4462021008778989E-2</v>
      </c>
      <c r="V252" s="41">
        <f t="shared" si="20"/>
        <v>47090.656296265261</v>
      </c>
    </row>
    <row r="253" spans="2:22" x14ac:dyDescent="0.35">
      <c r="B253" s="35">
        <v>204</v>
      </c>
      <c r="C253" s="34" t="s">
        <v>95</v>
      </c>
      <c r="D253" s="34" t="s">
        <v>63</v>
      </c>
      <c r="E253" s="34" t="s">
        <v>21</v>
      </c>
      <c r="F253" s="55">
        <v>1</v>
      </c>
      <c r="G253" s="35" t="s">
        <v>88</v>
      </c>
      <c r="H253" s="36">
        <v>7.5692745905675277E-2</v>
      </c>
      <c r="I253" s="36">
        <v>5.2663104115910296E-6</v>
      </c>
      <c r="J253" s="36">
        <v>0</v>
      </c>
      <c r="K253" s="36">
        <v>9.0110411792470577E-2</v>
      </c>
      <c r="L253" s="36">
        <v>1.7120978240569406E-3</v>
      </c>
      <c r="M253" s="36">
        <v>5.1362934721708269E-3</v>
      </c>
      <c r="N253" s="36">
        <v>6.8483912962277625E-3</v>
      </c>
      <c r="O253" s="36">
        <v>6.8483912962277625E-3</v>
      </c>
      <c r="P253" s="36">
        <v>1.0709151720110479E-4</v>
      </c>
      <c r="Q253" s="36">
        <v>4.95607264858588E-3</v>
      </c>
      <c r="R253" s="37">
        <v>104.58738153563094</v>
      </c>
      <c r="S253" s="36">
        <v>2.0263280663750704E-3</v>
      </c>
      <c r="T253" s="36">
        <v>2.0263280663750699E-4</v>
      </c>
      <c r="U253" s="36">
        <v>8.53870042271329E-5</v>
      </c>
      <c r="V253" s="37">
        <v>104.69781641524841</v>
      </c>
    </row>
    <row r="254" spans="2:22" x14ac:dyDescent="0.35">
      <c r="B254" s="35">
        <v>204</v>
      </c>
      <c r="C254" s="34" t="s">
        <v>95</v>
      </c>
      <c r="D254" s="34" t="s">
        <v>63</v>
      </c>
      <c r="E254" s="34" t="s">
        <v>22</v>
      </c>
      <c r="F254" s="55">
        <v>1</v>
      </c>
      <c r="G254" s="35" t="s">
        <v>88</v>
      </c>
      <c r="H254" s="36">
        <v>6.836764146319059E-2</v>
      </c>
      <c r="I254" s="36">
        <v>6.4516783838828739E-6</v>
      </c>
      <c r="J254" s="36">
        <v>0</v>
      </c>
      <c r="K254" s="36">
        <v>8.1390049360941172E-2</v>
      </c>
      <c r="L254" s="36">
        <v>1.5464109378578821E-3</v>
      </c>
      <c r="M254" s="36">
        <v>4.6392328135736504E-3</v>
      </c>
      <c r="N254" s="36">
        <v>6.1856437514315283E-3</v>
      </c>
      <c r="O254" s="36">
        <v>6.1856437514315283E-3</v>
      </c>
      <c r="P254" s="36">
        <v>1.311962213816507E-4</v>
      </c>
      <c r="Q254" s="36">
        <v>4.4764527148517625E-3</v>
      </c>
      <c r="R254" s="37">
        <v>94.401821199483848</v>
      </c>
      <c r="S254" s="36">
        <v>1.8302318018871603E-3</v>
      </c>
      <c r="T254" s="36">
        <v>1.8302318018871596E-4</v>
      </c>
      <c r="U254" s="36">
        <v>7.712374575353938E-5</v>
      </c>
      <c r="V254" s="37">
        <v>94.501568832686715</v>
      </c>
    </row>
    <row r="255" spans="2:22" x14ac:dyDescent="0.35">
      <c r="B255" s="35">
        <v>204</v>
      </c>
      <c r="C255" s="34" t="s">
        <v>95</v>
      </c>
      <c r="D255" s="34" t="s">
        <v>63</v>
      </c>
      <c r="E255" s="34" t="s">
        <v>23</v>
      </c>
      <c r="F255" s="55">
        <v>1</v>
      </c>
      <c r="G255" s="35" t="s">
        <v>88</v>
      </c>
      <c r="H255" s="36">
        <v>7.5692745905675277E-2</v>
      </c>
      <c r="I255" s="36">
        <v>8.3888726512633962E-6</v>
      </c>
      <c r="J255" s="36">
        <v>0</v>
      </c>
      <c r="K255" s="36">
        <v>9.0110411792470577E-2</v>
      </c>
      <c r="L255" s="36">
        <v>1.7120978240569406E-3</v>
      </c>
      <c r="M255" s="36">
        <v>5.1362934721708269E-3</v>
      </c>
      <c r="N255" s="36">
        <v>6.8483912962277625E-3</v>
      </c>
      <c r="O255" s="36">
        <v>6.8483912962277625E-3</v>
      </c>
      <c r="P255" s="36">
        <v>1.7058946959399584E-4</v>
      </c>
      <c r="Q255" s="36">
        <v>4.95607264858588E-3</v>
      </c>
      <c r="R255" s="37">
        <v>104.16060357971844</v>
      </c>
      <c r="S255" s="36">
        <v>2.0263280663750704E-3</v>
      </c>
      <c r="T255" s="36">
        <v>2.0263280663750699E-4</v>
      </c>
      <c r="U255" s="36">
        <v>8.53870042271329E-5</v>
      </c>
      <c r="V255" s="37">
        <v>104.27103845933587</v>
      </c>
    </row>
    <row r="256" spans="2:22" x14ac:dyDescent="0.35">
      <c r="B256" s="35">
        <v>204</v>
      </c>
      <c r="C256" s="34" t="s">
        <v>95</v>
      </c>
      <c r="D256" s="34" t="s">
        <v>63</v>
      </c>
      <c r="E256" s="34" t="s">
        <v>24</v>
      </c>
      <c r="F256" s="55">
        <v>2</v>
      </c>
      <c r="G256" s="35" t="s">
        <v>88</v>
      </c>
      <c r="H256" s="36">
        <v>7.3251044424847048E-2</v>
      </c>
      <c r="I256" s="36">
        <v>9.2518886463230296E-6</v>
      </c>
      <c r="J256" s="36">
        <v>0</v>
      </c>
      <c r="K256" s="36">
        <v>8.7203624315294104E-2</v>
      </c>
      <c r="L256" s="36">
        <v>1.6568688619905878E-3</v>
      </c>
      <c r="M256" s="36">
        <v>4.9706065859717683E-3</v>
      </c>
      <c r="N256" s="36">
        <v>6.6274754479623511E-3</v>
      </c>
      <c r="O256" s="36">
        <v>6.6274754479623511E-3</v>
      </c>
      <c r="P256" s="36">
        <v>1.8813907929348097E-4</v>
      </c>
      <c r="Q256" s="36">
        <v>4.7961993373411742E-3</v>
      </c>
      <c r="R256" s="37">
        <v>100.76808709924097</v>
      </c>
      <c r="S256" s="36">
        <v>1.9609626448791003E-3</v>
      </c>
      <c r="T256" s="36">
        <v>1.9609626448790999E-4</v>
      </c>
      <c r="U256" s="36">
        <v>8.2632584735935064E-5</v>
      </c>
      <c r="V256" s="37">
        <v>100.87495956338685</v>
      </c>
    </row>
    <row r="257" spans="2:22" x14ac:dyDescent="0.35">
      <c r="B257" s="35">
        <v>204</v>
      </c>
      <c r="C257" s="34" t="s">
        <v>95</v>
      </c>
      <c r="D257" s="34" t="s">
        <v>63</v>
      </c>
      <c r="E257" s="34" t="s">
        <v>25</v>
      </c>
      <c r="F257" s="55">
        <v>2</v>
      </c>
      <c r="G257" s="35" t="s">
        <v>88</v>
      </c>
      <c r="H257" s="36">
        <v>7.5692745905675277E-2</v>
      </c>
      <c r="I257" s="36">
        <v>4.2907940411148038E-6</v>
      </c>
      <c r="J257" s="36">
        <v>0</v>
      </c>
      <c r="K257" s="36">
        <v>9.0110411792470577E-2</v>
      </c>
      <c r="L257" s="36">
        <v>1.7120978240569406E-3</v>
      </c>
      <c r="M257" s="36">
        <v>5.1362934721708269E-3</v>
      </c>
      <c r="N257" s="36">
        <v>6.8483912962277625E-3</v>
      </c>
      <c r="O257" s="36">
        <v>6.8483912962277625E-3</v>
      </c>
      <c r="P257" s="36">
        <v>8.7254188976228643E-5</v>
      </c>
      <c r="Q257" s="36">
        <v>4.95607264858588E-3</v>
      </c>
      <c r="R257" s="37">
        <v>104.14122430099418</v>
      </c>
      <c r="S257" s="36">
        <v>2.0263280663750704E-3</v>
      </c>
      <c r="T257" s="36">
        <v>2.0263280663750699E-4</v>
      </c>
      <c r="U257" s="36">
        <v>8.53870042271329E-5</v>
      </c>
      <c r="V257" s="37">
        <v>104.25165918061164</v>
      </c>
    </row>
    <row r="258" spans="2:22" x14ac:dyDescent="0.35">
      <c r="B258" s="35">
        <v>204</v>
      </c>
      <c r="C258" s="34" t="s">
        <v>95</v>
      </c>
      <c r="D258" s="34" t="s">
        <v>63</v>
      </c>
      <c r="E258" s="34" t="s">
        <v>26</v>
      </c>
      <c r="F258" s="55">
        <v>2</v>
      </c>
      <c r="G258" s="35" t="s">
        <v>88</v>
      </c>
      <c r="H258" s="36">
        <v>7.3251044424847048E-2</v>
      </c>
      <c r="I258" s="36">
        <v>9.4808569721542933E-6</v>
      </c>
      <c r="J258" s="36">
        <v>0</v>
      </c>
      <c r="K258" s="36">
        <v>8.7203624315294104E-2</v>
      </c>
      <c r="L258" s="36">
        <v>1.6568688619905878E-3</v>
      </c>
      <c r="M258" s="36">
        <v>4.9706065859717683E-3</v>
      </c>
      <c r="N258" s="36">
        <v>6.6274754479623511E-3</v>
      </c>
      <c r="O258" s="36">
        <v>6.6274754479623511E-3</v>
      </c>
      <c r="P258" s="36">
        <v>1.9279519780679492E-4</v>
      </c>
      <c r="Q258" s="36">
        <v>4.7961993373411742E-3</v>
      </c>
      <c r="R258" s="37">
        <v>100.46118700616991</v>
      </c>
      <c r="S258" s="36">
        <v>1.9609626448791003E-3</v>
      </c>
      <c r="T258" s="36">
        <v>1.9609626448790999E-4</v>
      </c>
      <c r="U258" s="36">
        <v>8.2632584735935064E-5</v>
      </c>
      <c r="V258" s="37">
        <v>100.56805947031583</v>
      </c>
    </row>
    <row r="259" spans="2:22" x14ac:dyDescent="0.35">
      <c r="B259" s="35">
        <v>204</v>
      </c>
      <c r="C259" s="34" t="s">
        <v>95</v>
      </c>
      <c r="D259" s="34" t="s">
        <v>63</v>
      </c>
      <c r="E259" s="34" t="s">
        <v>27</v>
      </c>
      <c r="F259" s="55">
        <v>3</v>
      </c>
      <c r="G259" s="35" t="s">
        <v>88</v>
      </c>
      <c r="H259" s="36">
        <v>7.5692745905675277E-2</v>
      </c>
      <c r="I259" s="36">
        <v>9.89357152714158E-6</v>
      </c>
      <c r="J259" s="36">
        <v>0</v>
      </c>
      <c r="K259" s="36">
        <v>9.0110411792470577E-2</v>
      </c>
      <c r="L259" s="36">
        <v>1.7120978240569406E-3</v>
      </c>
      <c r="M259" s="36">
        <v>5.1362934721708269E-3</v>
      </c>
      <c r="N259" s="36">
        <v>6.8483912962277625E-3</v>
      </c>
      <c r="O259" s="36">
        <v>6.8483912962277625E-3</v>
      </c>
      <c r="P259" s="36">
        <v>2.0118783409486641E-4</v>
      </c>
      <c r="Q259" s="36">
        <v>4.95607264858588E-3</v>
      </c>
      <c r="R259" s="37">
        <v>103.71535402757588</v>
      </c>
      <c r="S259" s="36">
        <v>2.0263280663750704E-3</v>
      </c>
      <c r="T259" s="36">
        <v>2.0263280663750699E-4</v>
      </c>
      <c r="U259" s="36">
        <v>8.53870042271329E-5</v>
      </c>
      <c r="V259" s="37">
        <v>103.82578890719337</v>
      </c>
    </row>
    <row r="260" spans="2:22" x14ac:dyDescent="0.35">
      <c r="B260" s="35">
        <v>204</v>
      </c>
      <c r="C260" s="34" t="s">
        <v>95</v>
      </c>
      <c r="D260" s="34" t="s">
        <v>63</v>
      </c>
      <c r="E260" s="34" t="s">
        <v>28</v>
      </c>
      <c r="F260" s="55">
        <v>3</v>
      </c>
      <c r="G260" s="35" t="s">
        <v>88</v>
      </c>
      <c r="H260" s="36">
        <v>7.5692745905675277E-2</v>
      </c>
      <c r="I260" s="36">
        <v>6.6537726006622242E-6</v>
      </c>
      <c r="J260" s="36">
        <v>0</v>
      </c>
      <c r="K260" s="36">
        <v>9.0110411792470577E-2</v>
      </c>
      <c r="L260" s="36">
        <v>1.7120978240569406E-3</v>
      </c>
      <c r="M260" s="36">
        <v>5.1362934721708269E-3</v>
      </c>
      <c r="N260" s="36">
        <v>6.8483912962277625E-3</v>
      </c>
      <c r="O260" s="36">
        <v>6.8483912962277625E-3</v>
      </c>
      <c r="P260" s="36">
        <v>1.3530584929967755E-4</v>
      </c>
      <c r="Q260" s="36">
        <v>4.95607264858588E-3</v>
      </c>
      <c r="R260" s="37">
        <v>103.90623128214477</v>
      </c>
      <c r="S260" s="36">
        <v>2.0263280663750704E-3</v>
      </c>
      <c r="T260" s="36">
        <v>2.0263280663750699E-4</v>
      </c>
      <c r="U260" s="36">
        <v>8.53870042271329E-5</v>
      </c>
      <c r="V260" s="37">
        <v>104.01666616176222</v>
      </c>
    </row>
    <row r="261" spans="2:22" x14ac:dyDescent="0.35">
      <c r="B261" s="35">
        <v>204</v>
      </c>
      <c r="C261" s="34" t="s">
        <v>95</v>
      </c>
      <c r="D261" s="34" t="s">
        <v>63</v>
      </c>
      <c r="E261" s="34" t="s">
        <v>29</v>
      </c>
      <c r="F261" s="55">
        <v>3</v>
      </c>
      <c r="G261" s="35" t="s">
        <v>88</v>
      </c>
      <c r="H261" s="36">
        <v>7.3251044424847048E-2</v>
      </c>
      <c r="I261" s="36">
        <v>1.0966343758195374E-5</v>
      </c>
      <c r="J261" s="36">
        <v>0</v>
      </c>
      <c r="K261" s="36">
        <v>8.7203624315294104E-2</v>
      </c>
      <c r="L261" s="36">
        <v>1.6568688619905878E-3</v>
      </c>
      <c r="M261" s="36">
        <v>4.9706065859717683E-3</v>
      </c>
      <c r="N261" s="36">
        <v>6.6274754479623511E-3</v>
      </c>
      <c r="O261" s="36">
        <v>6.6274754479623511E-3</v>
      </c>
      <c r="P261" s="36">
        <v>2.2300288046621315E-4</v>
      </c>
      <c r="Q261" s="36">
        <v>4.7961993373411742E-3</v>
      </c>
      <c r="R261" s="37">
        <v>100.38545358910326</v>
      </c>
      <c r="S261" s="36">
        <v>1.9609626448791003E-3</v>
      </c>
      <c r="T261" s="36">
        <v>1.9609626448790999E-4</v>
      </c>
      <c r="U261" s="36">
        <v>8.2632584735935064E-5</v>
      </c>
      <c r="V261" s="37">
        <v>100.49232605324919</v>
      </c>
    </row>
    <row r="262" spans="2:22" x14ac:dyDescent="0.35">
      <c r="B262" s="35">
        <v>204</v>
      </c>
      <c r="C262" s="34" t="s">
        <v>95</v>
      </c>
      <c r="D262" s="34" t="s">
        <v>63</v>
      </c>
      <c r="E262" s="34" t="s">
        <v>30</v>
      </c>
      <c r="F262" s="55">
        <v>4</v>
      </c>
      <c r="G262" s="35" t="s">
        <v>88</v>
      </c>
      <c r="H262" s="36">
        <v>7.5692745905675277E-2</v>
      </c>
      <c r="I262" s="36">
        <v>7.6725990729996887E-6</v>
      </c>
      <c r="J262" s="36">
        <v>0</v>
      </c>
      <c r="K262" s="36">
        <v>9.0110411792470577E-2</v>
      </c>
      <c r="L262" s="36">
        <v>1.7120978240569406E-3</v>
      </c>
      <c r="M262" s="36">
        <v>5.1362934721708269E-3</v>
      </c>
      <c r="N262" s="36">
        <v>6.8483912962277625E-3</v>
      </c>
      <c r="O262" s="36">
        <v>6.8483912962277625E-3</v>
      </c>
      <c r="P262" s="36">
        <v>1.5602389745102176E-4</v>
      </c>
      <c r="Q262" s="36">
        <v>4.95607264858588E-3</v>
      </c>
      <c r="R262" s="37">
        <v>103.88821485404765</v>
      </c>
      <c r="S262" s="36">
        <v>2.0263280663750704E-3</v>
      </c>
      <c r="T262" s="36">
        <v>2.0263280663750699E-4</v>
      </c>
      <c r="U262" s="36">
        <v>8.53870042271329E-5</v>
      </c>
      <c r="V262" s="37">
        <v>103.9986497336651</v>
      </c>
    </row>
    <row r="263" spans="2:22" x14ac:dyDescent="0.35">
      <c r="B263" s="35">
        <v>204</v>
      </c>
      <c r="C263" s="34" t="s">
        <v>95</v>
      </c>
      <c r="D263" s="34" t="s">
        <v>63</v>
      </c>
      <c r="E263" s="34" t="s">
        <v>31</v>
      </c>
      <c r="F263" s="55">
        <v>4</v>
      </c>
      <c r="G263" s="35" t="s">
        <v>88</v>
      </c>
      <c r="H263" s="36">
        <v>7.3251044424847048E-2</v>
      </c>
      <c r="I263" s="36">
        <v>8.8438425108282959E-6</v>
      </c>
      <c r="J263" s="36">
        <v>0</v>
      </c>
      <c r="K263" s="36">
        <v>8.7203624315294104E-2</v>
      </c>
      <c r="L263" s="36">
        <v>1.6568688619905878E-3</v>
      </c>
      <c r="M263" s="36">
        <v>4.9706065859717683E-3</v>
      </c>
      <c r="N263" s="36">
        <v>6.6274754479623511E-3</v>
      </c>
      <c r="O263" s="36">
        <v>6.6274754479623511E-3</v>
      </c>
      <c r="P263" s="36">
        <v>1.7984137628645732E-4</v>
      </c>
      <c r="Q263" s="36">
        <v>4.7961993373411742E-3</v>
      </c>
      <c r="R263" s="37">
        <v>101.23693020277584</v>
      </c>
      <c r="S263" s="36">
        <v>1.9609626448791003E-3</v>
      </c>
      <c r="T263" s="36">
        <v>1.9609626448790999E-4</v>
      </c>
      <c r="U263" s="36">
        <v>8.2632584735935064E-5</v>
      </c>
      <c r="V263" s="37">
        <v>101.34380266692176</v>
      </c>
    </row>
    <row r="264" spans="2:22" x14ac:dyDescent="0.35">
      <c r="B264" s="35">
        <v>204</v>
      </c>
      <c r="C264" s="34" t="s">
        <v>95</v>
      </c>
      <c r="D264" s="34" t="s">
        <v>63</v>
      </c>
      <c r="E264" s="34" t="s">
        <v>32</v>
      </c>
      <c r="F264" s="55">
        <v>4</v>
      </c>
      <c r="G264" s="35" t="s">
        <v>88</v>
      </c>
      <c r="H264" s="36">
        <v>7.5692745905675277E-2</v>
      </c>
      <c r="I264" s="36">
        <v>9.2236568429202846E-6</v>
      </c>
      <c r="J264" s="36">
        <v>0</v>
      </c>
      <c r="K264" s="36">
        <v>9.0110411792470577E-2</v>
      </c>
      <c r="L264" s="36">
        <v>1.7120978240569406E-3</v>
      </c>
      <c r="M264" s="36">
        <v>5.1362934721708269E-3</v>
      </c>
      <c r="N264" s="36">
        <v>6.8483912962277625E-3</v>
      </c>
      <c r="O264" s="36">
        <v>6.8483912962277625E-3</v>
      </c>
      <c r="P264" s="36">
        <v>1.8756497970127519E-4</v>
      </c>
      <c r="Q264" s="36">
        <v>4.95607264858588E-3</v>
      </c>
      <c r="R264" s="37">
        <v>104.66938108340692</v>
      </c>
      <c r="S264" s="36">
        <v>2.0263280663750704E-3</v>
      </c>
      <c r="T264" s="36">
        <v>2.0263280663750699E-4</v>
      </c>
      <c r="U264" s="36">
        <v>8.53870042271329E-5</v>
      </c>
      <c r="V264" s="37">
        <v>104.77981596302433</v>
      </c>
    </row>
    <row r="265" spans="2:22" x14ac:dyDescent="0.35">
      <c r="B265" s="38">
        <v>204</v>
      </c>
      <c r="C265" s="39" t="s">
        <v>95</v>
      </c>
      <c r="D265" s="39"/>
      <c r="E265" s="39" t="s">
        <v>62</v>
      </c>
      <c r="F265" s="56"/>
      <c r="G265" s="38"/>
      <c r="H265" s="40">
        <f>SUM(H253:H264)</f>
        <v>0.89122104050230588</v>
      </c>
      <c r="I265" s="40">
        <f t="shared" ref="I265:V265" si="21">SUM(I253:I264)</f>
        <v>9.6384187419076885E-5</v>
      </c>
      <c r="J265" s="40">
        <f t="shared" si="21"/>
        <v>0</v>
      </c>
      <c r="K265" s="40">
        <f t="shared" si="21"/>
        <v>1.0609774291694116</v>
      </c>
      <c r="L265" s="40">
        <f t="shared" si="21"/>
        <v>2.0158571154218815E-2</v>
      </c>
      <c r="M265" s="40">
        <f t="shared" si="21"/>
        <v>6.0475713462656511E-2</v>
      </c>
      <c r="N265" s="40">
        <f t="shared" si="21"/>
        <v>8.063428461687526E-2</v>
      </c>
      <c r="O265" s="40">
        <f t="shared" si="21"/>
        <v>8.063428461687526E-2</v>
      </c>
      <c r="P265" s="40">
        <f t="shared" si="21"/>
        <v>1.9599924915527671E-3</v>
      </c>
      <c r="Q265" s="40">
        <f t="shared" si="21"/>
        <v>5.8353758604317622E-2</v>
      </c>
      <c r="R265" s="41">
        <f t="shared" si="21"/>
        <v>1226.3218697602927</v>
      </c>
      <c r="S265" s="40">
        <f t="shared" si="21"/>
        <v>2.3858378846029055E-2</v>
      </c>
      <c r="T265" s="40">
        <f t="shared" si="21"/>
        <v>2.3858378846029048E-3</v>
      </c>
      <c r="U265" s="40">
        <f t="shared" si="21"/>
        <v>1.0053631142872099E-3</v>
      </c>
      <c r="V265" s="41">
        <f t="shared" si="21"/>
        <v>1227.6221514074014</v>
      </c>
    </row>
    <row r="266" spans="2:22" x14ac:dyDescent="0.35">
      <c r="B266" s="35">
        <v>204</v>
      </c>
      <c r="C266" s="34" t="s">
        <v>94</v>
      </c>
      <c r="D266" s="34" t="s">
        <v>63</v>
      </c>
      <c r="E266" s="34" t="s">
        <v>21</v>
      </c>
      <c r="F266" s="55">
        <v>1</v>
      </c>
      <c r="G266" s="35" t="s">
        <v>88</v>
      </c>
      <c r="H266" s="36">
        <v>4.2686181494250865</v>
      </c>
      <c r="I266" s="36">
        <v>7.155067861985503E-5</v>
      </c>
      <c r="J266" s="36">
        <v>0</v>
      </c>
      <c r="K266" s="36">
        <v>0.93634204568034141</v>
      </c>
      <c r="L266" s="36">
        <v>2.5649508171750986E-2</v>
      </c>
      <c r="M266" s="36">
        <v>7.694852451525297E-2</v>
      </c>
      <c r="N266" s="36">
        <v>0.10259803268700395</v>
      </c>
      <c r="O266" s="36">
        <v>0.10259803268700395</v>
      </c>
      <c r="P266" s="36">
        <v>1.4549979266896241E-3</v>
      </c>
      <c r="Q266" s="36">
        <v>0.12251079441850915</v>
      </c>
      <c r="R266" s="37">
        <v>1589.822173804042</v>
      </c>
      <c r="S266" s="36">
        <v>5.1687788757320154</v>
      </c>
      <c r="T266" s="36">
        <v>1.82142577019269E-2</v>
      </c>
      <c r="U266" s="36">
        <v>1.5856552951258741E-3</v>
      </c>
      <c r="V266" s="37">
        <v>1739.3747606155491</v>
      </c>
    </row>
    <row r="267" spans="2:22" x14ac:dyDescent="0.35">
      <c r="B267" s="35">
        <v>204</v>
      </c>
      <c r="C267" s="34" t="s">
        <v>94</v>
      </c>
      <c r="D267" s="34" t="s">
        <v>63</v>
      </c>
      <c r="E267" s="34" t="s">
        <v>22</v>
      </c>
      <c r="F267" s="55">
        <v>1</v>
      </c>
      <c r="G267" s="35" t="s">
        <v>88</v>
      </c>
      <c r="H267" s="36">
        <v>3.6226292373986277</v>
      </c>
      <c r="I267" s="36">
        <v>8.1721639193104573E-5</v>
      </c>
      <c r="J267" s="36">
        <v>0</v>
      </c>
      <c r="K267" s="36">
        <v>0.79464125207453784</v>
      </c>
      <c r="L267" s="36">
        <v>2.1767854367670439E-2</v>
      </c>
      <c r="M267" s="36">
        <v>6.5303563103011331E-2</v>
      </c>
      <c r="N267" s="36">
        <v>8.7071417470681756E-2</v>
      </c>
      <c r="O267" s="36">
        <v>8.7071417470681756E-2</v>
      </c>
      <c r="P267" s="36">
        <v>1.6618265247123607E-3</v>
      </c>
      <c r="Q267" s="36">
        <v>0.22531277808843245</v>
      </c>
      <c r="R267" s="37">
        <v>1350.5827171207122</v>
      </c>
      <c r="S267" s="36">
        <v>4.3913228622077662</v>
      </c>
      <c r="T267" s="36">
        <v>1.5457813320078874E-2</v>
      </c>
      <c r="U267" s="36">
        <v>1.3456910483624776E-3</v>
      </c>
      <c r="V267" s="37">
        <v>1477.6360777923503</v>
      </c>
    </row>
    <row r="268" spans="2:22" x14ac:dyDescent="0.35">
      <c r="B268" s="35">
        <v>204</v>
      </c>
      <c r="C268" s="34" t="s">
        <v>94</v>
      </c>
      <c r="D268" s="34" t="s">
        <v>63</v>
      </c>
      <c r="E268" s="34" t="s">
        <v>23</v>
      </c>
      <c r="F268" s="55">
        <v>1</v>
      </c>
      <c r="G268" s="35" t="s">
        <v>88</v>
      </c>
      <c r="H268" s="36">
        <v>4.2767125720132997</v>
      </c>
      <c r="I268" s="36">
        <v>1.1205082293434557E-4</v>
      </c>
      <c r="J268" s="36">
        <v>0</v>
      </c>
      <c r="K268" s="36">
        <v>0.93811759644162707</v>
      </c>
      <c r="L268" s="36">
        <v>2.5698146384646646E-2</v>
      </c>
      <c r="M268" s="36">
        <v>7.7094439153939945E-2</v>
      </c>
      <c r="N268" s="36">
        <v>0.10279258553858658</v>
      </c>
      <c r="O268" s="36">
        <v>0.10279258553858658</v>
      </c>
      <c r="P268" s="36">
        <v>2.2785767821927785E-3</v>
      </c>
      <c r="Q268" s="36">
        <v>9.9897633237947286E-2</v>
      </c>
      <c r="R268" s="37">
        <v>1585.7069830625451</v>
      </c>
      <c r="S268" s="36">
        <v>5.3572673067934904</v>
      </c>
      <c r="T268" s="36">
        <v>1.8248796724582246E-2</v>
      </c>
      <c r="U268" s="36">
        <v>1.5886621145668957E-3</v>
      </c>
      <c r="V268" s="37">
        <v>1740.5463987847772</v>
      </c>
    </row>
    <row r="269" spans="2:22" x14ac:dyDescent="0.35">
      <c r="B269" s="35">
        <v>204</v>
      </c>
      <c r="C269" s="34" t="s">
        <v>94</v>
      </c>
      <c r="D269" s="34" t="s">
        <v>63</v>
      </c>
      <c r="E269" s="34" t="s">
        <v>24</v>
      </c>
      <c r="F269" s="55">
        <v>2</v>
      </c>
      <c r="G269" s="35" t="s">
        <v>88</v>
      </c>
      <c r="H269" s="36">
        <v>3.1405389050261996</v>
      </c>
      <c r="I269" s="36">
        <v>9.6607607119193303E-5</v>
      </c>
      <c r="J269" s="36">
        <v>0</v>
      </c>
      <c r="K269" s="36">
        <v>0.68889240497348891</v>
      </c>
      <c r="L269" s="36">
        <v>1.8871043388835478E-2</v>
      </c>
      <c r="M269" s="36">
        <v>5.6613130166506438E-2</v>
      </c>
      <c r="N269" s="36">
        <v>7.5484173555341913E-2</v>
      </c>
      <c r="O269" s="36">
        <v>7.5484173555341913E-2</v>
      </c>
      <c r="P269" s="36">
        <v>1.9645357776084896E-3</v>
      </c>
      <c r="Q269" s="36">
        <v>5.394187205909573E-2</v>
      </c>
      <c r="R269" s="37">
        <v>1166.3710495979001</v>
      </c>
      <c r="S269" s="36">
        <v>3.929436176121206</v>
      </c>
      <c r="T269" s="36">
        <v>1.3400726637208997E-2</v>
      </c>
      <c r="U269" s="36">
        <v>1.2597293172637689E-3</v>
      </c>
      <c r="V269" s="37">
        <v>1279.9464550881539</v>
      </c>
    </row>
    <row r="270" spans="2:22" x14ac:dyDescent="0.35">
      <c r="B270" s="35">
        <v>204</v>
      </c>
      <c r="C270" s="34" t="s">
        <v>94</v>
      </c>
      <c r="D270" s="34" t="s">
        <v>63</v>
      </c>
      <c r="E270" s="34" t="s">
        <v>25</v>
      </c>
      <c r="F270" s="55">
        <v>2</v>
      </c>
      <c r="G270" s="35" t="s">
        <v>88</v>
      </c>
      <c r="H270" s="36">
        <v>3.1707386297897555</v>
      </c>
      <c r="I270" s="36">
        <v>4.372773102126322E-5</v>
      </c>
      <c r="J270" s="36">
        <v>0</v>
      </c>
      <c r="K270" s="36">
        <v>0.69551686072807584</v>
      </c>
      <c r="L270" s="36">
        <v>1.9052509160659516E-2</v>
      </c>
      <c r="M270" s="36">
        <v>5.7157527481978526E-2</v>
      </c>
      <c r="N270" s="36">
        <v>7.6210036642638063E-2</v>
      </c>
      <c r="O270" s="36">
        <v>7.6210036642638063E-2</v>
      </c>
      <c r="P270" s="36">
        <v>8.8921250227142065E-4</v>
      </c>
      <c r="Q270" s="36">
        <v>7.5305743123147945E-2</v>
      </c>
      <c r="R270" s="37">
        <v>1179.4609304278997</v>
      </c>
      <c r="S270" s="36">
        <v>3.9214771990590442</v>
      </c>
      <c r="T270" s="36">
        <v>1.352958931597654E-2</v>
      </c>
      <c r="U270" s="36">
        <v>2.6898212299512388E-3</v>
      </c>
      <c r="V270" s="37">
        <v>1292.8476331702868</v>
      </c>
    </row>
    <row r="271" spans="2:22" x14ac:dyDescent="0.35">
      <c r="B271" s="35">
        <v>204</v>
      </c>
      <c r="C271" s="34" t="s">
        <v>94</v>
      </c>
      <c r="D271" s="34" t="s">
        <v>63</v>
      </c>
      <c r="E271" s="34" t="s">
        <v>26</v>
      </c>
      <c r="F271" s="55">
        <v>2</v>
      </c>
      <c r="G271" s="35" t="s">
        <v>88</v>
      </c>
      <c r="H271" s="36">
        <v>3.1238178008735127</v>
      </c>
      <c r="I271" s="36">
        <v>9.8578189859232262E-5</v>
      </c>
      <c r="J271" s="36">
        <v>0</v>
      </c>
      <c r="K271" s="36">
        <v>0.68522454986902881</v>
      </c>
      <c r="L271" s="36">
        <v>1.8770568695950902E-2</v>
      </c>
      <c r="M271" s="36">
        <v>5.6311706087852693E-2</v>
      </c>
      <c r="N271" s="36">
        <v>7.508227478380361E-2</v>
      </c>
      <c r="O271" s="36">
        <v>7.508227478380361E-2</v>
      </c>
      <c r="P271" s="36">
        <v>2.0046079873545391E-3</v>
      </c>
      <c r="Q271" s="36">
        <v>6.2941656999376455E-2</v>
      </c>
      <c r="R271" s="37">
        <v>1160.159541964648</v>
      </c>
      <c r="S271" s="36">
        <v>3.9115214926577435</v>
      </c>
      <c r="T271" s="36">
        <v>1.3329377434859093E-2</v>
      </c>
      <c r="U271" s="36">
        <v>4.4664138690310839E-3</v>
      </c>
      <c r="V271" s="37">
        <v>1273.2144287793026</v>
      </c>
    </row>
    <row r="272" spans="2:22" x14ac:dyDescent="0.35">
      <c r="B272" s="35">
        <v>204</v>
      </c>
      <c r="C272" s="34" t="s">
        <v>94</v>
      </c>
      <c r="D272" s="34" t="s">
        <v>63</v>
      </c>
      <c r="E272" s="34" t="s">
        <v>27</v>
      </c>
      <c r="F272" s="55">
        <v>3</v>
      </c>
      <c r="G272" s="35" t="s">
        <v>88</v>
      </c>
      <c r="H272" s="36">
        <v>3.2961985062422587</v>
      </c>
      <c r="I272" s="36">
        <v>1.0503104501331178E-4</v>
      </c>
      <c r="J272" s="36">
        <v>0</v>
      </c>
      <c r="K272" s="36">
        <v>0.7230370916918506</v>
      </c>
      <c r="L272" s="36">
        <v>1.9806379386022425E-2</v>
      </c>
      <c r="M272" s="36">
        <v>5.9419138158067313E-2</v>
      </c>
      <c r="N272" s="36">
        <v>7.9225517544089699E-2</v>
      </c>
      <c r="O272" s="36">
        <v>7.9225517544089699E-2</v>
      </c>
      <c r="P272" s="36">
        <v>2.1358281386028148E-3</v>
      </c>
      <c r="Q272" s="36">
        <v>5.2635169699866764E-2</v>
      </c>
      <c r="R272" s="37">
        <v>1223.2103188966555</v>
      </c>
      <c r="S272" s="36">
        <v>4.1543114650249313</v>
      </c>
      <c r="T272" s="36">
        <v>1.4064928491551562E-2</v>
      </c>
      <c r="U272" s="36">
        <v>6.8376678024886393E-3</v>
      </c>
      <c r="V272" s="37">
        <v>1343.2582459676146</v>
      </c>
    </row>
    <row r="273" spans="2:22" x14ac:dyDescent="0.35">
      <c r="B273" s="35">
        <v>204</v>
      </c>
      <c r="C273" s="34" t="s">
        <v>94</v>
      </c>
      <c r="D273" s="34" t="s">
        <v>63</v>
      </c>
      <c r="E273" s="34" t="s">
        <v>28</v>
      </c>
      <c r="F273" s="55">
        <v>3</v>
      </c>
      <c r="G273" s="35" t="s">
        <v>88</v>
      </c>
      <c r="H273" s="36">
        <v>3.1710794303420435</v>
      </c>
      <c r="I273" s="36">
        <v>6.8253545931911886E-5</v>
      </c>
      <c r="J273" s="36">
        <v>0</v>
      </c>
      <c r="K273" s="36">
        <v>0.69559161697825445</v>
      </c>
      <c r="L273" s="36">
        <v>1.9054556981814932E-2</v>
      </c>
      <c r="M273" s="36">
        <v>5.7163670945444785E-2</v>
      </c>
      <c r="N273" s="36">
        <v>7.6218227927259727E-2</v>
      </c>
      <c r="O273" s="36">
        <v>7.6218227927259727E-2</v>
      </c>
      <c r="P273" s="36">
        <v>1.3879500479341228E-3</v>
      </c>
      <c r="Q273" s="36">
        <v>5.0811057459778472E-2</v>
      </c>
      <c r="R273" s="37">
        <v>1176.238494518328</v>
      </c>
      <c r="S273" s="36">
        <v>4.0078312093646735</v>
      </c>
      <c r="T273" s="36">
        <v>1.3531043517047477E-2</v>
      </c>
      <c r="U273" s="36">
        <v>6.1132536170859526E-3</v>
      </c>
      <c r="V273" s="37">
        <v>1292.0434949125563</v>
      </c>
    </row>
    <row r="274" spans="2:22" x14ac:dyDescent="0.35">
      <c r="B274" s="35">
        <v>204</v>
      </c>
      <c r="C274" s="34" t="s">
        <v>94</v>
      </c>
      <c r="D274" s="34" t="s">
        <v>63</v>
      </c>
      <c r="E274" s="34" t="s">
        <v>29</v>
      </c>
      <c r="F274" s="55">
        <v>3</v>
      </c>
      <c r="G274" s="35" t="s">
        <v>88</v>
      </c>
      <c r="H274" s="36">
        <v>3.0347991576999682</v>
      </c>
      <c r="I274" s="36">
        <v>1.1083132150246939E-4</v>
      </c>
      <c r="J274" s="36">
        <v>0</v>
      </c>
      <c r="K274" s="36">
        <v>0.66569787975354155</v>
      </c>
      <c r="L274" s="36">
        <v>1.823566856302954E-2</v>
      </c>
      <c r="M274" s="36">
        <v>5.4707005689088609E-2</v>
      </c>
      <c r="N274" s="36">
        <v>7.2942674252118159E-2</v>
      </c>
      <c r="O274" s="36">
        <v>7.2942674252118159E-2</v>
      </c>
      <c r="P274" s="36">
        <v>2.2537779670144917E-3</v>
      </c>
      <c r="Q274" s="36">
        <v>5.254226461616391E-2</v>
      </c>
      <c r="R274" s="37">
        <v>1127.0646372274725</v>
      </c>
      <c r="S274" s="36">
        <v>3.8033431331894172</v>
      </c>
      <c r="T274" s="36">
        <v>1.2949533548551953E-2</v>
      </c>
      <c r="U274" s="36">
        <v>3.6042128290966024E-3</v>
      </c>
      <c r="V274" s="37">
        <v>1236.9898713471425</v>
      </c>
    </row>
    <row r="275" spans="2:22" x14ac:dyDescent="0.35">
      <c r="B275" s="35">
        <v>204</v>
      </c>
      <c r="C275" s="34" t="s">
        <v>94</v>
      </c>
      <c r="D275" s="34" t="s">
        <v>63</v>
      </c>
      <c r="E275" s="34" t="s">
        <v>30</v>
      </c>
      <c r="F275" s="55">
        <v>4</v>
      </c>
      <c r="G275" s="35" t="s">
        <v>88</v>
      </c>
      <c r="H275" s="36">
        <v>3.1095980355299235</v>
      </c>
      <c r="I275" s="36">
        <v>7.6766582338938589E-5</v>
      </c>
      <c r="J275" s="36">
        <v>0</v>
      </c>
      <c r="K275" s="36">
        <v>0.68210537553559603</v>
      </c>
      <c r="L275" s="36">
        <v>1.8685124185663676E-2</v>
      </c>
      <c r="M275" s="36">
        <v>5.6055372556991015E-2</v>
      </c>
      <c r="N275" s="36">
        <v>7.4740496742654705E-2</v>
      </c>
      <c r="O275" s="36">
        <v>7.4740496742654705E-2</v>
      </c>
      <c r="P275" s="36">
        <v>1.5610644133179324E-3</v>
      </c>
      <c r="Q275" s="36">
        <v>4.0569589117733139E-2</v>
      </c>
      <c r="R275" s="37">
        <v>1154.1081387680256</v>
      </c>
      <c r="S275" s="36">
        <v>3.9134072877595365</v>
      </c>
      <c r="T275" s="36">
        <v>1.3268701482744713E-2</v>
      </c>
      <c r="U275" s="36">
        <v>1.1729734463649544E-3</v>
      </c>
      <c r="V275" s="37">
        <v>1267.1997487182198</v>
      </c>
    </row>
    <row r="276" spans="2:22" x14ac:dyDescent="0.35">
      <c r="B276" s="35">
        <v>204</v>
      </c>
      <c r="C276" s="34" t="s">
        <v>94</v>
      </c>
      <c r="D276" s="34" t="s">
        <v>63</v>
      </c>
      <c r="E276" s="34" t="s">
        <v>31</v>
      </c>
      <c r="F276" s="55">
        <v>4</v>
      </c>
      <c r="G276" s="35" t="s">
        <v>88</v>
      </c>
      <c r="H276" s="36">
        <v>3.0054139429920887</v>
      </c>
      <c r="I276" s="36">
        <v>8.8481817932316382E-5</v>
      </c>
      <c r="J276" s="36">
        <v>0</v>
      </c>
      <c r="K276" s="36">
        <v>0.65925209072084567</v>
      </c>
      <c r="L276" s="36">
        <v>1.8059097064152339E-2</v>
      </c>
      <c r="M276" s="36">
        <v>5.4177291192457004E-2</v>
      </c>
      <c r="N276" s="36">
        <v>7.2236388256609357E-2</v>
      </c>
      <c r="O276" s="36">
        <v>7.2236388256609357E-2</v>
      </c>
      <c r="P276" s="36">
        <v>1.7992961649636134E-3</v>
      </c>
      <c r="Q276" s="36">
        <v>2.1867540627879413E-2</v>
      </c>
      <c r="R276" s="37">
        <v>1115.6647384442272</v>
      </c>
      <c r="S276" s="36">
        <v>3.7741947311865824</v>
      </c>
      <c r="T276" s="36">
        <v>1.2824146396415182E-2</v>
      </c>
      <c r="U276" s="36">
        <v>2.3392071450526303E-3</v>
      </c>
      <c r="V276" s="37">
        <v>1224.7405897125016</v>
      </c>
    </row>
    <row r="277" spans="2:22" x14ac:dyDescent="0.35">
      <c r="B277" s="35">
        <v>204</v>
      </c>
      <c r="C277" s="34" t="s">
        <v>94</v>
      </c>
      <c r="D277" s="34" t="s">
        <v>63</v>
      </c>
      <c r="E277" s="34" t="s">
        <v>32</v>
      </c>
      <c r="F277" s="55">
        <v>4</v>
      </c>
      <c r="G277" s="35" t="s">
        <v>88</v>
      </c>
      <c r="H277" s="36">
        <v>3.1602650384798299</v>
      </c>
      <c r="I277" s="36">
        <v>9.4160743499855073E-5</v>
      </c>
      <c r="J277" s="36">
        <v>0</v>
      </c>
      <c r="K277" s="36">
        <v>0.69321942779557533</v>
      </c>
      <c r="L277" s="36">
        <v>1.8989574867525852E-2</v>
      </c>
      <c r="M277" s="36">
        <v>5.6968724602577583E-2</v>
      </c>
      <c r="N277" s="36">
        <v>7.5958299470103408E-2</v>
      </c>
      <c r="O277" s="36">
        <v>7.5958299470103408E-2</v>
      </c>
      <c r="P277" s="36">
        <v>1.9147782971526506E-3</v>
      </c>
      <c r="Q277" s="36">
        <v>2.3383563812124551E-2</v>
      </c>
      <c r="R277" s="37">
        <v>1172.8247382015757</v>
      </c>
      <c r="S277" s="36">
        <v>3.9595675274010844</v>
      </c>
      <c r="T277" s="36">
        <v>1.3484898344681915E-2</v>
      </c>
      <c r="U277" s="36">
        <v>1.2061048841785456E-3</v>
      </c>
      <c r="V277" s="37">
        <v>1287.2661270301467</v>
      </c>
    </row>
    <row r="278" spans="2:22" x14ac:dyDescent="0.35">
      <c r="B278" s="38">
        <v>204</v>
      </c>
      <c r="C278" s="39" t="s">
        <v>94</v>
      </c>
      <c r="D278" s="39"/>
      <c r="E278" s="39" t="s">
        <v>62</v>
      </c>
      <c r="F278" s="56"/>
      <c r="G278" s="38"/>
      <c r="H278" s="40">
        <f>SUM(H266:H277)</f>
        <v>40.380409405812593</v>
      </c>
      <c r="I278" s="40">
        <f t="shared" ref="I278:V278" si="22">SUM(I266:I277)</f>
        <v>1.0477617249657972E-3</v>
      </c>
      <c r="J278" s="40">
        <f t="shared" si="22"/>
        <v>0</v>
      </c>
      <c r="K278" s="40">
        <f t="shared" si="22"/>
        <v>8.8576381922427636</v>
      </c>
      <c r="L278" s="40">
        <f t="shared" si="22"/>
        <v>0.24264003121772276</v>
      </c>
      <c r="M278" s="40">
        <f t="shared" si="22"/>
        <v>0.72792009365316812</v>
      </c>
      <c r="N278" s="40">
        <f t="shared" si="22"/>
        <v>0.97056012487089105</v>
      </c>
      <c r="O278" s="40">
        <f t="shared" si="22"/>
        <v>0.97056012487089105</v>
      </c>
      <c r="P278" s="40">
        <f t="shared" si="22"/>
        <v>2.1306452529814841E-2</v>
      </c>
      <c r="Q278" s="40">
        <f t="shared" si="22"/>
        <v>0.88171966326005546</v>
      </c>
      <c r="R278" s="41">
        <f t="shared" si="22"/>
        <v>15001.214462034033</v>
      </c>
      <c r="S278" s="40">
        <f t="shared" si="22"/>
        <v>50.292459266497495</v>
      </c>
      <c r="T278" s="40">
        <f t="shared" si="22"/>
        <v>0.17230381291562549</v>
      </c>
      <c r="U278" s="40">
        <f t="shared" si="22"/>
        <v>3.4209392598568665E-2</v>
      </c>
      <c r="V278" s="41">
        <f t="shared" si="22"/>
        <v>16455.0638319186</v>
      </c>
    </row>
    <row r="279" spans="2:22" x14ac:dyDescent="0.35">
      <c r="B279" s="35">
        <v>204</v>
      </c>
      <c r="C279" s="34" t="s">
        <v>93</v>
      </c>
      <c r="D279" s="34" t="s">
        <v>63</v>
      </c>
      <c r="E279" s="34" t="s">
        <v>21</v>
      </c>
      <c r="F279" s="55">
        <v>1</v>
      </c>
      <c r="G279" s="35" t="s">
        <v>88</v>
      </c>
      <c r="H279" s="36">
        <v>0.1963730935378126</v>
      </c>
      <c r="I279" s="36">
        <v>0</v>
      </c>
      <c r="J279" s="36">
        <v>0</v>
      </c>
      <c r="K279" s="36">
        <v>4.3075388259907275E-2</v>
      </c>
      <c r="L279" s="36">
        <v>1.1799774754011512E-3</v>
      </c>
      <c r="M279" s="36">
        <v>3.5399324262034531E-3</v>
      </c>
      <c r="N279" s="36">
        <v>4.7199099016046048E-3</v>
      </c>
      <c r="O279" s="36">
        <v>4.7199099016046048E-3</v>
      </c>
      <c r="P279" s="36">
        <v>0</v>
      </c>
      <c r="Q279" s="36">
        <v>0.29272716823357697</v>
      </c>
      <c r="R279" s="37">
        <v>90.938277698539125</v>
      </c>
      <c r="S279" s="36">
        <v>1.3965448950983702E-3</v>
      </c>
      <c r="T279" s="36">
        <v>1.3965448950983706E-4</v>
      </c>
      <c r="U279" s="36">
        <v>7.2946331737454431E-5</v>
      </c>
      <c r="V279" s="37">
        <v>91.014389395321984</v>
      </c>
    </row>
    <row r="280" spans="2:22" x14ac:dyDescent="0.35">
      <c r="B280" s="35">
        <v>204</v>
      </c>
      <c r="C280" s="34" t="s">
        <v>93</v>
      </c>
      <c r="D280" s="34" t="s">
        <v>63</v>
      </c>
      <c r="E280" s="34" t="s">
        <v>22</v>
      </c>
      <c r="F280" s="55">
        <v>1</v>
      </c>
      <c r="G280" s="35" t="s">
        <v>88</v>
      </c>
      <c r="H280" s="36">
        <v>1.0931821614736023E-3</v>
      </c>
      <c r="I280" s="36">
        <v>0</v>
      </c>
      <c r="J280" s="36">
        <v>0</v>
      </c>
      <c r="K280" s="36">
        <v>2.3979479671033859E-4</v>
      </c>
      <c r="L280" s="36">
        <v>6.5687732662866689E-6</v>
      </c>
      <c r="M280" s="36">
        <v>1.9706319798860002E-5</v>
      </c>
      <c r="N280" s="36">
        <v>2.6275093065146676E-5</v>
      </c>
      <c r="O280" s="36">
        <v>2.6275093065146676E-5</v>
      </c>
      <c r="P280" s="36">
        <v>0</v>
      </c>
      <c r="Q280" s="36">
        <v>1.6295721207346063E-3</v>
      </c>
      <c r="R280" s="37">
        <v>0.50624095788374091</v>
      </c>
      <c r="S280" s="36">
        <v>7.7743744803031923E-6</v>
      </c>
      <c r="T280" s="36">
        <v>7.7743744803031908E-7</v>
      </c>
      <c r="U280" s="36">
        <v>4.0608225477165921E-7</v>
      </c>
      <c r="V280" s="37">
        <v>0.50666466129291732</v>
      </c>
    </row>
    <row r="281" spans="2:22" x14ac:dyDescent="0.35">
      <c r="B281" s="35">
        <v>204</v>
      </c>
      <c r="C281" s="34" t="s">
        <v>93</v>
      </c>
      <c r="D281" s="34" t="s">
        <v>63</v>
      </c>
      <c r="E281" s="34" t="s">
        <v>23</v>
      </c>
      <c r="F281" s="55">
        <v>1</v>
      </c>
      <c r="G281" s="35" t="s">
        <v>88</v>
      </c>
      <c r="H281" s="36">
        <v>4.1564800720368545E-3</v>
      </c>
      <c r="I281" s="36">
        <v>0</v>
      </c>
      <c r="J281" s="36">
        <v>0</v>
      </c>
      <c r="K281" s="36">
        <v>9.1174401580163304E-4</v>
      </c>
      <c r="L281" s="36">
        <v>2.4975686707368829E-5</v>
      </c>
      <c r="M281" s="36">
        <v>7.4927060122106481E-5</v>
      </c>
      <c r="N281" s="36">
        <v>9.9902746829475317E-5</v>
      </c>
      <c r="O281" s="36">
        <v>9.9902746829475317E-5</v>
      </c>
      <c r="P281" s="36">
        <v>0</v>
      </c>
      <c r="Q281" s="36">
        <v>6.1959335639449938E-3</v>
      </c>
      <c r="R281" s="37">
        <v>1.9248214316415446</v>
      </c>
      <c r="S281" s="36">
        <v>2.9559604738127998E-5</v>
      </c>
      <c r="T281" s="36">
        <v>2.9559604738127991E-6</v>
      </c>
      <c r="U281" s="36">
        <v>1.5439995812691945E-6</v>
      </c>
      <c r="V281" s="37">
        <v>1.9264324300997728</v>
      </c>
    </row>
    <row r="282" spans="2:22" x14ac:dyDescent="0.35">
      <c r="B282" s="35">
        <v>204</v>
      </c>
      <c r="C282" s="34" t="s">
        <v>93</v>
      </c>
      <c r="D282" s="34" t="s">
        <v>63</v>
      </c>
      <c r="E282" s="34" t="s">
        <v>24</v>
      </c>
      <c r="F282" s="55">
        <v>2</v>
      </c>
      <c r="G282" s="35" t="s">
        <v>88</v>
      </c>
      <c r="H282" s="36">
        <v>0.63729702573831304</v>
      </c>
      <c r="I282" s="36">
        <v>0</v>
      </c>
      <c r="J282" s="36">
        <v>0</v>
      </c>
      <c r="K282" s="36">
        <v>0.13979418629098481</v>
      </c>
      <c r="L282" s="36">
        <v>3.8294255183516598E-3</v>
      </c>
      <c r="M282" s="36">
        <v>1.1488276555054978E-2</v>
      </c>
      <c r="N282" s="36">
        <v>1.5317702073406639E-2</v>
      </c>
      <c r="O282" s="36">
        <v>1.5317702073406639E-2</v>
      </c>
      <c r="P282" s="36">
        <v>0</v>
      </c>
      <c r="Q282" s="36">
        <v>0.94999854769887526</v>
      </c>
      <c r="R282" s="37">
        <v>295.12543118278217</v>
      </c>
      <c r="S282" s="36">
        <v>4.5322599543650777E-3</v>
      </c>
      <c r="T282" s="36">
        <v>4.5322599543650782E-4</v>
      </c>
      <c r="U282" s="36">
        <v>2.3673548864192249E-4</v>
      </c>
      <c r="V282" s="37">
        <v>295.37243935029505</v>
      </c>
    </row>
    <row r="283" spans="2:22" x14ac:dyDescent="0.35">
      <c r="B283" s="35">
        <v>204</v>
      </c>
      <c r="C283" s="34" t="s">
        <v>93</v>
      </c>
      <c r="D283" s="34" t="s">
        <v>63</v>
      </c>
      <c r="E283" s="34" t="s">
        <v>25</v>
      </c>
      <c r="F283" s="55">
        <v>2</v>
      </c>
      <c r="G283" s="35" t="s">
        <v>88</v>
      </c>
      <c r="H283" s="36">
        <v>0.78555024121105743</v>
      </c>
      <c r="I283" s="36">
        <v>0</v>
      </c>
      <c r="J283" s="36">
        <v>0</v>
      </c>
      <c r="K283" s="36">
        <v>0.17231424645919971</v>
      </c>
      <c r="L283" s="36">
        <v>4.7202576163852296E-3</v>
      </c>
      <c r="M283" s="36">
        <v>1.4160772849155687E-2</v>
      </c>
      <c r="N283" s="36">
        <v>1.8881030465540918E-2</v>
      </c>
      <c r="O283" s="36">
        <v>1.8881030465540918E-2</v>
      </c>
      <c r="P283" s="36">
        <v>0</v>
      </c>
      <c r="Q283" s="36">
        <v>1.1709949335326726</v>
      </c>
      <c r="R283" s="37">
        <v>363.7799084101614</v>
      </c>
      <c r="S283" s="36">
        <v>5.5865911130811418E-3</v>
      </c>
      <c r="T283" s="36">
        <v>5.5865911130811418E-4</v>
      </c>
      <c r="U283" s="36">
        <v>2.9180682271415752E-4</v>
      </c>
      <c r="V283" s="37">
        <v>364.08437762582446</v>
      </c>
    </row>
    <row r="284" spans="2:22" x14ac:dyDescent="0.35">
      <c r="B284" s="35">
        <v>204</v>
      </c>
      <c r="C284" s="34" t="s">
        <v>93</v>
      </c>
      <c r="D284" s="34" t="s">
        <v>63</v>
      </c>
      <c r="E284" s="34" t="s">
        <v>26</v>
      </c>
      <c r="F284" s="55">
        <v>2</v>
      </c>
      <c r="G284" s="35" t="s">
        <v>88</v>
      </c>
      <c r="H284" s="36">
        <v>1.425524070693217E-2</v>
      </c>
      <c r="I284" s="36">
        <v>0</v>
      </c>
      <c r="J284" s="36">
        <v>0</v>
      </c>
      <c r="K284" s="36">
        <v>3.126956026036735E-3</v>
      </c>
      <c r="L284" s="36">
        <v>8.5657676607119314E-5</v>
      </c>
      <c r="M284" s="36">
        <v>2.5697302982135792E-4</v>
      </c>
      <c r="N284" s="36">
        <v>3.4263070642847726E-4</v>
      </c>
      <c r="O284" s="36">
        <v>3.4263070642847726E-4</v>
      </c>
      <c r="P284" s="36">
        <v>0</v>
      </c>
      <c r="Q284" s="36">
        <v>2.1249837080275752E-2</v>
      </c>
      <c r="R284" s="37">
        <v>6.6014493875501286</v>
      </c>
      <c r="S284" s="36">
        <v>1.0137887670355005E-4</v>
      </c>
      <c r="T284" s="36">
        <v>1.013788767035501E-5</v>
      </c>
      <c r="U284" s="36">
        <v>5.2953665844496517E-6</v>
      </c>
      <c r="V284" s="37">
        <v>6.6069745363304726</v>
      </c>
    </row>
    <row r="285" spans="2:22" x14ac:dyDescent="0.35">
      <c r="B285" s="35">
        <v>204</v>
      </c>
      <c r="C285" s="34" t="s">
        <v>93</v>
      </c>
      <c r="D285" s="34" t="s">
        <v>63</v>
      </c>
      <c r="E285" s="34" t="s">
        <v>27</v>
      </c>
      <c r="F285" s="55">
        <v>3</v>
      </c>
      <c r="G285" s="35" t="s">
        <v>88</v>
      </c>
      <c r="H285" s="36">
        <v>0</v>
      </c>
      <c r="I285" s="36">
        <v>0</v>
      </c>
      <c r="J285" s="36">
        <v>0</v>
      </c>
      <c r="K285" s="36">
        <v>0</v>
      </c>
      <c r="L285" s="36">
        <v>0</v>
      </c>
      <c r="M285" s="36">
        <v>0</v>
      </c>
      <c r="N285" s="36">
        <v>0</v>
      </c>
      <c r="O285" s="36">
        <v>0</v>
      </c>
      <c r="P285" s="36">
        <v>0</v>
      </c>
      <c r="Q285" s="36">
        <v>0</v>
      </c>
      <c r="R285" s="37">
        <v>0</v>
      </c>
      <c r="S285" s="36">
        <v>0</v>
      </c>
      <c r="T285" s="36">
        <v>0</v>
      </c>
      <c r="U285" s="36">
        <v>0</v>
      </c>
      <c r="V285" s="37">
        <v>0</v>
      </c>
    </row>
    <row r="286" spans="2:22" x14ac:dyDescent="0.35">
      <c r="B286" s="35">
        <v>204</v>
      </c>
      <c r="C286" s="34" t="s">
        <v>93</v>
      </c>
      <c r="D286" s="34" t="s">
        <v>63</v>
      </c>
      <c r="E286" s="34" t="s">
        <v>28</v>
      </c>
      <c r="F286" s="55">
        <v>3</v>
      </c>
      <c r="G286" s="35" t="s">
        <v>88</v>
      </c>
      <c r="H286" s="36">
        <v>1.28337305577768E-2</v>
      </c>
      <c r="I286" s="36">
        <v>0</v>
      </c>
      <c r="J286" s="36">
        <v>0</v>
      </c>
      <c r="K286" s="36">
        <v>2.8151408965445884E-3</v>
      </c>
      <c r="L286" s="36">
        <v>7.7116028019531694E-5</v>
      </c>
      <c r="M286" s="36">
        <v>2.31348084058595E-4</v>
      </c>
      <c r="N286" s="36">
        <v>3.0846411207812677E-4</v>
      </c>
      <c r="O286" s="36">
        <v>3.0846411207812677E-4</v>
      </c>
      <c r="P286" s="36">
        <v>0</v>
      </c>
      <c r="Q286" s="36">
        <v>1.9130836798307811E-2</v>
      </c>
      <c r="R286" s="37">
        <v>5.9431632528954772</v>
      </c>
      <c r="S286" s="36">
        <v>9.1269534805591952E-5</v>
      </c>
      <c r="T286" s="36">
        <v>9.1269534805591949E-6</v>
      </c>
      <c r="U286" s="36">
        <v>4.7673209696440815E-6</v>
      </c>
      <c r="V286" s="37">
        <v>5.9481374425423823</v>
      </c>
    </row>
    <row r="287" spans="2:22" x14ac:dyDescent="0.35">
      <c r="B287" s="35">
        <v>204</v>
      </c>
      <c r="C287" s="34" t="s">
        <v>93</v>
      </c>
      <c r="D287" s="34" t="s">
        <v>63</v>
      </c>
      <c r="E287" s="34" t="s">
        <v>29</v>
      </c>
      <c r="F287" s="55">
        <v>3</v>
      </c>
      <c r="G287" s="35" t="s">
        <v>88</v>
      </c>
      <c r="H287" s="36">
        <v>4.6844119876815791E-4</v>
      </c>
      <c r="I287" s="36">
        <v>0</v>
      </c>
      <c r="J287" s="36">
        <v>0</v>
      </c>
      <c r="K287" s="36">
        <v>1.0275484360075723E-4</v>
      </c>
      <c r="L287" s="36">
        <v>2.8147953120161297E-6</v>
      </c>
      <c r="M287" s="36">
        <v>8.4443859360483874E-6</v>
      </c>
      <c r="N287" s="36">
        <v>1.1259181248064519E-5</v>
      </c>
      <c r="O287" s="36">
        <v>1.1259181248064519E-5</v>
      </c>
      <c r="P287" s="36">
        <v>0</v>
      </c>
      <c r="Q287" s="36">
        <v>6.9829049962458754E-4</v>
      </c>
      <c r="R287" s="37">
        <v>0.21693010509513933</v>
      </c>
      <c r="S287" s="36">
        <v>3.331409374917561E-6</v>
      </c>
      <c r="T287" s="36">
        <v>3.3314093749175608E-7</v>
      </c>
      <c r="U287" s="36">
        <v>1.7401094248308042E-7</v>
      </c>
      <c r="V287" s="37">
        <v>0.21711166690607231</v>
      </c>
    </row>
    <row r="288" spans="2:22" x14ac:dyDescent="0.35">
      <c r="B288" s="35">
        <v>204</v>
      </c>
      <c r="C288" s="34" t="s">
        <v>93</v>
      </c>
      <c r="D288" s="34" t="s">
        <v>63</v>
      </c>
      <c r="E288" s="34" t="s">
        <v>30</v>
      </c>
      <c r="F288" s="55">
        <v>4</v>
      </c>
      <c r="G288" s="35" t="s">
        <v>88</v>
      </c>
      <c r="H288" s="36">
        <v>5.8484579606696251E-3</v>
      </c>
      <c r="I288" s="36">
        <v>0</v>
      </c>
      <c r="J288" s="36">
        <v>0</v>
      </c>
      <c r="K288" s="36">
        <v>1.2828875526630149E-3</v>
      </c>
      <c r="L288" s="36">
        <v>3.5142536765567009E-5</v>
      </c>
      <c r="M288" s="36">
        <v>1.0542761029670103E-4</v>
      </c>
      <c r="N288" s="36">
        <v>1.4057014706226803E-4</v>
      </c>
      <c r="O288" s="36">
        <v>1.4057014706226803E-4</v>
      </c>
      <c r="P288" s="36">
        <v>0</v>
      </c>
      <c r="Q288" s="36">
        <v>8.7181115626224319E-3</v>
      </c>
      <c r="R288" s="37">
        <v>2.7083582814424427</v>
      </c>
      <c r="S288" s="36">
        <v>4.1592429808098289E-5</v>
      </c>
      <c r="T288" s="36">
        <v>4.1592429808098291E-6</v>
      </c>
      <c r="U288" s="36">
        <v>2.1725153220617477E-6</v>
      </c>
      <c r="V288" s="37">
        <v>2.7106250688669853</v>
      </c>
    </row>
    <row r="289" spans="2:22" x14ac:dyDescent="0.35">
      <c r="B289" s="35">
        <v>204</v>
      </c>
      <c r="C289" s="34" t="s">
        <v>93</v>
      </c>
      <c r="D289" s="34" t="s">
        <v>63</v>
      </c>
      <c r="E289" s="34" t="s">
        <v>31</v>
      </c>
      <c r="F289" s="55">
        <v>4</v>
      </c>
      <c r="G289" s="35" t="s">
        <v>88</v>
      </c>
      <c r="H289" s="36">
        <v>1.7620771995377843E-4</v>
      </c>
      <c r="I289" s="36">
        <v>0</v>
      </c>
      <c r="J289" s="36">
        <v>0</v>
      </c>
      <c r="K289" s="36">
        <v>3.8652015989861082E-5</v>
      </c>
      <c r="L289" s="36">
        <v>1.0588066663889281E-6</v>
      </c>
      <c r="M289" s="36">
        <v>3.1764199991667846E-6</v>
      </c>
      <c r="N289" s="36">
        <v>4.2352266655557122E-6</v>
      </c>
      <c r="O289" s="36">
        <v>4.2352266655557122E-6</v>
      </c>
      <c r="P289" s="36">
        <v>0</v>
      </c>
      <c r="Q289" s="36">
        <v>2.6266728274071106E-4</v>
      </c>
      <c r="R289" s="37">
        <v>8.159990903589659E-2</v>
      </c>
      <c r="S289" s="36">
        <v>1.2531349755967879E-6</v>
      </c>
      <c r="T289" s="36">
        <v>1.2531349755967877E-7</v>
      </c>
      <c r="U289" s="36">
        <v>6.5455539569496814E-8</v>
      </c>
      <c r="V289" s="37">
        <v>8.1668204892066595E-2</v>
      </c>
    </row>
    <row r="290" spans="2:22" x14ac:dyDescent="0.35">
      <c r="B290" s="35">
        <v>204</v>
      </c>
      <c r="C290" s="34" t="s">
        <v>93</v>
      </c>
      <c r="D290" s="34" t="s">
        <v>63</v>
      </c>
      <c r="E290" s="34" t="s">
        <v>32</v>
      </c>
      <c r="F290" s="55">
        <v>4</v>
      </c>
      <c r="G290" s="35" t="s">
        <v>88</v>
      </c>
      <c r="H290" s="36">
        <v>9.769328223769384E-3</v>
      </c>
      <c r="I290" s="36">
        <v>0</v>
      </c>
      <c r="J290" s="36">
        <v>0</v>
      </c>
      <c r="K290" s="36">
        <v>2.1429494168268329E-3</v>
      </c>
      <c r="L290" s="36">
        <v>5.8702478257943788E-5</v>
      </c>
      <c r="M290" s="36">
        <v>1.7610743477383136E-4</v>
      </c>
      <c r="N290" s="36">
        <v>2.3480991303177515E-4</v>
      </c>
      <c r="O290" s="36">
        <v>2.3480991303177515E-4</v>
      </c>
      <c r="P290" s="36">
        <v>0</v>
      </c>
      <c r="Q290" s="36">
        <v>1.4562829025951629E-2</v>
      </c>
      <c r="R290" s="37">
        <v>4.5240713324620971</v>
      </c>
      <c r="S290" s="36">
        <v>6.9476450228750275E-5</v>
      </c>
      <c r="T290" s="36">
        <v>6.9476450228750268E-6</v>
      </c>
      <c r="U290" s="36">
        <v>3.6289933851143214E-6</v>
      </c>
      <c r="V290" s="37">
        <v>4.5278577989995643</v>
      </c>
    </row>
    <row r="291" spans="2:22" x14ac:dyDescent="0.35">
      <c r="B291" s="38">
        <v>204</v>
      </c>
      <c r="C291" s="39" t="s">
        <v>93</v>
      </c>
      <c r="D291" s="39"/>
      <c r="E291" s="39" t="s">
        <v>62</v>
      </c>
      <c r="F291" s="56"/>
      <c r="G291" s="38"/>
      <c r="H291" s="40">
        <f>SUM(H279:H290)</f>
        <v>1.6678214290885633</v>
      </c>
      <c r="I291" s="40">
        <f t="shared" ref="I291:V291" si="23">SUM(I279:I290)</f>
        <v>0</v>
      </c>
      <c r="J291" s="40">
        <f t="shared" si="23"/>
        <v>0</v>
      </c>
      <c r="K291" s="40">
        <f t="shared" si="23"/>
        <v>0.36584470057426566</v>
      </c>
      <c r="L291" s="40">
        <f t="shared" si="23"/>
        <v>1.0021697391740261E-2</v>
      </c>
      <c r="M291" s="40">
        <f t="shared" si="23"/>
        <v>3.0065092175220784E-2</v>
      </c>
      <c r="N291" s="40">
        <f t="shared" si="23"/>
        <v>4.0086789566961045E-2</v>
      </c>
      <c r="O291" s="40">
        <f t="shared" si="23"/>
        <v>4.0086789566961045E-2</v>
      </c>
      <c r="P291" s="40">
        <f t="shared" si="23"/>
        <v>0</v>
      </c>
      <c r="Q291" s="40">
        <f t="shared" si="23"/>
        <v>2.4861687273993271</v>
      </c>
      <c r="R291" s="41">
        <f t="shared" si="23"/>
        <v>772.35025194948901</v>
      </c>
      <c r="S291" s="40">
        <f t="shared" si="23"/>
        <v>1.1861031777659526E-2</v>
      </c>
      <c r="T291" s="40">
        <f t="shared" si="23"/>
        <v>1.1861031777659528E-3</v>
      </c>
      <c r="U291" s="40">
        <f t="shared" si="23"/>
        <v>6.1954238767289774E-4</v>
      </c>
      <c r="V291" s="41">
        <f t="shared" si="23"/>
        <v>772.99667818137152</v>
      </c>
    </row>
    <row r="292" spans="2:22" x14ac:dyDescent="0.35">
      <c r="B292" s="35">
        <v>204</v>
      </c>
      <c r="C292" s="34" t="s">
        <v>92</v>
      </c>
      <c r="D292" s="34" t="s">
        <v>63</v>
      </c>
      <c r="E292" s="34" t="s">
        <v>21</v>
      </c>
      <c r="F292" s="55">
        <v>1</v>
      </c>
      <c r="G292" s="35" t="s">
        <v>88</v>
      </c>
      <c r="H292" s="36">
        <v>2.7112987614257146E-3</v>
      </c>
      <c r="I292" s="36">
        <v>1.4736489821004357E-8</v>
      </c>
      <c r="J292" s="36">
        <v>0</v>
      </c>
      <c r="K292" s="36">
        <v>5.9473650250628572E-4</v>
      </c>
      <c r="L292" s="36">
        <v>1.62918015392437E-5</v>
      </c>
      <c r="M292" s="36">
        <v>4.8875404617731093E-5</v>
      </c>
      <c r="N292" s="36">
        <v>6.51672061569748E-5</v>
      </c>
      <c r="O292" s="36">
        <v>6.51672061569748E-5</v>
      </c>
      <c r="P292" s="36">
        <v>2.9966958454946276E-7</v>
      </c>
      <c r="Q292" s="36">
        <v>4.3913089663690074E-3</v>
      </c>
      <c r="R292" s="37">
        <v>1.1424487467582134</v>
      </c>
      <c r="S292" s="36">
        <v>9.7159019204586341E-4</v>
      </c>
      <c r="T292" s="36">
        <v>1.1569152502941599E-5</v>
      </c>
      <c r="U292" s="36">
        <v>2.3216061490170546E-5</v>
      </c>
      <c r="V292" s="37">
        <v>1.1727190975487771</v>
      </c>
    </row>
    <row r="293" spans="2:22" x14ac:dyDescent="0.35">
      <c r="B293" s="35">
        <v>204</v>
      </c>
      <c r="C293" s="34" t="s">
        <v>92</v>
      </c>
      <c r="D293" s="34" t="s">
        <v>63</v>
      </c>
      <c r="E293" s="34" t="s">
        <v>22</v>
      </c>
      <c r="F293" s="55">
        <v>1</v>
      </c>
      <c r="G293" s="35" t="s">
        <v>88</v>
      </c>
      <c r="H293" s="36">
        <v>0.3002592454325102</v>
      </c>
      <c r="I293" s="36">
        <v>2.9568919726390543E-6</v>
      </c>
      <c r="J293" s="36">
        <v>0</v>
      </c>
      <c r="K293" s="36">
        <v>6.5863318352937739E-2</v>
      </c>
      <c r="L293" s="36">
        <v>1.8042143147431039E-3</v>
      </c>
      <c r="M293" s="36">
        <v>5.4126429442293116E-3</v>
      </c>
      <c r="N293" s="36">
        <v>7.2168572589724157E-3</v>
      </c>
      <c r="O293" s="36">
        <v>7.2168572589724157E-3</v>
      </c>
      <c r="P293" s="36">
        <v>6.0129013066287716E-5</v>
      </c>
      <c r="Q293" s="36">
        <v>0.12374026053449609</v>
      </c>
      <c r="R293" s="37">
        <v>115.34615112562676</v>
      </c>
      <c r="S293" s="36">
        <v>0.3041484599756526</v>
      </c>
      <c r="T293" s="36">
        <v>1.2812107061931609E-3</v>
      </c>
      <c r="U293" s="36">
        <v>2.0673516214013931E-4</v>
      </c>
      <c r="V293" s="37">
        <v>124.20182884208623</v>
      </c>
    </row>
    <row r="294" spans="2:22" x14ac:dyDescent="0.35">
      <c r="B294" s="35">
        <v>204</v>
      </c>
      <c r="C294" s="34" t="s">
        <v>92</v>
      </c>
      <c r="D294" s="34" t="s">
        <v>63</v>
      </c>
      <c r="E294" s="34" t="s">
        <v>23</v>
      </c>
      <c r="F294" s="55">
        <v>1</v>
      </c>
      <c r="G294" s="35" t="s">
        <v>88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  <c r="O294" s="36">
        <v>0</v>
      </c>
      <c r="P294" s="36">
        <v>0</v>
      </c>
      <c r="Q294" s="36">
        <v>0</v>
      </c>
      <c r="R294" s="37">
        <v>0</v>
      </c>
      <c r="S294" s="36">
        <v>0</v>
      </c>
      <c r="T294" s="36">
        <v>0</v>
      </c>
      <c r="U294" s="36">
        <v>0</v>
      </c>
      <c r="V294" s="37">
        <v>0</v>
      </c>
    </row>
    <row r="295" spans="2:22" x14ac:dyDescent="0.35">
      <c r="B295" s="35">
        <v>204</v>
      </c>
      <c r="C295" s="34" t="s">
        <v>92</v>
      </c>
      <c r="D295" s="34" t="s">
        <v>63</v>
      </c>
      <c r="E295" s="34" t="s">
        <v>24</v>
      </c>
      <c r="F295" s="55">
        <v>2</v>
      </c>
      <c r="G295" s="35" t="s">
        <v>88</v>
      </c>
      <c r="H295" s="36">
        <v>1.6553066788305515</v>
      </c>
      <c r="I295" s="36">
        <v>3.2067343260905766E-5</v>
      </c>
      <c r="J295" s="36">
        <v>0</v>
      </c>
      <c r="K295" s="36">
        <v>0.36309952954992736</v>
      </c>
      <c r="L295" s="36">
        <v>9.9464980701393022E-3</v>
      </c>
      <c r="M295" s="36">
        <v>2.983949421041791E-2</v>
      </c>
      <c r="N295" s="36">
        <v>3.9785992280557209E-2</v>
      </c>
      <c r="O295" s="36">
        <v>3.9785992280557209E-2</v>
      </c>
      <c r="P295" s="36">
        <v>6.5209609271427616E-4</v>
      </c>
      <c r="Q295" s="36">
        <v>1.020840595445907</v>
      </c>
      <c r="R295" s="37">
        <v>644.19358079089511</v>
      </c>
      <c r="S295" s="36">
        <v>1.6174164402652449</v>
      </c>
      <c r="T295" s="36">
        <v>7.0632184394383325E-3</v>
      </c>
      <c r="U295" s="36">
        <v>2.2007079294450093E-3</v>
      </c>
      <c r="V295" s="37">
        <v>691.35299400477322</v>
      </c>
    </row>
    <row r="296" spans="2:22" x14ac:dyDescent="0.35">
      <c r="B296" s="35">
        <v>204</v>
      </c>
      <c r="C296" s="34" t="s">
        <v>92</v>
      </c>
      <c r="D296" s="34" t="s">
        <v>63</v>
      </c>
      <c r="E296" s="34" t="s">
        <v>25</v>
      </c>
      <c r="F296" s="55">
        <v>2</v>
      </c>
      <c r="G296" s="35" t="s">
        <v>88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7">
        <v>0</v>
      </c>
      <c r="S296" s="36">
        <v>0</v>
      </c>
      <c r="T296" s="36">
        <v>0</v>
      </c>
      <c r="U296" s="36">
        <v>0</v>
      </c>
      <c r="V296" s="37">
        <v>0</v>
      </c>
    </row>
    <row r="297" spans="2:22" x14ac:dyDescent="0.35">
      <c r="B297" s="35">
        <v>204</v>
      </c>
      <c r="C297" s="34" t="s">
        <v>92</v>
      </c>
      <c r="D297" s="34" t="s">
        <v>63</v>
      </c>
      <c r="E297" s="34" t="s">
        <v>26</v>
      </c>
      <c r="F297" s="55">
        <v>2</v>
      </c>
      <c r="G297" s="35" t="s">
        <v>88</v>
      </c>
      <c r="H297" s="36">
        <v>0.44181746081295314</v>
      </c>
      <c r="I297" s="36">
        <v>1.0576715822607178E-5</v>
      </c>
      <c r="J297" s="36">
        <v>0</v>
      </c>
      <c r="K297" s="36">
        <v>9.6914797855744569E-2</v>
      </c>
      <c r="L297" s="36">
        <v>2.6548171269595538E-3</v>
      </c>
      <c r="M297" s="36">
        <v>7.9644513808786628E-3</v>
      </c>
      <c r="N297" s="36">
        <v>1.0619268507838215E-2</v>
      </c>
      <c r="O297" s="36">
        <v>1.0619268507838215E-2</v>
      </c>
      <c r="P297" s="36">
        <v>2.1507971538383658E-4</v>
      </c>
      <c r="Q297" s="36">
        <v>0.22387871325686462</v>
      </c>
      <c r="R297" s="37">
        <v>170.77788814689043</v>
      </c>
      <c r="S297" s="36">
        <v>0.44728026455659675</v>
      </c>
      <c r="T297" s="36">
        <v>1.8852417355583722E-3</v>
      </c>
      <c r="U297" s="36">
        <v>6.0249834438653603E-4</v>
      </c>
      <c r="V297" s="37">
        <v>183.80132461439814</v>
      </c>
    </row>
    <row r="298" spans="2:22" x14ac:dyDescent="0.35">
      <c r="B298" s="35">
        <v>204</v>
      </c>
      <c r="C298" s="34" t="s">
        <v>92</v>
      </c>
      <c r="D298" s="34" t="s">
        <v>63</v>
      </c>
      <c r="E298" s="34" t="s">
        <v>27</v>
      </c>
      <c r="F298" s="55">
        <v>3</v>
      </c>
      <c r="G298" s="35" t="s">
        <v>88</v>
      </c>
      <c r="H298" s="36">
        <v>9.3145764080404692E-3</v>
      </c>
      <c r="I298" s="36">
        <v>1.2752996579853437E-7</v>
      </c>
      <c r="J298" s="36">
        <v>0</v>
      </c>
      <c r="K298" s="36">
        <v>2.0431974056346839E-3</v>
      </c>
      <c r="L298" s="36">
        <v>5.5969940465771319E-5</v>
      </c>
      <c r="M298" s="36">
        <v>1.6790982139731398E-4</v>
      </c>
      <c r="N298" s="36">
        <v>2.2387976186308528E-4</v>
      </c>
      <c r="O298" s="36">
        <v>2.2387976186308528E-4</v>
      </c>
      <c r="P298" s="36">
        <v>2.5933483707892481E-6</v>
      </c>
      <c r="Q298" s="36">
        <v>1.0924570445764354E-2</v>
      </c>
      <c r="R298" s="37">
        <v>3.8503905980739757</v>
      </c>
      <c r="S298" s="36">
        <v>4.5384429732478956E-3</v>
      </c>
      <c r="T298" s="36">
        <v>3.9745437315162022E-5</v>
      </c>
      <c r="U298" s="36">
        <v>5.5068862099474031E-5</v>
      </c>
      <c r="V298" s="37">
        <v>3.9879995422134344</v>
      </c>
    </row>
    <row r="299" spans="2:22" x14ac:dyDescent="0.35">
      <c r="B299" s="35">
        <v>204</v>
      </c>
      <c r="C299" s="34" t="s">
        <v>92</v>
      </c>
      <c r="D299" s="34" t="s">
        <v>63</v>
      </c>
      <c r="E299" s="34" t="s">
        <v>28</v>
      </c>
      <c r="F299" s="55">
        <v>3</v>
      </c>
      <c r="G299" s="35" t="s">
        <v>88</v>
      </c>
      <c r="H299" s="36">
        <v>0.70998901002515891</v>
      </c>
      <c r="I299" s="36">
        <v>1.5455069844530475E-5</v>
      </c>
      <c r="J299" s="36">
        <v>0</v>
      </c>
      <c r="K299" s="36">
        <v>0.15573952477971226</v>
      </c>
      <c r="L299" s="36">
        <v>4.2662211228583231E-3</v>
      </c>
      <c r="M299" s="36">
        <v>1.2798663368574974E-2</v>
      </c>
      <c r="N299" s="36">
        <v>1.7064884491433292E-2</v>
      </c>
      <c r="O299" s="36">
        <v>1.7064884491433292E-2</v>
      </c>
      <c r="P299" s="36">
        <v>3.1428205873640852E-4</v>
      </c>
      <c r="Q299" s="36">
        <v>0.29774220636011073</v>
      </c>
      <c r="R299" s="37">
        <v>272.65179379026011</v>
      </c>
      <c r="S299" s="36">
        <v>0.74344735367411852</v>
      </c>
      <c r="T299" s="36">
        <v>3.0295337604456197E-3</v>
      </c>
      <c r="U299" s="36">
        <v>2.0278534170398541E-3</v>
      </c>
      <c r="V299" s="37">
        <v>294.27114613965347</v>
      </c>
    </row>
    <row r="300" spans="2:22" x14ac:dyDescent="0.35">
      <c r="B300" s="35">
        <v>204</v>
      </c>
      <c r="C300" s="34" t="s">
        <v>92</v>
      </c>
      <c r="D300" s="34" t="s">
        <v>63</v>
      </c>
      <c r="E300" s="34" t="s">
        <v>29</v>
      </c>
      <c r="F300" s="55">
        <v>3</v>
      </c>
      <c r="G300" s="35" t="s">
        <v>88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  <c r="O300" s="36">
        <v>0</v>
      </c>
      <c r="P300" s="36">
        <v>0</v>
      </c>
      <c r="Q300" s="36">
        <v>0</v>
      </c>
      <c r="R300" s="37">
        <v>0</v>
      </c>
      <c r="S300" s="36">
        <v>0</v>
      </c>
      <c r="T300" s="36">
        <v>0</v>
      </c>
      <c r="U300" s="36">
        <v>0</v>
      </c>
      <c r="V300" s="37">
        <v>0</v>
      </c>
    </row>
    <row r="301" spans="2:22" x14ac:dyDescent="0.35">
      <c r="B301" s="35">
        <v>204</v>
      </c>
      <c r="C301" s="34" t="s">
        <v>92</v>
      </c>
      <c r="D301" s="34" t="s">
        <v>63</v>
      </c>
      <c r="E301" s="34" t="s">
        <v>30</v>
      </c>
      <c r="F301" s="55">
        <v>4</v>
      </c>
      <c r="G301" s="35" t="s">
        <v>88</v>
      </c>
      <c r="H301" s="36">
        <v>5.5928209409160247E-2</v>
      </c>
      <c r="I301" s="36">
        <v>1.5900419885116042E-6</v>
      </c>
      <c r="J301" s="36">
        <v>0</v>
      </c>
      <c r="K301" s="36">
        <v>1.2268123354267409E-2</v>
      </c>
      <c r="L301" s="36">
        <v>3.3606450941620639E-4</v>
      </c>
      <c r="M301" s="36">
        <v>1.0081935282486192E-3</v>
      </c>
      <c r="N301" s="36">
        <v>1.3442580376648256E-3</v>
      </c>
      <c r="O301" s="36">
        <v>1.3442580376648256E-3</v>
      </c>
      <c r="P301" s="36">
        <v>3.23338344409754E-5</v>
      </c>
      <c r="Q301" s="36">
        <v>2.8371567658980409E-2</v>
      </c>
      <c r="R301" s="37">
        <v>21.837555095663124</v>
      </c>
      <c r="S301" s="36">
        <v>5.4175545353040047E-2</v>
      </c>
      <c r="T301" s="36">
        <v>2.3864650885274864E-4</v>
      </c>
      <c r="U301" s="36">
        <v>1.5058940162536154E-4</v>
      </c>
      <c r="V301" s="37">
        <v>23.417711690394217</v>
      </c>
    </row>
    <row r="302" spans="2:22" x14ac:dyDescent="0.35">
      <c r="B302" s="35">
        <v>204</v>
      </c>
      <c r="C302" s="34" t="s">
        <v>92</v>
      </c>
      <c r="D302" s="34" t="s">
        <v>63</v>
      </c>
      <c r="E302" s="34" t="s">
        <v>31</v>
      </c>
      <c r="F302" s="55">
        <v>4</v>
      </c>
      <c r="G302" s="35" t="s">
        <v>88</v>
      </c>
      <c r="H302" s="36">
        <v>0</v>
      </c>
      <c r="I302" s="36">
        <v>0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  <c r="O302" s="36">
        <v>0</v>
      </c>
      <c r="P302" s="36">
        <v>0</v>
      </c>
      <c r="Q302" s="36">
        <v>0</v>
      </c>
      <c r="R302" s="37">
        <v>0</v>
      </c>
      <c r="S302" s="36">
        <v>0</v>
      </c>
      <c r="T302" s="36">
        <v>0</v>
      </c>
      <c r="U302" s="36">
        <v>0</v>
      </c>
      <c r="V302" s="37">
        <v>0</v>
      </c>
    </row>
    <row r="303" spans="2:22" x14ac:dyDescent="0.35">
      <c r="B303" s="35">
        <v>204</v>
      </c>
      <c r="C303" s="34" t="s">
        <v>92</v>
      </c>
      <c r="D303" s="34" t="s">
        <v>63</v>
      </c>
      <c r="E303" s="34" t="s">
        <v>32</v>
      </c>
      <c r="F303" s="55">
        <v>4</v>
      </c>
      <c r="G303" s="35" t="s">
        <v>88</v>
      </c>
      <c r="H303" s="36">
        <v>0</v>
      </c>
      <c r="I303" s="36">
        <v>0</v>
      </c>
      <c r="J303" s="36">
        <v>0</v>
      </c>
      <c r="K303" s="36">
        <v>0</v>
      </c>
      <c r="L303" s="36">
        <v>0</v>
      </c>
      <c r="M303" s="36">
        <v>0</v>
      </c>
      <c r="N303" s="36">
        <v>0</v>
      </c>
      <c r="O303" s="36">
        <v>0</v>
      </c>
      <c r="P303" s="36">
        <v>0</v>
      </c>
      <c r="Q303" s="36">
        <v>0</v>
      </c>
      <c r="R303" s="37">
        <v>0</v>
      </c>
      <c r="S303" s="36">
        <v>0</v>
      </c>
      <c r="T303" s="36">
        <v>0</v>
      </c>
      <c r="U303" s="36">
        <v>0</v>
      </c>
      <c r="V303" s="37">
        <v>0</v>
      </c>
    </row>
    <row r="304" spans="2:22" x14ac:dyDescent="0.35">
      <c r="B304" s="38">
        <v>204</v>
      </c>
      <c r="C304" s="39" t="s">
        <v>92</v>
      </c>
      <c r="D304" s="39"/>
      <c r="E304" s="39" t="s">
        <v>62</v>
      </c>
      <c r="F304" s="56"/>
      <c r="G304" s="38"/>
      <c r="H304" s="40">
        <f>SUM(H292:H303)</f>
        <v>3.1753264796798004</v>
      </c>
      <c r="I304" s="40">
        <f t="shared" ref="I304:V304" si="24">SUM(I292:I303)</f>
        <v>6.2788329344813624E-5</v>
      </c>
      <c r="J304" s="40">
        <f t="shared" si="24"/>
        <v>0</v>
      </c>
      <c r="K304" s="40">
        <f t="shared" si="24"/>
        <v>0.69652322780073028</v>
      </c>
      <c r="L304" s="40">
        <f t="shared" si="24"/>
        <v>1.9080076886121504E-2</v>
      </c>
      <c r="M304" s="40">
        <f t="shared" si="24"/>
        <v>5.7240230658364519E-2</v>
      </c>
      <c r="N304" s="40">
        <f t="shared" si="24"/>
        <v>7.6320307544486016E-2</v>
      </c>
      <c r="O304" s="40">
        <f t="shared" si="24"/>
        <v>7.6320307544486016E-2</v>
      </c>
      <c r="P304" s="40">
        <f t="shared" si="24"/>
        <v>1.276813732297123E-3</v>
      </c>
      <c r="Q304" s="40">
        <f t="shared" si="24"/>
        <v>1.7098892226684923</v>
      </c>
      <c r="R304" s="41">
        <f t="shared" si="24"/>
        <v>1229.7998082941679</v>
      </c>
      <c r="S304" s="40">
        <f t="shared" si="24"/>
        <v>3.1719780969899469</v>
      </c>
      <c r="T304" s="40">
        <f t="shared" si="24"/>
        <v>1.3549165740306337E-2</v>
      </c>
      <c r="U304" s="40">
        <f t="shared" si="24"/>
        <v>5.2666691782265454E-3</v>
      </c>
      <c r="V304" s="41">
        <f t="shared" si="24"/>
        <v>1322.2057239310675</v>
      </c>
    </row>
    <row r="305" spans="2:22" x14ac:dyDescent="0.35">
      <c r="B305" s="35">
        <v>205</v>
      </c>
      <c r="C305" s="34" t="s">
        <v>91</v>
      </c>
      <c r="D305" s="34" t="s">
        <v>63</v>
      </c>
      <c r="E305" s="34" t="s">
        <v>21</v>
      </c>
      <c r="F305" s="55">
        <v>1</v>
      </c>
      <c r="G305" s="35" t="s">
        <v>88</v>
      </c>
      <c r="H305" s="36">
        <v>4.5814030416592974E-2</v>
      </c>
      <c r="I305" s="36">
        <v>3.187503670173518E-6</v>
      </c>
      <c r="J305" s="36">
        <v>0</v>
      </c>
      <c r="K305" s="36">
        <v>5.4540512400705912E-2</v>
      </c>
      <c r="L305" s="36">
        <v>1.0362697356134118E-3</v>
      </c>
      <c r="M305" s="36">
        <v>3.1088092068402352E-3</v>
      </c>
      <c r="N305" s="36">
        <v>4.1450789424536472E-3</v>
      </c>
      <c r="O305" s="36">
        <v>4.1450789424536472E-3</v>
      </c>
      <c r="P305" s="36">
        <v>6.4818549884879223E-5</v>
      </c>
      <c r="Q305" s="36">
        <v>2.9997281820388251E-3</v>
      </c>
      <c r="R305" s="37">
        <v>63.302888824197687</v>
      </c>
      <c r="S305" s="36">
        <v>1.2264617243849089E-3</v>
      </c>
      <c r="T305" s="36">
        <v>1.2264617243849105E-4</v>
      </c>
      <c r="U305" s="36">
        <v>5.1681607821685658E-5</v>
      </c>
      <c r="V305" s="37">
        <v>63.36973098817667</v>
      </c>
    </row>
    <row r="306" spans="2:22" x14ac:dyDescent="0.35">
      <c r="B306" s="35">
        <v>205</v>
      </c>
      <c r="C306" s="34" t="s">
        <v>91</v>
      </c>
      <c r="D306" s="34" t="s">
        <v>63</v>
      </c>
      <c r="E306" s="34" t="s">
        <v>22</v>
      </c>
      <c r="F306" s="55">
        <v>1</v>
      </c>
      <c r="G306" s="35" t="s">
        <v>88</v>
      </c>
      <c r="H306" s="36">
        <v>4.1380414569825899E-2</v>
      </c>
      <c r="I306" s="36">
        <v>3.9049632323501612E-6</v>
      </c>
      <c r="J306" s="36">
        <v>0</v>
      </c>
      <c r="K306" s="36">
        <v>4.9262398297411795E-2</v>
      </c>
      <c r="L306" s="36">
        <v>9.3598556765082345E-4</v>
      </c>
      <c r="M306" s="36">
        <v>2.8079567029524709E-3</v>
      </c>
      <c r="N306" s="36">
        <v>3.7439422706032938E-3</v>
      </c>
      <c r="O306" s="36">
        <v>3.7439422706032938E-3</v>
      </c>
      <c r="P306" s="36">
        <v>7.9408239257314938E-5</v>
      </c>
      <c r="Q306" s="36">
        <v>2.7094319063576482E-3</v>
      </c>
      <c r="R306" s="37">
        <v>57.137944410213926</v>
      </c>
      <c r="S306" s="36">
        <v>1.1077718800895952E-3</v>
      </c>
      <c r="T306" s="36">
        <v>1.1077718800895966E-4</v>
      </c>
      <c r="U306" s="36">
        <v>4.6680161903458021E-5</v>
      </c>
      <c r="V306" s="37">
        <v>57.198317977678805</v>
      </c>
    </row>
    <row r="307" spans="2:22" x14ac:dyDescent="0.35">
      <c r="B307" s="35">
        <v>205</v>
      </c>
      <c r="C307" s="34" t="s">
        <v>91</v>
      </c>
      <c r="D307" s="34" t="s">
        <v>63</v>
      </c>
      <c r="E307" s="34" t="s">
        <v>23</v>
      </c>
      <c r="F307" s="55">
        <v>1</v>
      </c>
      <c r="G307" s="35" t="s">
        <v>88</v>
      </c>
      <c r="H307" s="36">
        <v>4.5814030416592974E-2</v>
      </c>
      <c r="I307" s="36">
        <v>5.0774755520804744E-6</v>
      </c>
      <c r="J307" s="36">
        <v>0</v>
      </c>
      <c r="K307" s="36">
        <v>5.4540512400705912E-2</v>
      </c>
      <c r="L307" s="36">
        <v>1.0362697356134118E-3</v>
      </c>
      <c r="M307" s="36">
        <v>3.1088092068402352E-3</v>
      </c>
      <c r="N307" s="36">
        <v>4.1450789424536472E-3</v>
      </c>
      <c r="O307" s="36">
        <v>4.1450789424536472E-3</v>
      </c>
      <c r="P307" s="36">
        <v>1.0325152107005014E-4</v>
      </c>
      <c r="Q307" s="36">
        <v>2.9997281820388251E-3</v>
      </c>
      <c r="R307" s="37">
        <v>63.044575850882225</v>
      </c>
      <c r="S307" s="36">
        <v>1.2264617243849089E-3</v>
      </c>
      <c r="T307" s="36">
        <v>1.2264617243849105E-4</v>
      </c>
      <c r="U307" s="36">
        <v>5.1681607821685658E-5</v>
      </c>
      <c r="V307" s="37">
        <v>63.111418014861187</v>
      </c>
    </row>
    <row r="308" spans="2:22" x14ac:dyDescent="0.35">
      <c r="B308" s="35">
        <v>205</v>
      </c>
      <c r="C308" s="34" t="s">
        <v>91</v>
      </c>
      <c r="D308" s="34" t="s">
        <v>63</v>
      </c>
      <c r="E308" s="34" t="s">
        <v>24</v>
      </c>
      <c r="F308" s="55">
        <v>2</v>
      </c>
      <c r="G308" s="35" t="s">
        <v>88</v>
      </c>
      <c r="H308" s="36">
        <v>4.4336158467670611E-2</v>
      </c>
      <c r="I308" s="36">
        <v>5.5998273385639401E-6</v>
      </c>
      <c r="J308" s="36">
        <v>0</v>
      </c>
      <c r="K308" s="36">
        <v>5.2781141032941209E-2</v>
      </c>
      <c r="L308" s="36">
        <v>1.0028416796258822E-3</v>
      </c>
      <c r="M308" s="36">
        <v>3.0085250388776469E-3</v>
      </c>
      <c r="N308" s="36">
        <v>4.011366718503529E-3</v>
      </c>
      <c r="O308" s="36">
        <v>4.011366718503529E-3</v>
      </c>
      <c r="P308" s="36">
        <v>1.1387365325658061E-4</v>
      </c>
      <c r="Q308" s="36">
        <v>2.9029627568117663E-3</v>
      </c>
      <c r="R308" s="37">
        <v>60.991210612698481</v>
      </c>
      <c r="S308" s="36">
        <v>1.1868984429531377E-3</v>
      </c>
      <c r="T308" s="36">
        <v>1.1868984429531393E-4</v>
      </c>
      <c r="U308" s="36">
        <v>5.001445918227645E-5</v>
      </c>
      <c r="V308" s="37">
        <v>61.055896577839412</v>
      </c>
    </row>
    <row r="309" spans="2:22" x14ac:dyDescent="0.35">
      <c r="B309" s="35">
        <v>205</v>
      </c>
      <c r="C309" s="34" t="s">
        <v>91</v>
      </c>
      <c r="D309" s="34" t="s">
        <v>63</v>
      </c>
      <c r="E309" s="34" t="s">
        <v>25</v>
      </c>
      <c r="F309" s="55">
        <v>2</v>
      </c>
      <c r="G309" s="35" t="s">
        <v>88</v>
      </c>
      <c r="H309" s="36">
        <v>4.5814030416592974E-2</v>
      </c>
      <c r="I309" s="36">
        <v>2.5970595512010657E-6</v>
      </c>
      <c r="J309" s="36">
        <v>0</v>
      </c>
      <c r="K309" s="36">
        <v>5.4540512400705912E-2</v>
      </c>
      <c r="L309" s="36">
        <v>1.0362697356134118E-3</v>
      </c>
      <c r="M309" s="36">
        <v>3.1088092068402352E-3</v>
      </c>
      <c r="N309" s="36">
        <v>4.1450789424536472E-3</v>
      </c>
      <c r="O309" s="36">
        <v>4.1450789424536472E-3</v>
      </c>
      <c r="P309" s="36">
        <v>5.2811745959296266E-5</v>
      </c>
      <c r="Q309" s="36">
        <v>2.9997281820388251E-3</v>
      </c>
      <c r="R309" s="37">
        <v>63.03284628744386</v>
      </c>
      <c r="S309" s="36">
        <v>1.2264617243849089E-3</v>
      </c>
      <c r="T309" s="36">
        <v>1.2264617243849105E-4</v>
      </c>
      <c r="U309" s="36">
        <v>5.1681607821685658E-5</v>
      </c>
      <c r="V309" s="37">
        <v>63.09968845142285</v>
      </c>
    </row>
    <row r="310" spans="2:22" x14ac:dyDescent="0.35">
      <c r="B310" s="35">
        <v>205</v>
      </c>
      <c r="C310" s="34" t="s">
        <v>91</v>
      </c>
      <c r="D310" s="34" t="s">
        <v>63</v>
      </c>
      <c r="E310" s="34" t="s">
        <v>26</v>
      </c>
      <c r="F310" s="55">
        <v>2</v>
      </c>
      <c r="G310" s="35" t="s">
        <v>88</v>
      </c>
      <c r="H310" s="36">
        <v>4.4336158467670611E-2</v>
      </c>
      <c r="I310" s="36">
        <v>5.7384134305144393E-6</v>
      </c>
      <c r="J310" s="36">
        <v>0</v>
      </c>
      <c r="K310" s="36">
        <v>5.2781141032941209E-2</v>
      </c>
      <c r="L310" s="36">
        <v>1.0028416796258822E-3</v>
      </c>
      <c r="M310" s="36">
        <v>3.0085250388776469E-3</v>
      </c>
      <c r="N310" s="36">
        <v>4.011366718503529E-3</v>
      </c>
      <c r="O310" s="36">
        <v>4.011366718503529E-3</v>
      </c>
      <c r="P310" s="36">
        <v>1.1669183025148112E-4</v>
      </c>
      <c r="Q310" s="36">
        <v>2.9029627568117663E-3</v>
      </c>
      <c r="R310" s="37">
        <v>60.805455293208119</v>
      </c>
      <c r="S310" s="36">
        <v>1.1868984429531377E-3</v>
      </c>
      <c r="T310" s="36">
        <v>1.1868984429531393E-4</v>
      </c>
      <c r="U310" s="36">
        <v>5.001445918227645E-5</v>
      </c>
      <c r="V310" s="37">
        <v>60.870141258349044</v>
      </c>
    </row>
    <row r="311" spans="2:22" x14ac:dyDescent="0.35">
      <c r="B311" s="35">
        <v>205</v>
      </c>
      <c r="C311" s="34" t="s">
        <v>91</v>
      </c>
      <c r="D311" s="34" t="s">
        <v>63</v>
      </c>
      <c r="E311" s="34" t="s">
        <v>27</v>
      </c>
      <c r="F311" s="55">
        <v>3</v>
      </c>
      <c r="G311" s="35" t="s">
        <v>88</v>
      </c>
      <c r="H311" s="36">
        <v>4.5814030416592974E-2</v>
      </c>
      <c r="I311" s="36">
        <v>5.9882143453751707E-6</v>
      </c>
      <c r="J311" s="36">
        <v>0</v>
      </c>
      <c r="K311" s="36">
        <v>5.4540512400705912E-2</v>
      </c>
      <c r="L311" s="36">
        <v>1.0362697356134118E-3</v>
      </c>
      <c r="M311" s="36">
        <v>3.1088092068402352E-3</v>
      </c>
      <c r="N311" s="36">
        <v>4.1450789424536472E-3</v>
      </c>
      <c r="O311" s="36">
        <v>4.1450789424536472E-3</v>
      </c>
      <c r="P311" s="36">
        <v>1.2177158379426126E-4</v>
      </c>
      <c r="Q311" s="36">
        <v>2.9997281820388251E-3</v>
      </c>
      <c r="R311" s="37">
        <v>62.775082700901216</v>
      </c>
      <c r="S311" s="36">
        <v>1.2264617243849089E-3</v>
      </c>
      <c r="T311" s="36">
        <v>1.2264617243849105E-4</v>
      </c>
      <c r="U311" s="36">
        <v>5.1681607821685658E-5</v>
      </c>
      <c r="V311" s="37">
        <v>62.841924864880212</v>
      </c>
    </row>
    <row r="312" spans="2:22" x14ac:dyDescent="0.35">
      <c r="B312" s="35">
        <v>205</v>
      </c>
      <c r="C312" s="34" t="s">
        <v>91</v>
      </c>
      <c r="D312" s="34" t="s">
        <v>63</v>
      </c>
      <c r="E312" s="34" t="s">
        <v>28</v>
      </c>
      <c r="F312" s="55">
        <v>3</v>
      </c>
      <c r="G312" s="35" t="s">
        <v>88</v>
      </c>
      <c r="H312" s="36">
        <v>4.5814030416592974E-2</v>
      </c>
      <c r="I312" s="36">
        <v>4.0272834161902939E-6</v>
      </c>
      <c r="J312" s="36">
        <v>0</v>
      </c>
      <c r="K312" s="36">
        <v>5.4540512400705912E-2</v>
      </c>
      <c r="L312" s="36">
        <v>1.0362697356134118E-3</v>
      </c>
      <c r="M312" s="36">
        <v>3.1088092068402352E-3</v>
      </c>
      <c r="N312" s="36">
        <v>4.1450789424536472E-3</v>
      </c>
      <c r="O312" s="36">
        <v>4.1450789424536472E-3</v>
      </c>
      <c r="P312" s="36">
        <v>8.1895645628752203E-5</v>
      </c>
      <c r="Q312" s="36">
        <v>2.9997281820388251E-3</v>
      </c>
      <c r="R312" s="37">
        <v>62.890613670771835</v>
      </c>
      <c r="S312" s="36">
        <v>1.2264617243849089E-3</v>
      </c>
      <c r="T312" s="36">
        <v>1.2264617243849105E-4</v>
      </c>
      <c r="U312" s="36">
        <v>5.1681607821685658E-5</v>
      </c>
      <c r="V312" s="37">
        <v>62.957455834750796</v>
      </c>
    </row>
    <row r="313" spans="2:22" x14ac:dyDescent="0.35">
      <c r="B313" s="35">
        <v>205</v>
      </c>
      <c r="C313" s="34" t="s">
        <v>91</v>
      </c>
      <c r="D313" s="34" t="s">
        <v>63</v>
      </c>
      <c r="E313" s="34" t="s">
        <v>29</v>
      </c>
      <c r="F313" s="55">
        <v>3</v>
      </c>
      <c r="G313" s="35" t="s">
        <v>88</v>
      </c>
      <c r="H313" s="36">
        <v>4.4336158467670611E-2</v>
      </c>
      <c r="I313" s="36">
        <v>6.6375238536445696E-6</v>
      </c>
      <c r="J313" s="36">
        <v>0</v>
      </c>
      <c r="K313" s="36">
        <v>5.2781141032941209E-2</v>
      </c>
      <c r="L313" s="36">
        <v>1.0028416796258822E-3</v>
      </c>
      <c r="M313" s="36">
        <v>3.0085250388776469E-3</v>
      </c>
      <c r="N313" s="36">
        <v>4.011366718503529E-3</v>
      </c>
      <c r="O313" s="36">
        <v>4.011366718503529E-3</v>
      </c>
      <c r="P313" s="36">
        <v>1.3497542765060274E-4</v>
      </c>
      <c r="Q313" s="36">
        <v>2.9029627568117663E-3</v>
      </c>
      <c r="R313" s="37">
        <v>60.759616646036214</v>
      </c>
      <c r="S313" s="36">
        <v>1.1868984429531377E-3</v>
      </c>
      <c r="T313" s="36">
        <v>1.1868984429531393E-4</v>
      </c>
      <c r="U313" s="36">
        <v>5.001445918227645E-5</v>
      </c>
      <c r="V313" s="37">
        <v>60.824302611177139</v>
      </c>
    </row>
    <row r="314" spans="2:22" x14ac:dyDescent="0.35">
      <c r="B314" s="35">
        <v>205</v>
      </c>
      <c r="C314" s="34" t="s">
        <v>91</v>
      </c>
      <c r="D314" s="34" t="s">
        <v>63</v>
      </c>
      <c r="E314" s="34" t="s">
        <v>30</v>
      </c>
      <c r="F314" s="55">
        <v>4</v>
      </c>
      <c r="G314" s="35" t="s">
        <v>88</v>
      </c>
      <c r="H314" s="36">
        <v>4.5814030416592974E-2</v>
      </c>
      <c r="I314" s="36">
        <v>4.6439415441840226E-6</v>
      </c>
      <c r="J314" s="36">
        <v>0</v>
      </c>
      <c r="K314" s="36">
        <v>5.4540512400705912E-2</v>
      </c>
      <c r="L314" s="36">
        <v>1.0362697356134118E-3</v>
      </c>
      <c r="M314" s="36">
        <v>3.1088092068402352E-3</v>
      </c>
      <c r="N314" s="36">
        <v>4.1450789424536472E-3</v>
      </c>
      <c r="O314" s="36">
        <v>4.1450789424536472E-3</v>
      </c>
      <c r="P314" s="36">
        <v>9.4435516878250053E-5</v>
      </c>
      <c r="Q314" s="36">
        <v>2.9997281820388251E-3</v>
      </c>
      <c r="R314" s="37">
        <v>62.879708990607796</v>
      </c>
      <c r="S314" s="36">
        <v>1.2264617243849089E-3</v>
      </c>
      <c r="T314" s="36">
        <v>1.2264617243849105E-4</v>
      </c>
      <c r="U314" s="36">
        <v>5.1681607821685658E-5</v>
      </c>
      <c r="V314" s="37">
        <v>62.946551154586778</v>
      </c>
    </row>
    <row r="315" spans="2:22" x14ac:dyDescent="0.35">
      <c r="B315" s="35">
        <v>205</v>
      </c>
      <c r="C315" s="34" t="s">
        <v>91</v>
      </c>
      <c r="D315" s="34" t="s">
        <v>63</v>
      </c>
      <c r="E315" s="34" t="s">
        <v>31</v>
      </c>
      <c r="F315" s="55">
        <v>4</v>
      </c>
      <c r="G315" s="35" t="s">
        <v>88</v>
      </c>
      <c r="H315" s="36">
        <v>4.4336158467670611E-2</v>
      </c>
      <c r="I315" s="36">
        <v>5.3528520460276522E-6</v>
      </c>
      <c r="J315" s="36">
        <v>0</v>
      </c>
      <c r="K315" s="36">
        <v>5.2781141032941209E-2</v>
      </c>
      <c r="L315" s="36">
        <v>1.0028416796258822E-3</v>
      </c>
      <c r="M315" s="36">
        <v>3.0085250388776469E-3</v>
      </c>
      <c r="N315" s="36">
        <v>4.011366718503529E-3</v>
      </c>
      <c r="O315" s="36">
        <v>4.011366718503529E-3</v>
      </c>
      <c r="P315" s="36">
        <v>1.0885135933127683E-4</v>
      </c>
      <c r="Q315" s="36">
        <v>2.9029627568117663E-3</v>
      </c>
      <c r="R315" s="37">
        <v>61.274984070101169</v>
      </c>
      <c r="S315" s="36">
        <v>1.1868984429531377E-3</v>
      </c>
      <c r="T315" s="36">
        <v>1.1868984429531393E-4</v>
      </c>
      <c r="U315" s="36">
        <v>5.001445918227645E-5</v>
      </c>
      <c r="V315" s="37">
        <v>61.339670035242115</v>
      </c>
    </row>
    <row r="316" spans="2:22" x14ac:dyDescent="0.35">
      <c r="B316" s="35">
        <v>205</v>
      </c>
      <c r="C316" s="34" t="s">
        <v>91</v>
      </c>
      <c r="D316" s="34" t="s">
        <v>63</v>
      </c>
      <c r="E316" s="34" t="s">
        <v>32</v>
      </c>
      <c r="F316" s="55">
        <v>4</v>
      </c>
      <c r="G316" s="35" t="s">
        <v>88</v>
      </c>
      <c r="H316" s="36">
        <v>4.5814030416592974E-2</v>
      </c>
      <c r="I316" s="36">
        <v>5.5827396680833314E-6</v>
      </c>
      <c r="J316" s="36">
        <v>0</v>
      </c>
      <c r="K316" s="36">
        <v>5.4540512400705912E-2</v>
      </c>
      <c r="L316" s="36">
        <v>1.0362697356134118E-3</v>
      </c>
      <c r="M316" s="36">
        <v>3.1088092068402352E-3</v>
      </c>
      <c r="N316" s="36">
        <v>4.1450789424536472E-3</v>
      </c>
      <c r="O316" s="36">
        <v>4.1450789424536472E-3</v>
      </c>
      <c r="P316" s="36">
        <v>1.1352617192445606E-4</v>
      </c>
      <c r="Q316" s="36">
        <v>2.9997281820388251E-3</v>
      </c>
      <c r="R316" s="37">
        <v>63.352520129430488</v>
      </c>
      <c r="S316" s="36">
        <v>1.2264617243849089E-3</v>
      </c>
      <c r="T316" s="36">
        <v>1.2264617243849105E-4</v>
      </c>
      <c r="U316" s="36">
        <v>5.1681607821685658E-5</v>
      </c>
      <c r="V316" s="37">
        <v>63.419362293409485</v>
      </c>
    </row>
    <row r="317" spans="2:22" x14ac:dyDescent="0.35">
      <c r="B317" s="38">
        <v>205</v>
      </c>
      <c r="C317" s="39" t="s">
        <v>91</v>
      </c>
      <c r="D317" s="39"/>
      <c r="E317" s="39" t="s">
        <v>62</v>
      </c>
      <c r="F317" s="56"/>
      <c r="G317" s="38"/>
      <c r="H317" s="40">
        <f>SUM(H305:H316)</f>
        <v>0.53942326135665919</v>
      </c>
      <c r="I317" s="40">
        <f t="shared" ref="I317:V317" si="25">SUM(I305:I316)</f>
        <v>5.8337797648388645E-5</v>
      </c>
      <c r="J317" s="40">
        <f t="shared" si="25"/>
        <v>0</v>
      </c>
      <c r="K317" s="40">
        <f t="shared" si="25"/>
        <v>0.64217054923411787</v>
      </c>
      <c r="L317" s="40">
        <f t="shared" si="25"/>
        <v>1.2201240435448235E-2</v>
      </c>
      <c r="M317" s="40">
        <f t="shared" si="25"/>
        <v>3.6603721306344705E-2</v>
      </c>
      <c r="N317" s="40">
        <f t="shared" si="25"/>
        <v>4.880496174179294E-2</v>
      </c>
      <c r="O317" s="40">
        <f t="shared" si="25"/>
        <v>4.880496174179294E-2</v>
      </c>
      <c r="P317" s="40">
        <f t="shared" si="25"/>
        <v>1.1863112448872015E-3</v>
      </c>
      <c r="Q317" s="40">
        <f t="shared" si="25"/>
        <v>3.5319380207876491E-2</v>
      </c>
      <c r="R317" s="41">
        <f t="shared" si="25"/>
        <v>742.247447486493</v>
      </c>
      <c r="S317" s="40">
        <f t="shared" si="25"/>
        <v>1.4440597722596512E-2</v>
      </c>
      <c r="T317" s="40">
        <f t="shared" si="25"/>
        <v>1.4440597722596529E-3</v>
      </c>
      <c r="U317" s="40">
        <f t="shared" si="25"/>
        <v>6.0850925338436343E-4</v>
      </c>
      <c r="V317" s="41">
        <f t="shared" si="25"/>
        <v>743.03446006237448</v>
      </c>
    </row>
    <row r="318" spans="2:22" x14ac:dyDescent="0.35">
      <c r="B318" s="35">
        <v>205</v>
      </c>
      <c r="C318" s="34" t="s">
        <v>90</v>
      </c>
      <c r="D318" s="34" t="s">
        <v>63</v>
      </c>
      <c r="E318" s="34" t="s">
        <v>21</v>
      </c>
      <c r="F318" s="55">
        <v>1</v>
      </c>
      <c r="G318" s="35" t="s">
        <v>88</v>
      </c>
      <c r="H318" s="36">
        <v>4.5814030416592974E-2</v>
      </c>
      <c r="I318" s="36">
        <v>3.187503670173518E-6</v>
      </c>
      <c r="J318" s="36">
        <v>0</v>
      </c>
      <c r="K318" s="36">
        <v>5.4540512400705912E-2</v>
      </c>
      <c r="L318" s="36">
        <v>1.0362697356134118E-3</v>
      </c>
      <c r="M318" s="36">
        <v>3.1088092068402352E-3</v>
      </c>
      <c r="N318" s="36">
        <v>4.1450789424536472E-3</v>
      </c>
      <c r="O318" s="36">
        <v>4.1450789424536472E-3</v>
      </c>
      <c r="P318" s="36">
        <v>6.4818549884879223E-5</v>
      </c>
      <c r="Q318" s="36">
        <v>2.9997281820388251E-3</v>
      </c>
      <c r="R318" s="37">
        <v>63.302888824197687</v>
      </c>
      <c r="S318" s="36">
        <v>1.2264617243849089E-3</v>
      </c>
      <c r="T318" s="36">
        <v>1.2264617243849105E-4</v>
      </c>
      <c r="U318" s="36">
        <v>5.1681607821685658E-5</v>
      </c>
      <c r="V318" s="37">
        <v>63.36973098817667</v>
      </c>
    </row>
    <row r="319" spans="2:22" x14ac:dyDescent="0.35">
      <c r="B319" s="35">
        <v>205</v>
      </c>
      <c r="C319" s="34" t="s">
        <v>90</v>
      </c>
      <c r="D319" s="34" t="s">
        <v>63</v>
      </c>
      <c r="E319" s="34" t="s">
        <v>22</v>
      </c>
      <c r="F319" s="55">
        <v>1</v>
      </c>
      <c r="G319" s="35" t="s">
        <v>88</v>
      </c>
      <c r="H319" s="36">
        <v>4.1380414569825899E-2</v>
      </c>
      <c r="I319" s="36">
        <v>3.9049632323501612E-6</v>
      </c>
      <c r="J319" s="36">
        <v>0</v>
      </c>
      <c r="K319" s="36">
        <v>4.9262398297411795E-2</v>
      </c>
      <c r="L319" s="36">
        <v>9.3598556765082345E-4</v>
      </c>
      <c r="M319" s="36">
        <v>2.8079567029524709E-3</v>
      </c>
      <c r="N319" s="36">
        <v>3.7439422706032938E-3</v>
      </c>
      <c r="O319" s="36">
        <v>3.7439422706032938E-3</v>
      </c>
      <c r="P319" s="36">
        <v>7.9408239257314938E-5</v>
      </c>
      <c r="Q319" s="36">
        <v>2.7094319063576482E-3</v>
      </c>
      <c r="R319" s="37">
        <v>57.137944410213926</v>
      </c>
      <c r="S319" s="36">
        <v>1.1077718800895952E-3</v>
      </c>
      <c r="T319" s="36">
        <v>1.1077718800895966E-4</v>
      </c>
      <c r="U319" s="36">
        <v>4.6680161903458021E-5</v>
      </c>
      <c r="V319" s="37">
        <v>57.198317977678805</v>
      </c>
    </row>
    <row r="320" spans="2:22" x14ac:dyDescent="0.35">
      <c r="B320" s="35">
        <v>205</v>
      </c>
      <c r="C320" s="34" t="s">
        <v>90</v>
      </c>
      <c r="D320" s="34" t="s">
        <v>63</v>
      </c>
      <c r="E320" s="34" t="s">
        <v>23</v>
      </c>
      <c r="F320" s="55">
        <v>1</v>
      </c>
      <c r="G320" s="35" t="s">
        <v>88</v>
      </c>
      <c r="H320" s="36">
        <v>4.5814030416592974E-2</v>
      </c>
      <c r="I320" s="36">
        <v>5.0774755520804744E-6</v>
      </c>
      <c r="J320" s="36">
        <v>0</v>
      </c>
      <c r="K320" s="36">
        <v>5.4540512400705912E-2</v>
      </c>
      <c r="L320" s="36">
        <v>1.0362697356134118E-3</v>
      </c>
      <c r="M320" s="36">
        <v>3.1088092068402352E-3</v>
      </c>
      <c r="N320" s="36">
        <v>4.1450789424536472E-3</v>
      </c>
      <c r="O320" s="36">
        <v>4.1450789424536472E-3</v>
      </c>
      <c r="P320" s="36">
        <v>1.0325152107005014E-4</v>
      </c>
      <c r="Q320" s="36">
        <v>2.9997281820388251E-3</v>
      </c>
      <c r="R320" s="37">
        <v>63.044575850882225</v>
      </c>
      <c r="S320" s="36">
        <v>1.2264617243849089E-3</v>
      </c>
      <c r="T320" s="36">
        <v>1.2264617243849105E-4</v>
      </c>
      <c r="U320" s="36">
        <v>5.1681607821685658E-5</v>
      </c>
      <c r="V320" s="37">
        <v>63.111418014861187</v>
      </c>
    </row>
    <row r="321" spans="2:22" x14ac:dyDescent="0.35">
      <c r="B321" s="35">
        <v>205</v>
      </c>
      <c r="C321" s="34" t="s">
        <v>90</v>
      </c>
      <c r="D321" s="34" t="s">
        <v>63</v>
      </c>
      <c r="E321" s="34" t="s">
        <v>24</v>
      </c>
      <c r="F321" s="55">
        <v>2</v>
      </c>
      <c r="G321" s="35" t="s">
        <v>88</v>
      </c>
      <c r="H321" s="36">
        <v>4.4336158467670611E-2</v>
      </c>
      <c r="I321" s="36">
        <v>5.5998273385639401E-6</v>
      </c>
      <c r="J321" s="36">
        <v>0</v>
      </c>
      <c r="K321" s="36">
        <v>5.2781141032941209E-2</v>
      </c>
      <c r="L321" s="36">
        <v>1.0028416796258822E-3</v>
      </c>
      <c r="M321" s="36">
        <v>3.0085250388776469E-3</v>
      </c>
      <c r="N321" s="36">
        <v>4.011366718503529E-3</v>
      </c>
      <c r="O321" s="36">
        <v>4.011366718503529E-3</v>
      </c>
      <c r="P321" s="36">
        <v>1.1387365325658061E-4</v>
      </c>
      <c r="Q321" s="36">
        <v>2.9029627568117663E-3</v>
      </c>
      <c r="R321" s="37">
        <v>60.991210612698481</v>
      </c>
      <c r="S321" s="36">
        <v>1.1868984429531377E-3</v>
      </c>
      <c r="T321" s="36">
        <v>1.1868984429531393E-4</v>
      </c>
      <c r="U321" s="36">
        <v>5.001445918227645E-5</v>
      </c>
      <c r="V321" s="37">
        <v>61.055896577839412</v>
      </c>
    </row>
    <row r="322" spans="2:22" x14ac:dyDescent="0.35">
      <c r="B322" s="35">
        <v>205</v>
      </c>
      <c r="C322" s="34" t="s">
        <v>90</v>
      </c>
      <c r="D322" s="34" t="s">
        <v>63</v>
      </c>
      <c r="E322" s="34" t="s">
        <v>25</v>
      </c>
      <c r="F322" s="55">
        <v>2</v>
      </c>
      <c r="G322" s="35" t="s">
        <v>88</v>
      </c>
      <c r="H322" s="36">
        <v>4.5814030416592974E-2</v>
      </c>
      <c r="I322" s="36">
        <v>2.5970595512010657E-6</v>
      </c>
      <c r="J322" s="36">
        <v>0</v>
      </c>
      <c r="K322" s="36">
        <v>5.4540512400705912E-2</v>
      </c>
      <c r="L322" s="36">
        <v>1.0362697356134118E-3</v>
      </c>
      <c r="M322" s="36">
        <v>3.1088092068402352E-3</v>
      </c>
      <c r="N322" s="36">
        <v>4.1450789424536472E-3</v>
      </c>
      <c r="O322" s="36">
        <v>4.1450789424536472E-3</v>
      </c>
      <c r="P322" s="36">
        <v>5.2811745959296266E-5</v>
      </c>
      <c r="Q322" s="36">
        <v>2.9997281820388251E-3</v>
      </c>
      <c r="R322" s="37">
        <v>63.03284628744386</v>
      </c>
      <c r="S322" s="36">
        <v>1.2264617243849089E-3</v>
      </c>
      <c r="T322" s="36">
        <v>1.2264617243849105E-4</v>
      </c>
      <c r="U322" s="36">
        <v>5.1681607821685658E-5</v>
      </c>
      <c r="V322" s="37">
        <v>63.09968845142285</v>
      </c>
    </row>
    <row r="323" spans="2:22" x14ac:dyDescent="0.35">
      <c r="B323" s="35">
        <v>205</v>
      </c>
      <c r="C323" s="34" t="s">
        <v>90</v>
      </c>
      <c r="D323" s="34" t="s">
        <v>63</v>
      </c>
      <c r="E323" s="34" t="s">
        <v>26</v>
      </c>
      <c r="F323" s="55">
        <v>2</v>
      </c>
      <c r="G323" s="35" t="s">
        <v>88</v>
      </c>
      <c r="H323" s="36">
        <v>4.4336158467670611E-2</v>
      </c>
      <c r="I323" s="36">
        <v>5.7384134305144393E-6</v>
      </c>
      <c r="J323" s="36">
        <v>0</v>
      </c>
      <c r="K323" s="36">
        <v>5.2781141032941209E-2</v>
      </c>
      <c r="L323" s="36">
        <v>1.0028416796258822E-3</v>
      </c>
      <c r="M323" s="36">
        <v>3.0085250388776469E-3</v>
      </c>
      <c r="N323" s="36">
        <v>4.011366718503529E-3</v>
      </c>
      <c r="O323" s="36">
        <v>4.011366718503529E-3</v>
      </c>
      <c r="P323" s="36">
        <v>1.1669183025148112E-4</v>
      </c>
      <c r="Q323" s="36">
        <v>2.9029627568117663E-3</v>
      </c>
      <c r="R323" s="37">
        <v>60.805455293208119</v>
      </c>
      <c r="S323" s="36">
        <v>1.1868984429531377E-3</v>
      </c>
      <c r="T323" s="36">
        <v>1.1868984429531393E-4</v>
      </c>
      <c r="U323" s="36">
        <v>5.001445918227645E-5</v>
      </c>
      <c r="V323" s="37">
        <v>60.870141258349044</v>
      </c>
    </row>
    <row r="324" spans="2:22" x14ac:dyDescent="0.35">
      <c r="B324" s="35">
        <v>205</v>
      </c>
      <c r="C324" s="34" t="s">
        <v>90</v>
      </c>
      <c r="D324" s="34" t="s">
        <v>63</v>
      </c>
      <c r="E324" s="34" t="s">
        <v>27</v>
      </c>
      <c r="F324" s="55">
        <v>3</v>
      </c>
      <c r="G324" s="35" t="s">
        <v>88</v>
      </c>
      <c r="H324" s="36">
        <v>4.5814030416592974E-2</v>
      </c>
      <c r="I324" s="36">
        <v>5.9882143453751707E-6</v>
      </c>
      <c r="J324" s="36">
        <v>0</v>
      </c>
      <c r="K324" s="36">
        <v>5.4540512400705912E-2</v>
      </c>
      <c r="L324" s="36">
        <v>1.0362697356134118E-3</v>
      </c>
      <c r="M324" s="36">
        <v>3.1088092068402352E-3</v>
      </c>
      <c r="N324" s="36">
        <v>4.1450789424536472E-3</v>
      </c>
      <c r="O324" s="36">
        <v>4.1450789424536472E-3</v>
      </c>
      <c r="P324" s="36">
        <v>1.2177158379426126E-4</v>
      </c>
      <c r="Q324" s="36">
        <v>2.9997281820388251E-3</v>
      </c>
      <c r="R324" s="37">
        <v>62.775082700901216</v>
      </c>
      <c r="S324" s="36">
        <v>1.2264617243849089E-3</v>
      </c>
      <c r="T324" s="36">
        <v>1.2264617243849105E-4</v>
      </c>
      <c r="U324" s="36">
        <v>5.1681607821685658E-5</v>
      </c>
      <c r="V324" s="37">
        <v>62.841924864880212</v>
      </c>
    </row>
    <row r="325" spans="2:22" x14ac:dyDescent="0.35">
      <c r="B325" s="35">
        <v>205</v>
      </c>
      <c r="C325" s="34" t="s">
        <v>90</v>
      </c>
      <c r="D325" s="34" t="s">
        <v>63</v>
      </c>
      <c r="E325" s="34" t="s">
        <v>28</v>
      </c>
      <c r="F325" s="55">
        <v>3</v>
      </c>
      <c r="G325" s="35" t="s">
        <v>88</v>
      </c>
      <c r="H325" s="36">
        <v>4.5814030416592974E-2</v>
      </c>
      <c r="I325" s="36">
        <v>4.0272834161902939E-6</v>
      </c>
      <c r="J325" s="36">
        <v>0</v>
      </c>
      <c r="K325" s="36">
        <v>5.4540512400705912E-2</v>
      </c>
      <c r="L325" s="36">
        <v>1.0362697356134118E-3</v>
      </c>
      <c r="M325" s="36">
        <v>3.1088092068402352E-3</v>
      </c>
      <c r="N325" s="36">
        <v>4.1450789424536472E-3</v>
      </c>
      <c r="O325" s="36">
        <v>4.1450789424536472E-3</v>
      </c>
      <c r="P325" s="36">
        <v>8.1895645628752203E-5</v>
      </c>
      <c r="Q325" s="36">
        <v>2.9997281820388251E-3</v>
      </c>
      <c r="R325" s="37">
        <v>62.890613670771835</v>
      </c>
      <c r="S325" s="36">
        <v>1.2264617243849089E-3</v>
      </c>
      <c r="T325" s="36">
        <v>1.2264617243849105E-4</v>
      </c>
      <c r="U325" s="36">
        <v>5.1681607821685658E-5</v>
      </c>
      <c r="V325" s="37">
        <v>62.957455834750796</v>
      </c>
    </row>
    <row r="326" spans="2:22" x14ac:dyDescent="0.35">
      <c r="B326" s="35">
        <v>205</v>
      </c>
      <c r="C326" s="34" t="s">
        <v>90</v>
      </c>
      <c r="D326" s="34" t="s">
        <v>63</v>
      </c>
      <c r="E326" s="34" t="s">
        <v>29</v>
      </c>
      <c r="F326" s="55">
        <v>3</v>
      </c>
      <c r="G326" s="35" t="s">
        <v>88</v>
      </c>
      <c r="H326" s="36">
        <v>4.4336158467670611E-2</v>
      </c>
      <c r="I326" s="36">
        <v>6.6375238536445696E-6</v>
      </c>
      <c r="J326" s="36">
        <v>0</v>
      </c>
      <c r="K326" s="36">
        <v>5.2781141032941209E-2</v>
      </c>
      <c r="L326" s="36">
        <v>1.0028416796258822E-3</v>
      </c>
      <c r="M326" s="36">
        <v>3.0085250388776469E-3</v>
      </c>
      <c r="N326" s="36">
        <v>4.011366718503529E-3</v>
      </c>
      <c r="O326" s="36">
        <v>4.011366718503529E-3</v>
      </c>
      <c r="P326" s="36">
        <v>1.3497542765060274E-4</v>
      </c>
      <c r="Q326" s="36">
        <v>2.9029627568117663E-3</v>
      </c>
      <c r="R326" s="37">
        <v>60.759616646036214</v>
      </c>
      <c r="S326" s="36">
        <v>1.1868984429531377E-3</v>
      </c>
      <c r="T326" s="36">
        <v>1.1868984429531393E-4</v>
      </c>
      <c r="U326" s="36">
        <v>5.001445918227645E-5</v>
      </c>
      <c r="V326" s="37">
        <v>60.824302611177139</v>
      </c>
    </row>
    <row r="327" spans="2:22" x14ac:dyDescent="0.35">
      <c r="B327" s="35">
        <v>205</v>
      </c>
      <c r="C327" s="34" t="s">
        <v>90</v>
      </c>
      <c r="D327" s="34" t="s">
        <v>63</v>
      </c>
      <c r="E327" s="34" t="s">
        <v>30</v>
      </c>
      <c r="F327" s="55">
        <v>4</v>
      </c>
      <c r="G327" s="35" t="s">
        <v>88</v>
      </c>
      <c r="H327" s="36">
        <v>4.5814030416592974E-2</v>
      </c>
      <c r="I327" s="36">
        <v>4.6439415441840226E-6</v>
      </c>
      <c r="J327" s="36">
        <v>0</v>
      </c>
      <c r="K327" s="36">
        <v>5.4540512400705912E-2</v>
      </c>
      <c r="L327" s="36">
        <v>1.0362697356134118E-3</v>
      </c>
      <c r="M327" s="36">
        <v>3.1088092068402352E-3</v>
      </c>
      <c r="N327" s="36">
        <v>4.1450789424536472E-3</v>
      </c>
      <c r="O327" s="36">
        <v>4.1450789424536472E-3</v>
      </c>
      <c r="P327" s="36">
        <v>9.4435516878250053E-5</v>
      </c>
      <c r="Q327" s="36">
        <v>2.9997281820388251E-3</v>
      </c>
      <c r="R327" s="37">
        <v>62.879708990607796</v>
      </c>
      <c r="S327" s="36">
        <v>1.2264617243849089E-3</v>
      </c>
      <c r="T327" s="36">
        <v>1.2264617243849105E-4</v>
      </c>
      <c r="U327" s="36">
        <v>5.1681607821685658E-5</v>
      </c>
      <c r="V327" s="37">
        <v>62.946551154586778</v>
      </c>
    </row>
    <row r="328" spans="2:22" x14ac:dyDescent="0.35">
      <c r="B328" s="35">
        <v>205</v>
      </c>
      <c r="C328" s="34" t="s">
        <v>90</v>
      </c>
      <c r="D328" s="34" t="s">
        <v>63</v>
      </c>
      <c r="E328" s="34" t="s">
        <v>31</v>
      </c>
      <c r="F328" s="55">
        <v>4</v>
      </c>
      <c r="G328" s="35" t="s">
        <v>88</v>
      </c>
      <c r="H328" s="36">
        <v>4.4336158467670611E-2</v>
      </c>
      <c r="I328" s="36">
        <v>5.3528520460276522E-6</v>
      </c>
      <c r="J328" s="36">
        <v>0</v>
      </c>
      <c r="K328" s="36">
        <v>5.2781141032941209E-2</v>
      </c>
      <c r="L328" s="36">
        <v>1.0028416796258822E-3</v>
      </c>
      <c r="M328" s="36">
        <v>3.0085250388776469E-3</v>
      </c>
      <c r="N328" s="36">
        <v>4.011366718503529E-3</v>
      </c>
      <c r="O328" s="36">
        <v>4.011366718503529E-3</v>
      </c>
      <c r="P328" s="36">
        <v>1.0885135933127683E-4</v>
      </c>
      <c r="Q328" s="36">
        <v>2.9029627568117663E-3</v>
      </c>
      <c r="R328" s="37">
        <v>61.274984070101169</v>
      </c>
      <c r="S328" s="36">
        <v>1.1868984429531377E-3</v>
      </c>
      <c r="T328" s="36">
        <v>1.1868984429531393E-4</v>
      </c>
      <c r="U328" s="36">
        <v>5.001445918227645E-5</v>
      </c>
      <c r="V328" s="37">
        <v>61.339670035242115</v>
      </c>
    </row>
    <row r="329" spans="2:22" x14ac:dyDescent="0.35">
      <c r="B329" s="35">
        <v>205</v>
      </c>
      <c r="C329" s="34" t="s">
        <v>90</v>
      </c>
      <c r="D329" s="34" t="s">
        <v>63</v>
      </c>
      <c r="E329" s="34" t="s">
        <v>32</v>
      </c>
      <c r="F329" s="55">
        <v>4</v>
      </c>
      <c r="G329" s="35" t="s">
        <v>88</v>
      </c>
      <c r="H329" s="36">
        <v>4.5814030416592974E-2</v>
      </c>
      <c r="I329" s="36">
        <v>5.5827396680833314E-6</v>
      </c>
      <c r="J329" s="36">
        <v>0</v>
      </c>
      <c r="K329" s="36">
        <v>5.4540512400705912E-2</v>
      </c>
      <c r="L329" s="36">
        <v>1.0362697356134118E-3</v>
      </c>
      <c r="M329" s="36">
        <v>3.1088092068402352E-3</v>
      </c>
      <c r="N329" s="36">
        <v>4.1450789424536472E-3</v>
      </c>
      <c r="O329" s="36">
        <v>4.1450789424536472E-3</v>
      </c>
      <c r="P329" s="36">
        <v>1.1352617192445606E-4</v>
      </c>
      <c r="Q329" s="36">
        <v>2.9997281820388251E-3</v>
      </c>
      <c r="R329" s="37">
        <v>63.352520129430488</v>
      </c>
      <c r="S329" s="36">
        <v>1.2264617243849089E-3</v>
      </c>
      <c r="T329" s="36">
        <v>1.2264617243849105E-4</v>
      </c>
      <c r="U329" s="36">
        <v>5.1681607821685658E-5</v>
      </c>
      <c r="V329" s="37">
        <v>63.419362293409485</v>
      </c>
    </row>
    <row r="330" spans="2:22" x14ac:dyDescent="0.35">
      <c r="B330" s="38">
        <v>205</v>
      </c>
      <c r="C330" s="39" t="s">
        <v>90</v>
      </c>
      <c r="D330" s="39"/>
      <c r="E330" s="39" t="s">
        <v>62</v>
      </c>
      <c r="F330" s="56"/>
      <c r="G330" s="38"/>
      <c r="H330" s="40">
        <f>SUM(H318:H329)</f>
        <v>0.53942326135665919</v>
      </c>
      <c r="I330" s="40">
        <f t="shared" ref="I330:V330" si="26">SUM(I318:I329)</f>
        <v>5.8337797648388645E-5</v>
      </c>
      <c r="J330" s="40">
        <f t="shared" si="26"/>
        <v>0</v>
      </c>
      <c r="K330" s="40">
        <f t="shared" si="26"/>
        <v>0.64217054923411787</v>
      </c>
      <c r="L330" s="40">
        <f t="shared" si="26"/>
        <v>1.2201240435448235E-2</v>
      </c>
      <c r="M330" s="40">
        <f t="shared" si="26"/>
        <v>3.6603721306344705E-2</v>
      </c>
      <c r="N330" s="40">
        <f t="shared" si="26"/>
        <v>4.880496174179294E-2</v>
      </c>
      <c r="O330" s="40">
        <f t="shared" si="26"/>
        <v>4.880496174179294E-2</v>
      </c>
      <c r="P330" s="40">
        <f t="shared" si="26"/>
        <v>1.1863112448872015E-3</v>
      </c>
      <c r="Q330" s="40">
        <f t="shared" si="26"/>
        <v>3.5319380207876491E-2</v>
      </c>
      <c r="R330" s="41">
        <f t="shared" si="26"/>
        <v>742.247447486493</v>
      </c>
      <c r="S330" s="40">
        <f t="shared" si="26"/>
        <v>1.4440597722596512E-2</v>
      </c>
      <c r="T330" s="40">
        <f t="shared" si="26"/>
        <v>1.4440597722596529E-3</v>
      </c>
      <c r="U330" s="40">
        <f t="shared" si="26"/>
        <v>6.0850925338436343E-4</v>
      </c>
      <c r="V330" s="41">
        <f t="shared" si="26"/>
        <v>743.03446006237448</v>
      </c>
    </row>
    <row r="331" spans="2:22" x14ac:dyDescent="0.35">
      <c r="B331" s="35">
        <v>205</v>
      </c>
      <c r="C331" s="34" t="s">
        <v>89</v>
      </c>
      <c r="D331" s="34" t="s">
        <v>63</v>
      </c>
      <c r="E331" s="34" t="s">
        <v>21</v>
      </c>
      <c r="F331" s="55">
        <v>1</v>
      </c>
      <c r="G331" s="35" t="s">
        <v>88</v>
      </c>
      <c r="H331" s="36">
        <v>7.9676574637552993E-3</v>
      </c>
      <c r="I331" s="36">
        <v>5.5434846437800293E-7</v>
      </c>
      <c r="J331" s="36">
        <v>0</v>
      </c>
      <c r="K331" s="36">
        <v>9.4853065044705892E-3</v>
      </c>
      <c r="L331" s="36">
        <v>1.8022082358494127E-4</v>
      </c>
      <c r="M331" s="36">
        <v>5.4066247075482317E-4</v>
      </c>
      <c r="N331" s="36">
        <v>7.2088329433976509E-4</v>
      </c>
      <c r="O331" s="36">
        <v>7.2088329433976509E-4</v>
      </c>
      <c r="P331" s="36">
        <v>1.1272791284326818E-5</v>
      </c>
      <c r="Q331" s="36">
        <v>5.2169185774588226E-4</v>
      </c>
      <c r="R331" s="37">
        <v>11.009198056382207</v>
      </c>
      <c r="S331" s="36">
        <v>2.1329769119737558E-4</v>
      </c>
      <c r="T331" s="36">
        <v>2.1329769119737572E-5</v>
      </c>
      <c r="U331" s="36">
        <v>8.9881057081192473E-6</v>
      </c>
      <c r="V331" s="37">
        <v>11.020822780552464</v>
      </c>
    </row>
    <row r="332" spans="2:22" x14ac:dyDescent="0.35">
      <c r="B332" s="35">
        <v>205</v>
      </c>
      <c r="C332" s="34" t="s">
        <v>89</v>
      </c>
      <c r="D332" s="34" t="s">
        <v>63</v>
      </c>
      <c r="E332" s="34" t="s">
        <v>22</v>
      </c>
      <c r="F332" s="55">
        <v>1</v>
      </c>
      <c r="G332" s="35" t="s">
        <v>88</v>
      </c>
      <c r="H332" s="36">
        <v>7.1965938382305928E-3</v>
      </c>
      <c r="I332" s="36">
        <v>6.7912404040872352E-7</v>
      </c>
      <c r="J332" s="36">
        <v>0</v>
      </c>
      <c r="K332" s="36">
        <v>8.5673736169411749E-3</v>
      </c>
      <c r="L332" s="36">
        <v>1.6278009872188243E-4</v>
      </c>
      <c r="M332" s="36">
        <v>4.8834029616564678E-4</v>
      </c>
      <c r="N332" s="36">
        <v>6.5112039488752973E-4</v>
      </c>
      <c r="O332" s="36">
        <v>6.5112039488752973E-4</v>
      </c>
      <c r="P332" s="36">
        <v>1.3810128566489547E-5</v>
      </c>
      <c r="Q332" s="36">
        <v>4.712055489317645E-4</v>
      </c>
      <c r="R332" s="37">
        <v>9.9370338104719806</v>
      </c>
      <c r="S332" s="36">
        <v>1.9265597914601664E-4</v>
      </c>
      <c r="T332" s="36">
        <v>1.9265597914601679E-5</v>
      </c>
      <c r="U332" s="36">
        <v>8.1182890266883511E-6</v>
      </c>
      <c r="V332" s="37">
        <v>9.9475335613354421</v>
      </c>
    </row>
    <row r="333" spans="2:22" x14ac:dyDescent="0.35">
      <c r="B333" s="35">
        <v>205</v>
      </c>
      <c r="C333" s="34" t="s">
        <v>89</v>
      </c>
      <c r="D333" s="34" t="s">
        <v>63</v>
      </c>
      <c r="E333" s="34" t="s">
        <v>23</v>
      </c>
      <c r="F333" s="55">
        <v>1</v>
      </c>
      <c r="G333" s="35" t="s">
        <v>88</v>
      </c>
      <c r="H333" s="36">
        <v>7.9676574637552993E-3</v>
      </c>
      <c r="I333" s="36">
        <v>8.8303922644877812E-7</v>
      </c>
      <c r="J333" s="36">
        <v>0</v>
      </c>
      <c r="K333" s="36">
        <v>9.4853065044705892E-3</v>
      </c>
      <c r="L333" s="36">
        <v>1.8022082358494127E-4</v>
      </c>
      <c r="M333" s="36">
        <v>5.4066247075482317E-4</v>
      </c>
      <c r="N333" s="36">
        <v>7.2088329433976509E-4</v>
      </c>
      <c r="O333" s="36">
        <v>7.2088329433976509E-4</v>
      </c>
      <c r="P333" s="36">
        <v>1.7956786273052183E-5</v>
      </c>
      <c r="Q333" s="36">
        <v>5.2169185774588226E-4</v>
      </c>
      <c r="R333" s="37">
        <v>10.964274061022991</v>
      </c>
      <c r="S333" s="36">
        <v>2.1329769119737558E-4</v>
      </c>
      <c r="T333" s="36">
        <v>2.1329769119737572E-5</v>
      </c>
      <c r="U333" s="36">
        <v>8.9881057081192473E-6</v>
      </c>
      <c r="V333" s="37">
        <v>10.975898785193245</v>
      </c>
    </row>
    <row r="334" spans="2:22" x14ac:dyDescent="0.35">
      <c r="B334" s="35">
        <v>205</v>
      </c>
      <c r="C334" s="34" t="s">
        <v>89</v>
      </c>
      <c r="D334" s="34" t="s">
        <v>63</v>
      </c>
      <c r="E334" s="34" t="s">
        <v>24</v>
      </c>
      <c r="F334" s="55">
        <v>2</v>
      </c>
      <c r="G334" s="35" t="s">
        <v>88</v>
      </c>
      <c r="H334" s="36">
        <v>7.7106362552470638E-3</v>
      </c>
      <c r="I334" s="36">
        <v>9.738830154024241E-7</v>
      </c>
      <c r="J334" s="36">
        <v>0</v>
      </c>
      <c r="K334" s="36">
        <v>9.1793288752941172E-3</v>
      </c>
      <c r="L334" s="36">
        <v>1.7440724863058833E-4</v>
      </c>
      <c r="M334" s="36">
        <v>5.2322174589176441E-4</v>
      </c>
      <c r="N334" s="36">
        <v>6.976289945223533E-4</v>
      </c>
      <c r="O334" s="36">
        <v>6.976289945223533E-4</v>
      </c>
      <c r="P334" s="36">
        <v>1.9804113609840101E-5</v>
      </c>
      <c r="Q334" s="36">
        <v>5.0486308814117636E-4</v>
      </c>
      <c r="R334" s="37">
        <v>10.607167063077991</v>
      </c>
      <c r="S334" s="36">
        <v>2.0641712051358926E-4</v>
      </c>
      <c r="T334" s="36">
        <v>2.064171205135894E-5</v>
      </c>
      <c r="U334" s="36">
        <v>8.6981668143089486E-6</v>
      </c>
      <c r="V334" s="37">
        <v>10.618416796145985</v>
      </c>
    </row>
    <row r="335" spans="2:22" x14ac:dyDescent="0.35">
      <c r="B335" s="35">
        <v>205</v>
      </c>
      <c r="C335" s="34" t="s">
        <v>89</v>
      </c>
      <c r="D335" s="34" t="s">
        <v>63</v>
      </c>
      <c r="E335" s="34" t="s">
        <v>25</v>
      </c>
      <c r="F335" s="55">
        <v>2</v>
      </c>
      <c r="G335" s="35" t="s">
        <v>88</v>
      </c>
      <c r="H335" s="36">
        <v>7.9676574637552993E-3</v>
      </c>
      <c r="I335" s="36">
        <v>4.5166253064366349E-7</v>
      </c>
      <c r="J335" s="36">
        <v>0</v>
      </c>
      <c r="K335" s="36">
        <v>9.4853065044705892E-3</v>
      </c>
      <c r="L335" s="36">
        <v>1.8022082358494127E-4</v>
      </c>
      <c r="M335" s="36">
        <v>5.4066247075482317E-4</v>
      </c>
      <c r="N335" s="36">
        <v>7.2088329433976509E-4</v>
      </c>
      <c r="O335" s="36">
        <v>7.2088329433976509E-4</v>
      </c>
      <c r="P335" s="36">
        <v>9.1846514711819581E-6</v>
      </c>
      <c r="Q335" s="36">
        <v>5.2169185774588226E-4</v>
      </c>
      <c r="R335" s="37">
        <v>10.962234136946758</v>
      </c>
      <c r="S335" s="36">
        <v>2.1329769119737558E-4</v>
      </c>
      <c r="T335" s="36">
        <v>2.1329769119737572E-5</v>
      </c>
      <c r="U335" s="36">
        <v>8.9881057081192473E-6</v>
      </c>
      <c r="V335" s="37">
        <v>10.973858861117012</v>
      </c>
    </row>
    <row r="336" spans="2:22" x14ac:dyDescent="0.35">
      <c r="B336" s="35">
        <v>205</v>
      </c>
      <c r="C336" s="34" t="s">
        <v>89</v>
      </c>
      <c r="D336" s="34" t="s">
        <v>63</v>
      </c>
      <c r="E336" s="34" t="s">
        <v>26</v>
      </c>
      <c r="F336" s="55">
        <v>2</v>
      </c>
      <c r="G336" s="35" t="s">
        <v>88</v>
      </c>
      <c r="H336" s="36">
        <v>7.7106362552470638E-3</v>
      </c>
      <c r="I336" s="36">
        <v>9.9798494443729371E-7</v>
      </c>
      <c r="J336" s="36">
        <v>0</v>
      </c>
      <c r="K336" s="36">
        <v>9.1793288752941172E-3</v>
      </c>
      <c r="L336" s="36">
        <v>1.7440724863058833E-4</v>
      </c>
      <c r="M336" s="36">
        <v>5.2322174589176441E-4</v>
      </c>
      <c r="N336" s="36">
        <v>6.976289945223533E-4</v>
      </c>
      <c r="O336" s="36">
        <v>6.976289945223533E-4</v>
      </c>
      <c r="P336" s="36">
        <v>2.0294231348083668E-5</v>
      </c>
      <c r="Q336" s="36">
        <v>5.0486308814117636E-4</v>
      </c>
      <c r="R336" s="37">
        <v>10.574861790123146</v>
      </c>
      <c r="S336" s="36">
        <v>2.0641712051358926E-4</v>
      </c>
      <c r="T336" s="36">
        <v>2.064171205135894E-5</v>
      </c>
      <c r="U336" s="36">
        <v>8.6981668143089486E-6</v>
      </c>
      <c r="V336" s="37">
        <v>10.586111523191134</v>
      </c>
    </row>
    <row r="337" spans="2:22" x14ac:dyDescent="0.35">
      <c r="B337" s="35">
        <v>205</v>
      </c>
      <c r="C337" s="34" t="s">
        <v>89</v>
      </c>
      <c r="D337" s="34" t="s">
        <v>63</v>
      </c>
      <c r="E337" s="34" t="s">
        <v>27</v>
      </c>
      <c r="F337" s="55">
        <v>3</v>
      </c>
      <c r="G337" s="35" t="s">
        <v>88</v>
      </c>
      <c r="H337" s="36">
        <v>7.9676574637552993E-3</v>
      </c>
      <c r="I337" s="36">
        <v>1.0414285818043771E-6</v>
      </c>
      <c r="J337" s="36">
        <v>0</v>
      </c>
      <c r="K337" s="36">
        <v>9.4853065044705892E-3</v>
      </c>
      <c r="L337" s="36">
        <v>1.8022082358494127E-4</v>
      </c>
      <c r="M337" s="36">
        <v>5.4066247075482317E-4</v>
      </c>
      <c r="N337" s="36">
        <v>7.2088329433976509E-4</v>
      </c>
      <c r="O337" s="36">
        <v>7.2088329433976509E-4</v>
      </c>
      <c r="P337" s="36">
        <v>2.1177666746828041E-5</v>
      </c>
      <c r="Q337" s="36">
        <v>5.2169185774588226E-4</v>
      </c>
      <c r="R337" s="37">
        <v>10.917405687113252</v>
      </c>
      <c r="S337" s="36">
        <v>2.1329769119737558E-4</v>
      </c>
      <c r="T337" s="36">
        <v>2.1329769119737572E-5</v>
      </c>
      <c r="U337" s="36">
        <v>8.9881057081192473E-6</v>
      </c>
      <c r="V337" s="37">
        <v>10.929030411283515</v>
      </c>
    </row>
    <row r="338" spans="2:22" x14ac:dyDescent="0.35">
      <c r="B338" s="35">
        <v>205</v>
      </c>
      <c r="C338" s="34" t="s">
        <v>89</v>
      </c>
      <c r="D338" s="34" t="s">
        <v>63</v>
      </c>
      <c r="E338" s="34" t="s">
        <v>28</v>
      </c>
      <c r="F338" s="55">
        <v>3</v>
      </c>
      <c r="G338" s="35" t="s">
        <v>88</v>
      </c>
      <c r="H338" s="36">
        <v>7.9676574637552993E-3</v>
      </c>
      <c r="I338" s="36">
        <v>7.0039711585918164E-7</v>
      </c>
      <c r="J338" s="36">
        <v>0</v>
      </c>
      <c r="K338" s="36">
        <v>9.4853065044705892E-3</v>
      </c>
      <c r="L338" s="36">
        <v>1.8022082358494127E-4</v>
      </c>
      <c r="M338" s="36">
        <v>5.4066247075482317E-4</v>
      </c>
      <c r="N338" s="36">
        <v>7.2088329433976509E-4</v>
      </c>
      <c r="O338" s="36">
        <v>7.2088329433976509E-4</v>
      </c>
      <c r="P338" s="36">
        <v>1.4242720978913426E-5</v>
      </c>
      <c r="Q338" s="36">
        <v>5.2169185774588226E-4</v>
      </c>
      <c r="R338" s="37">
        <v>10.937498029699448</v>
      </c>
      <c r="S338" s="36">
        <v>2.1329769119737558E-4</v>
      </c>
      <c r="T338" s="36">
        <v>2.1329769119737572E-5</v>
      </c>
      <c r="U338" s="36">
        <v>8.9881057081192473E-6</v>
      </c>
      <c r="V338" s="37">
        <v>10.949122753869704</v>
      </c>
    </row>
    <row r="339" spans="2:22" x14ac:dyDescent="0.35">
      <c r="B339" s="35">
        <v>205</v>
      </c>
      <c r="C339" s="34" t="s">
        <v>89</v>
      </c>
      <c r="D339" s="34" t="s">
        <v>63</v>
      </c>
      <c r="E339" s="34" t="s">
        <v>29</v>
      </c>
      <c r="F339" s="55">
        <v>3</v>
      </c>
      <c r="G339" s="35" t="s">
        <v>88</v>
      </c>
      <c r="H339" s="36">
        <v>7.7106362552470638E-3</v>
      </c>
      <c r="I339" s="36">
        <v>1.1543519745468811E-6</v>
      </c>
      <c r="J339" s="36">
        <v>0</v>
      </c>
      <c r="K339" s="36">
        <v>9.1793288752941172E-3</v>
      </c>
      <c r="L339" s="36">
        <v>1.7440724863058833E-4</v>
      </c>
      <c r="M339" s="36">
        <v>5.2322174589176441E-4</v>
      </c>
      <c r="N339" s="36">
        <v>6.976289945223533E-4</v>
      </c>
      <c r="O339" s="36">
        <v>6.976289945223533E-4</v>
      </c>
      <c r="P339" s="36">
        <v>2.3473987417496123E-5</v>
      </c>
      <c r="Q339" s="36">
        <v>5.0486308814117636E-4</v>
      </c>
      <c r="R339" s="37">
        <v>10.566889851484554</v>
      </c>
      <c r="S339" s="36">
        <v>2.0641712051358926E-4</v>
      </c>
      <c r="T339" s="36">
        <v>2.064171205135894E-5</v>
      </c>
      <c r="U339" s="36">
        <v>8.6981668143089486E-6</v>
      </c>
      <c r="V339" s="37">
        <v>10.578139584552542</v>
      </c>
    </row>
    <row r="340" spans="2:22" x14ac:dyDescent="0.35">
      <c r="B340" s="35">
        <v>205</v>
      </c>
      <c r="C340" s="34" t="s">
        <v>89</v>
      </c>
      <c r="D340" s="34" t="s">
        <v>63</v>
      </c>
      <c r="E340" s="34" t="s">
        <v>30</v>
      </c>
      <c r="F340" s="55">
        <v>4</v>
      </c>
      <c r="G340" s="35" t="s">
        <v>88</v>
      </c>
      <c r="H340" s="36">
        <v>7.9676574637552993E-3</v>
      </c>
      <c r="I340" s="36">
        <v>8.0764200768417787E-7</v>
      </c>
      <c r="J340" s="36">
        <v>0</v>
      </c>
      <c r="K340" s="36">
        <v>9.4853065044705892E-3</v>
      </c>
      <c r="L340" s="36">
        <v>1.8022082358494127E-4</v>
      </c>
      <c r="M340" s="36">
        <v>5.4066247075482317E-4</v>
      </c>
      <c r="N340" s="36">
        <v>7.2088329433976509E-4</v>
      </c>
      <c r="O340" s="36">
        <v>7.2088329433976509E-4</v>
      </c>
      <c r="P340" s="36">
        <v>1.6423568152739135E-5</v>
      </c>
      <c r="Q340" s="36">
        <v>5.2169185774588226E-4</v>
      </c>
      <c r="R340" s="37">
        <v>10.935601563583964</v>
      </c>
      <c r="S340" s="36">
        <v>2.1329769119737558E-4</v>
      </c>
      <c r="T340" s="36">
        <v>2.1329769119737572E-5</v>
      </c>
      <c r="U340" s="36">
        <v>8.9881057081192473E-6</v>
      </c>
      <c r="V340" s="37">
        <v>10.947226287754216</v>
      </c>
    </row>
    <row r="341" spans="2:22" x14ac:dyDescent="0.35">
      <c r="B341" s="35">
        <v>205</v>
      </c>
      <c r="C341" s="34" t="s">
        <v>89</v>
      </c>
      <c r="D341" s="34" t="s">
        <v>63</v>
      </c>
      <c r="E341" s="34" t="s">
        <v>31</v>
      </c>
      <c r="F341" s="55">
        <v>4</v>
      </c>
      <c r="G341" s="35" t="s">
        <v>88</v>
      </c>
      <c r="H341" s="36">
        <v>7.7106362552470638E-3</v>
      </c>
      <c r="I341" s="36">
        <v>9.3093079061350474E-7</v>
      </c>
      <c r="J341" s="36">
        <v>0</v>
      </c>
      <c r="K341" s="36">
        <v>9.1793288752941172E-3</v>
      </c>
      <c r="L341" s="36">
        <v>1.7440724863058833E-4</v>
      </c>
      <c r="M341" s="36">
        <v>5.2322174589176441E-4</v>
      </c>
      <c r="N341" s="36">
        <v>6.976289945223533E-4</v>
      </c>
      <c r="O341" s="36">
        <v>6.976289945223533E-4</v>
      </c>
      <c r="P341" s="36">
        <v>1.893067118804814E-5</v>
      </c>
      <c r="Q341" s="36">
        <v>5.0486308814117636E-4</v>
      </c>
      <c r="R341" s="37">
        <v>10.656518968713248</v>
      </c>
      <c r="S341" s="36">
        <v>2.0641712051358926E-4</v>
      </c>
      <c r="T341" s="36">
        <v>2.064171205135894E-5</v>
      </c>
      <c r="U341" s="36">
        <v>8.6981668143089486E-6</v>
      </c>
      <c r="V341" s="37">
        <v>10.667768701781236</v>
      </c>
    </row>
    <row r="342" spans="2:22" x14ac:dyDescent="0.35">
      <c r="B342" s="35">
        <v>205</v>
      </c>
      <c r="C342" s="34" t="s">
        <v>89</v>
      </c>
      <c r="D342" s="34" t="s">
        <v>63</v>
      </c>
      <c r="E342" s="34" t="s">
        <v>32</v>
      </c>
      <c r="F342" s="55">
        <v>4</v>
      </c>
      <c r="G342" s="35" t="s">
        <v>88</v>
      </c>
      <c r="H342" s="36">
        <v>7.9676574637552993E-3</v>
      </c>
      <c r="I342" s="36">
        <v>9.7091124662318736E-7</v>
      </c>
      <c r="J342" s="36">
        <v>0</v>
      </c>
      <c r="K342" s="36">
        <v>9.4853065044705892E-3</v>
      </c>
      <c r="L342" s="36">
        <v>1.8022082358494127E-4</v>
      </c>
      <c r="M342" s="36">
        <v>5.4066247075482317E-4</v>
      </c>
      <c r="N342" s="36">
        <v>7.2088329433976509E-4</v>
      </c>
      <c r="O342" s="36">
        <v>7.2088329433976509E-4</v>
      </c>
      <c r="P342" s="36">
        <v>1.974368207381844E-5</v>
      </c>
      <c r="Q342" s="36">
        <v>5.2169185774588226E-4</v>
      </c>
      <c r="R342" s="37">
        <v>11.017829587727039</v>
      </c>
      <c r="S342" s="36">
        <v>2.1329769119737558E-4</v>
      </c>
      <c r="T342" s="36">
        <v>2.1329769119737572E-5</v>
      </c>
      <c r="U342" s="36">
        <v>8.9881057081192473E-6</v>
      </c>
      <c r="V342" s="37">
        <v>11.029454311897299</v>
      </c>
    </row>
    <row r="343" spans="2:22" x14ac:dyDescent="0.35">
      <c r="B343" s="38">
        <v>205</v>
      </c>
      <c r="C343" s="39" t="s">
        <v>89</v>
      </c>
      <c r="D343" s="39"/>
      <c r="E343" s="39" t="s">
        <v>62</v>
      </c>
      <c r="F343" s="56"/>
      <c r="G343" s="38"/>
      <c r="H343" s="40">
        <f>SUM(H331:H342)</f>
        <v>9.3812741105505956E-2</v>
      </c>
      <c r="I343" s="40">
        <f t="shared" ref="I343:V343" si="27">SUM(I331:I342)</f>
        <v>1.0145703938850196E-5</v>
      </c>
      <c r="J343" s="40">
        <f t="shared" si="27"/>
        <v>0</v>
      </c>
      <c r="K343" s="40">
        <f t="shared" si="27"/>
        <v>0.11168183464941177</v>
      </c>
      <c r="L343" s="40">
        <f t="shared" si="27"/>
        <v>2.1219548583388246E-3</v>
      </c>
      <c r="M343" s="40">
        <f t="shared" si="27"/>
        <v>6.3658645750164656E-3</v>
      </c>
      <c r="N343" s="40">
        <f t="shared" si="27"/>
        <v>8.4878194333552984E-3</v>
      </c>
      <c r="O343" s="40">
        <f t="shared" si="27"/>
        <v>8.4878194333552984E-3</v>
      </c>
      <c r="P343" s="40">
        <f t="shared" si="27"/>
        <v>2.0631499911081755E-4</v>
      </c>
      <c r="Q343" s="40">
        <f t="shared" si="27"/>
        <v>6.1425009057176462E-3</v>
      </c>
      <c r="R343" s="41">
        <f t="shared" si="27"/>
        <v>129.08651260634656</v>
      </c>
      <c r="S343" s="40">
        <f t="shared" si="27"/>
        <v>2.5114082995820026E-3</v>
      </c>
      <c r="T343" s="40">
        <f t="shared" si="27"/>
        <v>2.5114082995820043E-4</v>
      </c>
      <c r="U343" s="40">
        <f t="shared" si="27"/>
        <v>1.058276962407589E-4</v>
      </c>
      <c r="V343" s="41">
        <f t="shared" si="27"/>
        <v>129.22338435867383</v>
      </c>
    </row>
    <row r="344" spans="2:22" x14ac:dyDescent="0.35">
      <c r="B344" s="35">
        <v>205</v>
      </c>
      <c r="C344" s="34" t="s">
        <v>87</v>
      </c>
      <c r="D344" s="34" t="s">
        <v>63</v>
      </c>
      <c r="E344" s="34" t="s">
        <v>21</v>
      </c>
      <c r="F344" s="55">
        <v>1</v>
      </c>
      <c r="G344" s="35" t="s">
        <v>88</v>
      </c>
      <c r="H344" s="36">
        <v>24.27207396337235</v>
      </c>
      <c r="I344" s="36">
        <v>3.0651837284516043E-4</v>
      </c>
      <c r="J344" s="36">
        <v>0</v>
      </c>
      <c r="K344" s="36">
        <v>5.9909293267125943</v>
      </c>
      <c r="L344" s="36">
        <v>0.16411138582401857</v>
      </c>
      <c r="M344" s="36">
        <v>0.49233415747205561</v>
      </c>
      <c r="N344" s="36">
        <v>0.6564455432960743</v>
      </c>
      <c r="O344" s="36">
        <v>0.6564455432960743</v>
      </c>
      <c r="P344" s="36">
        <v>6.2331148436966305E-3</v>
      </c>
      <c r="Q344" s="36">
        <v>4.8516163320583674</v>
      </c>
      <c r="R344" s="37">
        <v>7317.7938770655428</v>
      </c>
      <c r="S344" s="36">
        <v>20.702219081018701</v>
      </c>
      <c r="T344" s="36">
        <v>0.11653896258763889</v>
      </c>
      <c r="U344" s="36">
        <v>0.13740589635706185</v>
      </c>
      <c r="V344" s="37">
        <v>7928.3388364197908</v>
      </c>
    </row>
    <row r="345" spans="2:22" x14ac:dyDescent="0.35">
      <c r="B345" s="35">
        <v>205</v>
      </c>
      <c r="C345" s="34" t="s">
        <v>87</v>
      </c>
      <c r="D345" s="34" t="s">
        <v>63</v>
      </c>
      <c r="E345" s="34" t="s">
        <v>22</v>
      </c>
      <c r="F345" s="55">
        <v>1</v>
      </c>
      <c r="G345" s="35" t="s">
        <v>88</v>
      </c>
      <c r="H345" s="36">
        <v>42.018493505018156</v>
      </c>
      <c r="I345" s="36">
        <v>6.5846637619508042E-4</v>
      </c>
      <c r="J345" s="36">
        <v>0</v>
      </c>
      <c r="K345" s="36">
        <v>10.371170810675991</v>
      </c>
      <c r="L345" s="36">
        <v>0.28410069983108971</v>
      </c>
      <c r="M345" s="36">
        <v>0.85230209949326907</v>
      </c>
      <c r="N345" s="36">
        <v>1.1364027993243588</v>
      </c>
      <c r="O345" s="36">
        <v>1.1364027993243588</v>
      </c>
      <c r="P345" s="36">
        <v>1.3390050669523795E-2</v>
      </c>
      <c r="Q345" s="36">
        <v>7.9773164396259846</v>
      </c>
      <c r="R345" s="37">
        <v>11937.985118783596</v>
      </c>
      <c r="S345" s="36">
        <v>33.279385434199895</v>
      </c>
      <c r="T345" s="36">
        <v>0.20174590972158954</v>
      </c>
      <c r="U345" s="36">
        <v>0.19165155799407604</v>
      </c>
      <c r="V345" s="37">
        <v>12923.270577017411</v>
      </c>
    </row>
    <row r="346" spans="2:22" x14ac:dyDescent="0.35">
      <c r="B346" s="35">
        <v>205</v>
      </c>
      <c r="C346" s="34" t="s">
        <v>87</v>
      </c>
      <c r="D346" s="34" t="s">
        <v>63</v>
      </c>
      <c r="E346" s="34" t="s">
        <v>23</v>
      </c>
      <c r="F346" s="55">
        <v>1</v>
      </c>
      <c r="G346" s="35" t="s">
        <v>88</v>
      </c>
      <c r="H346" s="36">
        <v>77.157033060338406</v>
      </c>
      <c r="I346" s="36">
        <v>1.4834033999570027E-3</v>
      </c>
      <c r="J346" s="36">
        <v>0</v>
      </c>
      <c r="K346" s="36">
        <v>23.127650377111042</v>
      </c>
      <c r="L346" s="36">
        <v>0.63354290248718248</v>
      </c>
      <c r="M346" s="36">
        <v>1.9006287074615478</v>
      </c>
      <c r="N346" s="36">
        <v>2.5341716099487299</v>
      </c>
      <c r="O346" s="36">
        <v>2.5341716099487299</v>
      </c>
      <c r="P346" s="36">
        <v>3.0165316570216913E-2</v>
      </c>
      <c r="Q346" s="36">
        <v>38.179141918620999</v>
      </c>
      <c r="R346" s="37">
        <v>34275.248963460872</v>
      </c>
      <c r="S346" s="36">
        <v>65.698572415241458</v>
      </c>
      <c r="T346" s="36">
        <v>0.44989220120163137</v>
      </c>
      <c r="U346" s="36">
        <v>2.8161892143829905</v>
      </c>
      <c r="V346" s="37">
        <v>36234.030424406075</v>
      </c>
    </row>
    <row r="347" spans="2:22" x14ac:dyDescent="0.35">
      <c r="B347" s="35">
        <v>205</v>
      </c>
      <c r="C347" s="34" t="s">
        <v>87</v>
      </c>
      <c r="D347" s="34" t="s">
        <v>63</v>
      </c>
      <c r="E347" s="34" t="s">
        <v>24</v>
      </c>
      <c r="F347" s="55">
        <v>2</v>
      </c>
      <c r="G347" s="35" t="s">
        <v>88</v>
      </c>
      <c r="H347" s="36">
        <v>141.75740147053497</v>
      </c>
      <c r="I347" s="36">
        <v>2.456480861492312E-3</v>
      </c>
      <c r="J347" s="36">
        <v>0</v>
      </c>
      <c r="K347" s="36">
        <v>39.817427495286324</v>
      </c>
      <c r="L347" s="36">
        <v>1.0907311453437722</v>
      </c>
      <c r="M347" s="36">
        <v>3.2721934360313152</v>
      </c>
      <c r="N347" s="36">
        <v>4.362924581375089</v>
      </c>
      <c r="O347" s="36">
        <v>4.362924581375089</v>
      </c>
      <c r="P347" s="36">
        <v>4.9953049074676924E-2</v>
      </c>
      <c r="Q347" s="36">
        <v>78.421284672231081</v>
      </c>
      <c r="R347" s="37">
        <v>70598.516473809053</v>
      </c>
      <c r="S347" s="36">
        <v>99.714229565982677</v>
      </c>
      <c r="T347" s="36">
        <v>0.77455123239710499</v>
      </c>
      <c r="U347" s="36">
        <v>2.1904089783985103</v>
      </c>
      <c r="V347" s="37">
        <v>73595.770978241766</v>
      </c>
    </row>
    <row r="348" spans="2:22" x14ac:dyDescent="0.35">
      <c r="B348" s="35">
        <v>205</v>
      </c>
      <c r="C348" s="34" t="s">
        <v>87</v>
      </c>
      <c r="D348" s="34" t="s">
        <v>63</v>
      </c>
      <c r="E348" s="34" t="s">
        <v>25</v>
      </c>
      <c r="F348" s="55">
        <v>2</v>
      </c>
      <c r="G348" s="35" t="s">
        <v>88</v>
      </c>
      <c r="H348" s="36">
        <v>78.900819848428128</v>
      </c>
      <c r="I348" s="36">
        <v>3.6372363808713368E-4</v>
      </c>
      <c r="J348" s="36">
        <v>0</v>
      </c>
      <c r="K348" s="36">
        <v>19.474612521572102</v>
      </c>
      <c r="L348" s="36">
        <v>0.53347410309958176</v>
      </c>
      <c r="M348" s="36">
        <v>1.6004223092987444</v>
      </c>
      <c r="N348" s="36">
        <v>2.1338964123983271</v>
      </c>
      <c r="O348" s="36">
        <v>2.1338964123983271</v>
      </c>
      <c r="P348" s="36">
        <v>7.3963958066210582E-3</v>
      </c>
      <c r="Q348" s="36">
        <v>39.389209189325484</v>
      </c>
      <c r="R348" s="37">
        <v>29534.199461156779</v>
      </c>
      <c r="S348" s="36">
        <v>43.599417808214845</v>
      </c>
      <c r="T348" s="36">
        <v>0.37883123240007011</v>
      </c>
      <c r="U348" s="36">
        <v>1.6338937200814281</v>
      </c>
      <c r="V348" s="37">
        <v>30855.373436372822</v>
      </c>
    </row>
    <row r="349" spans="2:22" x14ac:dyDescent="0.35">
      <c r="B349" s="35">
        <v>205</v>
      </c>
      <c r="C349" s="34" t="s">
        <v>87</v>
      </c>
      <c r="D349" s="34" t="s">
        <v>63</v>
      </c>
      <c r="E349" s="34" t="s">
        <v>26</v>
      </c>
      <c r="F349" s="55">
        <v>2</v>
      </c>
      <c r="G349" s="35" t="s">
        <v>88</v>
      </c>
      <c r="H349" s="36">
        <v>71.502321433635444</v>
      </c>
      <c r="I349" s="36">
        <v>1.0317209855210379E-3</v>
      </c>
      <c r="J349" s="36">
        <v>0</v>
      </c>
      <c r="K349" s="36">
        <v>18.680332447949549</v>
      </c>
      <c r="L349" s="36">
        <v>0.51171614260530773</v>
      </c>
      <c r="M349" s="36">
        <v>1.5351484278159233</v>
      </c>
      <c r="N349" s="36">
        <v>2.0468645704212309</v>
      </c>
      <c r="O349" s="36">
        <v>2.0468645704212309</v>
      </c>
      <c r="P349" s="36">
        <v>2.0980260757984225E-2</v>
      </c>
      <c r="Q349" s="36">
        <v>36.139568748059567</v>
      </c>
      <c r="R349" s="37">
        <v>26117.899482565448</v>
      </c>
      <c r="S349" s="36">
        <v>39.400560410874185</v>
      </c>
      <c r="T349" s="36">
        <v>0.36338044492853805</v>
      </c>
      <c r="U349" s="36">
        <v>1.3113208214493484</v>
      </c>
      <c r="V349" s="37">
        <v>27317.410991975987</v>
      </c>
    </row>
    <row r="350" spans="2:22" x14ac:dyDescent="0.35">
      <c r="B350" s="35">
        <v>205</v>
      </c>
      <c r="C350" s="34" t="s">
        <v>87</v>
      </c>
      <c r="D350" s="34" t="s">
        <v>63</v>
      </c>
      <c r="E350" s="34" t="s">
        <v>27</v>
      </c>
      <c r="F350" s="55">
        <v>3</v>
      </c>
      <c r="G350" s="35" t="s">
        <v>88</v>
      </c>
      <c r="H350" s="36">
        <v>25.888231117986351</v>
      </c>
      <c r="I350" s="36">
        <v>5.1672322927902954E-4</v>
      </c>
      <c r="J350" s="36">
        <v>0</v>
      </c>
      <c r="K350" s="36">
        <v>6.3898356298478118</v>
      </c>
      <c r="L350" s="36">
        <v>0.1750387499525784</v>
      </c>
      <c r="M350" s="36">
        <v>0.52511624985773542</v>
      </c>
      <c r="N350" s="36">
        <v>0.70015499981031359</v>
      </c>
      <c r="O350" s="36">
        <v>0.70015499981031359</v>
      </c>
      <c r="P350" s="36">
        <v>1.0507674305477867E-2</v>
      </c>
      <c r="Q350" s="36">
        <v>5.4307030108733754</v>
      </c>
      <c r="R350" s="37">
        <v>7300.229213325576</v>
      </c>
      <c r="S350" s="36">
        <v>20.495635043188116</v>
      </c>
      <c r="T350" s="36">
        <v>0.12429871473990771</v>
      </c>
      <c r="U350" s="36">
        <v>0.53872988242542486</v>
      </c>
      <c r="V350" s="37">
        <v>7907.046153940918</v>
      </c>
    </row>
    <row r="351" spans="2:22" x14ac:dyDescent="0.35">
      <c r="B351" s="35">
        <v>205</v>
      </c>
      <c r="C351" s="34" t="s">
        <v>87</v>
      </c>
      <c r="D351" s="34" t="s">
        <v>63</v>
      </c>
      <c r="E351" s="34" t="s">
        <v>28</v>
      </c>
      <c r="F351" s="55">
        <v>3</v>
      </c>
      <c r="G351" s="35" t="s">
        <v>88</v>
      </c>
      <c r="H351" s="36">
        <v>58.219482901070727</v>
      </c>
      <c r="I351" s="36">
        <v>5.3223693006334877E-4</v>
      </c>
      <c r="J351" s="36">
        <v>0</v>
      </c>
      <c r="K351" s="36">
        <v>15.381155658820788</v>
      </c>
      <c r="L351" s="36">
        <v>0.42134076920068469</v>
      </c>
      <c r="M351" s="36">
        <v>1.2640223076020543</v>
      </c>
      <c r="N351" s="36">
        <v>1.6853630768027388</v>
      </c>
      <c r="O351" s="36">
        <v>1.6853630768027388</v>
      </c>
      <c r="P351" s="36">
        <v>1.0823148636565538E-2</v>
      </c>
      <c r="Q351" s="36">
        <v>31.768394412633807</v>
      </c>
      <c r="R351" s="37">
        <v>22229.830138287241</v>
      </c>
      <c r="S351" s="36">
        <v>30.841908218816581</v>
      </c>
      <c r="T351" s="36">
        <v>0.29920298273015467</v>
      </c>
      <c r="U351" s="36">
        <v>1.52341930498835</v>
      </c>
      <c r="V351" s="37">
        <v>23172.69235883759</v>
      </c>
    </row>
    <row r="352" spans="2:22" x14ac:dyDescent="0.35">
      <c r="B352" s="35">
        <v>205</v>
      </c>
      <c r="C352" s="34" t="s">
        <v>87</v>
      </c>
      <c r="D352" s="34" t="s">
        <v>63</v>
      </c>
      <c r="E352" s="34" t="s">
        <v>29</v>
      </c>
      <c r="F352" s="55">
        <v>3</v>
      </c>
      <c r="G352" s="35" t="s">
        <v>88</v>
      </c>
      <c r="H352" s="36">
        <v>26.320335757444312</v>
      </c>
      <c r="I352" s="36">
        <v>5.4294817616672359E-4</v>
      </c>
      <c r="J352" s="36">
        <v>0</v>
      </c>
      <c r="K352" s="36">
        <v>7.0577710311737007</v>
      </c>
      <c r="L352" s="36">
        <v>0.1933357116382646</v>
      </c>
      <c r="M352" s="36">
        <v>0.58000713491479383</v>
      </c>
      <c r="N352" s="36">
        <v>0.77334284655305841</v>
      </c>
      <c r="O352" s="36">
        <v>0.77334284655305841</v>
      </c>
      <c r="P352" s="36">
        <v>1.1040964053180573E-2</v>
      </c>
      <c r="Q352" s="36">
        <v>9.3424749564878962</v>
      </c>
      <c r="R352" s="37">
        <v>8963.1687452814604</v>
      </c>
      <c r="S352" s="36">
        <v>18.782824242932751</v>
      </c>
      <c r="T352" s="36">
        <v>0.13729177382992216</v>
      </c>
      <c r="U352" s="36">
        <v>0.44866954173958729</v>
      </c>
      <c r="V352" s="37">
        <v>9525.4701441485086</v>
      </c>
    </row>
    <row r="353" spans="2:22" x14ac:dyDescent="0.35">
      <c r="B353" s="35">
        <v>205</v>
      </c>
      <c r="C353" s="34" t="s">
        <v>87</v>
      </c>
      <c r="D353" s="34" t="s">
        <v>63</v>
      </c>
      <c r="E353" s="34" t="s">
        <v>30</v>
      </c>
      <c r="F353" s="55">
        <v>4</v>
      </c>
      <c r="G353" s="35" t="s">
        <v>88</v>
      </c>
      <c r="H353" s="36">
        <v>43.603600448952236</v>
      </c>
      <c r="I353" s="36">
        <v>5.121412557453262E-4</v>
      </c>
      <c r="J353" s="36">
        <v>0</v>
      </c>
      <c r="K353" s="36">
        <v>12.00908266970824</v>
      </c>
      <c r="L353" s="36">
        <v>0.32896852757274581</v>
      </c>
      <c r="M353" s="36">
        <v>0.98690558271823781</v>
      </c>
      <c r="N353" s="36">
        <v>1.3158741102909832</v>
      </c>
      <c r="O353" s="36">
        <v>1.3158741102909832</v>
      </c>
      <c r="P353" s="36">
        <v>1.0414498920977247E-2</v>
      </c>
      <c r="Q353" s="36">
        <v>21.541762827350674</v>
      </c>
      <c r="R353" s="37">
        <v>16392.530184101252</v>
      </c>
      <c r="S353" s="36">
        <v>26.060691411204836</v>
      </c>
      <c r="T353" s="36">
        <v>0.23360750221451104</v>
      </c>
      <c r="U353" s="36">
        <v>0.90945456000012126</v>
      </c>
      <c r="V353" s="37">
        <v>17184.135531701839</v>
      </c>
    </row>
    <row r="354" spans="2:22" x14ac:dyDescent="0.35">
      <c r="B354" s="35">
        <v>205</v>
      </c>
      <c r="C354" s="34" t="s">
        <v>87</v>
      </c>
      <c r="D354" s="34" t="s">
        <v>63</v>
      </c>
      <c r="E354" s="34" t="s">
        <v>31</v>
      </c>
      <c r="F354" s="55">
        <v>4</v>
      </c>
      <c r="G354" s="35" t="s">
        <v>88</v>
      </c>
      <c r="H354" s="36">
        <v>33.098559031170183</v>
      </c>
      <c r="I354" s="36">
        <v>6.4682199584728745E-4</v>
      </c>
      <c r="J354" s="36">
        <v>0</v>
      </c>
      <c r="K354" s="36">
        <v>8.1695172926300259</v>
      </c>
      <c r="L354" s="36">
        <v>0.22379012191460571</v>
      </c>
      <c r="M354" s="36">
        <v>0.67137036574381725</v>
      </c>
      <c r="N354" s="36">
        <v>0.89516048765842282</v>
      </c>
      <c r="O354" s="36">
        <v>0.89516048765842282</v>
      </c>
      <c r="P354" s="36">
        <v>1.315325977402945E-2</v>
      </c>
      <c r="Q354" s="36">
        <v>3.9861208749557608</v>
      </c>
      <c r="R354" s="37">
        <v>8633.2533816751838</v>
      </c>
      <c r="S354" s="36">
        <v>26.637145239630208</v>
      </c>
      <c r="T354" s="36">
        <v>0.1589180940392278</v>
      </c>
      <c r="U354" s="36">
        <v>6.1766869819390183E-2</v>
      </c>
      <c r="V354" s="37">
        <v>9421.2067433052252</v>
      </c>
    </row>
    <row r="355" spans="2:22" x14ac:dyDescent="0.35">
      <c r="B355" s="35">
        <v>205</v>
      </c>
      <c r="C355" s="34" t="s">
        <v>87</v>
      </c>
      <c r="D355" s="34" t="s">
        <v>63</v>
      </c>
      <c r="E355" s="34" t="s">
        <v>32</v>
      </c>
      <c r="F355" s="55">
        <v>4</v>
      </c>
      <c r="G355" s="35" t="s">
        <v>88</v>
      </c>
      <c r="H355" s="36">
        <v>106.31858421913236</v>
      </c>
      <c r="I355" s="36">
        <v>1.6124424165710085E-3</v>
      </c>
      <c r="J355" s="36">
        <v>0</v>
      </c>
      <c r="K355" s="36">
        <v>26.241640206986258</v>
      </c>
      <c r="L355" s="36">
        <v>0.71884539205988884</v>
      </c>
      <c r="M355" s="36">
        <v>2.1565361761796664</v>
      </c>
      <c r="N355" s="36">
        <v>2.8753815682395554</v>
      </c>
      <c r="O355" s="36">
        <v>2.8753815682395554</v>
      </c>
      <c r="P355" s="36">
        <v>3.2789351803103516E-2</v>
      </c>
      <c r="Q355" s="36">
        <v>29.071467491470965</v>
      </c>
      <c r="R355" s="37">
        <v>44207.612268732089</v>
      </c>
      <c r="S355" s="36">
        <v>68.629028527572018</v>
      </c>
      <c r="T355" s="36">
        <v>0.51046730140586816</v>
      </c>
      <c r="U355" s="36">
        <v>1.7872944656651077</v>
      </c>
      <c r="V355" s="37">
        <v>46264.498902376661</v>
      </c>
    </row>
    <row r="356" spans="2:22" x14ac:dyDescent="0.35">
      <c r="B356" s="38">
        <v>205</v>
      </c>
      <c r="C356" s="39" t="s">
        <v>87</v>
      </c>
      <c r="D356" s="39"/>
      <c r="E356" s="39" t="s">
        <v>62</v>
      </c>
      <c r="F356" s="56"/>
      <c r="G356" s="38"/>
      <c r="H356" s="40">
        <f>SUM(H344:H355)</f>
        <v>729.05693675708369</v>
      </c>
      <c r="I356" s="40">
        <f t="shared" ref="I356:V356" si="28">SUM(I344:I355)</f>
        <v>1.0663627637770451E-2</v>
      </c>
      <c r="J356" s="40">
        <f t="shared" si="28"/>
        <v>0</v>
      </c>
      <c r="K356" s="40">
        <f t="shared" si="28"/>
        <v>192.71112546847442</v>
      </c>
      <c r="L356" s="40">
        <f t="shared" si="28"/>
        <v>5.2789956515297209</v>
      </c>
      <c r="M356" s="40">
        <f t="shared" si="28"/>
        <v>15.836986954589161</v>
      </c>
      <c r="N356" s="40">
        <f t="shared" si="28"/>
        <v>21.115982606118884</v>
      </c>
      <c r="O356" s="40">
        <f t="shared" si="28"/>
        <v>21.115982606118884</v>
      </c>
      <c r="P356" s="40">
        <f t="shared" si="28"/>
        <v>0.21684708521605373</v>
      </c>
      <c r="Q356" s="40">
        <f t="shared" si="28"/>
        <v>306.09906087369393</v>
      </c>
      <c r="R356" s="41">
        <f t="shared" si="28"/>
        <v>287508.26730824413</v>
      </c>
      <c r="S356" s="40">
        <f t="shared" si="28"/>
        <v>493.84161739887628</v>
      </c>
      <c r="T356" s="40">
        <f t="shared" si="28"/>
        <v>3.7487263521961642</v>
      </c>
      <c r="U356" s="40">
        <f t="shared" si="28"/>
        <v>13.550204813301395</v>
      </c>
      <c r="V356" s="41">
        <f t="shared" si="28"/>
        <v>302329.2450787446</v>
      </c>
    </row>
    <row r="357" spans="2:22" x14ac:dyDescent="0.35">
      <c r="B357" s="35">
        <v>206</v>
      </c>
      <c r="C357" s="34" t="s">
        <v>86</v>
      </c>
      <c r="D357" s="34" t="s">
        <v>63</v>
      </c>
      <c r="E357" s="34" t="s">
        <v>21</v>
      </c>
      <c r="F357" s="55">
        <v>1</v>
      </c>
      <c r="G357" s="35" t="s">
        <v>66</v>
      </c>
      <c r="H357" s="36">
        <v>2.3659969118933023E-2</v>
      </c>
      <c r="I357" s="36">
        <v>1.3090524988824952E-3</v>
      </c>
      <c r="J357" s="36">
        <v>0</v>
      </c>
      <c r="K357" s="36">
        <v>0.116955529167453</v>
      </c>
      <c r="L357" s="36">
        <v>6.3276974228873703E-4</v>
      </c>
      <c r="M357" s="36">
        <v>1.8874202638057933E-3</v>
      </c>
      <c r="N357" s="36">
        <v>2.5201900060945301E-3</v>
      </c>
      <c r="O357" s="36">
        <v>2.5201900060945301E-3</v>
      </c>
      <c r="P357" s="36">
        <v>2.6619854745491729E-2</v>
      </c>
      <c r="Q357" s="36">
        <v>7.0129596349488418E-3</v>
      </c>
      <c r="R357" s="37">
        <v>156.28624434205739</v>
      </c>
      <c r="S357" s="36">
        <v>2.9637128238860109E-3</v>
      </c>
      <c r="T357" s="36">
        <v>2.9637128238860114E-4</v>
      </c>
      <c r="U357" s="36">
        <v>2.7584390765603862E-3</v>
      </c>
      <c r="V357" s="37">
        <v>156.44776669095916</v>
      </c>
    </row>
    <row r="358" spans="2:22" x14ac:dyDescent="0.35">
      <c r="B358" s="35">
        <v>206</v>
      </c>
      <c r="C358" s="34" t="s">
        <v>86</v>
      </c>
      <c r="D358" s="34" t="s">
        <v>63</v>
      </c>
      <c r="E358" s="34" t="s">
        <v>22</v>
      </c>
      <c r="F358" s="55">
        <v>1</v>
      </c>
      <c r="G358" s="35" t="s">
        <v>66</v>
      </c>
      <c r="H358" s="36">
        <v>2.2843020099209483E-2</v>
      </c>
      <c r="I358" s="36">
        <v>1.1898061286266374E-3</v>
      </c>
      <c r="J358" s="36">
        <v>0</v>
      </c>
      <c r="K358" s="36">
        <v>0.11291720162677413</v>
      </c>
      <c r="L358" s="36">
        <v>6.109209977669263E-4</v>
      </c>
      <c r="M358" s="36">
        <v>1.8222500124596655E-3</v>
      </c>
      <c r="N358" s="36">
        <v>2.4331710102265917E-3</v>
      </c>
      <c r="O358" s="36">
        <v>2.4331710102265917E-3</v>
      </c>
      <c r="P358" s="36">
        <v>2.419495501240395E-2</v>
      </c>
      <c r="Q358" s="36">
        <v>6.7844426227069285E-3</v>
      </c>
      <c r="R358" s="37">
        <v>150.6134721444125</v>
      </c>
      <c r="S358" s="36">
        <v>2.8613795421287545E-3</v>
      </c>
      <c r="T358" s="36">
        <v>2.8613795421287549E-4</v>
      </c>
      <c r="U358" s="36">
        <v>2.5061625620057992E-3</v>
      </c>
      <c r="V358" s="37">
        <v>150.76941732945852</v>
      </c>
    </row>
    <row r="359" spans="2:22" x14ac:dyDescent="0.35">
      <c r="B359" s="35">
        <v>206</v>
      </c>
      <c r="C359" s="34" t="s">
        <v>86</v>
      </c>
      <c r="D359" s="34" t="s">
        <v>63</v>
      </c>
      <c r="E359" s="34" t="s">
        <v>23</v>
      </c>
      <c r="F359" s="55">
        <v>1</v>
      </c>
      <c r="G359" s="35" t="s">
        <v>66</v>
      </c>
      <c r="H359" s="36">
        <v>2.4879921988537574E-2</v>
      </c>
      <c r="I359" s="36">
        <v>1.3198909319293783E-3</v>
      </c>
      <c r="J359" s="36">
        <v>0</v>
      </c>
      <c r="K359" s="36">
        <v>0.12298597801152096</v>
      </c>
      <c r="L359" s="36">
        <v>6.6539655000026339E-4</v>
      </c>
      <c r="M359" s="36">
        <v>1.9847392313583384E-3</v>
      </c>
      <c r="N359" s="36">
        <v>2.6501357813586016E-3</v>
      </c>
      <c r="O359" s="36">
        <v>2.6501357813586016E-3</v>
      </c>
      <c r="P359" s="36">
        <v>2.6840256535047968E-2</v>
      </c>
      <c r="Q359" s="36">
        <v>7.3852859762868961E-3</v>
      </c>
      <c r="R359" s="37">
        <v>163.67130931744532</v>
      </c>
      <c r="S359" s="36">
        <v>3.1165274766021172E-3</v>
      </c>
      <c r="T359" s="36">
        <v>3.1165274766021173E-4</v>
      </c>
      <c r="U359" s="36">
        <v>2.7733192403394846E-3</v>
      </c>
      <c r="V359" s="37">
        <v>163.8411600649201</v>
      </c>
    </row>
    <row r="360" spans="2:22" x14ac:dyDescent="0.35">
      <c r="B360" s="35">
        <v>206</v>
      </c>
      <c r="C360" s="34" t="s">
        <v>86</v>
      </c>
      <c r="D360" s="34" t="s">
        <v>63</v>
      </c>
      <c r="E360" s="34" t="s">
        <v>24</v>
      </c>
      <c r="F360" s="55">
        <v>2</v>
      </c>
      <c r="G360" s="35" t="s">
        <v>66</v>
      </c>
      <c r="H360" s="36">
        <v>2.4318409531808052E-2</v>
      </c>
      <c r="I360" s="36">
        <v>1.2417751411560962E-3</v>
      </c>
      <c r="J360" s="36">
        <v>0</v>
      </c>
      <c r="K360" s="36">
        <v>0.12021031984473296</v>
      </c>
      <c r="L360" s="36">
        <v>6.5037928219443468E-4</v>
      </c>
      <c r="M360" s="36">
        <v>1.9399458512874151E-3</v>
      </c>
      <c r="N360" s="36">
        <v>2.5903251334818494E-3</v>
      </c>
      <c r="O360" s="36">
        <v>2.5903251334818494E-3</v>
      </c>
      <c r="P360" s="36">
        <v>2.5251755687687644E-2</v>
      </c>
      <c r="Q360" s="36">
        <v>7.2276350022925659E-3</v>
      </c>
      <c r="R360" s="37">
        <v>159.78270754495043</v>
      </c>
      <c r="S360" s="36">
        <v>3.0461908814689758E-3</v>
      </c>
      <c r="T360" s="36">
        <v>3.0461908814689761E-4</v>
      </c>
      <c r="U360" s="36">
        <v>2.6113993408338962E-3</v>
      </c>
      <c r="V360" s="37">
        <v>159.94872494799048</v>
      </c>
    </row>
    <row r="361" spans="2:22" x14ac:dyDescent="0.35">
      <c r="B361" s="35">
        <v>206</v>
      </c>
      <c r="C361" s="34" t="s">
        <v>86</v>
      </c>
      <c r="D361" s="34" t="s">
        <v>63</v>
      </c>
      <c r="E361" s="34" t="s">
        <v>25</v>
      </c>
      <c r="F361" s="55">
        <v>2</v>
      </c>
      <c r="G361" s="35" t="s">
        <v>66</v>
      </c>
      <c r="H361" s="36">
        <v>2.7917695682218965E-2</v>
      </c>
      <c r="I361" s="36">
        <v>1.3095058046115168E-3</v>
      </c>
      <c r="J361" s="36">
        <v>0</v>
      </c>
      <c r="K361" s="36">
        <v>0.13800224570187783</v>
      </c>
      <c r="L361" s="36">
        <v>7.4663973622843564E-4</v>
      </c>
      <c r="M361" s="36">
        <v>2.2270707237406497E-3</v>
      </c>
      <c r="N361" s="36">
        <v>2.9737104599690846E-3</v>
      </c>
      <c r="O361" s="36">
        <v>2.9737104599690846E-3</v>
      </c>
      <c r="P361" s="36">
        <v>2.6629072811743586E-2</v>
      </c>
      <c r="Q361" s="36">
        <v>8.3173169356095221E-3</v>
      </c>
      <c r="R361" s="37">
        <v>183.1867448514343</v>
      </c>
      <c r="S361" s="36">
        <v>3.497047366834042E-3</v>
      </c>
      <c r="T361" s="36">
        <v>3.4970473668340416E-4</v>
      </c>
      <c r="U361" s="36">
        <v>2.7867455751704562E-3</v>
      </c>
      <c r="V361" s="37">
        <v>183.37733393292677</v>
      </c>
    </row>
    <row r="362" spans="2:22" x14ac:dyDescent="0.35">
      <c r="B362" s="35">
        <v>206</v>
      </c>
      <c r="C362" s="34" t="s">
        <v>86</v>
      </c>
      <c r="D362" s="34" t="s">
        <v>63</v>
      </c>
      <c r="E362" s="34" t="s">
        <v>26</v>
      </c>
      <c r="F362" s="55">
        <v>2</v>
      </c>
      <c r="G362" s="35" t="s">
        <v>66</v>
      </c>
      <c r="H362" s="36">
        <v>2.7309565566084451E-2</v>
      </c>
      <c r="I362" s="36">
        <v>1.2807360321799195E-3</v>
      </c>
      <c r="J362" s="36">
        <v>0</v>
      </c>
      <c r="K362" s="36">
        <v>0.13499614796871287</v>
      </c>
      <c r="L362" s="36">
        <v>7.3037571090658806E-4</v>
      </c>
      <c r="M362" s="36">
        <v>2.1785585258399186E-3</v>
      </c>
      <c r="N362" s="36">
        <v>2.9089342367465063E-3</v>
      </c>
      <c r="O362" s="36">
        <v>2.9089342367465063E-3</v>
      </c>
      <c r="P362" s="36">
        <v>2.6044033507480569E-2</v>
      </c>
      <c r="Q362" s="36">
        <v>8.1373539127618504E-3</v>
      </c>
      <c r="R362" s="37">
        <v>178.72923798920456</v>
      </c>
      <c r="S362" s="36">
        <v>3.4208713154318059E-3</v>
      </c>
      <c r="T362" s="36">
        <v>3.4208713154318062E-4</v>
      </c>
      <c r="U362" s="36">
        <v>2.7048179710767962E-3</v>
      </c>
      <c r="V362" s="37">
        <v>178.91567547589557</v>
      </c>
    </row>
    <row r="363" spans="2:22" x14ac:dyDescent="0.35">
      <c r="B363" s="35">
        <v>206</v>
      </c>
      <c r="C363" s="34" t="s">
        <v>86</v>
      </c>
      <c r="D363" s="34" t="s">
        <v>63</v>
      </c>
      <c r="E363" s="34" t="s">
        <v>27</v>
      </c>
      <c r="F363" s="55">
        <v>3</v>
      </c>
      <c r="G363" s="35" t="s">
        <v>66</v>
      </c>
      <c r="H363" s="36">
        <v>2.7477545369812933E-2</v>
      </c>
      <c r="I363" s="36">
        <v>1.3232967422707545E-3</v>
      </c>
      <c r="J363" s="36">
        <v>0</v>
      </c>
      <c r="K363" s="36">
        <v>0.13582650268032528</v>
      </c>
      <c r="L363" s="36">
        <v>7.34868216225622E-4</v>
      </c>
      <c r="M363" s="36">
        <v>2.1919587329100772E-3</v>
      </c>
      <c r="N363" s="36">
        <v>2.9268269491356993E-3</v>
      </c>
      <c r="O363" s="36">
        <v>2.9268269491356993E-3</v>
      </c>
      <c r="P363" s="36">
        <v>2.6909514396482492E-2</v>
      </c>
      <c r="Q363" s="36">
        <v>8.1811264730011612E-3</v>
      </c>
      <c r="R363" s="37">
        <v>179.79033337166666</v>
      </c>
      <c r="S363" s="36">
        <v>3.4419129277839361E-3</v>
      </c>
      <c r="T363" s="36">
        <v>3.4419129277839364E-4</v>
      </c>
      <c r="U363" s="36">
        <v>2.7903152389269696E-3</v>
      </c>
      <c r="V363" s="37">
        <v>179.97791762623089</v>
      </c>
    </row>
    <row r="364" spans="2:22" x14ac:dyDescent="0.35">
      <c r="B364" s="35">
        <v>206</v>
      </c>
      <c r="C364" s="34" t="s">
        <v>86</v>
      </c>
      <c r="D364" s="34" t="s">
        <v>63</v>
      </c>
      <c r="E364" s="34" t="s">
        <v>28</v>
      </c>
      <c r="F364" s="55">
        <v>3</v>
      </c>
      <c r="G364" s="35" t="s">
        <v>66</v>
      </c>
      <c r="H364" s="36">
        <v>2.7824597347041555E-2</v>
      </c>
      <c r="I364" s="36">
        <v>1.3190035629902161E-3</v>
      </c>
      <c r="J364" s="36">
        <v>0</v>
      </c>
      <c r="K364" s="36">
        <v>0.13754204370412587</v>
      </c>
      <c r="L364" s="36">
        <v>7.441498847302533E-4</v>
      </c>
      <c r="M364" s="36">
        <v>2.2196440156389964E-3</v>
      </c>
      <c r="N364" s="36">
        <v>2.9637939003692498E-3</v>
      </c>
      <c r="O364" s="36">
        <v>2.9637939003692498E-3</v>
      </c>
      <c r="P364" s="36">
        <v>2.6822211703166645E-2</v>
      </c>
      <c r="Q364" s="36">
        <v>8.2874536719069886E-3</v>
      </c>
      <c r="R364" s="37">
        <v>182.27686272425711</v>
      </c>
      <c r="S364" s="36">
        <v>3.485385613242532E-3</v>
      </c>
      <c r="T364" s="36">
        <v>3.4853856132425315E-4</v>
      </c>
      <c r="U364" s="36">
        <v>2.7925859664532445E-3</v>
      </c>
      <c r="V364" s="37">
        <v>182.46681624017882</v>
      </c>
    </row>
    <row r="365" spans="2:22" x14ac:dyDescent="0.35">
      <c r="B365" s="35">
        <v>206</v>
      </c>
      <c r="C365" s="34" t="s">
        <v>86</v>
      </c>
      <c r="D365" s="34" t="s">
        <v>63</v>
      </c>
      <c r="E365" s="34" t="s">
        <v>29</v>
      </c>
      <c r="F365" s="55">
        <v>3</v>
      </c>
      <c r="G365" s="35" t="s">
        <v>66</v>
      </c>
      <c r="H365" s="36">
        <v>2.8275691018409883E-2</v>
      </c>
      <c r="I365" s="36">
        <v>1.2709526259767612E-3</v>
      </c>
      <c r="J365" s="36">
        <v>0</v>
      </c>
      <c r="K365" s="36">
        <v>0.13977188173873065</v>
      </c>
      <c r="L365" s="36">
        <v>7.5621407740713252E-4</v>
      </c>
      <c r="M365" s="36">
        <v>2.2556289880595157E-3</v>
      </c>
      <c r="N365" s="36">
        <v>3.0118430654666479E-3</v>
      </c>
      <c r="O365" s="36">
        <v>3.0118430654666479E-3</v>
      </c>
      <c r="P365" s="36">
        <v>2.5845085908154694E-2</v>
      </c>
      <c r="Q365" s="36">
        <v>8.4356263827539031E-3</v>
      </c>
      <c r="R365" s="37">
        <v>184.77937546038132</v>
      </c>
      <c r="S365" s="36">
        <v>3.5418908475430421E-3</v>
      </c>
      <c r="T365" s="36">
        <v>3.5418908475430414E-4</v>
      </c>
      <c r="U365" s="36">
        <v>2.6859283199627514E-3</v>
      </c>
      <c r="V365" s="37">
        <v>184.97240851157244</v>
      </c>
    </row>
    <row r="366" spans="2:22" x14ac:dyDescent="0.35">
      <c r="B366" s="35">
        <v>206</v>
      </c>
      <c r="C366" s="34" t="s">
        <v>86</v>
      </c>
      <c r="D366" s="34" t="s">
        <v>63</v>
      </c>
      <c r="E366" s="34" t="s">
        <v>30</v>
      </c>
      <c r="F366" s="55">
        <v>4</v>
      </c>
      <c r="G366" s="35" t="s">
        <v>66</v>
      </c>
      <c r="H366" s="36">
        <v>2.3241811252228649E-2</v>
      </c>
      <c r="I366" s="36">
        <v>1.3182477524677895E-3</v>
      </c>
      <c r="J366" s="36">
        <v>0</v>
      </c>
      <c r="K366" s="36">
        <v>0.11488849880363022</v>
      </c>
      <c r="L366" s="36">
        <v>6.2158639525136498E-4</v>
      </c>
      <c r="M366" s="36">
        <v>1.8540626703482399E-3</v>
      </c>
      <c r="N366" s="36">
        <v>2.4756490655996046E-3</v>
      </c>
      <c r="O366" s="36">
        <v>2.4756490655996046E-3</v>
      </c>
      <c r="P366" s="36">
        <v>2.6806842139043524E-2</v>
      </c>
      <c r="Q366" s="36">
        <v>6.8834138144275442E-3</v>
      </c>
      <c r="R366" s="37">
        <v>152.82108543621374</v>
      </c>
      <c r="S366" s="36">
        <v>2.9113332190889422E-3</v>
      </c>
      <c r="T366" s="36">
        <v>2.9113332190889419E-4</v>
      </c>
      <c r="U366" s="36">
        <v>2.7626012402009177E-3</v>
      </c>
      <c r="V366" s="37">
        <v>152.97975309665409</v>
      </c>
    </row>
    <row r="367" spans="2:22" x14ac:dyDescent="0.35">
      <c r="B367" s="35">
        <v>206</v>
      </c>
      <c r="C367" s="34" t="s">
        <v>86</v>
      </c>
      <c r="D367" s="34" t="s">
        <v>63</v>
      </c>
      <c r="E367" s="34" t="s">
        <v>31</v>
      </c>
      <c r="F367" s="55">
        <v>4</v>
      </c>
      <c r="G367" s="35" t="s">
        <v>66</v>
      </c>
      <c r="H367" s="36">
        <v>2.2309242481614151E-2</v>
      </c>
      <c r="I367" s="36">
        <v>1.2771906346819037E-3</v>
      </c>
      <c r="J367" s="36">
        <v>0</v>
      </c>
      <c r="K367" s="36">
        <v>0.11027864181252449</v>
      </c>
      <c r="L367" s="36">
        <v>5.966454793236239E-4</v>
      </c>
      <c r="M367" s="36">
        <v>1.7796691161469471E-3</v>
      </c>
      <c r="N367" s="36">
        <v>2.3763145954705709E-3</v>
      </c>
      <c r="O367" s="36">
        <v>2.3763145954705709E-3</v>
      </c>
      <c r="P367" s="36">
        <v>2.5971937112192544E-2</v>
      </c>
      <c r="Q367" s="36">
        <v>6.6053532186108911E-3</v>
      </c>
      <c r="R367" s="37">
        <v>147.48357932629375</v>
      </c>
      <c r="S367" s="36">
        <v>2.794517089248176E-3</v>
      </c>
      <c r="T367" s="36">
        <v>2.7945170892481756E-4</v>
      </c>
      <c r="U367" s="36">
        <v>2.672288813022331E-3</v>
      </c>
      <c r="V367" s="37">
        <v>147.63588050765776</v>
      </c>
    </row>
    <row r="368" spans="2:22" x14ac:dyDescent="0.35">
      <c r="B368" s="35">
        <v>206</v>
      </c>
      <c r="C368" s="34" t="s">
        <v>86</v>
      </c>
      <c r="D368" s="34" t="s">
        <v>63</v>
      </c>
      <c r="E368" s="34" t="s">
        <v>32</v>
      </c>
      <c r="F368" s="55">
        <v>4</v>
      </c>
      <c r="G368" s="35" t="s">
        <v>66</v>
      </c>
      <c r="H368" s="36">
        <v>2.2042521358143819E-2</v>
      </c>
      <c r="I368" s="36">
        <v>1.268136811598484E-3</v>
      </c>
      <c r="J368" s="36">
        <v>0</v>
      </c>
      <c r="K368" s="36">
        <v>0.10896019080446091</v>
      </c>
      <c r="L368" s="36">
        <v>5.8951220473172131E-4</v>
      </c>
      <c r="M368" s="36">
        <v>1.7583920447064728E-3</v>
      </c>
      <c r="N368" s="36">
        <v>2.3479042494381937E-3</v>
      </c>
      <c r="O368" s="36">
        <v>2.3479042494381937E-3</v>
      </c>
      <c r="P368" s="36">
        <v>2.5787825737302875E-2</v>
      </c>
      <c r="Q368" s="36">
        <v>6.5253226982097791E-3</v>
      </c>
      <c r="R368" s="37">
        <v>145.76735548146834</v>
      </c>
      <c r="S368" s="36">
        <v>2.7611068675333153E-3</v>
      </c>
      <c r="T368" s="36">
        <v>2.7611068675333149E-4</v>
      </c>
      <c r="U368" s="36">
        <v>2.6541079438429744E-3</v>
      </c>
      <c r="V368" s="37">
        <v>145.91783580574892</v>
      </c>
    </row>
    <row r="369" spans="2:22" x14ac:dyDescent="0.35">
      <c r="B369" s="38">
        <v>206</v>
      </c>
      <c r="C369" s="34" t="s">
        <v>86</v>
      </c>
      <c r="D369" s="39"/>
      <c r="E369" s="39" t="s">
        <v>62</v>
      </c>
      <c r="F369" s="56"/>
      <c r="G369" s="38"/>
      <c r="H369" s="40">
        <f>SUM(H357:H368)</f>
        <v>0.30209999081404248</v>
      </c>
      <c r="I369" s="40">
        <f t="shared" ref="I369:V369" si="29">SUM(I357:I368)</f>
        <v>1.5427594667371952E-2</v>
      </c>
      <c r="J369" s="40">
        <f t="shared" si="29"/>
        <v>0</v>
      </c>
      <c r="K369" s="40">
        <f t="shared" si="29"/>
        <v>1.493335181864869</v>
      </c>
      <c r="L369" s="40">
        <f t="shared" si="29"/>
        <v>8.0794582770551022E-3</v>
      </c>
      <c r="M369" s="40">
        <f t="shared" si="29"/>
        <v>2.4099340176302029E-2</v>
      </c>
      <c r="N369" s="40">
        <f t="shared" si="29"/>
        <v>3.2178798453357131E-2</v>
      </c>
      <c r="O369" s="40">
        <f t="shared" si="29"/>
        <v>3.2178798453357131E-2</v>
      </c>
      <c r="P369" s="40">
        <f t="shared" si="29"/>
        <v>0.31372334529619822</v>
      </c>
      <c r="Q369" s="40">
        <f t="shared" si="29"/>
        <v>8.9783290343516869E-2</v>
      </c>
      <c r="R369" s="41">
        <f t="shared" si="29"/>
        <v>1985.1883079897852</v>
      </c>
      <c r="S369" s="40">
        <f t="shared" si="29"/>
        <v>3.7841875970791646E-2</v>
      </c>
      <c r="T369" s="40">
        <f t="shared" si="29"/>
        <v>3.7841875970791652E-3</v>
      </c>
      <c r="U369" s="40">
        <f t="shared" si="29"/>
        <v>3.2498711288396008E-2</v>
      </c>
      <c r="V369" s="41">
        <f t="shared" si="29"/>
        <v>1987.2506902301934</v>
      </c>
    </row>
    <row r="370" spans="2:22" x14ac:dyDescent="0.35">
      <c r="B370" s="35">
        <v>301</v>
      </c>
      <c r="C370" s="42" t="s">
        <v>84</v>
      </c>
      <c r="D370" s="59" t="s">
        <v>63</v>
      </c>
      <c r="E370" s="34" t="s">
        <v>21</v>
      </c>
      <c r="F370" s="55">
        <v>1</v>
      </c>
      <c r="G370" s="35" t="s">
        <v>85</v>
      </c>
      <c r="H370" s="36"/>
      <c r="I370" s="36"/>
      <c r="J370" s="36"/>
      <c r="K370" s="36"/>
      <c r="L370" s="36">
        <v>0.54124318853198838</v>
      </c>
      <c r="M370" s="36"/>
      <c r="N370" s="36">
        <v>0.18614023008517633</v>
      </c>
      <c r="O370" s="36">
        <v>0.18614023008517633</v>
      </c>
      <c r="P370" s="36"/>
      <c r="Q370" s="36"/>
      <c r="R370" s="37"/>
      <c r="S370" s="36"/>
      <c r="T370" s="36"/>
      <c r="U370" s="36"/>
      <c r="V370" s="37"/>
    </row>
    <row r="371" spans="2:22" x14ac:dyDescent="0.35">
      <c r="B371" s="35">
        <v>301</v>
      </c>
      <c r="C371" s="34" t="s">
        <v>84</v>
      </c>
      <c r="D371" s="59" t="s">
        <v>63</v>
      </c>
      <c r="E371" s="34" t="s">
        <v>22</v>
      </c>
      <c r="F371" s="55">
        <v>1</v>
      </c>
      <c r="G371" s="35" t="s">
        <v>85</v>
      </c>
      <c r="H371" s="36"/>
      <c r="I371" s="36"/>
      <c r="J371" s="36"/>
      <c r="K371" s="36"/>
      <c r="L371" s="36">
        <v>0.46372247269173972</v>
      </c>
      <c r="M371" s="36"/>
      <c r="N371" s="36">
        <v>0.15947989663689935</v>
      </c>
      <c r="O371" s="36">
        <v>0.15947989663689935</v>
      </c>
      <c r="P371" s="36"/>
      <c r="Q371" s="36"/>
      <c r="R371" s="37"/>
      <c r="S371" s="36"/>
      <c r="T371" s="36"/>
      <c r="U371" s="36"/>
      <c r="V371" s="37"/>
    </row>
    <row r="372" spans="2:22" x14ac:dyDescent="0.35">
      <c r="B372" s="35">
        <v>301</v>
      </c>
      <c r="C372" s="34" t="s">
        <v>84</v>
      </c>
      <c r="D372" s="59" t="s">
        <v>63</v>
      </c>
      <c r="E372" s="34" t="s">
        <v>23</v>
      </c>
      <c r="F372" s="55">
        <v>1</v>
      </c>
      <c r="G372" s="35" t="s">
        <v>85</v>
      </c>
      <c r="H372" s="36"/>
      <c r="I372" s="36"/>
      <c r="J372" s="36"/>
      <c r="K372" s="36"/>
      <c r="L372" s="36">
        <v>0.37883533628477695</v>
      </c>
      <c r="M372" s="36"/>
      <c r="N372" s="36">
        <v>0.13028616000084017</v>
      </c>
      <c r="O372" s="36">
        <v>0.13028616000084017</v>
      </c>
      <c r="P372" s="36"/>
      <c r="Q372" s="36"/>
      <c r="R372" s="37"/>
      <c r="S372" s="36"/>
      <c r="T372" s="36"/>
      <c r="U372" s="36"/>
      <c r="V372" s="37"/>
    </row>
    <row r="373" spans="2:22" x14ac:dyDescent="0.35">
      <c r="B373" s="35">
        <v>301</v>
      </c>
      <c r="C373" s="34" t="s">
        <v>84</v>
      </c>
      <c r="D373" s="59" t="s">
        <v>63</v>
      </c>
      <c r="E373" s="34" t="s">
        <v>24</v>
      </c>
      <c r="F373" s="55">
        <v>2</v>
      </c>
      <c r="G373" s="35" t="s">
        <v>85</v>
      </c>
      <c r="H373" s="36"/>
      <c r="I373" s="36"/>
      <c r="J373" s="36"/>
      <c r="K373" s="36"/>
      <c r="L373" s="36">
        <v>1.5046288117734521E-2</v>
      </c>
      <c r="M373" s="36"/>
      <c r="N373" s="36">
        <v>5.1746046721795032E-3</v>
      </c>
      <c r="O373" s="36">
        <v>5.1746046721795032E-3</v>
      </c>
      <c r="P373" s="36"/>
      <c r="Q373" s="36"/>
      <c r="R373" s="37"/>
      <c r="S373" s="36"/>
      <c r="T373" s="36"/>
      <c r="U373" s="36"/>
      <c r="V373" s="37"/>
    </row>
    <row r="374" spans="2:22" x14ac:dyDescent="0.35">
      <c r="B374" s="35">
        <v>301</v>
      </c>
      <c r="C374" s="34" t="s">
        <v>84</v>
      </c>
      <c r="D374" s="59" t="s">
        <v>63</v>
      </c>
      <c r="E374" s="34" t="s">
        <v>25</v>
      </c>
      <c r="F374" s="55">
        <v>2</v>
      </c>
      <c r="G374" s="35" t="s">
        <v>85</v>
      </c>
      <c r="H374" s="36"/>
      <c r="I374" s="36"/>
      <c r="J374" s="36"/>
      <c r="K374" s="36"/>
      <c r="L374" s="36">
        <v>0.34723757298367919</v>
      </c>
      <c r="M374" s="36"/>
      <c r="N374" s="36">
        <v>0.1194192981988543</v>
      </c>
      <c r="O374" s="36">
        <v>0.1194192981988543</v>
      </c>
      <c r="P374" s="36"/>
      <c r="Q374" s="36"/>
      <c r="R374" s="37"/>
      <c r="S374" s="36"/>
      <c r="T374" s="36"/>
      <c r="U374" s="36"/>
      <c r="V374" s="37"/>
    </row>
    <row r="375" spans="2:22" x14ac:dyDescent="0.35">
      <c r="B375" s="35">
        <v>301</v>
      </c>
      <c r="C375" s="34" t="s">
        <v>84</v>
      </c>
      <c r="D375" s="59" t="s">
        <v>63</v>
      </c>
      <c r="E375" s="34" t="s">
        <v>26</v>
      </c>
      <c r="F375" s="55">
        <v>2</v>
      </c>
      <c r="G375" s="35" t="s">
        <v>85</v>
      </c>
      <c r="H375" s="36"/>
      <c r="I375" s="36"/>
      <c r="J375" s="36"/>
      <c r="K375" s="36"/>
      <c r="L375" s="36">
        <v>0.33015461937892643</v>
      </c>
      <c r="M375" s="36"/>
      <c r="N375" s="36">
        <v>0.11354425906321607</v>
      </c>
      <c r="O375" s="36">
        <v>0.11354425906321607</v>
      </c>
      <c r="P375" s="36"/>
      <c r="Q375" s="36"/>
      <c r="R375" s="37"/>
      <c r="S375" s="36"/>
      <c r="T375" s="36"/>
      <c r="U375" s="36"/>
      <c r="V375" s="37"/>
    </row>
    <row r="376" spans="2:22" x14ac:dyDescent="0.35">
      <c r="B376" s="35">
        <v>301</v>
      </c>
      <c r="C376" s="34" t="s">
        <v>84</v>
      </c>
      <c r="D376" s="59" t="s">
        <v>63</v>
      </c>
      <c r="E376" s="34" t="s">
        <v>27</v>
      </c>
      <c r="F376" s="55">
        <v>3</v>
      </c>
      <c r="G376" s="35" t="s">
        <v>85</v>
      </c>
      <c r="H376" s="36"/>
      <c r="I376" s="36"/>
      <c r="J376" s="36"/>
      <c r="K376" s="36"/>
      <c r="L376" s="36">
        <v>0.41969181945525313</v>
      </c>
      <c r="M376" s="36"/>
      <c r="N376" s="36">
        <v>0.14433721013682554</v>
      </c>
      <c r="O376" s="36">
        <v>0.14433721013682554</v>
      </c>
      <c r="P376" s="36"/>
      <c r="Q376" s="36"/>
      <c r="R376" s="37"/>
      <c r="S376" s="36"/>
      <c r="T376" s="36"/>
      <c r="U376" s="36"/>
      <c r="V376" s="37"/>
    </row>
    <row r="377" spans="2:22" x14ac:dyDescent="0.35">
      <c r="B377" s="35">
        <v>301</v>
      </c>
      <c r="C377" s="34" t="s">
        <v>84</v>
      </c>
      <c r="D377" s="59" t="s">
        <v>63</v>
      </c>
      <c r="E377" s="34" t="s">
        <v>28</v>
      </c>
      <c r="F377" s="55">
        <v>3</v>
      </c>
      <c r="G377" s="35" t="s">
        <v>85</v>
      </c>
      <c r="H377" s="36"/>
      <c r="I377" s="36"/>
      <c r="J377" s="36"/>
      <c r="K377" s="36"/>
      <c r="L377" s="36">
        <v>0.41065090902093615</v>
      </c>
      <c r="M377" s="36"/>
      <c r="N377" s="36">
        <v>0.14122792916280033</v>
      </c>
      <c r="O377" s="36">
        <v>0.14122792916280033</v>
      </c>
      <c r="P377" s="36"/>
      <c r="Q377" s="36"/>
      <c r="R377" s="37"/>
      <c r="S377" s="36"/>
      <c r="T377" s="36"/>
      <c r="U377" s="36"/>
      <c r="V377" s="37"/>
    </row>
    <row r="378" spans="2:22" x14ac:dyDescent="0.35">
      <c r="B378" s="35">
        <v>301</v>
      </c>
      <c r="C378" s="34" t="s">
        <v>84</v>
      </c>
      <c r="D378" s="59" t="s">
        <v>63</v>
      </c>
      <c r="E378" s="34" t="s">
        <v>29</v>
      </c>
      <c r="F378" s="55">
        <v>3</v>
      </c>
      <c r="G378" s="35" t="s">
        <v>85</v>
      </c>
      <c r="H378" s="36"/>
      <c r="I378" s="36"/>
      <c r="J378" s="36"/>
      <c r="K378" s="36"/>
      <c r="L378" s="36">
        <v>0.40715174965707457</v>
      </c>
      <c r="M378" s="36"/>
      <c r="N378" s="36">
        <v>0.14002452495763978</v>
      </c>
      <c r="O378" s="36">
        <v>0.14002452495763978</v>
      </c>
      <c r="P378" s="36"/>
      <c r="Q378" s="36"/>
      <c r="R378" s="37"/>
      <c r="S378" s="36"/>
      <c r="T378" s="36"/>
      <c r="U378" s="36"/>
      <c r="V378" s="37"/>
    </row>
    <row r="379" spans="2:22" x14ac:dyDescent="0.35">
      <c r="B379" s="35">
        <v>301</v>
      </c>
      <c r="C379" s="34" t="s">
        <v>84</v>
      </c>
      <c r="D379" s="59" t="s">
        <v>63</v>
      </c>
      <c r="E379" s="34" t="s">
        <v>30</v>
      </c>
      <c r="F379" s="55">
        <v>4</v>
      </c>
      <c r="G379" s="35" t="s">
        <v>85</v>
      </c>
      <c r="H379" s="36"/>
      <c r="I379" s="36"/>
      <c r="J379" s="36"/>
      <c r="K379" s="36"/>
      <c r="L379" s="36">
        <v>0.4460246925899698</v>
      </c>
      <c r="M379" s="36"/>
      <c r="N379" s="36">
        <v>0.15339341106084001</v>
      </c>
      <c r="O379" s="36">
        <v>0.15339341106084001</v>
      </c>
      <c r="P379" s="36"/>
      <c r="Q379" s="36"/>
      <c r="R379" s="37"/>
      <c r="S379" s="36"/>
      <c r="T379" s="36"/>
      <c r="U379" s="36"/>
      <c r="V379" s="37"/>
    </row>
    <row r="380" spans="2:22" x14ac:dyDescent="0.35">
      <c r="B380" s="35">
        <v>301</v>
      </c>
      <c r="C380" s="34" t="s">
        <v>84</v>
      </c>
      <c r="D380" s="59" t="s">
        <v>63</v>
      </c>
      <c r="E380" s="34" t="s">
        <v>31</v>
      </c>
      <c r="F380" s="55">
        <v>4</v>
      </c>
      <c r="G380" s="35" t="s">
        <v>85</v>
      </c>
      <c r="H380" s="36"/>
      <c r="I380" s="36"/>
      <c r="J380" s="36"/>
      <c r="K380" s="36"/>
      <c r="L380" s="36">
        <v>0.53153716111112292</v>
      </c>
      <c r="M380" s="36"/>
      <c r="N380" s="36">
        <v>0.18280220714906656</v>
      </c>
      <c r="O380" s="36">
        <v>0.18280220714906656</v>
      </c>
      <c r="P380" s="36"/>
      <c r="Q380" s="36"/>
      <c r="R380" s="37"/>
      <c r="S380" s="36"/>
      <c r="T380" s="36"/>
      <c r="U380" s="36"/>
      <c r="V380" s="37"/>
    </row>
    <row r="381" spans="2:22" x14ac:dyDescent="0.35">
      <c r="B381" s="35">
        <v>301</v>
      </c>
      <c r="C381" s="34" t="s">
        <v>84</v>
      </c>
      <c r="D381" s="59" t="s">
        <v>63</v>
      </c>
      <c r="E381" s="34" t="s">
        <v>32</v>
      </c>
      <c r="F381" s="55">
        <v>4</v>
      </c>
      <c r="G381" s="35" t="s">
        <v>85</v>
      </c>
      <c r="H381" s="36"/>
      <c r="I381" s="36"/>
      <c r="J381" s="36"/>
      <c r="K381" s="36"/>
      <c r="L381" s="36">
        <v>0.16700990491673678</v>
      </c>
      <c r="M381" s="36"/>
      <c r="N381" s="36">
        <v>5.743677294493562E-2</v>
      </c>
      <c r="O381" s="36">
        <v>5.743677294493562E-2</v>
      </c>
      <c r="P381" s="36"/>
      <c r="Q381" s="36"/>
      <c r="R381" s="37"/>
      <c r="S381" s="36"/>
      <c r="T381" s="36"/>
      <c r="U381" s="36"/>
      <c r="V381" s="37"/>
    </row>
    <row r="382" spans="2:22" x14ac:dyDescent="0.35">
      <c r="B382" s="38">
        <v>301</v>
      </c>
      <c r="C382" s="39" t="s">
        <v>84</v>
      </c>
      <c r="D382" s="39"/>
      <c r="E382" s="39" t="s">
        <v>62</v>
      </c>
      <c r="F382" s="56"/>
      <c r="G382" s="38"/>
      <c r="H382" s="40">
        <f>SUM(H370:H381)</f>
        <v>0</v>
      </c>
      <c r="I382" s="40">
        <f t="shared" ref="I382:K382" si="30">SUM(I370:I381)</f>
        <v>0</v>
      </c>
      <c r="J382" s="40">
        <f t="shared" si="30"/>
        <v>0</v>
      </c>
      <c r="K382" s="40">
        <f t="shared" si="30"/>
        <v>0</v>
      </c>
      <c r="L382" s="40">
        <f>SUM(L370:L381)</f>
        <v>4.4583057147399385</v>
      </c>
      <c r="M382" s="40">
        <f t="shared" ref="M382:V382" si="31">SUM(M370:M381)</f>
        <v>0</v>
      </c>
      <c r="N382" s="40">
        <f t="shared" si="31"/>
        <v>1.5332665040692735</v>
      </c>
      <c r="O382" s="40">
        <f t="shared" si="31"/>
        <v>1.5332665040692735</v>
      </c>
      <c r="P382" s="40">
        <f t="shared" si="31"/>
        <v>0</v>
      </c>
      <c r="Q382" s="40">
        <f t="shared" si="31"/>
        <v>0</v>
      </c>
      <c r="R382" s="41">
        <f t="shared" si="31"/>
        <v>0</v>
      </c>
      <c r="S382" s="40">
        <f t="shared" si="31"/>
        <v>0</v>
      </c>
      <c r="T382" s="40">
        <f t="shared" si="31"/>
        <v>0</v>
      </c>
      <c r="U382" s="40">
        <f t="shared" si="31"/>
        <v>0</v>
      </c>
      <c r="V382" s="41">
        <f t="shared" si="31"/>
        <v>0</v>
      </c>
    </row>
    <row r="383" spans="2:22" x14ac:dyDescent="0.35">
      <c r="B383" s="35">
        <v>301</v>
      </c>
      <c r="C383" s="34" t="s">
        <v>83</v>
      </c>
      <c r="D383" s="34" t="s">
        <v>63</v>
      </c>
      <c r="E383" s="34" t="s">
        <v>21</v>
      </c>
      <c r="F383" s="55">
        <v>1</v>
      </c>
      <c r="G383" s="35" t="s">
        <v>70</v>
      </c>
      <c r="H383" s="36"/>
      <c r="I383" s="36"/>
      <c r="J383" s="36"/>
      <c r="K383" s="36"/>
      <c r="L383" s="36"/>
      <c r="M383" s="36"/>
      <c r="N383" s="36"/>
      <c r="O383" s="36"/>
      <c r="P383" s="36"/>
      <c r="Q383" s="36">
        <v>3.9837418430499998</v>
      </c>
      <c r="R383" s="37"/>
      <c r="S383" s="36"/>
      <c r="T383" s="36"/>
      <c r="U383" s="36"/>
      <c r="V383" s="37"/>
    </row>
    <row r="384" spans="2:22" x14ac:dyDescent="0.35">
      <c r="B384" s="35">
        <v>301</v>
      </c>
      <c r="C384" s="34" t="s">
        <v>83</v>
      </c>
      <c r="D384" s="34" t="s">
        <v>63</v>
      </c>
      <c r="E384" s="34" t="s">
        <v>22</v>
      </c>
      <c r="F384" s="55">
        <v>1</v>
      </c>
      <c r="G384" s="35" t="s">
        <v>70</v>
      </c>
      <c r="H384" s="36"/>
      <c r="I384" s="36"/>
      <c r="J384" s="36"/>
      <c r="K384" s="36"/>
      <c r="L384" s="36"/>
      <c r="M384" s="36"/>
      <c r="N384" s="36"/>
      <c r="O384" s="36"/>
      <c r="P384" s="36"/>
      <c r="Q384" s="36">
        <v>3.4206292425176255</v>
      </c>
      <c r="R384" s="37"/>
      <c r="S384" s="36"/>
      <c r="T384" s="36"/>
      <c r="U384" s="36"/>
      <c r="V384" s="37"/>
    </row>
    <row r="385" spans="2:22" x14ac:dyDescent="0.35">
      <c r="B385" s="35">
        <v>301</v>
      </c>
      <c r="C385" s="34" t="s">
        <v>83</v>
      </c>
      <c r="D385" s="34" t="s">
        <v>63</v>
      </c>
      <c r="E385" s="34" t="s">
        <v>23</v>
      </c>
      <c r="F385" s="55">
        <v>1</v>
      </c>
      <c r="G385" s="35" t="s">
        <v>70</v>
      </c>
      <c r="H385" s="36"/>
      <c r="I385" s="36"/>
      <c r="J385" s="36"/>
      <c r="K385" s="36"/>
      <c r="L385" s="36"/>
      <c r="M385" s="36"/>
      <c r="N385" s="36"/>
      <c r="O385" s="36"/>
      <c r="P385" s="36"/>
      <c r="Q385" s="36">
        <v>2.7455612130499998</v>
      </c>
      <c r="R385" s="37"/>
      <c r="S385" s="36"/>
      <c r="T385" s="36"/>
      <c r="U385" s="36"/>
      <c r="V385" s="37"/>
    </row>
    <row r="386" spans="2:22" x14ac:dyDescent="0.35">
      <c r="B386" s="35">
        <v>301</v>
      </c>
      <c r="C386" s="34" t="s">
        <v>83</v>
      </c>
      <c r="D386" s="34" t="s">
        <v>63</v>
      </c>
      <c r="E386" s="34" t="s">
        <v>24</v>
      </c>
      <c r="F386" s="55">
        <v>2</v>
      </c>
      <c r="G386" s="35" t="s">
        <v>70</v>
      </c>
      <c r="H386" s="36"/>
      <c r="I386" s="36"/>
      <c r="J386" s="36"/>
      <c r="K386" s="36"/>
      <c r="L386" s="36"/>
      <c r="M386" s="36"/>
      <c r="N386" s="36"/>
      <c r="O386" s="36"/>
      <c r="P386" s="36"/>
      <c r="Q386" s="36">
        <v>9.5960542662600016E-3</v>
      </c>
      <c r="R386" s="37"/>
      <c r="S386" s="36"/>
      <c r="T386" s="36"/>
      <c r="U386" s="36"/>
      <c r="V386" s="37"/>
    </row>
    <row r="387" spans="2:22" x14ac:dyDescent="0.35">
      <c r="B387" s="35">
        <v>301</v>
      </c>
      <c r="C387" s="34" t="s">
        <v>83</v>
      </c>
      <c r="D387" s="34" t="s">
        <v>63</v>
      </c>
      <c r="E387" s="34" t="s">
        <v>25</v>
      </c>
      <c r="F387" s="55">
        <v>2</v>
      </c>
      <c r="G387" s="35" t="s">
        <v>70</v>
      </c>
      <c r="H387" s="36"/>
      <c r="I387" s="36"/>
      <c r="J387" s="36"/>
      <c r="K387" s="36"/>
      <c r="L387" s="36"/>
      <c r="M387" s="36"/>
      <c r="N387" s="36"/>
      <c r="O387" s="36"/>
      <c r="P387" s="36"/>
      <c r="Q387" s="36">
        <v>1.501040389214533</v>
      </c>
      <c r="R387" s="37"/>
      <c r="S387" s="36"/>
      <c r="T387" s="36"/>
      <c r="U387" s="36"/>
      <c r="V387" s="37"/>
    </row>
    <row r="388" spans="2:22" x14ac:dyDescent="0.35">
      <c r="B388" s="35">
        <v>301</v>
      </c>
      <c r="C388" s="34" t="s">
        <v>83</v>
      </c>
      <c r="D388" s="34" t="s">
        <v>63</v>
      </c>
      <c r="E388" s="34" t="s">
        <v>26</v>
      </c>
      <c r="F388" s="55">
        <v>2</v>
      </c>
      <c r="G388" s="35" t="s">
        <v>70</v>
      </c>
      <c r="H388" s="36"/>
      <c r="I388" s="36"/>
      <c r="J388" s="36"/>
      <c r="K388" s="36"/>
      <c r="L388" s="36"/>
      <c r="M388" s="36"/>
      <c r="N388" s="36"/>
      <c r="O388" s="36"/>
      <c r="P388" s="36"/>
      <c r="Q388" s="36">
        <v>1.7664455220116164</v>
      </c>
      <c r="R388" s="37"/>
      <c r="S388" s="36"/>
      <c r="T388" s="36"/>
      <c r="U388" s="36"/>
      <c r="V388" s="37"/>
    </row>
    <row r="389" spans="2:22" x14ac:dyDescent="0.35">
      <c r="B389" s="35">
        <v>301</v>
      </c>
      <c r="C389" s="34" t="s">
        <v>83</v>
      </c>
      <c r="D389" s="34" t="s">
        <v>63</v>
      </c>
      <c r="E389" s="34" t="s">
        <v>27</v>
      </c>
      <c r="F389" s="55">
        <v>3</v>
      </c>
      <c r="G389" s="35" t="s">
        <v>70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>
        <v>1.0441659617714321</v>
      </c>
      <c r="R389" s="37"/>
      <c r="S389" s="36"/>
      <c r="T389" s="36"/>
      <c r="U389" s="36"/>
      <c r="V389" s="37"/>
    </row>
    <row r="390" spans="2:22" x14ac:dyDescent="0.35">
      <c r="B390" s="35">
        <v>301</v>
      </c>
      <c r="C390" s="34" t="s">
        <v>83</v>
      </c>
      <c r="D390" s="34" t="s">
        <v>63</v>
      </c>
      <c r="E390" s="34" t="s">
        <v>28</v>
      </c>
      <c r="F390" s="55">
        <v>3</v>
      </c>
      <c r="G390" s="35" t="s">
        <v>70</v>
      </c>
      <c r="H390" s="36"/>
      <c r="I390" s="36"/>
      <c r="J390" s="36"/>
      <c r="K390" s="36"/>
      <c r="L390" s="36"/>
      <c r="M390" s="36"/>
      <c r="N390" s="36"/>
      <c r="O390" s="36"/>
      <c r="P390" s="36"/>
      <c r="Q390" s="36">
        <v>1.0992652086734767</v>
      </c>
      <c r="R390" s="37"/>
      <c r="S390" s="36"/>
      <c r="T390" s="36"/>
      <c r="U390" s="36"/>
      <c r="V390" s="37"/>
    </row>
    <row r="391" spans="2:22" x14ac:dyDescent="0.35">
      <c r="B391" s="35">
        <v>301</v>
      </c>
      <c r="C391" s="34" t="s">
        <v>83</v>
      </c>
      <c r="D391" s="34" t="s">
        <v>63</v>
      </c>
      <c r="E391" s="34" t="s">
        <v>29</v>
      </c>
      <c r="F391" s="55">
        <v>3</v>
      </c>
      <c r="G391" s="35" t="s">
        <v>70</v>
      </c>
      <c r="H391" s="36"/>
      <c r="I391" s="36"/>
      <c r="J391" s="36"/>
      <c r="K391" s="36"/>
      <c r="L391" s="36"/>
      <c r="M391" s="36"/>
      <c r="N391" s="36"/>
      <c r="O391" s="36"/>
      <c r="P391" s="36"/>
      <c r="Q391" s="36">
        <v>1.0968205914735094</v>
      </c>
      <c r="R391" s="37"/>
      <c r="S391" s="36"/>
      <c r="T391" s="36"/>
      <c r="U391" s="36"/>
      <c r="V391" s="37"/>
    </row>
    <row r="392" spans="2:22" x14ac:dyDescent="0.35">
      <c r="B392" s="35">
        <v>301</v>
      </c>
      <c r="C392" s="34" t="s">
        <v>83</v>
      </c>
      <c r="D392" s="34" t="s">
        <v>63</v>
      </c>
      <c r="E392" s="34" t="s">
        <v>30</v>
      </c>
      <c r="F392" s="55">
        <v>4</v>
      </c>
      <c r="G392" s="35" t="s">
        <v>70</v>
      </c>
      <c r="H392" s="36"/>
      <c r="I392" s="36"/>
      <c r="J392" s="36"/>
      <c r="K392" s="36"/>
      <c r="L392" s="36"/>
      <c r="M392" s="36"/>
      <c r="N392" s="36"/>
      <c r="O392" s="36"/>
      <c r="P392" s="36"/>
      <c r="Q392" s="36">
        <v>0.79835938960029318</v>
      </c>
      <c r="R392" s="37"/>
      <c r="S392" s="36"/>
      <c r="T392" s="36"/>
      <c r="U392" s="36"/>
      <c r="V392" s="37"/>
    </row>
    <row r="393" spans="2:22" x14ac:dyDescent="0.35">
      <c r="B393" s="35">
        <v>301</v>
      </c>
      <c r="C393" s="34" t="s">
        <v>83</v>
      </c>
      <c r="D393" s="34" t="s">
        <v>63</v>
      </c>
      <c r="E393" s="34" t="s">
        <v>31</v>
      </c>
      <c r="F393" s="55">
        <v>4</v>
      </c>
      <c r="G393" s="35" t="s">
        <v>70</v>
      </c>
      <c r="H393" s="36"/>
      <c r="I393" s="36"/>
      <c r="J393" s="36"/>
      <c r="K393" s="36"/>
      <c r="L393" s="36"/>
      <c r="M393" s="36"/>
      <c r="N393" s="36"/>
      <c r="O393" s="36"/>
      <c r="P393" s="36"/>
      <c r="Q393" s="36">
        <v>1.5722642855840649</v>
      </c>
      <c r="R393" s="37"/>
      <c r="S393" s="36"/>
      <c r="T393" s="36"/>
      <c r="U393" s="36"/>
      <c r="V393" s="37"/>
    </row>
    <row r="394" spans="2:22" x14ac:dyDescent="0.35">
      <c r="B394" s="35">
        <v>301</v>
      </c>
      <c r="C394" s="34" t="s">
        <v>83</v>
      </c>
      <c r="D394" s="34" t="s">
        <v>63</v>
      </c>
      <c r="E394" s="34" t="s">
        <v>32</v>
      </c>
      <c r="F394" s="55">
        <v>4</v>
      </c>
      <c r="G394" s="35" t="s">
        <v>70</v>
      </c>
      <c r="H394" s="36"/>
      <c r="I394" s="36"/>
      <c r="J394" s="36"/>
      <c r="K394" s="36"/>
      <c r="L394" s="36"/>
      <c r="M394" s="36"/>
      <c r="N394" s="36"/>
      <c r="O394" s="36"/>
      <c r="P394" s="36"/>
      <c r="Q394" s="36">
        <v>0.59939998156451613</v>
      </c>
      <c r="R394" s="37"/>
      <c r="S394" s="36"/>
      <c r="T394" s="36"/>
      <c r="U394" s="36"/>
      <c r="V394" s="37"/>
    </row>
    <row r="395" spans="2:22" x14ac:dyDescent="0.35">
      <c r="B395" s="38">
        <v>301</v>
      </c>
      <c r="C395" s="39" t="s">
        <v>83</v>
      </c>
      <c r="D395" s="39"/>
      <c r="E395" s="39" t="s">
        <v>62</v>
      </c>
      <c r="F395" s="56"/>
      <c r="G395" s="38"/>
      <c r="H395" s="40">
        <f>SUM(H383:H394)</f>
        <v>0</v>
      </c>
      <c r="I395" s="40">
        <f t="shared" ref="I395:V395" si="32">SUM(I383:I394)</f>
        <v>0</v>
      </c>
      <c r="J395" s="40">
        <f t="shared" si="32"/>
        <v>0</v>
      </c>
      <c r="K395" s="40">
        <f t="shared" si="32"/>
        <v>0</v>
      </c>
      <c r="L395" s="40">
        <f t="shared" si="32"/>
        <v>0</v>
      </c>
      <c r="M395" s="40">
        <f t="shared" si="32"/>
        <v>0</v>
      </c>
      <c r="N395" s="40">
        <f t="shared" si="32"/>
        <v>0</v>
      </c>
      <c r="O395" s="40">
        <f t="shared" si="32"/>
        <v>0</v>
      </c>
      <c r="P395" s="40">
        <f t="shared" si="32"/>
        <v>0</v>
      </c>
      <c r="Q395" s="40">
        <f t="shared" si="32"/>
        <v>19.637289682777325</v>
      </c>
      <c r="R395" s="41">
        <f t="shared" si="32"/>
        <v>0</v>
      </c>
      <c r="S395" s="40">
        <f t="shared" si="32"/>
        <v>0</v>
      </c>
      <c r="T395" s="40">
        <f t="shared" si="32"/>
        <v>0</v>
      </c>
      <c r="U395" s="40">
        <f t="shared" si="32"/>
        <v>0</v>
      </c>
      <c r="V395" s="41">
        <f t="shared" si="32"/>
        <v>0</v>
      </c>
    </row>
    <row r="396" spans="2:22" x14ac:dyDescent="0.35">
      <c r="B396" s="35">
        <v>302</v>
      </c>
      <c r="C396" s="34" t="s">
        <v>82</v>
      </c>
      <c r="D396" s="34" t="s">
        <v>63</v>
      </c>
      <c r="E396" s="34" t="s">
        <v>21</v>
      </c>
      <c r="F396" s="55">
        <v>1</v>
      </c>
      <c r="G396" s="35" t="s">
        <v>70</v>
      </c>
      <c r="H396" s="36"/>
      <c r="I396" s="36"/>
      <c r="J396" s="36"/>
      <c r="K396" s="36"/>
      <c r="L396" s="36"/>
      <c r="M396" s="36"/>
      <c r="N396" s="36"/>
      <c r="O396" s="36"/>
      <c r="P396" s="36"/>
      <c r="Q396" s="36">
        <v>0</v>
      </c>
      <c r="R396" s="37"/>
      <c r="S396" s="36"/>
      <c r="T396" s="36"/>
      <c r="U396" s="36">
        <v>0</v>
      </c>
      <c r="V396" s="37"/>
    </row>
    <row r="397" spans="2:22" x14ac:dyDescent="0.35">
      <c r="B397" s="35">
        <v>302</v>
      </c>
      <c r="C397" s="34" t="s">
        <v>82</v>
      </c>
      <c r="D397" s="34" t="s">
        <v>63</v>
      </c>
      <c r="E397" s="34" t="s">
        <v>22</v>
      </c>
      <c r="F397" s="55">
        <v>1</v>
      </c>
      <c r="G397" s="35" t="s">
        <v>70</v>
      </c>
      <c r="H397" s="36"/>
      <c r="I397" s="36"/>
      <c r="J397" s="36"/>
      <c r="K397" s="36"/>
      <c r="L397" s="36"/>
      <c r="M397" s="36"/>
      <c r="N397" s="36"/>
      <c r="O397" s="36"/>
      <c r="P397" s="36"/>
      <c r="Q397" s="36">
        <v>0</v>
      </c>
      <c r="R397" s="37"/>
      <c r="S397" s="36"/>
      <c r="T397" s="36"/>
      <c r="U397" s="36">
        <v>0</v>
      </c>
      <c r="V397" s="37"/>
    </row>
    <row r="398" spans="2:22" x14ac:dyDescent="0.35">
      <c r="B398" s="35">
        <v>302</v>
      </c>
      <c r="C398" s="34" t="s">
        <v>82</v>
      </c>
      <c r="D398" s="34" t="s">
        <v>63</v>
      </c>
      <c r="E398" s="34" t="s">
        <v>23</v>
      </c>
      <c r="F398" s="55">
        <v>1</v>
      </c>
      <c r="G398" s="35" t="s">
        <v>70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>
        <v>0</v>
      </c>
      <c r="R398" s="37"/>
      <c r="S398" s="36"/>
      <c r="T398" s="36"/>
      <c r="U398" s="36">
        <v>0</v>
      </c>
      <c r="V398" s="37"/>
    </row>
    <row r="399" spans="2:22" x14ac:dyDescent="0.35">
      <c r="B399" s="35">
        <v>302</v>
      </c>
      <c r="C399" s="34" t="s">
        <v>82</v>
      </c>
      <c r="D399" s="34" t="s">
        <v>63</v>
      </c>
      <c r="E399" s="34" t="s">
        <v>24</v>
      </c>
      <c r="F399" s="55">
        <v>2</v>
      </c>
      <c r="G399" s="35" t="s">
        <v>70</v>
      </c>
      <c r="H399" s="36"/>
      <c r="I399" s="36"/>
      <c r="J399" s="36"/>
      <c r="K399" s="36"/>
      <c r="L399" s="36"/>
      <c r="M399" s="36"/>
      <c r="N399" s="36"/>
      <c r="O399" s="36"/>
      <c r="P399" s="36"/>
      <c r="Q399" s="36">
        <v>0</v>
      </c>
      <c r="R399" s="37"/>
      <c r="S399" s="36"/>
      <c r="T399" s="36"/>
      <c r="U399" s="36">
        <v>0</v>
      </c>
      <c r="V399" s="37"/>
    </row>
    <row r="400" spans="2:22" x14ac:dyDescent="0.35">
      <c r="B400" s="35">
        <v>302</v>
      </c>
      <c r="C400" s="34" t="s">
        <v>82</v>
      </c>
      <c r="D400" s="34" t="s">
        <v>63</v>
      </c>
      <c r="E400" s="34" t="s">
        <v>25</v>
      </c>
      <c r="F400" s="55">
        <v>2</v>
      </c>
      <c r="G400" s="35" t="s">
        <v>70</v>
      </c>
      <c r="H400" s="36"/>
      <c r="I400" s="36"/>
      <c r="J400" s="36"/>
      <c r="K400" s="36"/>
      <c r="L400" s="36"/>
      <c r="M400" s="36"/>
      <c r="N400" s="36"/>
      <c r="O400" s="36"/>
      <c r="P400" s="36"/>
      <c r="Q400" s="36">
        <v>0</v>
      </c>
      <c r="R400" s="37"/>
      <c r="S400" s="36"/>
      <c r="T400" s="36"/>
      <c r="U400" s="36">
        <v>0</v>
      </c>
      <c r="V400" s="37"/>
    </row>
    <row r="401" spans="2:22" x14ac:dyDescent="0.35">
      <c r="B401" s="35">
        <v>302</v>
      </c>
      <c r="C401" s="34" t="s">
        <v>82</v>
      </c>
      <c r="D401" s="34" t="s">
        <v>63</v>
      </c>
      <c r="E401" s="34" t="s">
        <v>26</v>
      </c>
      <c r="F401" s="55">
        <v>2</v>
      </c>
      <c r="G401" s="35" t="s">
        <v>70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>
        <v>0</v>
      </c>
      <c r="R401" s="37"/>
      <c r="S401" s="36"/>
      <c r="T401" s="36"/>
      <c r="U401" s="36">
        <v>0</v>
      </c>
      <c r="V401" s="37"/>
    </row>
    <row r="402" spans="2:22" x14ac:dyDescent="0.35">
      <c r="B402" s="35">
        <v>302</v>
      </c>
      <c r="C402" s="34" t="s">
        <v>82</v>
      </c>
      <c r="D402" s="34" t="s">
        <v>63</v>
      </c>
      <c r="E402" s="34" t="s">
        <v>27</v>
      </c>
      <c r="F402" s="55">
        <v>3</v>
      </c>
      <c r="G402" s="35" t="s">
        <v>70</v>
      </c>
      <c r="H402" s="36"/>
      <c r="I402" s="36"/>
      <c r="J402" s="36"/>
      <c r="K402" s="36"/>
      <c r="L402" s="36"/>
      <c r="M402" s="36"/>
      <c r="N402" s="36"/>
      <c r="O402" s="36"/>
      <c r="P402" s="36"/>
      <c r="Q402" s="36">
        <v>0</v>
      </c>
      <c r="R402" s="37"/>
      <c r="S402" s="36"/>
      <c r="T402" s="36"/>
      <c r="U402" s="36">
        <v>0</v>
      </c>
      <c r="V402" s="37"/>
    </row>
    <row r="403" spans="2:22" x14ac:dyDescent="0.35">
      <c r="B403" s="35">
        <v>302</v>
      </c>
      <c r="C403" s="34" t="s">
        <v>82</v>
      </c>
      <c r="D403" s="34" t="s">
        <v>63</v>
      </c>
      <c r="E403" s="34" t="s">
        <v>28</v>
      </c>
      <c r="F403" s="55">
        <v>3</v>
      </c>
      <c r="G403" s="35" t="s">
        <v>70</v>
      </c>
      <c r="H403" s="36"/>
      <c r="I403" s="36"/>
      <c r="J403" s="36"/>
      <c r="K403" s="36"/>
      <c r="L403" s="36"/>
      <c r="M403" s="36"/>
      <c r="N403" s="36"/>
      <c r="O403" s="36"/>
      <c r="P403" s="36"/>
      <c r="Q403" s="36">
        <v>0</v>
      </c>
      <c r="R403" s="37"/>
      <c r="S403" s="36"/>
      <c r="T403" s="36"/>
      <c r="U403" s="36">
        <v>0</v>
      </c>
      <c r="V403" s="37"/>
    </row>
    <row r="404" spans="2:22" x14ac:dyDescent="0.35">
      <c r="B404" s="35">
        <v>302</v>
      </c>
      <c r="C404" s="34" t="s">
        <v>82</v>
      </c>
      <c r="D404" s="34" t="s">
        <v>63</v>
      </c>
      <c r="E404" s="34" t="s">
        <v>29</v>
      </c>
      <c r="F404" s="55">
        <v>3</v>
      </c>
      <c r="G404" s="35" t="s">
        <v>70</v>
      </c>
      <c r="H404" s="36"/>
      <c r="I404" s="36"/>
      <c r="J404" s="36"/>
      <c r="K404" s="36"/>
      <c r="L404" s="36"/>
      <c r="M404" s="36"/>
      <c r="N404" s="36"/>
      <c r="O404" s="36"/>
      <c r="P404" s="36"/>
      <c r="Q404" s="36">
        <v>0</v>
      </c>
      <c r="R404" s="37"/>
      <c r="S404" s="36"/>
      <c r="T404" s="36"/>
      <c r="U404" s="36">
        <v>0</v>
      </c>
      <c r="V404" s="37"/>
    </row>
    <row r="405" spans="2:22" x14ac:dyDescent="0.35">
      <c r="B405" s="35">
        <v>302</v>
      </c>
      <c r="C405" s="34" t="s">
        <v>82</v>
      </c>
      <c r="D405" s="34" t="s">
        <v>63</v>
      </c>
      <c r="E405" s="34" t="s">
        <v>30</v>
      </c>
      <c r="F405" s="55">
        <v>4</v>
      </c>
      <c r="G405" s="35" t="s">
        <v>70</v>
      </c>
      <c r="H405" s="36"/>
      <c r="I405" s="36"/>
      <c r="J405" s="36"/>
      <c r="K405" s="36"/>
      <c r="L405" s="36"/>
      <c r="M405" s="36"/>
      <c r="N405" s="36"/>
      <c r="O405" s="36"/>
      <c r="P405" s="36"/>
      <c r="Q405" s="36">
        <v>0</v>
      </c>
      <c r="R405" s="37"/>
      <c r="S405" s="36"/>
      <c r="T405" s="36"/>
      <c r="U405" s="36">
        <v>0</v>
      </c>
      <c r="V405" s="37"/>
    </row>
    <row r="406" spans="2:22" x14ac:dyDescent="0.35">
      <c r="B406" s="35">
        <v>302</v>
      </c>
      <c r="C406" s="34" t="s">
        <v>82</v>
      </c>
      <c r="D406" s="34" t="s">
        <v>63</v>
      </c>
      <c r="E406" s="34" t="s">
        <v>31</v>
      </c>
      <c r="F406" s="55">
        <v>4</v>
      </c>
      <c r="G406" s="35" t="s">
        <v>70</v>
      </c>
      <c r="H406" s="36"/>
      <c r="I406" s="36"/>
      <c r="J406" s="36"/>
      <c r="K406" s="36"/>
      <c r="L406" s="36"/>
      <c r="M406" s="36"/>
      <c r="N406" s="36"/>
      <c r="O406" s="36"/>
      <c r="P406" s="36"/>
      <c r="Q406" s="36">
        <v>0</v>
      </c>
      <c r="R406" s="37"/>
      <c r="S406" s="36"/>
      <c r="T406" s="36"/>
      <c r="U406" s="36">
        <v>0</v>
      </c>
      <c r="V406" s="37"/>
    </row>
    <row r="407" spans="2:22" x14ac:dyDescent="0.35">
      <c r="B407" s="35">
        <v>302</v>
      </c>
      <c r="C407" s="34" t="s">
        <v>82</v>
      </c>
      <c r="D407" s="34" t="s">
        <v>63</v>
      </c>
      <c r="E407" s="34" t="s">
        <v>32</v>
      </c>
      <c r="F407" s="55">
        <v>4</v>
      </c>
      <c r="G407" s="35" t="s">
        <v>70</v>
      </c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7"/>
      <c r="S407" s="36"/>
      <c r="T407" s="36"/>
      <c r="U407" s="36">
        <v>0</v>
      </c>
      <c r="V407" s="37"/>
    </row>
    <row r="408" spans="2:22" x14ac:dyDescent="0.35">
      <c r="B408" s="38">
        <v>302</v>
      </c>
      <c r="C408" s="39" t="s">
        <v>82</v>
      </c>
      <c r="D408" s="39"/>
      <c r="E408" s="39" t="s">
        <v>62</v>
      </c>
      <c r="F408" s="56"/>
      <c r="G408" s="38"/>
      <c r="H408" s="40">
        <f t="shared" ref="H408:V408" si="33">SUM(H396:H407)</f>
        <v>0</v>
      </c>
      <c r="I408" s="40">
        <f t="shared" si="33"/>
        <v>0</v>
      </c>
      <c r="J408" s="40">
        <f t="shared" si="33"/>
        <v>0</v>
      </c>
      <c r="K408" s="40">
        <f t="shared" si="33"/>
        <v>0</v>
      </c>
      <c r="L408" s="40">
        <f t="shared" si="33"/>
        <v>0</v>
      </c>
      <c r="M408" s="40">
        <f t="shared" si="33"/>
        <v>0</v>
      </c>
      <c r="N408" s="40">
        <f t="shared" si="33"/>
        <v>0</v>
      </c>
      <c r="O408" s="40">
        <f t="shared" si="33"/>
        <v>0</v>
      </c>
      <c r="P408" s="40">
        <f t="shared" si="33"/>
        <v>0</v>
      </c>
      <c r="Q408" s="40">
        <f t="shared" si="33"/>
        <v>0</v>
      </c>
      <c r="R408" s="41">
        <f t="shared" si="33"/>
        <v>0</v>
      </c>
      <c r="S408" s="40">
        <f t="shared" si="33"/>
        <v>0</v>
      </c>
      <c r="T408" s="40">
        <f t="shared" si="33"/>
        <v>0</v>
      </c>
      <c r="U408" s="40">
        <f t="shared" si="33"/>
        <v>0</v>
      </c>
      <c r="V408" s="41">
        <f t="shared" si="33"/>
        <v>0</v>
      </c>
    </row>
    <row r="409" spans="2:22" x14ac:dyDescent="0.35">
      <c r="B409" s="35">
        <v>401</v>
      </c>
      <c r="C409" s="34" t="s">
        <v>81</v>
      </c>
      <c r="D409" s="34" t="s">
        <v>63</v>
      </c>
      <c r="E409" s="34" t="s">
        <v>21</v>
      </c>
      <c r="F409" s="55">
        <v>1</v>
      </c>
      <c r="G409" s="35" t="s">
        <v>70</v>
      </c>
      <c r="H409" s="36"/>
      <c r="I409" s="36"/>
      <c r="J409" s="36"/>
      <c r="K409" s="36"/>
      <c r="L409" s="36"/>
      <c r="M409" s="36"/>
      <c r="N409" s="36"/>
      <c r="O409" s="36"/>
      <c r="P409" s="36"/>
      <c r="Q409" s="36">
        <v>2.8746486659011831E-5</v>
      </c>
      <c r="R409" s="37"/>
      <c r="S409" s="36"/>
      <c r="T409" s="36"/>
      <c r="U409" s="36">
        <v>2.8477494519381918E-5</v>
      </c>
      <c r="V409" s="37"/>
    </row>
    <row r="410" spans="2:22" x14ac:dyDescent="0.35">
      <c r="B410" s="35">
        <v>401</v>
      </c>
      <c r="C410" s="34" t="s">
        <v>81</v>
      </c>
      <c r="D410" s="34" t="s">
        <v>63</v>
      </c>
      <c r="E410" s="34" t="s">
        <v>22</v>
      </c>
      <c r="F410" s="55">
        <v>1</v>
      </c>
      <c r="G410" s="35" t="s">
        <v>70</v>
      </c>
      <c r="H410" s="36"/>
      <c r="I410" s="36"/>
      <c r="J410" s="36"/>
      <c r="K410" s="36"/>
      <c r="L410" s="36"/>
      <c r="M410" s="36"/>
      <c r="N410" s="36"/>
      <c r="O410" s="36"/>
      <c r="P410" s="36"/>
      <c r="Q410" s="36">
        <v>0</v>
      </c>
      <c r="R410" s="37"/>
      <c r="S410" s="36"/>
      <c r="T410" s="36"/>
      <c r="U410" s="36">
        <v>0</v>
      </c>
      <c r="V410" s="37"/>
    </row>
    <row r="411" spans="2:22" x14ac:dyDescent="0.35">
      <c r="B411" s="35">
        <v>401</v>
      </c>
      <c r="C411" s="34" t="s">
        <v>81</v>
      </c>
      <c r="D411" s="34" t="s">
        <v>63</v>
      </c>
      <c r="E411" s="34" t="s">
        <v>23</v>
      </c>
      <c r="F411" s="55">
        <v>1</v>
      </c>
      <c r="G411" s="35" t="s">
        <v>70</v>
      </c>
      <c r="H411" s="36"/>
      <c r="I411" s="36"/>
      <c r="J411" s="36"/>
      <c r="K411" s="36"/>
      <c r="L411" s="36"/>
      <c r="M411" s="36"/>
      <c r="N411" s="36"/>
      <c r="O411" s="36"/>
      <c r="P411" s="36"/>
      <c r="Q411" s="36">
        <v>0</v>
      </c>
      <c r="R411" s="37"/>
      <c r="S411" s="36"/>
      <c r="T411" s="36"/>
      <c r="U411" s="36">
        <v>0</v>
      </c>
      <c r="V411" s="37"/>
    </row>
    <row r="412" spans="2:22" x14ac:dyDescent="0.35">
      <c r="B412" s="35">
        <v>401</v>
      </c>
      <c r="C412" s="34" t="s">
        <v>81</v>
      </c>
      <c r="D412" s="34" t="s">
        <v>63</v>
      </c>
      <c r="E412" s="34" t="s">
        <v>24</v>
      </c>
      <c r="F412" s="55">
        <v>2</v>
      </c>
      <c r="G412" s="35" t="s">
        <v>70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>
        <v>1.7845678263189875E-5</v>
      </c>
      <c r="R412" s="37"/>
      <c r="S412" s="36"/>
      <c r="T412" s="36"/>
      <c r="U412" s="36">
        <v>1.7678689259068998E-5</v>
      </c>
      <c r="V412" s="37"/>
    </row>
    <row r="413" spans="2:22" x14ac:dyDescent="0.35">
      <c r="B413" s="35">
        <v>401</v>
      </c>
      <c r="C413" s="34" t="s">
        <v>81</v>
      </c>
      <c r="D413" s="34" t="s">
        <v>63</v>
      </c>
      <c r="E413" s="34" t="s">
        <v>25</v>
      </c>
      <c r="F413" s="55">
        <v>2</v>
      </c>
      <c r="G413" s="35" t="s">
        <v>70</v>
      </c>
      <c r="H413" s="36"/>
      <c r="I413" s="36"/>
      <c r="J413" s="36"/>
      <c r="K413" s="36"/>
      <c r="L413" s="36"/>
      <c r="M413" s="36"/>
      <c r="N413" s="36"/>
      <c r="O413" s="36"/>
      <c r="P413" s="36"/>
      <c r="Q413" s="36">
        <v>3.0768410806543438E-6</v>
      </c>
      <c r="R413" s="37"/>
      <c r="S413" s="36"/>
      <c r="T413" s="36"/>
      <c r="U413" s="36">
        <v>3.0480498730398659E-6</v>
      </c>
      <c r="V413" s="37"/>
    </row>
    <row r="414" spans="2:22" x14ac:dyDescent="0.35">
      <c r="B414" s="35">
        <v>401</v>
      </c>
      <c r="C414" s="34" t="s">
        <v>81</v>
      </c>
      <c r="D414" s="34" t="s">
        <v>63</v>
      </c>
      <c r="E414" s="34" t="s">
        <v>26</v>
      </c>
      <c r="F414" s="55">
        <v>2</v>
      </c>
      <c r="G414" s="35" t="s">
        <v>70</v>
      </c>
      <c r="H414" s="36"/>
      <c r="I414" s="36"/>
      <c r="J414" s="36"/>
      <c r="K414" s="36"/>
      <c r="L414" s="36"/>
      <c r="M414" s="36"/>
      <c r="N414" s="36"/>
      <c r="O414" s="36"/>
      <c r="P414" s="36"/>
      <c r="Q414" s="36">
        <v>3.8680287867135762E-6</v>
      </c>
      <c r="R414" s="37"/>
      <c r="S414" s="36"/>
      <c r="T414" s="36"/>
      <c r="U414" s="36">
        <v>3.8318341257162124E-6</v>
      </c>
      <c r="V414" s="37"/>
    </row>
    <row r="415" spans="2:22" x14ac:dyDescent="0.35">
      <c r="B415" s="35">
        <v>401</v>
      </c>
      <c r="C415" s="34" t="s">
        <v>81</v>
      </c>
      <c r="D415" s="34" t="s">
        <v>63</v>
      </c>
      <c r="E415" s="34" t="s">
        <v>27</v>
      </c>
      <c r="F415" s="55">
        <v>3</v>
      </c>
      <c r="G415" s="35" t="s">
        <v>70</v>
      </c>
      <c r="H415" s="36"/>
      <c r="I415" s="36"/>
      <c r="J415" s="36"/>
      <c r="K415" s="36"/>
      <c r="L415" s="36"/>
      <c r="M415" s="36"/>
      <c r="N415" s="36"/>
      <c r="O415" s="36"/>
      <c r="P415" s="36"/>
      <c r="Q415" s="36">
        <v>0</v>
      </c>
      <c r="R415" s="37"/>
      <c r="S415" s="36"/>
      <c r="T415" s="36"/>
      <c r="U415" s="36">
        <v>0</v>
      </c>
      <c r="V415" s="37"/>
    </row>
    <row r="416" spans="2:22" x14ac:dyDescent="0.35">
      <c r="B416" s="35">
        <v>401</v>
      </c>
      <c r="C416" s="34" t="s">
        <v>81</v>
      </c>
      <c r="D416" s="34" t="s">
        <v>63</v>
      </c>
      <c r="E416" s="34" t="s">
        <v>28</v>
      </c>
      <c r="F416" s="55">
        <v>3</v>
      </c>
      <c r="G416" s="35" t="s">
        <v>70</v>
      </c>
      <c r="H416" s="36"/>
      <c r="I416" s="36"/>
      <c r="J416" s="36"/>
      <c r="K416" s="36"/>
      <c r="L416" s="36"/>
      <c r="M416" s="36"/>
      <c r="N416" s="36"/>
      <c r="O416" s="36"/>
      <c r="P416" s="36"/>
      <c r="Q416" s="36">
        <v>0</v>
      </c>
      <c r="R416" s="37"/>
      <c r="S416" s="36"/>
      <c r="T416" s="36"/>
      <c r="U416" s="36">
        <v>0</v>
      </c>
      <c r="V416" s="37"/>
    </row>
    <row r="417" spans="2:22" x14ac:dyDescent="0.35">
      <c r="B417" s="35">
        <v>401</v>
      </c>
      <c r="C417" s="34" t="s">
        <v>81</v>
      </c>
      <c r="D417" s="34" t="s">
        <v>63</v>
      </c>
      <c r="E417" s="34" t="s">
        <v>29</v>
      </c>
      <c r="F417" s="55">
        <v>3</v>
      </c>
      <c r="G417" s="35" t="s">
        <v>70</v>
      </c>
      <c r="H417" s="36"/>
      <c r="I417" s="36"/>
      <c r="J417" s="36"/>
      <c r="K417" s="36"/>
      <c r="L417" s="36"/>
      <c r="M417" s="36"/>
      <c r="N417" s="36"/>
      <c r="O417" s="36"/>
      <c r="P417" s="36"/>
      <c r="Q417" s="36">
        <v>2.6372923541755198E-5</v>
      </c>
      <c r="R417" s="37"/>
      <c r="S417" s="36"/>
      <c r="T417" s="36"/>
      <c r="U417" s="36">
        <v>2.6126141762265325E-5</v>
      </c>
      <c r="V417" s="37"/>
    </row>
    <row r="418" spans="2:22" x14ac:dyDescent="0.35">
      <c r="B418" s="35">
        <v>401</v>
      </c>
      <c r="C418" s="34" t="s">
        <v>81</v>
      </c>
      <c r="D418" s="34" t="s">
        <v>63</v>
      </c>
      <c r="E418" s="34" t="s">
        <v>30</v>
      </c>
      <c r="F418" s="55">
        <v>4</v>
      </c>
      <c r="G418" s="35" t="s">
        <v>70</v>
      </c>
      <c r="H418" s="36"/>
      <c r="I418" s="36"/>
      <c r="J418" s="36"/>
      <c r="K418" s="36"/>
      <c r="L418" s="36"/>
      <c r="M418" s="36"/>
      <c r="N418" s="36"/>
      <c r="O418" s="36"/>
      <c r="P418" s="36"/>
      <c r="Q418" s="36">
        <v>0</v>
      </c>
      <c r="R418" s="37"/>
      <c r="S418" s="36"/>
      <c r="T418" s="36"/>
      <c r="U418" s="36">
        <v>0</v>
      </c>
      <c r="V418" s="37"/>
    </row>
    <row r="419" spans="2:22" x14ac:dyDescent="0.35">
      <c r="B419" s="35">
        <v>401</v>
      </c>
      <c r="C419" s="34" t="s">
        <v>81</v>
      </c>
      <c r="D419" s="34" t="s">
        <v>63</v>
      </c>
      <c r="E419" s="34" t="s">
        <v>31</v>
      </c>
      <c r="F419" s="55">
        <v>4</v>
      </c>
      <c r="G419" s="35" t="s">
        <v>70</v>
      </c>
      <c r="H419" s="36"/>
      <c r="I419" s="36"/>
      <c r="J419" s="36"/>
      <c r="K419" s="36"/>
      <c r="L419" s="36"/>
      <c r="M419" s="36"/>
      <c r="N419" s="36"/>
      <c r="O419" s="36"/>
      <c r="P419" s="36"/>
      <c r="Q419" s="36">
        <v>0</v>
      </c>
      <c r="R419" s="37"/>
      <c r="S419" s="36"/>
      <c r="T419" s="36"/>
      <c r="U419" s="36">
        <v>0</v>
      </c>
      <c r="V419" s="37"/>
    </row>
    <row r="420" spans="2:22" x14ac:dyDescent="0.35">
      <c r="B420" s="35">
        <v>401</v>
      </c>
      <c r="C420" s="34" t="s">
        <v>81</v>
      </c>
      <c r="D420" s="34" t="s">
        <v>63</v>
      </c>
      <c r="E420" s="34" t="s">
        <v>32</v>
      </c>
      <c r="F420" s="55">
        <v>4</v>
      </c>
      <c r="G420" s="35" t="s">
        <v>70</v>
      </c>
      <c r="H420" s="36"/>
      <c r="I420" s="36"/>
      <c r="J420" s="36"/>
      <c r="K420" s="36"/>
      <c r="L420" s="36"/>
      <c r="M420" s="36"/>
      <c r="N420" s="36"/>
      <c r="O420" s="36"/>
      <c r="P420" s="36"/>
      <c r="Q420" s="36">
        <v>1.1401893944374397E-4</v>
      </c>
      <c r="R420" s="37"/>
      <c r="S420" s="36"/>
      <c r="T420" s="36"/>
      <c r="U420" s="36">
        <v>1.1295201955043275E-4</v>
      </c>
      <c r="V420" s="37"/>
    </row>
    <row r="421" spans="2:22" x14ac:dyDescent="0.35">
      <c r="B421" s="38">
        <v>401</v>
      </c>
      <c r="C421" s="39" t="s">
        <v>81</v>
      </c>
      <c r="D421" s="39"/>
      <c r="E421" s="39" t="s">
        <v>62</v>
      </c>
      <c r="F421" s="56"/>
      <c r="G421" s="38"/>
      <c r="H421" s="40">
        <f t="shared" ref="H421:V421" si="34">SUM(H409:H420)</f>
        <v>0</v>
      </c>
      <c r="I421" s="40">
        <f t="shared" si="34"/>
        <v>0</v>
      </c>
      <c r="J421" s="40">
        <f t="shared" si="34"/>
        <v>0</v>
      </c>
      <c r="K421" s="40">
        <f t="shared" si="34"/>
        <v>0</v>
      </c>
      <c r="L421" s="40">
        <f t="shared" si="34"/>
        <v>0</v>
      </c>
      <c r="M421" s="40">
        <f t="shared" si="34"/>
        <v>0</v>
      </c>
      <c r="N421" s="40">
        <f t="shared" si="34"/>
        <v>0</v>
      </c>
      <c r="O421" s="40">
        <f t="shared" si="34"/>
        <v>0</v>
      </c>
      <c r="P421" s="40">
        <f t="shared" si="34"/>
        <v>0</v>
      </c>
      <c r="Q421" s="40">
        <f t="shared" si="34"/>
        <v>1.9392889777506881E-4</v>
      </c>
      <c r="R421" s="41">
        <f t="shared" si="34"/>
        <v>0</v>
      </c>
      <c r="S421" s="40">
        <f t="shared" si="34"/>
        <v>0</v>
      </c>
      <c r="T421" s="40">
        <f t="shared" si="34"/>
        <v>0</v>
      </c>
      <c r="U421" s="40">
        <f t="shared" si="34"/>
        <v>1.9211422908990507E-4</v>
      </c>
      <c r="V421" s="41">
        <f t="shared" si="34"/>
        <v>0</v>
      </c>
    </row>
    <row r="422" spans="2:22" x14ac:dyDescent="0.35">
      <c r="B422" s="35">
        <v>402</v>
      </c>
      <c r="C422" s="34" t="s">
        <v>80</v>
      </c>
      <c r="D422" s="34" t="s">
        <v>63</v>
      </c>
      <c r="E422" s="34" t="s">
        <v>21</v>
      </c>
      <c r="F422" s="55">
        <v>1</v>
      </c>
      <c r="G422" s="35" t="s">
        <v>70</v>
      </c>
      <c r="H422" s="36"/>
      <c r="I422" s="36"/>
      <c r="J422" s="36"/>
      <c r="K422" s="36"/>
      <c r="L422" s="36"/>
      <c r="M422" s="36"/>
      <c r="N422" s="36"/>
      <c r="O422" s="36"/>
      <c r="P422" s="36"/>
      <c r="Q422" s="36">
        <v>2.5184428453902418E-6</v>
      </c>
      <c r="R422" s="37"/>
      <c r="S422" s="36"/>
      <c r="T422" s="36"/>
      <c r="U422" s="36">
        <v>2.5184428453902418E-6</v>
      </c>
      <c r="V422" s="37"/>
    </row>
    <row r="423" spans="2:22" x14ac:dyDescent="0.35">
      <c r="B423" s="35">
        <v>402</v>
      </c>
      <c r="C423" s="34" t="s">
        <v>80</v>
      </c>
      <c r="D423" s="34" t="s">
        <v>63</v>
      </c>
      <c r="E423" s="34" t="s">
        <v>22</v>
      </c>
      <c r="F423" s="55">
        <v>1</v>
      </c>
      <c r="G423" s="35" t="s">
        <v>70</v>
      </c>
      <c r="H423" s="36"/>
      <c r="I423" s="36"/>
      <c r="J423" s="36"/>
      <c r="K423" s="36"/>
      <c r="L423" s="36"/>
      <c r="M423" s="36"/>
      <c r="N423" s="36"/>
      <c r="O423" s="36"/>
      <c r="P423" s="36"/>
      <c r="Q423" s="36">
        <v>9.9816332290242098E-8</v>
      </c>
      <c r="R423" s="37"/>
      <c r="S423" s="36"/>
      <c r="T423" s="36"/>
      <c r="U423" s="36">
        <v>9.9816332290242098E-8</v>
      </c>
      <c r="V423" s="37"/>
    </row>
    <row r="424" spans="2:22" x14ac:dyDescent="0.35">
      <c r="B424" s="35">
        <v>402</v>
      </c>
      <c r="C424" s="34" t="s">
        <v>80</v>
      </c>
      <c r="D424" s="34" t="s">
        <v>63</v>
      </c>
      <c r="E424" s="34" t="s">
        <v>23</v>
      </c>
      <c r="F424" s="55">
        <v>1</v>
      </c>
      <c r="G424" s="35" t="s">
        <v>70</v>
      </c>
      <c r="H424" s="36"/>
      <c r="I424" s="36"/>
      <c r="J424" s="36"/>
      <c r="K424" s="36"/>
      <c r="L424" s="36"/>
      <c r="M424" s="36"/>
      <c r="N424" s="36"/>
      <c r="O424" s="36"/>
      <c r="P424" s="36"/>
      <c r="Q424" s="36">
        <v>1.3820722932E-6</v>
      </c>
      <c r="R424" s="37"/>
      <c r="S424" s="36"/>
      <c r="T424" s="36"/>
      <c r="U424" s="36">
        <v>1.3820722932E-6</v>
      </c>
      <c r="V424" s="37"/>
    </row>
    <row r="425" spans="2:22" x14ac:dyDescent="0.35">
      <c r="B425" s="35">
        <v>402</v>
      </c>
      <c r="C425" s="34" t="s">
        <v>80</v>
      </c>
      <c r="D425" s="34" t="s">
        <v>63</v>
      </c>
      <c r="E425" s="34" t="s">
        <v>24</v>
      </c>
      <c r="F425" s="55">
        <v>2</v>
      </c>
      <c r="G425" s="35" t="s">
        <v>70</v>
      </c>
      <c r="H425" s="36"/>
      <c r="I425" s="36"/>
      <c r="J425" s="36"/>
      <c r="K425" s="36"/>
      <c r="L425" s="36"/>
      <c r="M425" s="36"/>
      <c r="N425" s="36"/>
      <c r="O425" s="36"/>
      <c r="P425" s="36"/>
      <c r="Q425" s="36">
        <v>9.7512878464756051E-6</v>
      </c>
      <c r="R425" s="37"/>
      <c r="S425" s="36"/>
      <c r="T425" s="36"/>
      <c r="U425" s="36">
        <v>9.7512878464756051E-6</v>
      </c>
      <c r="V425" s="37"/>
    </row>
    <row r="426" spans="2:22" x14ac:dyDescent="0.35">
      <c r="B426" s="35">
        <v>402</v>
      </c>
      <c r="C426" s="34" t="s">
        <v>80</v>
      </c>
      <c r="D426" s="34" t="s">
        <v>63</v>
      </c>
      <c r="E426" s="34" t="s">
        <v>25</v>
      </c>
      <c r="F426" s="55">
        <v>2</v>
      </c>
      <c r="G426" s="35" t="s">
        <v>70</v>
      </c>
      <c r="H426" s="36"/>
      <c r="I426" s="36"/>
      <c r="J426" s="36"/>
      <c r="K426" s="36"/>
      <c r="L426" s="36"/>
      <c r="M426" s="36"/>
      <c r="N426" s="36"/>
      <c r="O426" s="36"/>
      <c r="P426" s="36"/>
      <c r="Q426" s="36">
        <v>0</v>
      </c>
      <c r="R426" s="37"/>
      <c r="S426" s="36"/>
      <c r="T426" s="36"/>
      <c r="U426" s="36">
        <v>0</v>
      </c>
      <c r="V426" s="37"/>
    </row>
    <row r="427" spans="2:22" x14ac:dyDescent="0.35">
      <c r="B427" s="35">
        <v>402</v>
      </c>
      <c r="C427" s="34" t="s">
        <v>80</v>
      </c>
      <c r="D427" s="34" t="s">
        <v>63</v>
      </c>
      <c r="E427" s="34" t="s">
        <v>26</v>
      </c>
      <c r="F427" s="55">
        <v>2</v>
      </c>
      <c r="G427" s="35" t="s">
        <v>70</v>
      </c>
      <c r="H427" s="36"/>
      <c r="I427" s="36"/>
      <c r="J427" s="36"/>
      <c r="K427" s="36"/>
      <c r="L427" s="36"/>
      <c r="M427" s="36"/>
      <c r="N427" s="36"/>
      <c r="O427" s="36"/>
      <c r="P427" s="36"/>
      <c r="Q427" s="36">
        <v>1.8427630571709483E-7</v>
      </c>
      <c r="R427" s="37"/>
      <c r="S427" s="36"/>
      <c r="T427" s="36"/>
      <c r="U427" s="36">
        <v>1.8427630571709483E-7</v>
      </c>
      <c r="V427" s="37"/>
    </row>
    <row r="428" spans="2:22" x14ac:dyDescent="0.35">
      <c r="B428" s="35">
        <v>402</v>
      </c>
      <c r="C428" s="34" t="s">
        <v>80</v>
      </c>
      <c r="D428" s="34" t="s">
        <v>63</v>
      </c>
      <c r="E428" s="34" t="s">
        <v>27</v>
      </c>
      <c r="F428" s="55">
        <v>3</v>
      </c>
      <c r="G428" s="35" t="s">
        <v>70</v>
      </c>
      <c r="H428" s="36"/>
      <c r="I428" s="36"/>
      <c r="J428" s="36"/>
      <c r="K428" s="36"/>
      <c r="L428" s="36"/>
      <c r="M428" s="36"/>
      <c r="N428" s="36"/>
      <c r="O428" s="36"/>
      <c r="P428" s="36"/>
      <c r="Q428" s="36">
        <v>0</v>
      </c>
      <c r="R428" s="37"/>
      <c r="S428" s="36"/>
      <c r="T428" s="36"/>
      <c r="U428" s="36">
        <v>0</v>
      </c>
      <c r="V428" s="37"/>
    </row>
    <row r="429" spans="2:22" x14ac:dyDescent="0.35">
      <c r="B429" s="35">
        <v>402</v>
      </c>
      <c r="C429" s="34" t="s">
        <v>80</v>
      </c>
      <c r="D429" s="34" t="s">
        <v>63</v>
      </c>
      <c r="E429" s="34" t="s">
        <v>28</v>
      </c>
      <c r="F429" s="55">
        <v>3</v>
      </c>
      <c r="G429" s="35" t="s">
        <v>70</v>
      </c>
      <c r="H429" s="36"/>
      <c r="I429" s="36"/>
      <c r="J429" s="36"/>
      <c r="K429" s="36"/>
      <c r="L429" s="36"/>
      <c r="M429" s="36"/>
      <c r="N429" s="36"/>
      <c r="O429" s="36"/>
      <c r="P429" s="36"/>
      <c r="Q429" s="36">
        <v>9.2138152858547417E-8</v>
      </c>
      <c r="R429" s="37"/>
      <c r="S429" s="36"/>
      <c r="T429" s="36"/>
      <c r="U429" s="36">
        <v>9.2138152858547417E-8</v>
      </c>
      <c r="V429" s="37"/>
    </row>
    <row r="430" spans="2:22" x14ac:dyDescent="0.35">
      <c r="B430" s="35">
        <v>402</v>
      </c>
      <c r="C430" s="34" t="s">
        <v>80</v>
      </c>
      <c r="D430" s="34" t="s">
        <v>63</v>
      </c>
      <c r="E430" s="34" t="s">
        <v>29</v>
      </c>
      <c r="F430" s="55">
        <v>3</v>
      </c>
      <c r="G430" s="35" t="s">
        <v>70</v>
      </c>
      <c r="H430" s="36"/>
      <c r="I430" s="36"/>
      <c r="J430" s="36"/>
      <c r="K430" s="36"/>
      <c r="L430" s="36"/>
      <c r="M430" s="36"/>
      <c r="N430" s="36"/>
      <c r="O430" s="36"/>
      <c r="P430" s="36"/>
      <c r="Q430" s="36">
        <v>3.3553644007097578E-6</v>
      </c>
      <c r="R430" s="37"/>
      <c r="S430" s="36"/>
      <c r="T430" s="36"/>
      <c r="U430" s="36">
        <v>3.3553644007097578E-6</v>
      </c>
      <c r="V430" s="37"/>
    </row>
    <row r="431" spans="2:22" x14ac:dyDescent="0.35">
      <c r="B431" s="35">
        <v>402</v>
      </c>
      <c r="C431" s="34" t="s">
        <v>80</v>
      </c>
      <c r="D431" s="34" t="s">
        <v>63</v>
      </c>
      <c r="E431" s="34" t="s">
        <v>30</v>
      </c>
      <c r="F431" s="55">
        <v>4</v>
      </c>
      <c r="G431" s="35" t="s">
        <v>70</v>
      </c>
      <c r="H431" s="36"/>
      <c r="I431" s="36"/>
      <c r="J431" s="36"/>
      <c r="K431" s="36"/>
      <c r="L431" s="36"/>
      <c r="M431" s="36"/>
      <c r="N431" s="36"/>
      <c r="O431" s="36"/>
      <c r="P431" s="36"/>
      <c r="Q431" s="36">
        <v>0</v>
      </c>
      <c r="R431" s="37"/>
      <c r="S431" s="36"/>
      <c r="T431" s="36"/>
      <c r="U431" s="36">
        <v>0</v>
      </c>
      <c r="V431" s="37"/>
    </row>
    <row r="432" spans="2:22" x14ac:dyDescent="0.35">
      <c r="B432" s="35">
        <v>402</v>
      </c>
      <c r="C432" s="34" t="s">
        <v>80</v>
      </c>
      <c r="D432" s="34" t="s">
        <v>63</v>
      </c>
      <c r="E432" s="34" t="s">
        <v>31</v>
      </c>
      <c r="F432" s="55">
        <v>4</v>
      </c>
      <c r="G432" s="35" t="s">
        <v>70</v>
      </c>
      <c r="H432" s="36"/>
      <c r="I432" s="36"/>
      <c r="J432" s="36"/>
      <c r="K432" s="36"/>
      <c r="L432" s="36"/>
      <c r="M432" s="36"/>
      <c r="N432" s="36"/>
      <c r="O432" s="36"/>
      <c r="P432" s="36"/>
      <c r="Q432" s="36">
        <v>5.3747255844878952E-7</v>
      </c>
      <c r="R432" s="37"/>
      <c r="S432" s="36"/>
      <c r="T432" s="36"/>
      <c r="U432" s="36">
        <v>5.3747255844878952E-7</v>
      </c>
      <c r="V432" s="37"/>
    </row>
    <row r="433" spans="2:22" x14ac:dyDescent="0.35">
      <c r="B433" s="35">
        <v>402</v>
      </c>
      <c r="C433" s="34" t="s">
        <v>80</v>
      </c>
      <c r="D433" s="34" t="s">
        <v>63</v>
      </c>
      <c r="E433" s="34" t="s">
        <v>32</v>
      </c>
      <c r="F433" s="55">
        <v>4</v>
      </c>
      <c r="G433" s="35" t="s">
        <v>70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>
        <v>1.6024360421736572E-5</v>
      </c>
      <c r="R433" s="37"/>
      <c r="S433" s="36"/>
      <c r="T433" s="36"/>
      <c r="U433" s="36">
        <v>1.6024360421736572E-5</v>
      </c>
      <c r="V433" s="37"/>
    </row>
    <row r="434" spans="2:22" x14ac:dyDescent="0.35">
      <c r="B434" s="38">
        <v>402</v>
      </c>
      <c r="C434" s="39" t="s">
        <v>80</v>
      </c>
      <c r="D434" s="39"/>
      <c r="E434" s="39" t="s">
        <v>62</v>
      </c>
      <c r="F434" s="56"/>
      <c r="G434" s="38"/>
      <c r="H434" s="40">
        <f t="shared" ref="H434:V434" si="35">SUM(H422:H433)</f>
        <v>0</v>
      </c>
      <c r="I434" s="40">
        <f t="shared" si="35"/>
        <v>0</v>
      </c>
      <c r="J434" s="40">
        <f t="shared" si="35"/>
        <v>0</v>
      </c>
      <c r="K434" s="40">
        <f t="shared" si="35"/>
        <v>0</v>
      </c>
      <c r="L434" s="40">
        <f t="shared" si="35"/>
        <v>0</v>
      </c>
      <c r="M434" s="40">
        <f t="shared" si="35"/>
        <v>0</v>
      </c>
      <c r="N434" s="40">
        <f t="shared" si="35"/>
        <v>0</v>
      </c>
      <c r="O434" s="40">
        <f t="shared" si="35"/>
        <v>0</v>
      </c>
      <c r="P434" s="40">
        <f t="shared" si="35"/>
        <v>0</v>
      </c>
      <c r="Q434" s="40">
        <f t="shared" si="35"/>
        <v>3.3945231156826849E-5</v>
      </c>
      <c r="R434" s="41">
        <f t="shared" si="35"/>
        <v>0</v>
      </c>
      <c r="S434" s="40">
        <f t="shared" si="35"/>
        <v>0</v>
      </c>
      <c r="T434" s="40">
        <f t="shared" si="35"/>
        <v>0</v>
      </c>
      <c r="U434" s="40">
        <f t="shared" si="35"/>
        <v>3.3945231156826849E-5</v>
      </c>
      <c r="V434" s="41">
        <f t="shared" si="35"/>
        <v>0</v>
      </c>
    </row>
    <row r="435" spans="2:22" x14ac:dyDescent="0.35">
      <c r="B435" s="35">
        <v>406</v>
      </c>
      <c r="C435" s="34" t="s">
        <v>79</v>
      </c>
      <c r="D435" s="59" t="s">
        <v>63</v>
      </c>
      <c r="E435" s="34" t="s">
        <v>21</v>
      </c>
      <c r="F435" s="55">
        <v>1</v>
      </c>
      <c r="G435" s="35" t="s">
        <v>70</v>
      </c>
      <c r="H435" s="36"/>
      <c r="I435" s="36"/>
      <c r="J435" s="36"/>
      <c r="K435" s="36"/>
      <c r="L435" s="36"/>
      <c r="M435" s="36"/>
      <c r="N435" s="36"/>
      <c r="O435" s="36"/>
      <c r="P435" s="36"/>
      <c r="Q435" s="36">
        <v>4.381088075930091E-7</v>
      </c>
      <c r="R435" s="37"/>
      <c r="S435" s="36"/>
      <c r="T435" s="36"/>
      <c r="U435" s="36"/>
      <c r="V435" s="37"/>
    </row>
    <row r="436" spans="2:22" x14ac:dyDescent="0.35">
      <c r="B436" s="35">
        <v>406</v>
      </c>
      <c r="C436" s="34" t="s">
        <v>79</v>
      </c>
      <c r="D436" s="59" t="s">
        <v>63</v>
      </c>
      <c r="E436" s="34" t="s">
        <v>22</v>
      </c>
      <c r="F436" s="55">
        <v>1</v>
      </c>
      <c r="G436" s="35" t="s">
        <v>70</v>
      </c>
      <c r="H436" s="36"/>
      <c r="I436" s="36"/>
      <c r="J436" s="36"/>
      <c r="K436" s="36"/>
      <c r="L436" s="36"/>
      <c r="M436" s="36"/>
      <c r="N436" s="36"/>
      <c r="O436" s="36"/>
      <c r="P436" s="36"/>
      <c r="Q436" s="36">
        <v>1.2744983493614941E-6</v>
      </c>
      <c r="R436" s="37"/>
      <c r="S436" s="36"/>
      <c r="T436" s="36"/>
      <c r="U436" s="36"/>
      <c r="V436" s="37"/>
    </row>
    <row r="437" spans="2:22" x14ac:dyDescent="0.35">
      <c r="B437" s="35">
        <v>406</v>
      </c>
      <c r="C437" s="34" t="s">
        <v>79</v>
      </c>
      <c r="D437" s="59" t="s">
        <v>63</v>
      </c>
      <c r="E437" s="34" t="s">
        <v>23</v>
      </c>
      <c r="F437" s="55">
        <v>1</v>
      </c>
      <c r="G437" s="35" t="s">
        <v>70</v>
      </c>
      <c r="H437" s="36"/>
      <c r="I437" s="36"/>
      <c r="J437" s="36"/>
      <c r="K437" s="36"/>
      <c r="L437" s="36"/>
      <c r="M437" s="36"/>
      <c r="N437" s="36"/>
      <c r="O437" s="36"/>
      <c r="P437" s="36"/>
      <c r="Q437" s="36">
        <v>4.381088075930091E-7</v>
      </c>
      <c r="R437" s="37"/>
      <c r="S437" s="36"/>
      <c r="T437" s="36"/>
      <c r="U437" s="36"/>
      <c r="V437" s="37"/>
    </row>
    <row r="438" spans="2:22" x14ac:dyDescent="0.35">
      <c r="B438" s="35">
        <v>406</v>
      </c>
      <c r="C438" s="34" t="s">
        <v>79</v>
      </c>
      <c r="D438" s="59" t="s">
        <v>63</v>
      </c>
      <c r="E438" s="34" t="s">
        <v>24</v>
      </c>
      <c r="F438" s="55">
        <v>2</v>
      </c>
      <c r="G438" s="35" t="s">
        <v>70</v>
      </c>
      <c r="H438" s="36"/>
      <c r="I438" s="36"/>
      <c r="J438" s="36"/>
      <c r="K438" s="36"/>
      <c r="L438" s="36"/>
      <c r="M438" s="36"/>
      <c r="N438" s="36"/>
      <c r="O438" s="36"/>
      <c r="P438" s="36"/>
      <c r="Q438" s="36">
        <v>1.9914036708773245E-7</v>
      </c>
      <c r="R438" s="37"/>
      <c r="S438" s="36"/>
      <c r="T438" s="36"/>
      <c r="U438" s="36"/>
      <c r="V438" s="37"/>
    </row>
    <row r="439" spans="2:22" x14ac:dyDescent="0.35">
      <c r="B439" s="35">
        <v>406</v>
      </c>
      <c r="C439" s="34" t="s">
        <v>79</v>
      </c>
      <c r="D439" s="59" t="s">
        <v>63</v>
      </c>
      <c r="E439" s="34" t="s">
        <v>25</v>
      </c>
      <c r="F439" s="55">
        <v>2</v>
      </c>
      <c r="G439" s="35" t="s">
        <v>70</v>
      </c>
      <c r="H439" s="36"/>
      <c r="I439" s="36"/>
      <c r="J439" s="36"/>
      <c r="K439" s="36"/>
      <c r="L439" s="36"/>
      <c r="M439" s="36"/>
      <c r="N439" s="36"/>
      <c r="O439" s="36"/>
      <c r="P439" s="36"/>
      <c r="Q439" s="36">
        <v>4.8191968835231227E-6</v>
      </c>
      <c r="R439" s="37"/>
      <c r="S439" s="36"/>
      <c r="T439" s="36"/>
      <c r="U439" s="36"/>
      <c r="V439" s="37"/>
    </row>
    <row r="440" spans="2:22" x14ac:dyDescent="0.35">
      <c r="B440" s="35">
        <v>406</v>
      </c>
      <c r="C440" s="34" t="s">
        <v>79</v>
      </c>
      <c r="D440" s="59" t="s">
        <v>63</v>
      </c>
      <c r="E440" s="34" t="s">
        <v>26</v>
      </c>
      <c r="F440" s="55">
        <v>2</v>
      </c>
      <c r="G440" s="35" t="s">
        <v>70</v>
      </c>
      <c r="H440" s="36"/>
      <c r="I440" s="36"/>
      <c r="J440" s="36"/>
      <c r="K440" s="36"/>
      <c r="L440" s="36"/>
      <c r="M440" s="36"/>
      <c r="N440" s="36"/>
      <c r="O440" s="36"/>
      <c r="P440" s="36"/>
      <c r="Q440" s="36">
        <v>7.5673339493338542E-7</v>
      </c>
      <c r="R440" s="37"/>
      <c r="S440" s="36"/>
      <c r="T440" s="36"/>
      <c r="U440" s="36"/>
      <c r="V440" s="37"/>
    </row>
    <row r="441" spans="2:22" x14ac:dyDescent="0.35">
      <c r="B441" s="35">
        <v>406</v>
      </c>
      <c r="C441" s="34" t="s">
        <v>79</v>
      </c>
      <c r="D441" s="59" t="s">
        <v>63</v>
      </c>
      <c r="E441" s="34" t="s">
        <v>27</v>
      </c>
      <c r="F441" s="55">
        <v>3</v>
      </c>
      <c r="G441" s="35" t="s">
        <v>70</v>
      </c>
      <c r="H441" s="36"/>
      <c r="I441" s="36"/>
      <c r="J441" s="36"/>
      <c r="K441" s="36"/>
      <c r="L441" s="36"/>
      <c r="M441" s="36"/>
      <c r="N441" s="36"/>
      <c r="O441" s="36"/>
      <c r="P441" s="36"/>
      <c r="Q441" s="36">
        <v>1.3541544961965798E-6</v>
      </c>
      <c r="R441" s="37"/>
      <c r="S441" s="36"/>
      <c r="T441" s="36"/>
      <c r="U441" s="36"/>
      <c r="V441" s="37"/>
    </row>
    <row r="442" spans="2:22" x14ac:dyDescent="0.35">
      <c r="B442" s="35">
        <v>406</v>
      </c>
      <c r="C442" s="34" t="s">
        <v>79</v>
      </c>
      <c r="D442" s="59" t="s">
        <v>63</v>
      </c>
      <c r="E442" s="34" t="s">
        <v>28</v>
      </c>
      <c r="F442" s="55">
        <v>3</v>
      </c>
      <c r="G442" s="35" t="s">
        <v>70</v>
      </c>
      <c r="H442" s="36"/>
      <c r="I442" s="36"/>
      <c r="J442" s="36"/>
      <c r="K442" s="36"/>
      <c r="L442" s="36"/>
      <c r="M442" s="36"/>
      <c r="N442" s="36"/>
      <c r="O442" s="36"/>
      <c r="P442" s="36"/>
      <c r="Q442" s="36">
        <v>1.0355299088562092E-6</v>
      </c>
      <c r="R442" s="37"/>
      <c r="S442" s="36"/>
      <c r="T442" s="36"/>
      <c r="U442" s="36"/>
      <c r="V442" s="37"/>
    </row>
    <row r="443" spans="2:22" x14ac:dyDescent="0.35">
      <c r="B443" s="35">
        <v>406</v>
      </c>
      <c r="C443" s="34" t="s">
        <v>79</v>
      </c>
      <c r="D443" s="59" t="s">
        <v>63</v>
      </c>
      <c r="E443" s="34" t="s">
        <v>29</v>
      </c>
      <c r="F443" s="55">
        <v>3</v>
      </c>
      <c r="G443" s="35" t="s">
        <v>70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>
        <v>3.9828073417546489E-7</v>
      </c>
      <c r="R443" s="37"/>
      <c r="S443" s="36"/>
      <c r="T443" s="36"/>
      <c r="U443" s="36"/>
      <c r="V443" s="37"/>
    </row>
    <row r="444" spans="2:22" x14ac:dyDescent="0.35">
      <c r="B444" s="35">
        <v>406</v>
      </c>
      <c r="C444" s="34" t="s">
        <v>79</v>
      </c>
      <c r="D444" s="59" t="s">
        <v>63</v>
      </c>
      <c r="E444" s="34" t="s">
        <v>30</v>
      </c>
      <c r="F444" s="55">
        <v>4</v>
      </c>
      <c r="G444" s="35" t="s">
        <v>70</v>
      </c>
      <c r="H444" s="36"/>
      <c r="I444" s="36"/>
      <c r="J444" s="36"/>
      <c r="K444" s="36"/>
      <c r="L444" s="36"/>
      <c r="M444" s="36"/>
      <c r="N444" s="36"/>
      <c r="O444" s="36"/>
      <c r="P444" s="36"/>
      <c r="Q444" s="36">
        <v>3.7040108278318164E-6</v>
      </c>
      <c r="R444" s="37"/>
      <c r="S444" s="36"/>
      <c r="T444" s="36"/>
      <c r="U444" s="36"/>
      <c r="V444" s="37"/>
    </row>
    <row r="445" spans="2:22" x14ac:dyDescent="0.35">
      <c r="B445" s="35">
        <v>406</v>
      </c>
      <c r="C445" s="34" t="s">
        <v>79</v>
      </c>
      <c r="D445" s="59" t="s">
        <v>63</v>
      </c>
      <c r="E445" s="34" t="s">
        <v>31</v>
      </c>
      <c r="F445" s="55">
        <v>4</v>
      </c>
      <c r="G445" s="35" t="s">
        <v>70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>
        <v>7.9656146835094101E-7</v>
      </c>
      <c r="R445" s="37"/>
      <c r="S445" s="36"/>
      <c r="T445" s="36"/>
      <c r="U445" s="36"/>
      <c r="V445" s="37"/>
    </row>
    <row r="446" spans="2:22" x14ac:dyDescent="0.35">
      <c r="B446" s="35">
        <v>406</v>
      </c>
      <c r="C446" s="34" t="s">
        <v>79</v>
      </c>
      <c r="D446" s="59" t="s">
        <v>63</v>
      </c>
      <c r="E446" s="34" t="s">
        <v>32</v>
      </c>
      <c r="F446" s="55">
        <v>4</v>
      </c>
      <c r="G446" s="35" t="s">
        <v>70</v>
      </c>
      <c r="H446" s="36"/>
      <c r="I446" s="36"/>
      <c r="J446" s="36"/>
      <c r="K446" s="36"/>
      <c r="L446" s="36"/>
      <c r="M446" s="36"/>
      <c r="N446" s="36"/>
      <c r="O446" s="36"/>
      <c r="P446" s="36"/>
      <c r="Q446" s="36">
        <v>8.3638954176847394E-7</v>
      </c>
      <c r="R446" s="37"/>
      <c r="S446" s="36"/>
      <c r="T446" s="36"/>
      <c r="U446" s="36"/>
      <c r="V446" s="37"/>
    </row>
    <row r="447" spans="2:22" x14ac:dyDescent="0.35">
      <c r="B447" s="38">
        <v>406</v>
      </c>
      <c r="C447" s="34" t="s">
        <v>79</v>
      </c>
      <c r="D447" s="39"/>
      <c r="E447" s="39" t="s">
        <v>62</v>
      </c>
      <c r="F447" s="56"/>
      <c r="G447" s="38"/>
      <c r="H447" s="40">
        <f>SUM(H435:H446)</f>
        <v>0</v>
      </c>
      <c r="I447" s="40">
        <f t="shared" ref="I447:V447" si="36">SUM(I435:I446)</f>
        <v>0</v>
      </c>
      <c r="J447" s="40">
        <f t="shared" si="36"/>
        <v>0</v>
      </c>
      <c r="K447" s="40">
        <f t="shared" si="36"/>
        <v>0</v>
      </c>
      <c r="L447" s="40">
        <f t="shared" si="36"/>
        <v>0</v>
      </c>
      <c r="M447" s="40">
        <f t="shared" si="36"/>
        <v>0</v>
      </c>
      <c r="N447" s="40">
        <f t="shared" si="36"/>
        <v>0</v>
      </c>
      <c r="O447" s="40">
        <f t="shared" si="36"/>
        <v>0</v>
      </c>
      <c r="P447" s="40">
        <f t="shared" si="36"/>
        <v>0</v>
      </c>
      <c r="Q447" s="40">
        <f t="shared" si="36"/>
        <v>1.6050713587271237E-5</v>
      </c>
      <c r="R447" s="41">
        <f t="shared" si="36"/>
        <v>0</v>
      </c>
      <c r="S447" s="40">
        <f t="shared" si="36"/>
        <v>0</v>
      </c>
      <c r="T447" s="40">
        <f t="shared" si="36"/>
        <v>0</v>
      </c>
      <c r="U447" s="40">
        <f t="shared" si="36"/>
        <v>0</v>
      </c>
      <c r="V447" s="41">
        <f t="shared" si="36"/>
        <v>0</v>
      </c>
    </row>
    <row r="448" spans="2:22" x14ac:dyDescent="0.35">
      <c r="B448" s="35">
        <v>407</v>
      </c>
      <c r="C448" s="42" t="s">
        <v>78</v>
      </c>
      <c r="D448" s="59" t="s">
        <v>63</v>
      </c>
      <c r="E448" s="34" t="s">
        <v>21</v>
      </c>
      <c r="F448" s="55">
        <v>1</v>
      </c>
      <c r="G448" s="35" t="s">
        <v>70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>
        <v>0</v>
      </c>
      <c r="R448" s="37"/>
      <c r="S448" s="36"/>
      <c r="T448" s="36"/>
      <c r="U448" s="36">
        <v>0</v>
      </c>
      <c r="V448" s="37"/>
    </row>
    <row r="449" spans="2:22" x14ac:dyDescent="0.35">
      <c r="B449" s="35">
        <v>407</v>
      </c>
      <c r="C449" s="34" t="s">
        <v>78</v>
      </c>
      <c r="D449" s="59" t="s">
        <v>63</v>
      </c>
      <c r="E449" s="34" t="s">
        <v>22</v>
      </c>
      <c r="F449" s="55">
        <v>1</v>
      </c>
      <c r="G449" s="35" t="s">
        <v>70</v>
      </c>
      <c r="H449" s="36"/>
      <c r="I449" s="36"/>
      <c r="J449" s="36"/>
      <c r="K449" s="36"/>
      <c r="L449" s="36"/>
      <c r="M449" s="36"/>
      <c r="N449" s="36"/>
      <c r="O449" s="36"/>
      <c r="P449" s="36"/>
      <c r="Q449" s="36">
        <v>0</v>
      </c>
      <c r="R449" s="37"/>
      <c r="S449" s="36"/>
      <c r="T449" s="36"/>
      <c r="U449" s="36">
        <v>0</v>
      </c>
      <c r="V449" s="37"/>
    </row>
    <row r="450" spans="2:22" x14ac:dyDescent="0.35">
      <c r="B450" s="35">
        <v>407</v>
      </c>
      <c r="C450" s="34" t="s">
        <v>78</v>
      </c>
      <c r="D450" s="59" t="s">
        <v>63</v>
      </c>
      <c r="E450" s="34" t="s">
        <v>23</v>
      </c>
      <c r="F450" s="55">
        <v>1</v>
      </c>
      <c r="G450" s="35" t="s">
        <v>70</v>
      </c>
      <c r="H450" s="36"/>
      <c r="I450" s="36"/>
      <c r="J450" s="36"/>
      <c r="K450" s="36"/>
      <c r="L450" s="36"/>
      <c r="M450" s="36"/>
      <c r="N450" s="36"/>
      <c r="O450" s="36"/>
      <c r="P450" s="36"/>
      <c r="Q450" s="36">
        <v>0</v>
      </c>
      <c r="R450" s="37"/>
      <c r="S450" s="36"/>
      <c r="T450" s="36"/>
      <c r="U450" s="36">
        <v>0</v>
      </c>
      <c r="V450" s="37"/>
    </row>
    <row r="451" spans="2:22" x14ac:dyDescent="0.35">
      <c r="B451" s="35">
        <v>407</v>
      </c>
      <c r="C451" s="34" t="s">
        <v>78</v>
      </c>
      <c r="D451" s="59" t="s">
        <v>63</v>
      </c>
      <c r="E451" s="34" t="s">
        <v>24</v>
      </c>
      <c r="F451" s="55">
        <v>2</v>
      </c>
      <c r="G451" s="35" t="s">
        <v>70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>
        <v>0</v>
      </c>
      <c r="R451" s="37"/>
      <c r="S451" s="36"/>
      <c r="T451" s="36"/>
      <c r="U451" s="36">
        <v>0</v>
      </c>
      <c r="V451" s="37"/>
    </row>
    <row r="452" spans="2:22" x14ac:dyDescent="0.35">
      <c r="B452" s="35">
        <v>407</v>
      </c>
      <c r="C452" s="34" t="s">
        <v>78</v>
      </c>
      <c r="D452" s="59" t="s">
        <v>63</v>
      </c>
      <c r="E452" s="34" t="s">
        <v>25</v>
      </c>
      <c r="F452" s="55">
        <v>2</v>
      </c>
      <c r="G452" s="35" t="s">
        <v>70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>
        <v>0</v>
      </c>
      <c r="R452" s="37"/>
      <c r="S452" s="36"/>
      <c r="T452" s="36"/>
      <c r="U452" s="36">
        <v>0</v>
      </c>
      <c r="V452" s="37"/>
    </row>
    <row r="453" spans="2:22" x14ac:dyDescent="0.35">
      <c r="B453" s="35">
        <v>407</v>
      </c>
      <c r="C453" s="34" t="s">
        <v>78</v>
      </c>
      <c r="D453" s="59" t="s">
        <v>63</v>
      </c>
      <c r="E453" s="34" t="s">
        <v>26</v>
      </c>
      <c r="F453" s="55">
        <v>2</v>
      </c>
      <c r="G453" s="35" t="s">
        <v>70</v>
      </c>
      <c r="H453" s="36"/>
      <c r="I453" s="36"/>
      <c r="J453" s="36"/>
      <c r="K453" s="36"/>
      <c r="L453" s="36"/>
      <c r="M453" s="36"/>
      <c r="N453" s="36"/>
      <c r="O453" s="36"/>
      <c r="P453" s="36"/>
      <c r="Q453" s="36">
        <v>0</v>
      </c>
      <c r="R453" s="37"/>
      <c r="S453" s="36"/>
      <c r="T453" s="36"/>
      <c r="U453" s="36">
        <v>0</v>
      </c>
      <c r="V453" s="37"/>
    </row>
    <row r="454" spans="2:22" x14ac:dyDescent="0.35">
      <c r="B454" s="35">
        <v>407</v>
      </c>
      <c r="C454" s="34" t="s">
        <v>78</v>
      </c>
      <c r="D454" s="59" t="s">
        <v>63</v>
      </c>
      <c r="E454" s="34" t="s">
        <v>27</v>
      </c>
      <c r="F454" s="55">
        <v>3</v>
      </c>
      <c r="G454" s="35" t="s">
        <v>70</v>
      </c>
      <c r="H454" s="36"/>
      <c r="I454" s="36"/>
      <c r="J454" s="36"/>
      <c r="K454" s="36"/>
      <c r="L454" s="36"/>
      <c r="M454" s="36"/>
      <c r="N454" s="36"/>
      <c r="O454" s="36"/>
      <c r="P454" s="36"/>
      <c r="Q454" s="36">
        <v>0</v>
      </c>
      <c r="R454" s="37"/>
      <c r="S454" s="36"/>
      <c r="T454" s="36"/>
      <c r="U454" s="36">
        <v>0</v>
      </c>
      <c r="V454" s="37"/>
    </row>
    <row r="455" spans="2:22" x14ac:dyDescent="0.35">
      <c r="B455" s="35">
        <v>407</v>
      </c>
      <c r="C455" s="34" t="s">
        <v>78</v>
      </c>
      <c r="D455" s="59" t="s">
        <v>63</v>
      </c>
      <c r="E455" s="34" t="s">
        <v>28</v>
      </c>
      <c r="F455" s="55">
        <v>3</v>
      </c>
      <c r="G455" s="35" t="s">
        <v>70</v>
      </c>
      <c r="H455" s="36"/>
      <c r="I455" s="36"/>
      <c r="J455" s="36"/>
      <c r="K455" s="36"/>
      <c r="L455" s="36"/>
      <c r="M455" s="36"/>
      <c r="N455" s="36"/>
      <c r="O455" s="36"/>
      <c r="P455" s="36"/>
      <c r="Q455" s="36">
        <v>0</v>
      </c>
      <c r="R455" s="37"/>
      <c r="S455" s="36"/>
      <c r="T455" s="36"/>
      <c r="U455" s="36">
        <v>0</v>
      </c>
      <c r="V455" s="37"/>
    </row>
    <row r="456" spans="2:22" x14ac:dyDescent="0.35">
      <c r="B456" s="35">
        <v>407</v>
      </c>
      <c r="C456" s="34" t="s">
        <v>78</v>
      </c>
      <c r="D456" s="59" t="s">
        <v>63</v>
      </c>
      <c r="E456" s="34" t="s">
        <v>29</v>
      </c>
      <c r="F456" s="55">
        <v>3</v>
      </c>
      <c r="G456" s="35" t="s">
        <v>70</v>
      </c>
      <c r="H456" s="36"/>
      <c r="I456" s="36"/>
      <c r="J456" s="36"/>
      <c r="K456" s="36"/>
      <c r="L456" s="36"/>
      <c r="M456" s="36"/>
      <c r="N456" s="36"/>
      <c r="O456" s="36"/>
      <c r="P456" s="36"/>
      <c r="Q456" s="36">
        <v>0</v>
      </c>
      <c r="R456" s="37"/>
      <c r="S456" s="36"/>
      <c r="T456" s="36"/>
      <c r="U456" s="36">
        <v>0</v>
      </c>
      <c r="V456" s="37"/>
    </row>
    <row r="457" spans="2:22" x14ac:dyDescent="0.35">
      <c r="B457" s="35">
        <v>407</v>
      </c>
      <c r="C457" s="34" t="s">
        <v>78</v>
      </c>
      <c r="D457" s="59" t="s">
        <v>63</v>
      </c>
      <c r="E457" s="34" t="s">
        <v>30</v>
      </c>
      <c r="F457" s="55">
        <v>4</v>
      </c>
      <c r="G457" s="35" t="s">
        <v>70</v>
      </c>
      <c r="H457" s="36"/>
      <c r="I457" s="36"/>
      <c r="J457" s="36"/>
      <c r="K457" s="36"/>
      <c r="L457" s="36"/>
      <c r="M457" s="36"/>
      <c r="N457" s="36"/>
      <c r="O457" s="36"/>
      <c r="P457" s="36"/>
      <c r="Q457" s="36">
        <v>0</v>
      </c>
      <c r="R457" s="37"/>
      <c r="S457" s="36"/>
      <c r="T457" s="36"/>
      <c r="U457" s="36">
        <v>0</v>
      </c>
      <c r="V457" s="37"/>
    </row>
    <row r="458" spans="2:22" x14ac:dyDescent="0.35">
      <c r="B458" s="35">
        <v>407</v>
      </c>
      <c r="C458" s="34" t="s">
        <v>78</v>
      </c>
      <c r="D458" s="59" t="s">
        <v>63</v>
      </c>
      <c r="E458" s="34" t="s">
        <v>31</v>
      </c>
      <c r="F458" s="55">
        <v>4</v>
      </c>
      <c r="G458" s="35" t="s">
        <v>70</v>
      </c>
      <c r="H458" s="36"/>
      <c r="I458" s="36"/>
      <c r="J458" s="36"/>
      <c r="K458" s="36"/>
      <c r="L458" s="36"/>
      <c r="M458" s="36"/>
      <c r="N458" s="36"/>
      <c r="O458" s="36"/>
      <c r="P458" s="36"/>
      <c r="Q458" s="36">
        <v>0</v>
      </c>
      <c r="R458" s="37"/>
      <c r="S458" s="36"/>
      <c r="T458" s="36"/>
      <c r="U458" s="36">
        <v>0</v>
      </c>
      <c r="V458" s="37"/>
    </row>
    <row r="459" spans="2:22" x14ac:dyDescent="0.35">
      <c r="B459" s="35">
        <v>407</v>
      </c>
      <c r="C459" s="34" t="s">
        <v>78</v>
      </c>
      <c r="D459" s="59" t="s">
        <v>63</v>
      </c>
      <c r="E459" s="34" t="s">
        <v>32</v>
      </c>
      <c r="F459" s="55">
        <v>4</v>
      </c>
      <c r="G459" s="35" t="s">
        <v>70</v>
      </c>
      <c r="H459" s="36"/>
      <c r="I459" s="36"/>
      <c r="J459" s="36"/>
      <c r="K459" s="36"/>
      <c r="L459" s="36"/>
      <c r="M459" s="36"/>
      <c r="N459" s="36"/>
      <c r="O459" s="36"/>
      <c r="P459" s="36"/>
      <c r="Q459" s="36">
        <v>0</v>
      </c>
      <c r="R459" s="37"/>
      <c r="S459" s="36"/>
      <c r="T459" s="36"/>
      <c r="U459" s="36">
        <v>0</v>
      </c>
      <c r="V459" s="37"/>
    </row>
    <row r="460" spans="2:22" x14ac:dyDescent="0.35">
      <c r="B460" s="38">
        <v>407</v>
      </c>
      <c r="C460" s="39" t="s">
        <v>78</v>
      </c>
      <c r="D460" s="39"/>
      <c r="E460" s="39" t="s">
        <v>62</v>
      </c>
      <c r="F460" s="56"/>
      <c r="G460" s="38"/>
      <c r="H460" s="40">
        <f>SUM(H448:H459)</f>
        <v>0</v>
      </c>
      <c r="I460" s="40">
        <f t="shared" ref="I460:V460" si="37">SUM(I448:I459)</f>
        <v>0</v>
      </c>
      <c r="J460" s="40">
        <f t="shared" si="37"/>
        <v>0</v>
      </c>
      <c r="K460" s="40">
        <f t="shared" si="37"/>
        <v>0</v>
      </c>
      <c r="L460" s="40">
        <f t="shared" si="37"/>
        <v>0</v>
      </c>
      <c r="M460" s="40">
        <f t="shared" si="37"/>
        <v>0</v>
      </c>
      <c r="N460" s="40">
        <f t="shared" si="37"/>
        <v>0</v>
      </c>
      <c r="O460" s="40">
        <f t="shared" si="37"/>
        <v>0</v>
      </c>
      <c r="P460" s="40">
        <f t="shared" si="37"/>
        <v>0</v>
      </c>
      <c r="Q460" s="40">
        <f t="shared" si="37"/>
        <v>0</v>
      </c>
      <c r="R460" s="41">
        <f t="shared" si="37"/>
        <v>0</v>
      </c>
      <c r="S460" s="40">
        <f t="shared" si="37"/>
        <v>0</v>
      </c>
      <c r="T460" s="40">
        <f t="shared" si="37"/>
        <v>0</v>
      </c>
      <c r="U460" s="40">
        <f t="shared" si="37"/>
        <v>0</v>
      </c>
      <c r="V460" s="41">
        <f t="shared" si="37"/>
        <v>0</v>
      </c>
    </row>
    <row r="461" spans="2:22" x14ac:dyDescent="0.35">
      <c r="B461" s="35">
        <v>408</v>
      </c>
      <c r="C461" s="34" t="s">
        <v>77</v>
      </c>
      <c r="D461" s="59" t="s">
        <v>63</v>
      </c>
      <c r="E461" s="34" t="s">
        <v>21</v>
      </c>
      <c r="F461" s="55">
        <v>1</v>
      </c>
      <c r="G461" s="35" t="s">
        <v>70</v>
      </c>
      <c r="H461" s="36"/>
      <c r="I461" s="36"/>
      <c r="J461" s="36"/>
      <c r="K461" s="36"/>
      <c r="L461" s="36"/>
      <c r="M461" s="36"/>
      <c r="N461" s="36"/>
      <c r="O461" s="36"/>
      <c r="P461" s="36"/>
      <c r="Q461" s="36">
        <v>0</v>
      </c>
      <c r="R461" s="37"/>
      <c r="S461" s="36"/>
      <c r="T461" s="36"/>
      <c r="U461" s="36"/>
      <c r="V461" s="37"/>
    </row>
    <row r="462" spans="2:22" x14ac:dyDescent="0.35">
      <c r="B462" s="35">
        <v>408</v>
      </c>
      <c r="C462" s="34" t="s">
        <v>77</v>
      </c>
      <c r="D462" s="59" t="s">
        <v>63</v>
      </c>
      <c r="E462" s="34" t="s">
        <v>22</v>
      </c>
      <c r="F462" s="55">
        <v>1</v>
      </c>
      <c r="G462" s="35" t="s">
        <v>70</v>
      </c>
      <c r="H462" s="36"/>
      <c r="I462" s="36"/>
      <c r="J462" s="36"/>
      <c r="K462" s="36"/>
      <c r="L462" s="36"/>
      <c r="M462" s="36"/>
      <c r="N462" s="36"/>
      <c r="O462" s="36"/>
      <c r="P462" s="36"/>
      <c r="Q462" s="36">
        <v>0</v>
      </c>
      <c r="R462" s="37"/>
      <c r="S462" s="36"/>
      <c r="T462" s="36"/>
      <c r="U462" s="36"/>
      <c r="V462" s="37"/>
    </row>
    <row r="463" spans="2:22" x14ac:dyDescent="0.35">
      <c r="B463" s="35">
        <v>408</v>
      </c>
      <c r="C463" s="34" t="s">
        <v>77</v>
      </c>
      <c r="D463" s="59" t="s">
        <v>63</v>
      </c>
      <c r="E463" s="34" t="s">
        <v>23</v>
      </c>
      <c r="F463" s="55">
        <v>1</v>
      </c>
      <c r="G463" s="35" t="s">
        <v>70</v>
      </c>
      <c r="H463" s="36"/>
      <c r="I463" s="36"/>
      <c r="J463" s="36"/>
      <c r="K463" s="36"/>
      <c r="L463" s="36"/>
      <c r="M463" s="36"/>
      <c r="N463" s="36"/>
      <c r="O463" s="36"/>
      <c r="P463" s="36"/>
      <c r="Q463" s="36">
        <v>0</v>
      </c>
      <c r="R463" s="37"/>
      <c r="S463" s="36"/>
      <c r="T463" s="36"/>
      <c r="U463" s="36"/>
      <c r="V463" s="37"/>
    </row>
    <row r="464" spans="2:22" x14ac:dyDescent="0.35">
      <c r="B464" s="35">
        <v>408</v>
      </c>
      <c r="C464" s="34" t="s">
        <v>77</v>
      </c>
      <c r="D464" s="59" t="s">
        <v>63</v>
      </c>
      <c r="E464" s="34" t="s">
        <v>24</v>
      </c>
      <c r="F464" s="55">
        <v>2</v>
      </c>
      <c r="G464" s="35" t="s">
        <v>70</v>
      </c>
      <c r="H464" s="36"/>
      <c r="I464" s="36"/>
      <c r="J464" s="36"/>
      <c r="K464" s="36"/>
      <c r="L464" s="36"/>
      <c r="M464" s="36"/>
      <c r="N464" s="36"/>
      <c r="O464" s="36"/>
      <c r="P464" s="36"/>
      <c r="Q464" s="36">
        <v>0</v>
      </c>
      <c r="R464" s="37"/>
      <c r="S464" s="36"/>
      <c r="T464" s="36"/>
      <c r="U464" s="36"/>
      <c r="V464" s="37"/>
    </row>
    <row r="465" spans="2:22" x14ac:dyDescent="0.35">
      <c r="B465" s="35">
        <v>408</v>
      </c>
      <c r="C465" s="34" t="s">
        <v>77</v>
      </c>
      <c r="D465" s="59" t="s">
        <v>63</v>
      </c>
      <c r="E465" s="34" t="s">
        <v>25</v>
      </c>
      <c r="F465" s="55">
        <v>2</v>
      </c>
      <c r="G465" s="35" t="s">
        <v>70</v>
      </c>
      <c r="H465" s="36"/>
      <c r="I465" s="36"/>
      <c r="J465" s="36"/>
      <c r="K465" s="36"/>
      <c r="L465" s="36"/>
      <c r="M465" s="36"/>
      <c r="N465" s="36"/>
      <c r="O465" s="36"/>
      <c r="P465" s="36"/>
      <c r="Q465" s="36">
        <v>0</v>
      </c>
      <c r="R465" s="37"/>
      <c r="S465" s="36"/>
      <c r="T465" s="36"/>
      <c r="U465" s="36"/>
      <c r="V465" s="37"/>
    </row>
    <row r="466" spans="2:22" x14ac:dyDescent="0.35">
      <c r="B466" s="35">
        <v>408</v>
      </c>
      <c r="C466" s="34" t="s">
        <v>77</v>
      </c>
      <c r="D466" s="59" t="s">
        <v>63</v>
      </c>
      <c r="E466" s="34" t="s">
        <v>26</v>
      </c>
      <c r="F466" s="55">
        <v>2</v>
      </c>
      <c r="G466" s="35" t="s">
        <v>70</v>
      </c>
      <c r="H466" s="36"/>
      <c r="I466" s="36"/>
      <c r="J466" s="36"/>
      <c r="K466" s="36"/>
      <c r="L466" s="36"/>
      <c r="M466" s="36"/>
      <c r="N466" s="36"/>
      <c r="O466" s="36"/>
      <c r="P466" s="36"/>
      <c r="Q466" s="36">
        <v>0</v>
      </c>
      <c r="R466" s="37"/>
      <c r="S466" s="36"/>
      <c r="T466" s="36"/>
      <c r="U466" s="36"/>
      <c r="V466" s="37"/>
    </row>
    <row r="467" spans="2:22" x14ac:dyDescent="0.35">
      <c r="B467" s="35">
        <v>408</v>
      </c>
      <c r="C467" s="34" t="s">
        <v>77</v>
      </c>
      <c r="D467" s="59" t="s">
        <v>63</v>
      </c>
      <c r="E467" s="34" t="s">
        <v>27</v>
      </c>
      <c r="F467" s="55">
        <v>3</v>
      </c>
      <c r="G467" s="35" t="s">
        <v>70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>
        <v>0</v>
      </c>
      <c r="R467" s="37"/>
      <c r="S467" s="36"/>
      <c r="T467" s="36"/>
      <c r="U467" s="36"/>
      <c r="V467" s="37"/>
    </row>
    <row r="468" spans="2:22" x14ac:dyDescent="0.35">
      <c r="B468" s="35">
        <v>408</v>
      </c>
      <c r="C468" s="34" t="s">
        <v>77</v>
      </c>
      <c r="D468" s="59" t="s">
        <v>63</v>
      </c>
      <c r="E468" s="34" t="s">
        <v>28</v>
      </c>
      <c r="F468" s="55">
        <v>3</v>
      </c>
      <c r="G468" s="35" t="s">
        <v>70</v>
      </c>
      <c r="H468" s="36"/>
      <c r="I468" s="36"/>
      <c r="J468" s="36"/>
      <c r="K468" s="36"/>
      <c r="L468" s="36"/>
      <c r="M468" s="36"/>
      <c r="N468" s="36"/>
      <c r="O468" s="36"/>
      <c r="P468" s="36"/>
      <c r="Q468" s="36">
        <v>0</v>
      </c>
      <c r="R468" s="37"/>
      <c r="S468" s="36"/>
      <c r="T468" s="36"/>
      <c r="U468" s="36"/>
      <c r="V468" s="37"/>
    </row>
    <row r="469" spans="2:22" x14ac:dyDescent="0.35">
      <c r="B469" s="35">
        <v>408</v>
      </c>
      <c r="C469" s="34" t="s">
        <v>77</v>
      </c>
      <c r="D469" s="59" t="s">
        <v>63</v>
      </c>
      <c r="E469" s="34" t="s">
        <v>29</v>
      </c>
      <c r="F469" s="55">
        <v>3</v>
      </c>
      <c r="G469" s="35" t="s">
        <v>70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>
        <v>0</v>
      </c>
      <c r="R469" s="37"/>
      <c r="S469" s="36"/>
      <c r="T469" s="36"/>
      <c r="U469" s="36"/>
      <c r="V469" s="37"/>
    </row>
    <row r="470" spans="2:22" x14ac:dyDescent="0.35">
      <c r="B470" s="35">
        <v>408</v>
      </c>
      <c r="C470" s="34" t="s">
        <v>77</v>
      </c>
      <c r="D470" s="59" t="s">
        <v>63</v>
      </c>
      <c r="E470" s="34" t="s">
        <v>30</v>
      </c>
      <c r="F470" s="55">
        <v>4</v>
      </c>
      <c r="G470" s="35" t="s">
        <v>70</v>
      </c>
      <c r="H470" s="36"/>
      <c r="I470" s="36"/>
      <c r="J470" s="36"/>
      <c r="K470" s="36"/>
      <c r="L470" s="36"/>
      <c r="M470" s="36"/>
      <c r="N470" s="36"/>
      <c r="O470" s="36"/>
      <c r="P470" s="36"/>
      <c r="Q470" s="36">
        <v>0</v>
      </c>
      <c r="R470" s="37"/>
      <c r="S470" s="36"/>
      <c r="T470" s="36"/>
      <c r="U470" s="36"/>
      <c r="V470" s="37"/>
    </row>
    <row r="471" spans="2:22" x14ac:dyDescent="0.35">
      <c r="B471" s="35">
        <v>408</v>
      </c>
      <c r="C471" s="34" t="s">
        <v>77</v>
      </c>
      <c r="D471" s="59" t="s">
        <v>63</v>
      </c>
      <c r="E471" s="34" t="s">
        <v>31</v>
      </c>
      <c r="F471" s="55">
        <v>4</v>
      </c>
      <c r="G471" s="35" t="s">
        <v>70</v>
      </c>
      <c r="H471" s="36"/>
      <c r="I471" s="36"/>
      <c r="J471" s="36"/>
      <c r="K471" s="36"/>
      <c r="L471" s="36"/>
      <c r="M471" s="36"/>
      <c r="N471" s="36"/>
      <c r="O471" s="36"/>
      <c r="P471" s="36"/>
      <c r="Q471" s="36">
        <v>0</v>
      </c>
      <c r="R471" s="37"/>
      <c r="S471" s="36"/>
      <c r="T471" s="36"/>
      <c r="U471" s="36"/>
      <c r="V471" s="37"/>
    </row>
    <row r="472" spans="2:22" x14ac:dyDescent="0.35">
      <c r="B472" s="35">
        <v>408</v>
      </c>
      <c r="C472" s="34" t="s">
        <v>77</v>
      </c>
      <c r="D472" s="59" t="s">
        <v>63</v>
      </c>
      <c r="E472" s="34" t="s">
        <v>32</v>
      </c>
      <c r="F472" s="55">
        <v>4</v>
      </c>
      <c r="G472" s="35" t="s">
        <v>70</v>
      </c>
      <c r="H472" s="36"/>
      <c r="I472" s="36"/>
      <c r="J472" s="36"/>
      <c r="K472" s="36"/>
      <c r="L472" s="36"/>
      <c r="M472" s="36"/>
      <c r="N472" s="36"/>
      <c r="O472" s="36"/>
      <c r="P472" s="36"/>
      <c r="Q472" s="36">
        <v>0</v>
      </c>
      <c r="R472" s="37"/>
      <c r="S472" s="36"/>
      <c r="T472" s="36"/>
      <c r="U472" s="36"/>
      <c r="V472" s="37"/>
    </row>
    <row r="473" spans="2:22" x14ac:dyDescent="0.35">
      <c r="B473" s="38">
        <v>408</v>
      </c>
      <c r="C473" s="39" t="s">
        <v>77</v>
      </c>
      <c r="D473" s="39"/>
      <c r="E473" s="39" t="s">
        <v>62</v>
      </c>
      <c r="F473" s="56"/>
      <c r="G473" s="38"/>
      <c r="H473" s="40">
        <f>SUM(H461:H472)</f>
        <v>0</v>
      </c>
      <c r="I473" s="40">
        <f t="shared" ref="I473:V473" si="38">SUM(I461:I472)</f>
        <v>0</v>
      </c>
      <c r="J473" s="40">
        <f t="shared" si="38"/>
        <v>0</v>
      </c>
      <c r="K473" s="40">
        <f t="shared" si="38"/>
        <v>0</v>
      </c>
      <c r="L473" s="40">
        <f t="shared" si="38"/>
        <v>0</v>
      </c>
      <c r="M473" s="40">
        <f t="shared" si="38"/>
        <v>0</v>
      </c>
      <c r="N473" s="40">
        <f t="shared" si="38"/>
        <v>0</v>
      </c>
      <c r="O473" s="40">
        <f t="shared" si="38"/>
        <v>0</v>
      </c>
      <c r="P473" s="40">
        <f t="shared" si="38"/>
        <v>0</v>
      </c>
      <c r="Q473" s="40">
        <f t="shared" si="38"/>
        <v>0</v>
      </c>
      <c r="R473" s="41">
        <f t="shared" si="38"/>
        <v>0</v>
      </c>
      <c r="S473" s="40">
        <f t="shared" si="38"/>
        <v>0</v>
      </c>
      <c r="T473" s="40">
        <f t="shared" si="38"/>
        <v>0</v>
      </c>
      <c r="U473" s="40">
        <f t="shared" si="38"/>
        <v>0</v>
      </c>
      <c r="V473" s="41">
        <f t="shared" si="38"/>
        <v>0</v>
      </c>
    </row>
    <row r="474" spans="2:22" x14ac:dyDescent="0.35">
      <c r="B474" s="35">
        <v>501</v>
      </c>
      <c r="C474" s="34" t="s">
        <v>76</v>
      </c>
      <c r="D474" s="33" t="s">
        <v>75</v>
      </c>
      <c r="E474" s="34" t="s">
        <v>21</v>
      </c>
      <c r="F474" s="55">
        <v>1</v>
      </c>
      <c r="G474" s="35" t="s">
        <v>70</v>
      </c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7"/>
      <c r="S474" s="60">
        <v>2.3288662300768349E-2</v>
      </c>
      <c r="T474" s="36"/>
      <c r="U474" s="36"/>
      <c r="V474" s="61">
        <v>0.65208254442151381</v>
      </c>
    </row>
    <row r="475" spans="2:22" x14ac:dyDescent="0.35">
      <c r="B475" s="35">
        <v>501</v>
      </c>
      <c r="C475" s="34" t="s">
        <v>76</v>
      </c>
      <c r="D475" s="33" t="s">
        <v>75</v>
      </c>
      <c r="E475" s="34" t="s">
        <v>22</v>
      </c>
      <c r="F475" s="55">
        <v>1</v>
      </c>
      <c r="G475" s="35" t="s">
        <v>70</v>
      </c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7"/>
      <c r="S475" s="60">
        <v>2.1034920787790769E-2</v>
      </c>
      <c r="T475" s="36"/>
      <c r="U475" s="36"/>
      <c r="V475" s="61">
        <v>0.58897778205814155</v>
      </c>
    </row>
    <row r="476" spans="2:22" x14ac:dyDescent="0.35">
      <c r="B476" s="35">
        <v>501</v>
      </c>
      <c r="C476" s="34" t="s">
        <v>76</v>
      </c>
      <c r="D476" s="33" t="s">
        <v>75</v>
      </c>
      <c r="E476" s="34" t="s">
        <v>23</v>
      </c>
      <c r="F476" s="55">
        <v>1</v>
      </c>
      <c r="G476" s="35" t="s">
        <v>70</v>
      </c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7"/>
      <c r="S476" s="60">
        <v>2.3288662300768349E-2</v>
      </c>
      <c r="T476" s="36"/>
      <c r="U476" s="36"/>
      <c r="V476" s="61">
        <v>0.65208254442151381</v>
      </c>
    </row>
    <row r="477" spans="2:22" x14ac:dyDescent="0.35">
      <c r="B477" s="35">
        <v>501</v>
      </c>
      <c r="C477" s="34" t="s">
        <v>76</v>
      </c>
      <c r="D477" s="33" t="s">
        <v>75</v>
      </c>
      <c r="E477" s="34" t="s">
        <v>24</v>
      </c>
      <c r="F477" s="55">
        <v>2</v>
      </c>
      <c r="G477" s="35" t="s">
        <v>70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7"/>
      <c r="S477" s="60">
        <v>2.253741512977582E-2</v>
      </c>
      <c r="T477" s="36"/>
      <c r="U477" s="36"/>
      <c r="V477" s="61">
        <v>0.63104762363372302</v>
      </c>
    </row>
    <row r="478" spans="2:22" x14ac:dyDescent="0.35">
      <c r="B478" s="35">
        <v>501</v>
      </c>
      <c r="C478" s="34" t="s">
        <v>76</v>
      </c>
      <c r="D478" s="33" t="s">
        <v>75</v>
      </c>
      <c r="E478" s="34" t="s">
        <v>25</v>
      </c>
      <c r="F478" s="55">
        <v>2</v>
      </c>
      <c r="G478" s="35" t="s">
        <v>70</v>
      </c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7"/>
      <c r="S478" s="60">
        <v>2.3288662300768349E-2</v>
      </c>
      <c r="T478" s="36"/>
      <c r="U478" s="36"/>
      <c r="V478" s="61">
        <v>0.65208254442151381</v>
      </c>
    </row>
    <row r="479" spans="2:22" x14ac:dyDescent="0.35">
      <c r="B479" s="35">
        <v>501</v>
      </c>
      <c r="C479" s="34" t="s">
        <v>76</v>
      </c>
      <c r="D479" s="33" t="s">
        <v>75</v>
      </c>
      <c r="E479" s="34" t="s">
        <v>26</v>
      </c>
      <c r="F479" s="55">
        <v>2</v>
      </c>
      <c r="G479" s="35" t="s">
        <v>70</v>
      </c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7"/>
      <c r="S479" s="60">
        <v>2.253741512977582E-2</v>
      </c>
      <c r="T479" s="36"/>
      <c r="U479" s="36"/>
      <c r="V479" s="61">
        <v>0.63104762363372302</v>
      </c>
    </row>
    <row r="480" spans="2:22" x14ac:dyDescent="0.35">
      <c r="B480" s="35">
        <v>501</v>
      </c>
      <c r="C480" s="34" t="s">
        <v>76</v>
      </c>
      <c r="D480" s="33" t="s">
        <v>75</v>
      </c>
      <c r="E480" s="34" t="s">
        <v>27</v>
      </c>
      <c r="F480" s="55">
        <v>3</v>
      </c>
      <c r="G480" s="35" t="s">
        <v>70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7"/>
      <c r="S480" s="60">
        <v>2.3288662300768349E-2</v>
      </c>
      <c r="T480" s="36"/>
      <c r="U480" s="36"/>
      <c r="V480" s="61">
        <v>0.65208254442151381</v>
      </c>
    </row>
    <row r="481" spans="2:22" x14ac:dyDescent="0.35">
      <c r="B481" s="35">
        <v>501</v>
      </c>
      <c r="C481" s="34" t="s">
        <v>76</v>
      </c>
      <c r="D481" s="33" t="s">
        <v>75</v>
      </c>
      <c r="E481" s="34" t="s">
        <v>28</v>
      </c>
      <c r="F481" s="55">
        <v>3</v>
      </c>
      <c r="G481" s="35" t="s">
        <v>70</v>
      </c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7"/>
      <c r="S481" s="60">
        <v>2.3288662300768349E-2</v>
      </c>
      <c r="T481" s="36"/>
      <c r="U481" s="36"/>
      <c r="V481" s="61">
        <v>0.65208254442151381</v>
      </c>
    </row>
    <row r="482" spans="2:22" x14ac:dyDescent="0.35">
      <c r="B482" s="35">
        <v>501</v>
      </c>
      <c r="C482" s="34" t="s">
        <v>76</v>
      </c>
      <c r="D482" s="33" t="s">
        <v>75</v>
      </c>
      <c r="E482" s="34" t="s">
        <v>29</v>
      </c>
      <c r="F482" s="55">
        <v>3</v>
      </c>
      <c r="G482" s="35" t="s">
        <v>70</v>
      </c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7"/>
      <c r="S482" s="60">
        <v>2.253741512977582E-2</v>
      </c>
      <c r="T482" s="36"/>
      <c r="U482" s="36"/>
      <c r="V482" s="61">
        <v>0.63104762363372302</v>
      </c>
    </row>
    <row r="483" spans="2:22" x14ac:dyDescent="0.35">
      <c r="B483" s="35">
        <v>501</v>
      </c>
      <c r="C483" s="34" t="s">
        <v>76</v>
      </c>
      <c r="D483" s="33" t="s">
        <v>75</v>
      </c>
      <c r="E483" s="34" t="s">
        <v>30</v>
      </c>
      <c r="F483" s="55">
        <v>4</v>
      </c>
      <c r="G483" s="35" t="s">
        <v>70</v>
      </c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7"/>
      <c r="S483" s="60">
        <v>2.3288662300768349E-2</v>
      </c>
      <c r="T483" s="36"/>
      <c r="U483" s="36"/>
      <c r="V483" s="61">
        <v>0.65208254442151381</v>
      </c>
    </row>
    <row r="484" spans="2:22" x14ac:dyDescent="0.35">
      <c r="B484" s="35">
        <v>501</v>
      </c>
      <c r="C484" s="34" t="s">
        <v>76</v>
      </c>
      <c r="D484" s="33" t="s">
        <v>75</v>
      </c>
      <c r="E484" s="34" t="s">
        <v>31</v>
      </c>
      <c r="F484" s="55">
        <v>4</v>
      </c>
      <c r="G484" s="35" t="s">
        <v>70</v>
      </c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7"/>
      <c r="S484" s="60">
        <v>2.253741512977582E-2</v>
      </c>
      <c r="T484" s="36"/>
      <c r="U484" s="36"/>
      <c r="V484" s="61">
        <v>0.63104762363372302</v>
      </c>
    </row>
    <row r="485" spans="2:22" x14ac:dyDescent="0.35">
      <c r="B485" s="35">
        <v>501</v>
      </c>
      <c r="C485" s="34" t="s">
        <v>76</v>
      </c>
      <c r="D485" s="33" t="s">
        <v>75</v>
      </c>
      <c r="E485" s="34" t="s">
        <v>32</v>
      </c>
      <c r="F485" s="55">
        <v>4</v>
      </c>
      <c r="G485" s="35" t="s">
        <v>70</v>
      </c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7"/>
      <c r="S485" s="60">
        <v>2.3288662300768349E-2</v>
      </c>
      <c r="T485" s="36"/>
      <c r="U485" s="36"/>
      <c r="V485" s="61">
        <v>0.65208254442151381</v>
      </c>
    </row>
    <row r="486" spans="2:22" x14ac:dyDescent="0.35">
      <c r="B486" s="38">
        <v>501</v>
      </c>
      <c r="C486" s="39" t="s">
        <v>76</v>
      </c>
      <c r="D486" s="39"/>
      <c r="E486" s="39" t="s">
        <v>62</v>
      </c>
      <c r="F486" s="56"/>
      <c r="G486" s="38"/>
      <c r="H486" s="40">
        <f>SUM(H474:H485)</f>
        <v>0</v>
      </c>
      <c r="I486" s="40">
        <f t="shared" ref="I486:V486" si="39">SUM(I474:I485)</f>
        <v>0</v>
      </c>
      <c r="J486" s="40">
        <f t="shared" si="39"/>
        <v>0</v>
      </c>
      <c r="K486" s="40">
        <f t="shared" si="39"/>
        <v>0</v>
      </c>
      <c r="L486" s="40">
        <f t="shared" si="39"/>
        <v>0</v>
      </c>
      <c r="M486" s="40">
        <f t="shared" si="39"/>
        <v>0</v>
      </c>
      <c r="N486" s="40">
        <f t="shared" si="39"/>
        <v>0</v>
      </c>
      <c r="O486" s="40">
        <f t="shared" si="39"/>
        <v>0</v>
      </c>
      <c r="P486" s="40">
        <f t="shared" si="39"/>
        <v>0</v>
      </c>
      <c r="Q486" s="40">
        <f t="shared" si="39"/>
        <v>0</v>
      </c>
      <c r="R486" s="41">
        <f t="shared" si="39"/>
        <v>0</v>
      </c>
      <c r="S486" s="40">
        <f t="shared" si="39"/>
        <v>0.2742052174122725</v>
      </c>
      <c r="T486" s="40">
        <f t="shared" si="39"/>
        <v>0</v>
      </c>
      <c r="U486" s="40">
        <f t="shared" si="39"/>
        <v>0</v>
      </c>
      <c r="V486" s="62">
        <f t="shared" si="39"/>
        <v>7.677746087543631</v>
      </c>
    </row>
    <row r="487" spans="2:22" x14ac:dyDescent="0.35">
      <c r="B487" s="35">
        <v>501</v>
      </c>
      <c r="C487" s="34" t="s">
        <v>74</v>
      </c>
      <c r="D487" s="33" t="s">
        <v>75</v>
      </c>
      <c r="E487" s="34" t="s">
        <v>21</v>
      </c>
      <c r="F487" s="55">
        <v>1</v>
      </c>
      <c r="G487" s="35" t="s">
        <v>70</v>
      </c>
      <c r="H487" s="36">
        <v>4.2706123261516092E-4</v>
      </c>
      <c r="I487" s="36"/>
      <c r="J487" s="36"/>
      <c r="K487" s="36"/>
      <c r="L487" s="36"/>
      <c r="M487" s="36"/>
      <c r="N487" s="36"/>
      <c r="O487" s="36"/>
      <c r="P487" s="36"/>
      <c r="Q487" s="36">
        <v>1.0875382809014618</v>
      </c>
      <c r="R487" s="36">
        <v>1.1165746813760657E-4</v>
      </c>
      <c r="S487" s="36">
        <v>5.325005574001572E-2</v>
      </c>
      <c r="T487" s="36"/>
      <c r="U487" s="36">
        <v>4.0795249719751757E-2</v>
      </c>
      <c r="V487" s="36">
        <v>1.4911132181885778</v>
      </c>
    </row>
    <row r="488" spans="2:22" x14ac:dyDescent="0.35">
      <c r="B488" s="35">
        <v>501</v>
      </c>
      <c r="C488" s="34" t="s">
        <v>74</v>
      </c>
      <c r="D488" s="33" t="s">
        <v>75</v>
      </c>
      <c r="E488" s="34" t="s">
        <v>22</v>
      </c>
      <c r="F488" s="55">
        <v>1</v>
      </c>
      <c r="G488" s="35" t="s">
        <v>70</v>
      </c>
      <c r="H488" s="36">
        <v>3.8573272623304859E-4</v>
      </c>
      <c r="I488" s="36"/>
      <c r="J488" s="36"/>
      <c r="K488" s="36"/>
      <c r="L488" s="36"/>
      <c r="M488" s="36"/>
      <c r="N488" s="36"/>
      <c r="O488" s="36"/>
      <c r="P488" s="36"/>
      <c r="Q488" s="36">
        <v>0.98229264081422352</v>
      </c>
      <c r="R488" s="36">
        <v>1.0085190670493497E-4</v>
      </c>
      <c r="S488" s="36">
        <v>4.8096824539369039E-2</v>
      </c>
      <c r="T488" s="36"/>
      <c r="U488" s="36">
        <v>3.6847322327517716E-2</v>
      </c>
      <c r="V488" s="36">
        <v>1.3468119390090381</v>
      </c>
    </row>
    <row r="489" spans="2:22" x14ac:dyDescent="0.35">
      <c r="B489" s="35">
        <v>501</v>
      </c>
      <c r="C489" s="34" t="s">
        <v>74</v>
      </c>
      <c r="D489" s="33" t="s">
        <v>75</v>
      </c>
      <c r="E489" s="34" t="s">
        <v>23</v>
      </c>
      <c r="F489" s="55">
        <v>1</v>
      </c>
      <c r="G489" s="35" t="s">
        <v>70</v>
      </c>
      <c r="H489" s="36">
        <v>4.2706123261516092E-4</v>
      </c>
      <c r="I489" s="36"/>
      <c r="J489" s="36"/>
      <c r="K489" s="36"/>
      <c r="L489" s="36"/>
      <c r="M489" s="36"/>
      <c r="N489" s="36"/>
      <c r="O489" s="36"/>
      <c r="P489" s="36"/>
      <c r="Q489" s="36">
        <v>1.0875382809014618</v>
      </c>
      <c r="R489" s="36">
        <v>1.1165746813760657E-4</v>
      </c>
      <c r="S489" s="36">
        <v>5.325005574001572E-2</v>
      </c>
      <c r="T489" s="36"/>
      <c r="U489" s="36">
        <v>4.0795249719751757E-2</v>
      </c>
      <c r="V489" s="36">
        <v>1.4911132181885778</v>
      </c>
    </row>
    <row r="490" spans="2:22" x14ac:dyDescent="0.35">
      <c r="B490" s="35">
        <v>501</v>
      </c>
      <c r="C490" s="34" t="s">
        <v>74</v>
      </c>
      <c r="D490" s="33" t="s">
        <v>75</v>
      </c>
      <c r="E490" s="34" t="s">
        <v>24</v>
      </c>
      <c r="F490" s="55">
        <v>2</v>
      </c>
      <c r="G490" s="35" t="s">
        <v>70</v>
      </c>
      <c r="H490" s="36">
        <v>4.1328506382112346E-4</v>
      </c>
      <c r="I490" s="36"/>
      <c r="J490" s="36"/>
      <c r="K490" s="36"/>
      <c r="L490" s="36"/>
      <c r="M490" s="36"/>
      <c r="N490" s="36"/>
      <c r="O490" s="36"/>
      <c r="P490" s="36"/>
      <c r="Q490" s="36">
        <v>1.0524564008723822</v>
      </c>
      <c r="R490" s="36">
        <v>1.0805561432671602E-4</v>
      </c>
      <c r="S490" s="36">
        <v>5.1532312006466824E-2</v>
      </c>
      <c r="T490" s="36"/>
      <c r="U490" s="36">
        <v>3.9479273922340408E-2</v>
      </c>
      <c r="V490" s="36">
        <v>1.4430127917953979</v>
      </c>
    </row>
    <row r="491" spans="2:22" x14ac:dyDescent="0.35">
      <c r="B491" s="35">
        <v>501</v>
      </c>
      <c r="C491" s="34" t="s">
        <v>74</v>
      </c>
      <c r="D491" s="33" t="s">
        <v>75</v>
      </c>
      <c r="E491" s="34" t="s">
        <v>25</v>
      </c>
      <c r="F491" s="55">
        <v>2</v>
      </c>
      <c r="G491" s="35" t="s">
        <v>70</v>
      </c>
      <c r="H491" s="36">
        <v>4.2706123261516092E-4</v>
      </c>
      <c r="I491" s="36"/>
      <c r="J491" s="36"/>
      <c r="K491" s="36"/>
      <c r="L491" s="36"/>
      <c r="M491" s="36"/>
      <c r="N491" s="36"/>
      <c r="O491" s="36"/>
      <c r="P491" s="36"/>
      <c r="Q491" s="36">
        <v>1.0875382809014618</v>
      </c>
      <c r="R491" s="36">
        <v>1.1165746813760657E-4</v>
      </c>
      <c r="S491" s="36">
        <v>5.325005574001572E-2</v>
      </c>
      <c r="T491" s="36"/>
      <c r="U491" s="36">
        <v>4.0795249719751757E-2</v>
      </c>
      <c r="V491" s="36">
        <v>1.4911132181885778</v>
      </c>
    </row>
    <row r="492" spans="2:22" x14ac:dyDescent="0.35">
      <c r="B492" s="35">
        <v>501</v>
      </c>
      <c r="C492" s="34" t="s">
        <v>74</v>
      </c>
      <c r="D492" s="33" t="s">
        <v>75</v>
      </c>
      <c r="E492" s="34" t="s">
        <v>26</v>
      </c>
      <c r="F492" s="55">
        <v>2</v>
      </c>
      <c r="G492" s="35" t="s">
        <v>70</v>
      </c>
      <c r="H492" s="36">
        <v>4.1328506382112346E-4</v>
      </c>
      <c r="I492" s="36"/>
      <c r="J492" s="36"/>
      <c r="K492" s="36"/>
      <c r="L492" s="36"/>
      <c r="M492" s="36"/>
      <c r="N492" s="36"/>
      <c r="O492" s="36"/>
      <c r="P492" s="36"/>
      <c r="Q492" s="36">
        <v>1.0524564008723822</v>
      </c>
      <c r="R492" s="36">
        <v>1.0805561432671602E-4</v>
      </c>
      <c r="S492" s="36">
        <v>5.1532312006466824E-2</v>
      </c>
      <c r="T492" s="36"/>
      <c r="U492" s="36">
        <v>3.9479273922340408E-2</v>
      </c>
      <c r="V492" s="36">
        <v>1.4430127917953979</v>
      </c>
    </row>
    <row r="493" spans="2:22" x14ac:dyDescent="0.35">
      <c r="B493" s="35">
        <v>501</v>
      </c>
      <c r="C493" s="34" t="s">
        <v>74</v>
      </c>
      <c r="D493" s="33" t="s">
        <v>75</v>
      </c>
      <c r="E493" s="34" t="s">
        <v>27</v>
      </c>
      <c r="F493" s="55">
        <v>3</v>
      </c>
      <c r="G493" s="35" t="s">
        <v>70</v>
      </c>
      <c r="H493" s="36">
        <v>4.2706123261516092E-4</v>
      </c>
      <c r="I493" s="36"/>
      <c r="J493" s="36"/>
      <c r="K493" s="36"/>
      <c r="L493" s="36"/>
      <c r="M493" s="36"/>
      <c r="N493" s="36"/>
      <c r="O493" s="36"/>
      <c r="P493" s="36"/>
      <c r="Q493" s="36">
        <v>1.0875382809014618</v>
      </c>
      <c r="R493" s="36">
        <v>1.1165746813760657E-4</v>
      </c>
      <c r="S493" s="36">
        <v>5.325005574001572E-2</v>
      </c>
      <c r="T493" s="36"/>
      <c r="U493" s="36">
        <v>4.0795249719751757E-2</v>
      </c>
      <c r="V493" s="36">
        <v>1.4911132181885778</v>
      </c>
    </row>
    <row r="494" spans="2:22" x14ac:dyDescent="0.35">
      <c r="B494" s="35">
        <v>501</v>
      </c>
      <c r="C494" s="34" t="s">
        <v>74</v>
      </c>
      <c r="D494" s="33" t="s">
        <v>75</v>
      </c>
      <c r="E494" s="34" t="s">
        <v>28</v>
      </c>
      <c r="F494" s="55">
        <v>3</v>
      </c>
      <c r="G494" s="35" t="s">
        <v>70</v>
      </c>
      <c r="H494" s="36">
        <v>4.2706123261516092E-4</v>
      </c>
      <c r="I494" s="36"/>
      <c r="J494" s="36"/>
      <c r="K494" s="36"/>
      <c r="L494" s="36"/>
      <c r="M494" s="36"/>
      <c r="N494" s="36"/>
      <c r="O494" s="36"/>
      <c r="P494" s="36"/>
      <c r="Q494" s="36">
        <v>1.0875382809014618</v>
      </c>
      <c r="R494" s="36">
        <v>1.1165746813760657E-4</v>
      </c>
      <c r="S494" s="36">
        <v>5.325005574001572E-2</v>
      </c>
      <c r="T494" s="36"/>
      <c r="U494" s="36">
        <v>4.0795249719751757E-2</v>
      </c>
      <c r="V494" s="36">
        <v>1.4911132181885778</v>
      </c>
    </row>
    <row r="495" spans="2:22" x14ac:dyDescent="0.35">
      <c r="B495" s="35">
        <v>501</v>
      </c>
      <c r="C495" s="34" t="s">
        <v>74</v>
      </c>
      <c r="D495" s="33" t="s">
        <v>75</v>
      </c>
      <c r="E495" s="34" t="s">
        <v>29</v>
      </c>
      <c r="F495" s="55">
        <v>3</v>
      </c>
      <c r="G495" s="35" t="s">
        <v>70</v>
      </c>
      <c r="H495" s="36">
        <v>4.1328506382112346E-4</v>
      </c>
      <c r="I495" s="36"/>
      <c r="J495" s="36"/>
      <c r="K495" s="36"/>
      <c r="L495" s="36"/>
      <c r="M495" s="36"/>
      <c r="N495" s="36"/>
      <c r="O495" s="36"/>
      <c r="P495" s="36"/>
      <c r="Q495" s="36">
        <v>1.0524564008723822</v>
      </c>
      <c r="R495" s="36">
        <v>1.0805561432671602E-4</v>
      </c>
      <c r="S495" s="36">
        <v>5.1532312006466824E-2</v>
      </c>
      <c r="T495" s="36"/>
      <c r="U495" s="36">
        <v>3.9479273922340408E-2</v>
      </c>
      <c r="V495" s="36">
        <v>1.4430127917953979</v>
      </c>
    </row>
    <row r="496" spans="2:22" x14ac:dyDescent="0.35">
      <c r="B496" s="35">
        <v>501</v>
      </c>
      <c r="C496" s="34" t="s">
        <v>74</v>
      </c>
      <c r="D496" s="33" t="s">
        <v>75</v>
      </c>
      <c r="E496" s="34" t="s">
        <v>30</v>
      </c>
      <c r="F496" s="55">
        <v>4</v>
      </c>
      <c r="G496" s="35" t="s">
        <v>70</v>
      </c>
      <c r="H496" s="36">
        <v>4.2706123261516092E-4</v>
      </c>
      <c r="I496" s="36"/>
      <c r="J496" s="36"/>
      <c r="K496" s="36"/>
      <c r="L496" s="36"/>
      <c r="M496" s="36"/>
      <c r="N496" s="36"/>
      <c r="O496" s="36"/>
      <c r="P496" s="36"/>
      <c r="Q496" s="36">
        <v>1.0875382809014618</v>
      </c>
      <c r="R496" s="36">
        <v>1.1165746813760657E-4</v>
      </c>
      <c r="S496" s="36">
        <v>5.325005574001572E-2</v>
      </c>
      <c r="T496" s="36"/>
      <c r="U496" s="36">
        <v>4.0795249719751757E-2</v>
      </c>
      <c r="V496" s="36">
        <v>1.4911132181885778</v>
      </c>
    </row>
    <row r="497" spans="2:25" x14ac:dyDescent="0.35">
      <c r="B497" s="35">
        <v>501</v>
      </c>
      <c r="C497" s="34" t="s">
        <v>74</v>
      </c>
      <c r="D497" s="33" t="s">
        <v>75</v>
      </c>
      <c r="E497" s="34" t="s">
        <v>31</v>
      </c>
      <c r="F497" s="55">
        <v>4</v>
      </c>
      <c r="G497" s="35" t="s">
        <v>70</v>
      </c>
      <c r="H497" s="36">
        <v>4.1328506382112346E-4</v>
      </c>
      <c r="I497" s="36"/>
      <c r="J497" s="36"/>
      <c r="K497" s="36"/>
      <c r="L497" s="36"/>
      <c r="M497" s="36"/>
      <c r="N497" s="36"/>
      <c r="O497" s="36"/>
      <c r="P497" s="36"/>
      <c r="Q497" s="36">
        <v>1.0524564008723822</v>
      </c>
      <c r="R497" s="36">
        <v>1.0805561432671602E-4</v>
      </c>
      <c r="S497" s="36">
        <v>5.1532312006466824E-2</v>
      </c>
      <c r="T497" s="36"/>
      <c r="U497" s="36">
        <v>3.9479273922340408E-2</v>
      </c>
      <c r="V497" s="36">
        <v>1.4430127917953979</v>
      </c>
    </row>
    <row r="498" spans="2:25" x14ac:dyDescent="0.35">
      <c r="B498" s="35">
        <v>501</v>
      </c>
      <c r="C498" s="34" t="s">
        <v>74</v>
      </c>
      <c r="D498" s="33" t="s">
        <v>75</v>
      </c>
      <c r="E498" s="34" t="s">
        <v>32</v>
      </c>
      <c r="F498" s="55">
        <v>4</v>
      </c>
      <c r="G498" s="35" t="s">
        <v>70</v>
      </c>
      <c r="H498" s="36">
        <v>4.2706123261516092E-4</v>
      </c>
      <c r="I498" s="36"/>
      <c r="J498" s="36"/>
      <c r="K498" s="36"/>
      <c r="L498" s="36"/>
      <c r="M498" s="36"/>
      <c r="N498" s="36"/>
      <c r="O498" s="36"/>
      <c r="P498" s="36"/>
      <c r="Q498" s="36">
        <v>1.0875382809014618</v>
      </c>
      <c r="R498" s="36">
        <v>1.1165746813760657E-4</v>
      </c>
      <c r="S498" s="36">
        <v>5.325005574001572E-2</v>
      </c>
      <c r="T498" s="36"/>
      <c r="U498" s="36">
        <v>4.0795249719751757E-2</v>
      </c>
      <c r="V498" s="36">
        <v>1.4911132181885778</v>
      </c>
    </row>
    <row r="499" spans="2:25" x14ac:dyDescent="0.35">
      <c r="B499" s="38">
        <v>501</v>
      </c>
      <c r="C499" s="39" t="s">
        <v>74</v>
      </c>
      <c r="D499" s="39"/>
      <c r="E499" s="39" t="s">
        <v>62</v>
      </c>
      <c r="F499" s="56"/>
      <c r="G499" s="38"/>
      <c r="H499" s="40">
        <f>SUM(H487:H498)</f>
        <v>5.0283016098236688E-3</v>
      </c>
      <c r="I499" s="40">
        <f t="shared" ref="I499:V499" si="40">SUM(I487:I498)</f>
        <v>0</v>
      </c>
      <c r="J499" s="40">
        <f t="shared" si="40"/>
        <v>0</v>
      </c>
      <c r="K499" s="40">
        <f t="shared" si="40"/>
        <v>0</v>
      </c>
      <c r="L499" s="40">
        <f t="shared" si="40"/>
        <v>0</v>
      </c>
      <c r="M499" s="40">
        <f t="shared" si="40"/>
        <v>0</v>
      </c>
      <c r="N499" s="40">
        <f t="shared" si="40"/>
        <v>0</v>
      </c>
      <c r="O499" s="40">
        <f t="shared" si="40"/>
        <v>0</v>
      </c>
      <c r="P499" s="40">
        <f t="shared" si="40"/>
        <v>0</v>
      </c>
      <c r="Q499" s="40">
        <f t="shared" si="40"/>
        <v>12.804886210613985</v>
      </c>
      <c r="R499" s="40">
        <f t="shared" si="40"/>
        <v>1.314676640975045E-3</v>
      </c>
      <c r="S499" s="40">
        <f t="shared" si="40"/>
        <v>0.62697646274534635</v>
      </c>
      <c r="T499" s="40">
        <f t="shared" si="40"/>
        <v>0</v>
      </c>
      <c r="U499" s="40">
        <f t="shared" si="40"/>
        <v>0.48033116605514159</v>
      </c>
      <c r="V499" s="40">
        <f t="shared" si="40"/>
        <v>17.556655633510672</v>
      </c>
      <c r="Y499" s="36"/>
    </row>
    <row r="500" spans="2:25" x14ac:dyDescent="0.35">
      <c r="B500" s="35">
        <v>502</v>
      </c>
      <c r="C500" s="34" t="s">
        <v>72</v>
      </c>
      <c r="D500" s="33" t="s">
        <v>73</v>
      </c>
      <c r="E500" s="34" t="s">
        <v>21</v>
      </c>
      <c r="F500" s="55">
        <v>1</v>
      </c>
      <c r="G500" s="35" t="s">
        <v>70</v>
      </c>
      <c r="H500" s="36"/>
      <c r="I500" s="36"/>
      <c r="J500" s="36"/>
      <c r="K500" s="36"/>
      <c r="L500" s="36"/>
      <c r="M500" s="36"/>
      <c r="N500" s="36"/>
      <c r="O500" s="36"/>
      <c r="P500" s="36"/>
      <c r="Q500" s="36">
        <v>6.527155706359769E-2</v>
      </c>
      <c r="R500" s="36"/>
      <c r="S500" s="36"/>
      <c r="T500" s="36"/>
      <c r="U500" s="36">
        <v>6.527155706359769E-2</v>
      </c>
      <c r="V500" s="36"/>
    </row>
    <row r="501" spans="2:25" x14ac:dyDescent="0.35">
      <c r="B501" s="35">
        <v>502</v>
      </c>
      <c r="C501" s="34" t="s">
        <v>72</v>
      </c>
      <c r="D501" s="33" t="s">
        <v>73</v>
      </c>
      <c r="E501" s="34" t="s">
        <v>22</v>
      </c>
      <c r="F501" s="55">
        <v>1</v>
      </c>
      <c r="G501" s="35" t="s">
        <v>70</v>
      </c>
      <c r="H501" s="36"/>
      <c r="I501" s="36"/>
      <c r="J501" s="36"/>
      <c r="K501" s="36"/>
      <c r="L501" s="36"/>
      <c r="M501" s="36"/>
      <c r="N501" s="36"/>
      <c r="O501" s="36"/>
      <c r="P501" s="36"/>
      <c r="Q501" s="36">
        <v>4.1700097352380942E-2</v>
      </c>
      <c r="R501" s="36"/>
      <c r="S501" s="36"/>
      <c r="T501" s="36"/>
      <c r="U501" s="36">
        <v>4.1700097352380949E-2</v>
      </c>
      <c r="V501" s="36"/>
    </row>
    <row r="502" spans="2:25" x14ac:dyDescent="0.35">
      <c r="B502" s="35">
        <v>502</v>
      </c>
      <c r="C502" s="34" t="s">
        <v>72</v>
      </c>
      <c r="D502" s="33" t="s">
        <v>73</v>
      </c>
      <c r="E502" s="34" t="s">
        <v>23</v>
      </c>
      <c r="F502" s="55">
        <v>1</v>
      </c>
      <c r="G502" s="35" t="s">
        <v>70</v>
      </c>
      <c r="H502" s="36"/>
      <c r="I502" s="36"/>
      <c r="J502" s="36"/>
      <c r="K502" s="36"/>
      <c r="L502" s="36"/>
      <c r="M502" s="36"/>
      <c r="N502" s="36"/>
      <c r="O502" s="36"/>
      <c r="P502" s="36"/>
      <c r="Q502" s="36">
        <v>4.2176985266666668E-2</v>
      </c>
      <c r="R502" s="36"/>
      <c r="S502" s="36"/>
      <c r="T502" s="36"/>
      <c r="U502" s="36">
        <v>4.2176985266666661E-2</v>
      </c>
      <c r="V502" s="36"/>
    </row>
    <row r="503" spans="2:25" x14ac:dyDescent="0.35">
      <c r="B503" s="35">
        <v>502</v>
      </c>
      <c r="C503" s="34" t="s">
        <v>72</v>
      </c>
      <c r="D503" s="33" t="s">
        <v>73</v>
      </c>
      <c r="E503" s="34" t="s">
        <v>24</v>
      </c>
      <c r="F503" s="55">
        <v>2</v>
      </c>
      <c r="G503" s="35" t="s">
        <v>70</v>
      </c>
      <c r="H503" s="36"/>
      <c r="I503" s="36"/>
      <c r="J503" s="36"/>
      <c r="K503" s="36"/>
      <c r="L503" s="36"/>
      <c r="M503" s="36"/>
      <c r="N503" s="36"/>
      <c r="O503" s="36"/>
      <c r="P503" s="36"/>
      <c r="Q503" s="36">
        <v>0.11077317635238094</v>
      </c>
      <c r="R503" s="36"/>
      <c r="S503" s="36"/>
      <c r="T503" s="36"/>
      <c r="U503" s="36">
        <v>0.11077317635238093</v>
      </c>
      <c r="V503" s="36"/>
    </row>
    <row r="504" spans="2:25" x14ac:dyDescent="0.35">
      <c r="B504" s="35">
        <v>502</v>
      </c>
      <c r="C504" s="34" t="s">
        <v>72</v>
      </c>
      <c r="D504" s="33" t="s">
        <v>73</v>
      </c>
      <c r="E504" s="34" t="s">
        <v>25</v>
      </c>
      <c r="F504" s="55">
        <v>2</v>
      </c>
      <c r="G504" s="35" t="s">
        <v>70</v>
      </c>
      <c r="H504" s="36"/>
      <c r="I504" s="36"/>
      <c r="J504" s="36"/>
      <c r="K504" s="36"/>
      <c r="L504" s="36"/>
      <c r="M504" s="36"/>
      <c r="N504" s="36"/>
      <c r="O504" s="36"/>
      <c r="P504" s="36"/>
      <c r="Q504" s="36">
        <v>9.7347577134076269E-2</v>
      </c>
      <c r="R504" s="36"/>
      <c r="S504" s="36"/>
      <c r="T504" s="36"/>
      <c r="U504" s="36">
        <v>9.7347577134076269E-2</v>
      </c>
      <c r="V504" s="36"/>
    </row>
    <row r="505" spans="2:25" x14ac:dyDescent="0.35">
      <c r="B505" s="35">
        <v>502</v>
      </c>
      <c r="C505" s="34" t="s">
        <v>72</v>
      </c>
      <c r="D505" s="33" t="s">
        <v>73</v>
      </c>
      <c r="E505" s="34" t="s">
        <v>26</v>
      </c>
      <c r="F505" s="55">
        <v>2</v>
      </c>
      <c r="G505" s="35" t="s">
        <v>70</v>
      </c>
      <c r="H505" s="36"/>
      <c r="I505" s="36"/>
      <c r="J505" s="36"/>
      <c r="K505" s="36"/>
      <c r="L505" s="36"/>
      <c r="M505" s="36"/>
      <c r="N505" s="36"/>
      <c r="O505" s="36"/>
      <c r="P505" s="36"/>
      <c r="Q505" s="36">
        <v>4.1310186262988872E-2</v>
      </c>
      <c r="R505" s="36"/>
      <c r="S505" s="36"/>
      <c r="T505" s="36"/>
      <c r="U505" s="36">
        <v>4.1310186262988866E-2</v>
      </c>
      <c r="V505" s="36"/>
    </row>
    <row r="506" spans="2:25" x14ac:dyDescent="0.35">
      <c r="B506" s="35">
        <v>502</v>
      </c>
      <c r="C506" s="34" t="s">
        <v>72</v>
      </c>
      <c r="D506" s="33" t="s">
        <v>73</v>
      </c>
      <c r="E506" s="34" t="s">
        <v>27</v>
      </c>
      <c r="F506" s="55">
        <v>3</v>
      </c>
      <c r="G506" s="35" t="s">
        <v>70</v>
      </c>
      <c r="H506" s="36"/>
      <c r="I506" s="36"/>
      <c r="J506" s="36"/>
      <c r="K506" s="36"/>
      <c r="L506" s="36"/>
      <c r="M506" s="36"/>
      <c r="N506" s="36"/>
      <c r="O506" s="36"/>
      <c r="P506" s="36"/>
      <c r="Q506" s="36">
        <v>3.0084356419047612E-2</v>
      </c>
      <c r="R506" s="36"/>
      <c r="S506" s="36"/>
      <c r="T506" s="36"/>
      <c r="U506" s="36">
        <v>3.0084356419047616E-2</v>
      </c>
      <c r="V506" s="36"/>
    </row>
    <row r="507" spans="2:25" x14ac:dyDescent="0.35">
      <c r="B507" s="35">
        <v>502</v>
      </c>
      <c r="C507" s="34" t="s">
        <v>72</v>
      </c>
      <c r="D507" s="33" t="s">
        <v>73</v>
      </c>
      <c r="E507" s="34" t="s">
        <v>28</v>
      </c>
      <c r="F507" s="55">
        <v>3</v>
      </c>
      <c r="G507" s="35" t="s">
        <v>70</v>
      </c>
      <c r="H507" s="36"/>
      <c r="I507" s="36"/>
      <c r="J507" s="36"/>
      <c r="K507" s="36"/>
      <c r="L507" s="36"/>
      <c r="M507" s="36"/>
      <c r="N507" s="36"/>
      <c r="O507" s="36"/>
      <c r="P507" s="36"/>
      <c r="Q507" s="36">
        <v>0.10733566885714285</v>
      </c>
      <c r="R507" s="36"/>
      <c r="S507" s="36"/>
      <c r="T507" s="36"/>
      <c r="U507" s="36">
        <v>0.10733566885714285</v>
      </c>
      <c r="V507" s="36"/>
    </row>
    <row r="508" spans="2:25" x14ac:dyDescent="0.35">
      <c r="B508" s="35">
        <v>502</v>
      </c>
      <c r="C508" s="34" t="s">
        <v>72</v>
      </c>
      <c r="D508" s="33" t="s">
        <v>73</v>
      </c>
      <c r="E508" s="34" t="s">
        <v>29</v>
      </c>
      <c r="F508" s="55">
        <v>3</v>
      </c>
      <c r="G508" s="35" t="s">
        <v>70</v>
      </c>
      <c r="H508" s="36"/>
      <c r="I508" s="36"/>
      <c r="J508" s="36"/>
      <c r="K508" s="36"/>
      <c r="L508" s="36"/>
      <c r="M508" s="36"/>
      <c r="N508" s="36"/>
      <c r="O508" s="36"/>
      <c r="P508" s="36"/>
      <c r="Q508" s="36">
        <v>9.3377986635424307E-2</v>
      </c>
      <c r="R508" s="36"/>
      <c r="S508" s="36"/>
      <c r="T508" s="36"/>
      <c r="U508" s="36">
        <v>9.3377986635424307E-2</v>
      </c>
      <c r="V508" s="36"/>
    </row>
    <row r="509" spans="2:25" x14ac:dyDescent="0.35">
      <c r="B509" s="35">
        <v>502</v>
      </c>
      <c r="C509" s="34" t="s">
        <v>72</v>
      </c>
      <c r="D509" s="33" t="s">
        <v>73</v>
      </c>
      <c r="E509" s="34" t="s">
        <v>30</v>
      </c>
      <c r="F509" s="55">
        <v>4</v>
      </c>
      <c r="G509" s="35" t="s">
        <v>70</v>
      </c>
      <c r="H509" s="36"/>
      <c r="I509" s="36"/>
      <c r="J509" s="36"/>
      <c r="K509" s="36"/>
      <c r="L509" s="36"/>
      <c r="M509" s="36"/>
      <c r="N509" s="36"/>
      <c r="O509" s="36"/>
      <c r="P509" s="36"/>
      <c r="Q509" s="36">
        <v>2.7760340333333328E-2</v>
      </c>
      <c r="R509" s="36"/>
      <c r="S509" s="36"/>
      <c r="T509" s="36"/>
      <c r="U509" s="36">
        <v>2.7760340333333328E-2</v>
      </c>
      <c r="V509" s="36"/>
    </row>
    <row r="510" spans="2:25" x14ac:dyDescent="0.35">
      <c r="B510" s="35">
        <v>502</v>
      </c>
      <c r="C510" s="34" t="s">
        <v>72</v>
      </c>
      <c r="D510" s="33" t="s">
        <v>73</v>
      </c>
      <c r="E510" s="34" t="s">
        <v>31</v>
      </c>
      <c r="F510" s="55">
        <v>4</v>
      </c>
      <c r="G510" s="35" t="s">
        <v>70</v>
      </c>
      <c r="H510" s="36"/>
      <c r="I510" s="36"/>
      <c r="J510" s="36"/>
      <c r="K510" s="36"/>
      <c r="L510" s="36"/>
      <c r="M510" s="36"/>
      <c r="N510" s="36"/>
      <c r="O510" s="36"/>
      <c r="P510" s="36"/>
      <c r="Q510" s="36">
        <v>3.1648755399999999E-2</v>
      </c>
      <c r="R510" s="36"/>
      <c r="S510" s="36"/>
      <c r="T510" s="36"/>
      <c r="U510" s="36">
        <v>3.1648755399999999E-2</v>
      </c>
      <c r="V510" s="36"/>
    </row>
    <row r="511" spans="2:25" x14ac:dyDescent="0.35">
      <c r="B511" s="35">
        <v>502</v>
      </c>
      <c r="C511" s="34" t="s">
        <v>72</v>
      </c>
      <c r="D511" s="33" t="s">
        <v>73</v>
      </c>
      <c r="E511" s="34" t="s">
        <v>32</v>
      </c>
      <c r="F511" s="55">
        <v>4</v>
      </c>
      <c r="G511" s="35" t="s">
        <v>70</v>
      </c>
      <c r="H511" s="36"/>
      <c r="I511" s="36"/>
      <c r="J511" s="36"/>
      <c r="K511" s="36"/>
      <c r="L511" s="36"/>
      <c r="M511" s="36"/>
      <c r="N511" s="36"/>
      <c r="O511" s="36"/>
      <c r="P511" s="36"/>
      <c r="Q511" s="36">
        <v>3.4733367769791065E-2</v>
      </c>
      <c r="R511" s="36"/>
      <c r="S511" s="36"/>
      <c r="T511" s="36"/>
      <c r="U511" s="36">
        <v>3.4733367769791065E-2</v>
      </c>
      <c r="V511" s="36"/>
    </row>
    <row r="512" spans="2:25" x14ac:dyDescent="0.35">
      <c r="B512" s="38">
        <v>502</v>
      </c>
      <c r="C512" s="39" t="s">
        <v>72</v>
      </c>
      <c r="D512" s="39"/>
      <c r="E512" s="39" t="s">
        <v>62</v>
      </c>
      <c r="F512" s="56"/>
      <c r="G512" s="38"/>
      <c r="H512" s="40">
        <f>SUM(H500:H511)</f>
        <v>0</v>
      </c>
      <c r="I512" s="40">
        <f t="shared" ref="I512:V512" si="41">SUM(I500:I511)</f>
        <v>0</v>
      </c>
      <c r="J512" s="40">
        <f t="shared" si="41"/>
        <v>0</v>
      </c>
      <c r="K512" s="40">
        <f t="shared" si="41"/>
        <v>0</v>
      </c>
      <c r="L512" s="40">
        <f t="shared" si="41"/>
        <v>0</v>
      </c>
      <c r="M512" s="40">
        <f t="shared" si="41"/>
        <v>0</v>
      </c>
      <c r="N512" s="40">
        <f t="shared" si="41"/>
        <v>0</v>
      </c>
      <c r="O512" s="40">
        <f t="shared" si="41"/>
        <v>0</v>
      </c>
      <c r="P512" s="40">
        <f t="shared" si="41"/>
        <v>0</v>
      </c>
      <c r="Q512" s="40">
        <f t="shared" si="41"/>
        <v>0.72352005484683046</v>
      </c>
      <c r="R512" s="40">
        <f t="shared" si="41"/>
        <v>0</v>
      </c>
      <c r="S512" s="40">
        <f t="shared" si="41"/>
        <v>0</v>
      </c>
      <c r="T512" s="40">
        <f t="shared" si="41"/>
        <v>0</v>
      </c>
      <c r="U512" s="40">
        <f t="shared" si="41"/>
        <v>0.72352005484683046</v>
      </c>
      <c r="V512" s="40">
        <f t="shared" si="41"/>
        <v>0</v>
      </c>
    </row>
    <row r="513" spans="2:22" x14ac:dyDescent="0.35">
      <c r="B513" s="35">
        <v>503</v>
      </c>
      <c r="C513" s="34" t="s">
        <v>71</v>
      </c>
      <c r="D513" s="63" t="s">
        <v>63</v>
      </c>
      <c r="E513" s="34" t="s">
        <v>21</v>
      </c>
      <c r="F513" s="55">
        <v>1</v>
      </c>
      <c r="G513" s="35" t="s">
        <v>70</v>
      </c>
      <c r="H513" s="36"/>
      <c r="I513" s="36"/>
      <c r="J513" s="36"/>
      <c r="K513" s="36"/>
      <c r="L513" s="36">
        <v>3.3265078727299432E-3</v>
      </c>
      <c r="M513" s="36"/>
      <c r="N513" s="36">
        <v>6.6530157454598856E-4</v>
      </c>
      <c r="O513" s="36">
        <v>1.6330129557037902E-4</v>
      </c>
      <c r="P513" s="36"/>
      <c r="Q513" s="36"/>
      <c r="R513" s="37"/>
      <c r="S513" s="36"/>
      <c r="T513" s="36"/>
      <c r="U513" s="36"/>
      <c r="V513" s="37"/>
    </row>
    <row r="514" spans="2:22" x14ac:dyDescent="0.35">
      <c r="B514" s="35">
        <v>503</v>
      </c>
      <c r="C514" s="34" t="s">
        <v>71</v>
      </c>
      <c r="D514" s="63" t="s">
        <v>63</v>
      </c>
      <c r="E514" s="34" t="s">
        <v>22</v>
      </c>
      <c r="F514" s="55">
        <v>1</v>
      </c>
      <c r="G514" s="35" t="s">
        <v>70</v>
      </c>
      <c r="H514" s="36"/>
      <c r="I514" s="36"/>
      <c r="J514" s="36"/>
      <c r="K514" s="36"/>
      <c r="L514" s="36">
        <v>2.6310262905080884E-3</v>
      </c>
      <c r="M514" s="36"/>
      <c r="N514" s="36">
        <v>5.2620525810161763E-4</v>
      </c>
      <c r="O514" s="36">
        <v>1.2915947244312434E-4</v>
      </c>
      <c r="P514" s="36"/>
      <c r="Q514" s="36"/>
      <c r="R514" s="37"/>
      <c r="S514" s="36"/>
      <c r="T514" s="36"/>
      <c r="U514" s="36"/>
      <c r="V514" s="37"/>
    </row>
    <row r="515" spans="2:22" x14ac:dyDescent="0.35">
      <c r="B515" s="35">
        <v>503</v>
      </c>
      <c r="C515" s="34" t="s">
        <v>71</v>
      </c>
      <c r="D515" s="63" t="s">
        <v>63</v>
      </c>
      <c r="E515" s="34" t="s">
        <v>23</v>
      </c>
      <c r="F515" s="55">
        <v>1</v>
      </c>
      <c r="G515" s="35" t="s">
        <v>70</v>
      </c>
      <c r="H515" s="36"/>
      <c r="I515" s="36"/>
      <c r="J515" s="36"/>
      <c r="K515" s="36"/>
      <c r="L515" s="36">
        <v>5.2920074010240556E-3</v>
      </c>
      <c r="M515" s="36"/>
      <c r="N515" s="36">
        <v>1.0584014802048109E-3</v>
      </c>
      <c r="O515" s="36">
        <v>2.5978945423208995E-4</v>
      </c>
      <c r="P515" s="36"/>
      <c r="Q515" s="36"/>
      <c r="R515" s="37"/>
      <c r="S515" s="36"/>
      <c r="T515" s="36"/>
      <c r="U515" s="36"/>
      <c r="V515" s="37"/>
    </row>
    <row r="516" spans="2:22" x14ac:dyDescent="0.35">
      <c r="B516" s="35">
        <v>503</v>
      </c>
      <c r="C516" s="34" t="s">
        <v>71</v>
      </c>
      <c r="D516" s="63" t="s">
        <v>63</v>
      </c>
      <c r="E516" s="34" t="s">
        <v>24</v>
      </c>
      <c r="F516" s="55">
        <v>2</v>
      </c>
      <c r="G516" s="35" t="s">
        <v>70</v>
      </c>
      <c r="H516" s="36"/>
      <c r="I516" s="36"/>
      <c r="J516" s="36"/>
      <c r="K516" s="36"/>
      <c r="L516" s="36">
        <v>4.2309927718374857E-3</v>
      </c>
      <c r="M516" s="36"/>
      <c r="N516" s="36">
        <v>8.4619855436749716E-4</v>
      </c>
      <c r="O516" s="36">
        <v>2.0770328152656749E-4</v>
      </c>
      <c r="P516" s="36"/>
      <c r="Q516" s="36"/>
      <c r="R516" s="37"/>
      <c r="S516" s="36"/>
      <c r="T516" s="36"/>
      <c r="U516" s="36"/>
      <c r="V516" s="37"/>
    </row>
    <row r="517" spans="2:22" x14ac:dyDescent="0.35">
      <c r="B517" s="35">
        <v>503</v>
      </c>
      <c r="C517" s="34" t="s">
        <v>71</v>
      </c>
      <c r="D517" s="63" t="s">
        <v>63</v>
      </c>
      <c r="E517" s="34" t="s">
        <v>25</v>
      </c>
      <c r="F517" s="55">
        <v>2</v>
      </c>
      <c r="G517" s="35" t="s">
        <v>70</v>
      </c>
      <c r="H517" s="36"/>
      <c r="I517" s="36"/>
      <c r="J517" s="36"/>
      <c r="K517" s="36"/>
      <c r="L517" s="36">
        <v>4.9665626191266717E-3</v>
      </c>
      <c r="M517" s="36"/>
      <c r="N517" s="36">
        <v>9.9331252382533412E-4</v>
      </c>
      <c r="O517" s="36">
        <v>2.4381307402985476E-4</v>
      </c>
      <c r="P517" s="36"/>
      <c r="Q517" s="36"/>
      <c r="R517" s="37"/>
      <c r="S517" s="36"/>
      <c r="T517" s="36"/>
      <c r="U517" s="36"/>
      <c r="V517" s="37"/>
    </row>
    <row r="518" spans="2:22" x14ac:dyDescent="0.35">
      <c r="B518" s="35">
        <v>503</v>
      </c>
      <c r="C518" s="34" t="s">
        <v>71</v>
      </c>
      <c r="D518" s="63" t="s">
        <v>63</v>
      </c>
      <c r="E518" s="34" t="s">
        <v>26</v>
      </c>
      <c r="F518" s="55">
        <v>2</v>
      </c>
      <c r="G518" s="35" t="s">
        <v>70</v>
      </c>
      <c r="H518" s="36"/>
      <c r="I518" s="36"/>
      <c r="J518" s="36"/>
      <c r="K518" s="36"/>
      <c r="L518" s="36">
        <v>4.7665668089604965E-3</v>
      </c>
      <c r="M518" s="36"/>
      <c r="N518" s="36">
        <v>9.5331336179209922E-4</v>
      </c>
      <c r="O518" s="36">
        <v>2.3399509789442436E-4</v>
      </c>
      <c r="P518" s="36"/>
      <c r="Q518" s="36"/>
      <c r="R518" s="37"/>
      <c r="S518" s="36"/>
      <c r="T518" s="36"/>
      <c r="U518" s="36"/>
      <c r="V518" s="37"/>
    </row>
    <row r="519" spans="2:22" x14ac:dyDescent="0.35">
      <c r="B519" s="35">
        <v>503</v>
      </c>
      <c r="C519" s="34" t="s">
        <v>71</v>
      </c>
      <c r="D519" s="63" t="s">
        <v>63</v>
      </c>
      <c r="E519" s="34" t="s">
        <v>27</v>
      </c>
      <c r="F519" s="55">
        <v>3</v>
      </c>
      <c r="G519" s="35" t="s">
        <v>70</v>
      </c>
      <c r="H519" s="36"/>
      <c r="I519" s="36"/>
      <c r="J519" s="36"/>
      <c r="K519" s="36"/>
      <c r="L519" s="36">
        <v>5.5586684812456216E-3</v>
      </c>
      <c r="M519" s="36"/>
      <c r="N519" s="36">
        <v>1.1117336962491241E-3</v>
      </c>
      <c r="O519" s="36">
        <v>2.7288008907933048E-4</v>
      </c>
      <c r="P519" s="36"/>
      <c r="Q519" s="36"/>
      <c r="R519" s="37"/>
      <c r="S519" s="36"/>
      <c r="T519" s="36"/>
      <c r="U519" s="36"/>
      <c r="V519" s="37"/>
    </row>
    <row r="520" spans="2:22" x14ac:dyDescent="0.35">
      <c r="B520" s="35">
        <v>503</v>
      </c>
      <c r="C520" s="34" t="s">
        <v>71</v>
      </c>
      <c r="D520" s="63" t="s">
        <v>63</v>
      </c>
      <c r="E520" s="34" t="s">
        <v>28</v>
      </c>
      <c r="F520" s="55">
        <v>3</v>
      </c>
      <c r="G520" s="35" t="s">
        <v>70</v>
      </c>
      <c r="H520" s="36"/>
      <c r="I520" s="36"/>
      <c r="J520" s="36"/>
      <c r="K520" s="36"/>
      <c r="L520" s="36">
        <v>5.8208258081074316E-3</v>
      </c>
      <c r="M520" s="36"/>
      <c r="N520" s="36">
        <v>1.1641651616214862E-3</v>
      </c>
      <c r="O520" s="36">
        <v>2.8574963057981934E-4</v>
      </c>
      <c r="P520" s="36"/>
      <c r="Q520" s="36"/>
      <c r="R520" s="37"/>
      <c r="S520" s="36"/>
      <c r="T520" s="36"/>
      <c r="U520" s="36"/>
      <c r="V520" s="37"/>
    </row>
    <row r="521" spans="2:22" x14ac:dyDescent="0.35">
      <c r="B521" s="35">
        <v>503</v>
      </c>
      <c r="C521" s="34" t="s">
        <v>71</v>
      </c>
      <c r="D521" s="63" t="s">
        <v>63</v>
      </c>
      <c r="E521" s="34" t="s">
        <v>29</v>
      </c>
      <c r="F521" s="55">
        <v>3</v>
      </c>
      <c r="G521" s="35" t="s">
        <v>70</v>
      </c>
      <c r="H521" s="36"/>
      <c r="I521" s="36"/>
      <c r="J521" s="36"/>
      <c r="K521" s="36"/>
      <c r="L521" s="36">
        <v>2.8265183473145067E-3</v>
      </c>
      <c r="M521" s="36"/>
      <c r="N521" s="36">
        <v>5.653036694629012E-4</v>
      </c>
      <c r="O521" s="36">
        <v>1.3875635523180304E-4</v>
      </c>
      <c r="P521" s="36"/>
      <c r="Q521" s="36"/>
      <c r="R521" s="37"/>
      <c r="S521" s="36"/>
      <c r="T521" s="36"/>
      <c r="U521" s="36"/>
      <c r="V521" s="37"/>
    </row>
    <row r="522" spans="2:22" x14ac:dyDescent="0.35">
      <c r="B522" s="35">
        <v>503</v>
      </c>
      <c r="C522" s="34" t="s">
        <v>71</v>
      </c>
      <c r="D522" s="63" t="s">
        <v>63</v>
      </c>
      <c r="E522" s="34" t="s">
        <v>30</v>
      </c>
      <c r="F522" s="55">
        <v>4</v>
      </c>
      <c r="G522" s="35" t="s">
        <v>70</v>
      </c>
      <c r="H522" s="36"/>
      <c r="I522" s="36"/>
      <c r="J522" s="36"/>
      <c r="K522" s="36"/>
      <c r="L522" s="36">
        <v>3.6253756496392666E-3</v>
      </c>
      <c r="M522" s="36"/>
      <c r="N522" s="36">
        <v>7.2507512992785314E-4</v>
      </c>
      <c r="O522" s="36">
        <v>1.7797298643683671E-4</v>
      </c>
      <c r="P522" s="36"/>
      <c r="Q522" s="36"/>
      <c r="R522" s="37"/>
      <c r="S522" s="36"/>
      <c r="T522" s="36"/>
      <c r="U522" s="36"/>
      <c r="V522" s="37"/>
    </row>
    <row r="523" spans="2:22" x14ac:dyDescent="0.35">
      <c r="B523" s="35">
        <v>503</v>
      </c>
      <c r="C523" s="34" t="s">
        <v>71</v>
      </c>
      <c r="D523" s="63" t="s">
        <v>63</v>
      </c>
      <c r="E523" s="34" t="s">
        <v>31</v>
      </c>
      <c r="F523" s="55">
        <v>4</v>
      </c>
      <c r="G523" s="35" t="s">
        <v>70</v>
      </c>
      <c r="H523" s="36"/>
      <c r="I523" s="36"/>
      <c r="J523" s="36"/>
      <c r="K523" s="36"/>
      <c r="L523" s="36">
        <v>2.9621007641051681E-3</v>
      </c>
      <c r="M523" s="36"/>
      <c r="N523" s="36">
        <v>5.9242015282103357E-4</v>
      </c>
      <c r="O523" s="36">
        <v>1.4541221932879914E-4</v>
      </c>
      <c r="P523" s="36"/>
      <c r="Q523" s="36"/>
      <c r="R523" s="37"/>
      <c r="S523" s="36"/>
      <c r="T523" s="36"/>
      <c r="U523" s="36"/>
      <c r="V523" s="37"/>
    </row>
    <row r="524" spans="2:22" x14ac:dyDescent="0.35">
      <c r="B524" s="35">
        <v>503</v>
      </c>
      <c r="C524" s="34" t="s">
        <v>71</v>
      </c>
      <c r="D524" s="63" t="s">
        <v>63</v>
      </c>
      <c r="E524" s="34" t="s">
        <v>32</v>
      </c>
      <c r="F524" s="55">
        <v>4</v>
      </c>
      <c r="G524" s="35" t="s">
        <v>70</v>
      </c>
      <c r="H524" s="36"/>
      <c r="I524" s="36"/>
      <c r="J524" s="36"/>
      <c r="K524" s="36"/>
      <c r="L524" s="36">
        <v>3.1332676926034029E-3</v>
      </c>
      <c r="M524" s="36"/>
      <c r="N524" s="36">
        <v>6.2665353852068065E-4</v>
      </c>
      <c r="O524" s="36">
        <v>1.5381495945507615E-4</v>
      </c>
      <c r="P524" s="36"/>
      <c r="Q524" s="36"/>
      <c r="R524" s="37"/>
      <c r="S524" s="36"/>
      <c r="T524" s="36"/>
      <c r="U524" s="36"/>
      <c r="V524" s="37"/>
    </row>
    <row r="525" spans="2:22" x14ac:dyDescent="0.35">
      <c r="B525" s="38">
        <v>503</v>
      </c>
      <c r="C525" s="39" t="s">
        <v>71</v>
      </c>
      <c r="D525" s="39"/>
      <c r="E525" s="39" t="s">
        <v>62</v>
      </c>
      <c r="F525" s="56"/>
      <c r="G525" s="38"/>
      <c r="H525" s="40">
        <f>SUM(H513:H524)</f>
        <v>0</v>
      </c>
      <c r="I525" s="40">
        <f t="shared" ref="I525:V525" si="42">SUM(I513:I524)</f>
        <v>0</v>
      </c>
      <c r="J525" s="40">
        <f t="shared" si="42"/>
        <v>0</v>
      </c>
      <c r="K525" s="40">
        <f t="shared" si="42"/>
        <v>0</v>
      </c>
      <c r="L525" s="40">
        <f t="shared" si="42"/>
        <v>4.9140420507202132E-2</v>
      </c>
      <c r="M525" s="40">
        <f t="shared" si="42"/>
        <v>0</v>
      </c>
      <c r="N525" s="40">
        <f t="shared" si="42"/>
        <v>9.8280841014404263E-3</v>
      </c>
      <c r="O525" s="40">
        <f t="shared" si="42"/>
        <v>2.4123479158081047E-3</v>
      </c>
      <c r="P525" s="40">
        <f t="shared" si="42"/>
        <v>0</v>
      </c>
      <c r="Q525" s="40">
        <f t="shared" si="42"/>
        <v>0</v>
      </c>
      <c r="R525" s="41">
        <f t="shared" si="42"/>
        <v>0</v>
      </c>
      <c r="S525" s="40">
        <f t="shared" si="42"/>
        <v>0</v>
      </c>
      <c r="T525" s="40">
        <f t="shared" si="42"/>
        <v>0</v>
      </c>
      <c r="U525" s="40">
        <f t="shared" si="42"/>
        <v>0</v>
      </c>
      <c r="V525" s="41">
        <f t="shared" si="42"/>
        <v>0</v>
      </c>
    </row>
    <row r="526" spans="2:22" x14ac:dyDescent="0.35">
      <c r="B526" s="35">
        <v>504</v>
      </c>
      <c r="C526" s="34" t="s">
        <v>69</v>
      </c>
      <c r="D526" s="63" t="s">
        <v>63</v>
      </c>
      <c r="E526" s="34" t="s">
        <v>21</v>
      </c>
      <c r="F526" s="55">
        <v>1</v>
      </c>
      <c r="G526" s="35" t="s">
        <v>70</v>
      </c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7"/>
      <c r="S526" s="36"/>
      <c r="T526" s="36"/>
      <c r="U526" s="36"/>
      <c r="V526" s="37"/>
    </row>
    <row r="527" spans="2:22" x14ac:dyDescent="0.35">
      <c r="B527" s="35">
        <v>504</v>
      </c>
      <c r="C527" s="34" t="s">
        <v>69</v>
      </c>
      <c r="D527" s="63" t="s">
        <v>63</v>
      </c>
      <c r="E527" s="34" t="s">
        <v>22</v>
      </c>
      <c r="F527" s="55">
        <v>1</v>
      </c>
      <c r="G527" s="35" t="s">
        <v>70</v>
      </c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7"/>
      <c r="S527" s="36"/>
      <c r="T527" s="36"/>
      <c r="U527" s="36"/>
      <c r="V527" s="37"/>
    </row>
    <row r="528" spans="2:22" x14ac:dyDescent="0.35">
      <c r="B528" s="35">
        <v>504</v>
      </c>
      <c r="C528" s="34" t="s">
        <v>69</v>
      </c>
      <c r="D528" s="63" t="s">
        <v>63</v>
      </c>
      <c r="E528" s="34" t="s">
        <v>23</v>
      </c>
      <c r="F528" s="55">
        <v>1</v>
      </c>
      <c r="G528" s="35" t="s">
        <v>70</v>
      </c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7"/>
      <c r="S528" s="36"/>
      <c r="T528" s="36"/>
      <c r="U528" s="36"/>
      <c r="V528" s="37"/>
    </row>
    <row r="529" spans="2:22" x14ac:dyDescent="0.35">
      <c r="B529" s="35">
        <v>504</v>
      </c>
      <c r="C529" s="34" t="s">
        <v>69</v>
      </c>
      <c r="D529" s="63" t="s">
        <v>63</v>
      </c>
      <c r="E529" s="34" t="s">
        <v>24</v>
      </c>
      <c r="F529" s="55">
        <v>2</v>
      </c>
      <c r="G529" s="35" t="s">
        <v>70</v>
      </c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7"/>
      <c r="S529" s="36"/>
      <c r="T529" s="36"/>
      <c r="U529" s="36"/>
      <c r="V529" s="37"/>
    </row>
    <row r="530" spans="2:22" x14ac:dyDescent="0.35">
      <c r="B530" s="35">
        <v>504</v>
      </c>
      <c r="C530" s="34" t="s">
        <v>69</v>
      </c>
      <c r="D530" s="63" t="s">
        <v>63</v>
      </c>
      <c r="E530" s="34" t="s">
        <v>25</v>
      </c>
      <c r="F530" s="55">
        <v>2</v>
      </c>
      <c r="G530" s="35" t="s">
        <v>70</v>
      </c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7"/>
      <c r="S530" s="36"/>
      <c r="T530" s="36"/>
      <c r="U530" s="36"/>
      <c r="V530" s="37"/>
    </row>
    <row r="531" spans="2:22" x14ac:dyDescent="0.35">
      <c r="B531" s="35">
        <v>504</v>
      </c>
      <c r="C531" s="34" t="s">
        <v>69</v>
      </c>
      <c r="D531" s="63" t="s">
        <v>63</v>
      </c>
      <c r="E531" s="34" t="s">
        <v>26</v>
      </c>
      <c r="F531" s="55">
        <v>2</v>
      </c>
      <c r="G531" s="35" t="s">
        <v>70</v>
      </c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7"/>
      <c r="S531" s="36"/>
      <c r="T531" s="36"/>
      <c r="U531" s="36"/>
      <c r="V531" s="37"/>
    </row>
    <row r="532" spans="2:22" x14ac:dyDescent="0.35">
      <c r="B532" s="35">
        <v>504</v>
      </c>
      <c r="C532" s="34" t="s">
        <v>69</v>
      </c>
      <c r="D532" s="63" t="s">
        <v>63</v>
      </c>
      <c r="E532" s="34" t="s">
        <v>27</v>
      </c>
      <c r="F532" s="55">
        <v>3</v>
      </c>
      <c r="G532" s="35" t="s">
        <v>70</v>
      </c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7"/>
      <c r="S532" s="36"/>
      <c r="T532" s="36"/>
      <c r="U532" s="36"/>
      <c r="V532" s="37"/>
    </row>
    <row r="533" spans="2:22" x14ac:dyDescent="0.35">
      <c r="B533" s="35">
        <v>504</v>
      </c>
      <c r="C533" s="34" t="s">
        <v>69</v>
      </c>
      <c r="D533" s="63" t="s">
        <v>63</v>
      </c>
      <c r="E533" s="34" t="s">
        <v>28</v>
      </c>
      <c r="F533" s="55">
        <v>3</v>
      </c>
      <c r="G533" s="35" t="s">
        <v>70</v>
      </c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7"/>
      <c r="S533" s="36"/>
      <c r="T533" s="36"/>
      <c r="U533" s="36"/>
      <c r="V533" s="37"/>
    </row>
    <row r="534" spans="2:22" x14ac:dyDescent="0.35">
      <c r="B534" s="35">
        <v>504</v>
      </c>
      <c r="C534" s="34" t="s">
        <v>69</v>
      </c>
      <c r="D534" s="63" t="s">
        <v>63</v>
      </c>
      <c r="E534" s="34" t="s">
        <v>29</v>
      </c>
      <c r="F534" s="55">
        <v>3</v>
      </c>
      <c r="G534" s="35" t="s">
        <v>70</v>
      </c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7"/>
      <c r="S534" s="36"/>
      <c r="T534" s="36"/>
      <c r="U534" s="36"/>
      <c r="V534" s="37"/>
    </row>
    <row r="535" spans="2:22" x14ac:dyDescent="0.35">
      <c r="B535" s="35">
        <v>504</v>
      </c>
      <c r="C535" s="34" t="s">
        <v>69</v>
      </c>
      <c r="D535" s="63" t="s">
        <v>63</v>
      </c>
      <c r="E535" s="34" t="s">
        <v>30</v>
      </c>
      <c r="F535" s="55">
        <v>4</v>
      </c>
      <c r="G535" s="35" t="s">
        <v>70</v>
      </c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7"/>
      <c r="S535" s="36"/>
      <c r="T535" s="36"/>
      <c r="U535" s="36"/>
      <c r="V535" s="37"/>
    </row>
    <row r="536" spans="2:22" x14ac:dyDescent="0.35">
      <c r="B536" s="35">
        <v>504</v>
      </c>
      <c r="C536" s="34" t="s">
        <v>69</v>
      </c>
      <c r="D536" s="63" t="s">
        <v>63</v>
      </c>
      <c r="E536" s="34" t="s">
        <v>31</v>
      </c>
      <c r="F536" s="55">
        <v>4</v>
      </c>
      <c r="G536" s="35" t="s">
        <v>70</v>
      </c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7"/>
      <c r="S536" s="36"/>
      <c r="T536" s="36"/>
      <c r="U536" s="36"/>
      <c r="V536" s="37"/>
    </row>
    <row r="537" spans="2:22" x14ac:dyDescent="0.35">
      <c r="B537" s="35">
        <v>504</v>
      </c>
      <c r="C537" s="34" t="s">
        <v>69</v>
      </c>
      <c r="D537" s="63" t="s">
        <v>63</v>
      </c>
      <c r="E537" s="34" t="s">
        <v>32</v>
      </c>
      <c r="F537" s="55">
        <v>4</v>
      </c>
      <c r="G537" s="35" t="s">
        <v>70</v>
      </c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7"/>
      <c r="S537" s="36"/>
      <c r="T537" s="36"/>
      <c r="U537" s="36"/>
      <c r="V537" s="37"/>
    </row>
    <row r="538" spans="2:22" x14ac:dyDescent="0.35">
      <c r="B538" s="38">
        <v>504</v>
      </c>
      <c r="C538" s="39" t="s">
        <v>69</v>
      </c>
      <c r="D538" s="39"/>
      <c r="E538" s="39" t="s">
        <v>62</v>
      </c>
      <c r="F538" s="56"/>
      <c r="G538" s="38"/>
      <c r="H538" s="40">
        <f>SUM(H526:H537)</f>
        <v>0</v>
      </c>
      <c r="I538" s="40">
        <f t="shared" ref="I538:V538" si="43">SUM(I526:I537)</f>
        <v>0</v>
      </c>
      <c r="J538" s="40">
        <f t="shared" si="43"/>
        <v>0</v>
      </c>
      <c r="K538" s="40">
        <f t="shared" si="43"/>
        <v>0</v>
      </c>
      <c r="L538" s="40">
        <f t="shared" si="43"/>
        <v>0</v>
      </c>
      <c r="M538" s="40">
        <f t="shared" si="43"/>
        <v>0</v>
      </c>
      <c r="N538" s="40">
        <f t="shared" si="43"/>
        <v>0</v>
      </c>
      <c r="O538" s="40">
        <f t="shared" si="43"/>
        <v>0</v>
      </c>
      <c r="P538" s="40">
        <f t="shared" si="43"/>
        <v>0</v>
      </c>
      <c r="Q538" s="40">
        <f t="shared" si="43"/>
        <v>0</v>
      </c>
      <c r="R538" s="41">
        <f t="shared" si="43"/>
        <v>0</v>
      </c>
      <c r="S538" s="40">
        <f t="shared" si="43"/>
        <v>0</v>
      </c>
      <c r="T538" s="40">
        <f t="shared" si="43"/>
        <v>0</v>
      </c>
      <c r="U538" s="40">
        <f t="shared" si="43"/>
        <v>0</v>
      </c>
      <c r="V538" s="41">
        <f t="shared" si="43"/>
        <v>0</v>
      </c>
    </row>
    <row r="539" spans="2:22" x14ac:dyDescent="0.35">
      <c r="B539" s="59" t="s">
        <v>68</v>
      </c>
      <c r="C539" s="59" t="s">
        <v>67</v>
      </c>
      <c r="D539" s="34" t="s">
        <v>63</v>
      </c>
      <c r="E539" s="34" t="s">
        <v>21</v>
      </c>
      <c r="F539" s="55">
        <v>1</v>
      </c>
      <c r="G539" s="35" t="s">
        <v>66</v>
      </c>
      <c r="H539" s="43">
        <v>0.24648624000000005</v>
      </c>
      <c r="I539" s="43">
        <v>2.1644922525007655E-4</v>
      </c>
      <c r="J539" s="43"/>
      <c r="K539" s="43">
        <v>0.14671800000000002</v>
      </c>
      <c r="L539" s="43">
        <v>5.5752840000000007E-3</v>
      </c>
      <c r="M539" s="43">
        <v>1.6725852000000003E-2</v>
      </c>
      <c r="N539" s="43">
        <v>2.2301136000000003E-2</v>
      </c>
      <c r="O539" s="43">
        <v>2.2301136000000003E-2</v>
      </c>
      <c r="P539" s="43">
        <v>4.4015400000000007E-3</v>
      </c>
      <c r="Q539" s="43">
        <v>1.6138980000000004E-2</v>
      </c>
      <c r="R539" s="44">
        <v>350.11879493465494</v>
      </c>
      <c r="S539" s="43">
        <v>6.5985449478826799E-3</v>
      </c>
      <c r="T539" s="43">
        <v>6.5985449478826795E-4</v>
      </c>
      <c r="U539" s="43">
        <v>2.7805467175199996E-4</v>
      </c>
      <c r="V539" s="44">
        <v>350.47841563431456</v>
      </c>
    </row>
    <row r="540" spans="2:22" x14ac:dyDescent="0.35">
      <c r="B540" s="59" t="s">
        <v>68</v>
      </c>
      <c r="C540" s="59" t="s">
        <v>67</v>
      </c>
      <c r="D540" s="34" t="s">
        <v>63</v>
      </c>
      <c r="E540" s="34" t="s">
        <v>22</v>
      </c>
      <c r="F540" s="55">
        <v>1</v>
      </c>
      <c r="G540" s="35" t="s">
        <v>66</v>
      </c>
      <c r="H540" s="43">
        <v>0.20927925529411764</v>
      </c>
      <c r="I540" s="43">
        <v>1.8377631412335528E-4</v>
      </c>
      <c r="J540" s="43"/>
      <c r="K540" s="43">
        <v>0.12457098529411763</v>
      </c>
      <c r="L540" s="43">
        <v>4.7336974411764697E-3</v>
      </c>
      <c r="M540" s="43">
        <v>1.420109232352941E-2</v>
      </c>
      <c r="N540" s="43">
        <v>1.8934789764705879E-2</v>
      </c>
      <c r="O540" s="43">
        <v>1.8934789764705879E-2</v>
      </c>
      <c r="P540" s="43">
        <v>3.7371295588235292E-3</v>
      </c>
      <c r="Q540" s="43">
        <v>1.370280838235294E-2</v>
      </c>
      <c r="R540" s="44">
        <v>297.26852366443853</v>
      </c>
      <c r="S540" s="43">
        <v>5.602497619005626E-3</v>
      </c>
      <c r="T540" s="43">
        <v>5.6024976190056268E-4</v>
      </c>
      <c r="U540" s="43">
        <v>2.3608244677394109E-4</v>
      </c>
      <c r="V540" s="44">
        <v>297.57385978467431</v>
      </c>
    </row>
    <row r="541" spans="2:22" x14ac:dyDescent="0.35">
      <c r="B541" s="59" t="s">
        <v>68</v>
      </c>
      <c r="C541" s="59" t="s">
        <v>67</v>
      </c>
      <c r="D541" s="34" t="s">
        <v>63</v>
      </c>
      <c r="E541" s="34" t="s">
        <v>23</v>
      </c>
      <c r="F541" s="55">
        <v>1</v>
      </c>
      <c r="G541" s="35" t="s">
        <v>66</v>
      </c>
      <c r="H541" s="43">
        <v>0.1308095682352941</v>
      </c>
      <c r="I541" s="43">
        <v>1.1486900729154874E-4</v>
      </c>
      <c r="J541" s="43"/>
      <c r="K541" s="43">
        <v>7.7862838235294121E-2</v>
      </c>
      <c r="L541" s="43">
        <v>2.9587878529411765E-3</v>
      </c>
      <c r="M541" s="43">
        <v>8.8763635588235308E-3</v>
      </c>
      <c r="N541" s="43">
        <v>1.1835151411764706E-2</v>
      </c>
      <c r="O541" s="43">
        <v>1.1835151411764706E-2</v>
      </c>
      <c r="P541" s="43">
        <v>2.3358851470588237E-3</v>
      </c>
      <c r="Q541" s="43">
        <v>8.564912205882352E-3</v>
      </c>
      <c r="R541" s="44">
        <v>185.80707952080286</v>
      </c>
      <c r="S541" s="43">
        <v>3.501829617806311E-3</v>
      </c>
      <c r="T541" s="43">
        <v>3.5018296178063109E-4</v>
      </c>
      <c r="U541" s="43">
        <v>1.4756284796135292E-4</v>
      </c>
      <c r="V541" s="44">
        <v>185.99792923497333</v>
      </c>
    </row>
    <row r="542" spans="2:22" x14ac:dyDescent="0.35">
      <c r="B542" s="59" t="s">
        <v>68</v>
      </c>
      <c r="C542" s="59" t="s">
        <v>67</v>
      </c>
      <c r="D542" s="34" t="s">
        <v>63</v>
      </c>
      <c r="E542" s="34" t="s">
        <v>24</v>
      </c>
      <c r="F542" s="55">
        <v>2</v>
      </c>
      <c r="G542" s="35" t="s">
        <v>66</v>
      </c>
      <c r="H542" s="43">
        <v>6.8854256470588238E-2</v>
      </c>
      <c r="I542" s="43">
        <v>6.0463620477268388E-5</v>
      </c>
      <c r="J542" s="43"/>
      <c r="K542" s="43">
        <v>4.0984676470588233E-2</v>
      </c>
      <c r="L542" s="43">
        <v>1.557417705882353E-3</v>
      </c>
      <c r="M542" s="43">
        <v>4.6722531176470591E-3</v>
      </c>
      <c r="N542" s="43">
        <v>6.2296708235294119E-3</v>
      </c>
      <c r="O542" s="43">
        <v>6.2296708235294119E-3</v>
      </c>
      <c r="P542" s="43">
        <v>1.229540294117647E-3</v>
      </c>
      <c r="Q542" s="43">
        <v>4.5083144117647059E-3</v>
      </c>
      <c r="R542" s="44">
        <v>97.803306592708864</v>
      </c>
      <c r="S542" s="43">
        <v>1.843258699447962E-3</v>
      </c>
      <c r="T542" s="43">
        <v>1.8432586994479621E-4</v>
      </c>
      <c r="U542" s="43">
        <v>7.7672683398705868E-5</v>
      </c>
      <c r="V542" s="44">
        <v>97.903764191828785</v>
      </c>
    </row>
    <row r="543" spans="2:22" x14ac:dyDescent="0.35">
      <c r="B543" s="59" t="s">
        <v>68</v>
      </c>
      <c r="C543" s="59" t="s">
        <v>67</v>
      </c>
      <c r="D543" s="34" t="s">
        <v>63</v>
      </c>
      <c r="E543" s="34" t="s">
        <v>25</v>
      </c>
      <c r="F543" s="55">
        <v>2</v>
      </c>
      <c r="G543" s="35" t="s">
        <v>66</v>
      </c>
      <c r="H543" s="43">
        <v>4.7692704705882334E-2</v>
      </c>
      <c r="I543" s="43">
        <v>4.1880832713700008E-5</v>
      </c>
      <c r="J543" s="43"/>
      <c r="K543" s="43">
        <v>2.8388514705882342E-2</v>
      </c>
      <c r="L543" s="43">
        <v>1.0787635588235291E-3</v>
      </c>
      <c r="M543" s="43">
        <v>3.2362906764705876E-3</v>
      </c>
      <c r="N543" s="43">
        <v>4.3150542352941162E-3</v>
      </c>
      <c r="O543" s="43">
        <v>4.3150542352941162E-3</v>
      </c>
      <c r="P543" s="43">
        <v>8.5165544117647035E-4</v>
      </c>
      <c r="Q543" s="43">
        <v>3.1227366176470577E-3</v>
      </c>
      <c r="R543" s="44">
        <v>67.744602290163826</v>
      </c>
      <c r="S543" s="43">
        <v>1.276754660576024E-3</v>
      </c>
      <c r="T543" s="43">
        <v>1.276754660576024E-4</v>
      </c>
      <c r="U543" s="43">
        <v>5.3800891084058788E-5</v>
      </c>
      <c r="V543" s="44">
        <v>67.814185419165213</v>
      </c>
    </row>
    <row r="544" spans="2:22" x14ac:dyDescent="0.35">
      <c r="B544" s="59" t="s">
        <v>68</v>
      </c>
      <c r="C544" s="59" t="s">
        <v>67</v>
      </c>
      <c r="D544" s="34" t="s">
        <v>63</v>
      </c>
      <c r="E544" s="34" t="s">
        <v>26</v>
      </c>
      <c r="F544" s="55">
        <v>2</v>
      </c>
      <c r="G544" s="35" t="s">
        <v>66</v>
      </c>
      <c r="H544" s="43">
        <v>3.6518357647058824E-2</v>
      </c>
      <c r="I544" s="43">
        <v>3.2068200724353173E-5</v>
      </c>
      <c r="J544" s="43"/>
      <c r="K544" s="43">
        <v>2.1737117647058823E-2</v>
      </c>
      <c r="L544" s="43">
        <v>8.2601047058823533E-4</v>
      </c>
      <c r="M544" s="43">
        <v>2.478031411764706E-3</v>
      </c>
      <c r="N544" s="43">
        <v>3.3040418823529413E-3</v>
      </c>
      <c r="O544" s="43">
        <v>3.3040418823529413E-3</v>
      </c>
      <c r="P544" s="43">
        <v>6.5211352941176471E-4</v>
      </c>
      <c r="Q544" s="43">
        <v>2.3910829411764706E-3</v>
      </c>
      <c r="R544" s="44">
        <v>51.872118185505919</v>
      </c>
      <c r="S544" s="43">
        <v>9.7761247993791785E-4</v>
      </c>
      <c r="T544" s="43">
        <v>9.7761247993791777E-5</v>
      </c>
      <c r="U544" s="43">
        <v>4.1195402828470573E-5</v>
      </c>
      <c r="V544" s="44">
        <v>51.925398065662534</v>
      </c>
    </row>
    <row r="545" spans="2:22" x14ac:dyDescent="0.35">
      <c r="B545" s="59" t="s">
        <v>68</v>
      </c>
      <c r="C545" s="59" t="s">
        <v>67</v>
      </c>
      <c r="D545" s="34" t="s">
        <v>63</v>
      </c>
      <c r="E545" s="34" t="s">
        <v>27</v>
      </c>
      <c r="F545" s="55">
        <v>3</v>
      </c>
      <c r="G545" s="35" t="s">
        <v>66</v>
      </c>
      <c r="H545" s="43">
        <v>3.5115755294117638E-2</v>
      </c>
      <c r="I545" s="43">
        <v>3.0836520641002256E-5</v>
      </c>
      <c r="J545" s="43"/>
      <c r="K545" s="43">
        <v>2.0902235294117645E-2</v>
      </c>
      <c r="L545" s="43">
        <v>7.9428494117647055E-4</v>
      </c>
      <c r="M545" s="43">
        <v>2.3828548235294116E-3</v>
      </c>
      <c r="N545" s="43">
        <v>3.1771397647058822E-3</v>
      </c>
      <c r="O545" s="43">
        <v>3.1771397647058822E-3</v>
      </c>
      <c r="P545" s="43">
        <v>6.270670588235293E-4</v>
      </c>
      <c r="Q545" s="43">
        <v>2.2992458823529408E-3</v>
      </c>
      <c r="R545" s="44">
        <v>49.87980638106491</v>
      </c>
      <c r="S545" s="43">
        <v>9.4006419866311558E-4</v>
      </c>
      <c r="T545" s="43">
        <v>9.4006419866311553E-5</v>
      </c>
      <c r="U545" s="43">
        <v>3.9613163848941158E-5</v>
      </c>
      <c r="V545" s="44">
        <v>49.931039879892047</v>
      </c>
    </row>
    <row r="546" spans="2:22" x14ac:dyDescent="0.35">
      <c r="B546" s="59" t="s">
        <v>68</v>
      </c>
      <c r="C546" s="59" t="s">
        <v>67</v>
      </c>
      <c r="D546" s="34" t="s">
        <v>63</v>
      </c>
      <c r="E546" s="34" t="s">
        <v>28</v>
      </c>
      <c r="F546" s="55">
        <v>3</v>
      </c>
      <c r="G546" s="35" t="s">
        <v>66</v>
      </c>
      <c r="H546" s="43">
        <v>4.1900632941176477E-2</v>
      </c>
      <c r="I546" s="43">
        <v>3.6794587550223827E-5</v>
      </c>
      <c r="J546" s="43"/>
      <c r="K546" s="43">
        <v>2.4940852941176473E-2</v>
      </c>
      <c r="L546" s="43">
        <v>9.4775241176470605E-4</v>
      </c>
      <c r="M546" s="43">
        <v>2.8432572352941185E-3</v>
      </c>
      <c r="N546" s="43">
        <v>3.7910096470588242E-3</v>
      </c>
      <c r="O546" s="43">
        <v>3.7910096470588242E-3</v>
      </c>
      <c r="P546" s="43">
        <v>7.4822558823529417E-4</v>
      </c>
      <c r="Q546" s="43">
        <v>2.7434938235294123E-3</v>
      </c>
      <c r="R546" s="44">
        <v>59.517314688089748</v>
      </c>
      <c r="S546" s="43">
        <v>1.1216983544683329E-3</v>
      </c>
      <c r="T546" s="43">
        <v>1.121698354468333E-4</v>
      </c>
      <c r="U546" s="43">
        <v>4.726700662341176E-5</v>
      </c>
      <c r="V546" s="44">
        <v>59.578447248408274</v>
      </c>
    </row>
    <row r="547" spans="2:22" x14ac:dyDescent="0.35">
      <c r="B547" s="59" t="s">
        <v>68</v>
      </c>
      <c r="C547" s="59" t="s">
        <v>67</v>
      </c>
      <c r="D547" s="34" t="s">
        <v>63</v>
      </c>
      <c r="E547" s="34" t="s">
        <v>29</v>
      </c>
      <c r="F547" s="55">
        <v>3</v>
      </c>
      <c r="G547" s="35" t="s">
        <v>66</v>
      </c>
      <c r="H547" s="43">
        <v>4.7498368235294117E-2</v>
      </c>
      <c r="I547" s="43">
        <v>4.1710178244320073E-5</v>
      </c>
      <c r="J547" s="43"/>
      <c r="K547" s="43">
        <v>2.8272838235294116E-2</v>
      </c>
      <c r="L547" s="43">
        <v>1.0743678529411764E-3</v>
      </c>
      <c r="M547" s="43">
        <v>3.2231035588235293E-3</v>
      </c>
      <c r="N547" s="43">
        <v>4.2974714117647054E-3</v>
      </c>
      <c r="O547" s="43">
        <v>4.2974714117647054E-3</v>
      </c>
      <c r="P547" s="43">
        <v>8.4818514705882356E-4</v>
      </c>
      <c r="Q547" s="43">
        <v>3.1100122058823525E-3</v>
      </c>
      <c r="R547" s="44">
        <v>67.46855908834371</v>
      </c>
      <c r="S547" s="43">
        <v>1.2715521878692746E-3</v>
      </c>
      <c r="T547" s="43">
        <v>1.2715521878692746E-4</v>
      </c>
      <c r="U547" s="43">
        <v>5.3581665201352918E-5</v>
      </c>
      <c r="V547" s="44">
        <v>67.537858682582581</v>
      </c>
    </row>
    <row r="548" spans="2:22" x14ac:dyDescent="0.35">
      <c r="B548" s="59" t="s">
        <v>68</v>
      </c>
      <c r="C548" s="59" t="s">
        <v>67</v>
      </c>
      <c r="D548" s="34" t="s">
        <v>63</v>
      </c>
      <c r="E548" s="34" t="s">
        <v>30</v>
      </c>
      <c r="F548" s="55">
        <v>4</v>
      </c>
      <c r="G548" s="35" t="s">
        <v>66</v>
      </c>
      <c r="H548" s="43">
        <v>0.10676254235294116</v>
      </c>
      <c r="I548" s="43">
        <v>9.3752371645665082E-5</v>
      </c>
      <c r="J548" s="43"/>
      <c r="K548" s="43">
        <v>6.3549132352941171E-2</v>
      </c>
      <c r="L548" s="43">
        <v>2.4148670294117645E-3</v>
      </c>
      <c r="M548" s="43">
        <v>7.2446010882352939E-3</v>
      </c>
      <c r="N548" s="43">
        <v>9.6594681176470579E-3</v>
      </c>
      <c r="O548" s="43">
        <v>9.6594681176470579E-3</v>
      </c>
      <c r="P548" s="43">
        <v>1.9064739705882351E-3</v>
      </c>
      <c r="Q548" s="43">
        <v>6.9904045588235295E-3</v>
      </c>
      <c r="R548" s="44">
        <v>151.64973376514575</v>
      </c>
      <c r="S548" s="43">
        <v>2.8580801689624159E-3</v>
      </c>
      <c r="T548" s="43">
        <v>2.8580801689624159E-4</v>
      </c>
      <c r="U548" s="43">
        <v>1.2043602786652938E-4</v>
      </c>
      <c r="V548" s="44">
        <v>151.80549913435422</v>
      </c>
    </row>
    <row r="549" spans="2:22" x14ac:dyDescent="0.35">
      <c r="B549" s="59" t="s">
        <v>68</v>
      </c>
      <c r="C549" s="59" t="s">
        <v>67</v>
      </c>
      <c r="D549" s="34" t="s">
        <v>63</v>
      </c>
      <c r="E549" s="34" t="s">
        <v>31</v>
      </c>
      <c r="F549" s="55">
        <v>4</v>
      </c>
      <c r="G549" s="35" t="s">
        <v>66</v>
      </c>
      <c r="H549" s="43">
        <v>0.20302246588235295</v>
      </c>
      <c r="I549" s="43">
        <v>1.7828198218527489E-4</v>
      </c>
      <c r="J549" s="43"/>
      <c r="K549" s="43">
        <v>0.12084670588235295</v>
      </c>
      <c r="L549" s="43">
        <v>4.5921748235294114E-3</v>
      </c>
      <c r="M549" s="43">
        <v>1.3776524470588237E-2</v>
      </c>
      <c r="N549" s="43">
        <v>1.8368699294117646E-2</v>
      </c>
      <c r="O549" s="43">
        <v>1.8368699294117646E-2</v>
      </c>
      <c r="P549" s="43">
        <v>3.6254011764705885E-3</v>
      </c>
      <c r="Q549" s="43">
        <v>1.3293137647058823E-2</v>
      </c>
      <c r="R549" s="44">
        <v>288.38113275366408</v>
      </c>
      <c r="S549" s="43">
        <v>5.4350006172948382E-3</v>
      </c>
      <c r="T549" s="43">
        <v>5.4350006172948387E-4</v>
      </c>
      <c r="U549" s="43">
        <v>2.2902432650682349E-4</v>
      </c>
      <c r="V549" s="44">
        <v>288.67734028730666</v>
      </c>
    </row>
    <row r="550" spans="2:22" x14ac:dyDescent="0.35">
      <c r="B550" s="59" t="s">
        <v>68</v>
      </c>
      <c r="C550" s="59" t="s">
        <v>67</v>
      </c>
      <c r="D550" s="34" t="s">
        <v>63</v>
      </c>
      <c r="E550" s="34" t="s">
        <v>32</v>
      </c>
      <c r="F550" s="55">
        <v>4</v>
      </c>
      <c r="G550" s="35" t="s">
        <v>66</v>
      </c>
      <c r="H550" s="43">
        <v>0.23746226823529412</v>
      </c>
      <c r="I550" s="43">
        <v>2.0852492206321649E-4</v>
      </c>
      <c r="J550" s="43"/>
      <c r="K550" s="43">
        <v>0.14134658823529411</v>
      </c>
      <c r="L550" s="43">
        <v>5.3711703529411769E-3</v>
      </c>
      <c r="M550" s="43">
        <v>1.611351105882353E-2</v>
      </c>
      <c r="N550" s="43">
        <v>2.1484681411764708E-2</v>
      </c>
      <c r="O550" s="43">
        <v>2.1484681411764708E-2</v>
      </c>
      <c r="P550" s="43">
        <v>4.240397647058824E-3</v>
      </c>
      <c r="Q550" s="43">
        <v>1.5548124705882353E-2</v>
      </c>
      <c r="R550" s="44">
        <v>337.30078886752852</v>
      </c>
      <c r="S550" s="43">
        <v>6.3569692587170856E-3</v>
      </c>
      <c r="T550" s="43">
        <v>6.3569692587170856E-4</v>
      </c>
      <c r="U550" s="43">
        <v>2.6787496554635286E-4</v>
      </c>
      <c r="V550" s="44">
        <v>337.64724369212865</v>
      </c>
    </row>
    <row r="551" spans="2:22" x14ac:dyDescent="0.35">
      <c r="B551" s="64" t="s">
        <v>68</v>
      </c>
      <c r="C551" s="59" t="s">
        <v>67</v>
      </c>
      <c r="D551" s="34" t="s">
        <v>63</v>
      </c>
      <c r="E551" s="34" t="s">
        <v>62</v>
      </c>
      <c r="F551" s="55"/>
      <c r="G551" s="35"/>
      <c r="H551" s="43">
        <f>SUM(H539:H550)</f>
        <v>1.4114024152941176</v>
      </c>
      <c r="I551" s="43">
        <f>SUM(I539:I550)</f>
        <v>1.2394077629100046E-3</v>
      </c>
      <c r="J551" s="43">
        <f>SUM(J539:J550)</f>
        <v>0</v>
      </c>
      <c r="K551" s="43">
        <f>SUM(K539:K550)</f>
        <v>0.84012048529411754</v>
      </c>
      <c r="L551" s="43">
        <f t="shared" ref="L551:V551" si="44">SUM(L539:L550)</f>
        <v>3.1924578441176472E-2</v>
      </c>
      <c r="M551" s="43">
        <f t="shared" si="44"/>
        <v>9.577373532352941E-2</v>
      </c>
      <c r="N551" s="43">
        <f t="shared" si="44"/>
        <v>0.12769831376470589</v>
      </c>
      <c r="O551" s="43">
        <f t="shared" si="44"/>
        <v>0.12769831376470589</v>
      </c>
      <c r="P551" s="43">
        <f t="shared" si="44"/>
        <v>2.5203614558823528E-2</v>
      </c>
      <c r="Q551" s="43">
        <f t="shared" si="44"/>
        <v>9.2413253382352942E-2</v>
      </c>
      <c r="R551" s="43">
        <f t="shared" si="44"/>
        <v>2004.8117607321119</v>
      </c>
      <c r="S551" s="43">
        <f t="shared" si="44"/>
        <v>3.7783862810631584E-2</v>
      </c>
      <c r="T551" s="43">
        <f t="shared" si="44"/>
        <v>3.7783862810631583E-3</v>
      </c>
      <c r="U551" s="43">
        <f t="shared" si="44"/>
        <v>1.5921660993919408E-3</v>
      </c>
      <c r="V551" s="44">
        <f t="shared" si="44"/>
        <v>2006.8709812552911</v>
      </c>
    </row>
    <row r="552" spans="2:22" x14ac:dyDescent="0.35">
      <c r="B552" s="59" t="s">
        <v>65</v>
      </c>
      <c r="C552" s="65" t="s">
        <v>64</v>
      </c>
      <c r="D552" s="42" t="s">
        <v>63</v>
      </c>
      <c r="E552" s="42" t="s">
        <v>21</v>
      </c>
      <c r="F552" s="66">
        <v>1</v>
      </c>
      <c r="G552" s="67" t="s">
        <v>66</v>
      </c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6"/>
    </row>
    <row r="553" spans="2:22" x14ac:dyDescent="0.35">
      <c r="B553" s="59" t="s">
        <v>65</v>
      </c>
      <c r="C553" s="59" t="s">
        <v>64</v>
      </c>
      <c r="D553" s="34" t="s">
        <v>63</v>
      </c>
      <c r="E553" s="34" t="s">
        <v>22</v>
      </c>
      <c r="F553" s="55">
        <v>1</v>
      </c>
      <c r="G553" s="35" t="s">
        <v>66</v>
      </c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4"/>
    </row>
    <row r="554" spans="2:22" x14ac:dyDescent="0.35">
      <c r="B554" s="59" t="s">
        <v>65</v>
      </c>
      <c r="C554" s="59" t="s">
        <v>64</v>
      </c>
      <c r="D554" s="34" t="s">
        <v>63</v>
      </c>
      <c r="E554" s="34" t="s">
        <v>23</v>
      </c>
      <c r="F554" s="55">
        <v>1</v>
      </c>
      <c r="G554" s="35" t="s">
        <v>66</v>
      </c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4"/>
    </row>
    <row r="555" spans="2:22" x14ac:dyDescent="0.35">
      <c r="B555" s="59" t="s">
        <v>65</v>
      </c>
      <c r="C555" s="59" t="s">
        <v>64</v>
      </c>
      <c r="D555" s="34" t="s">
        <v>63</v>
      </c>
      <c r="E555" s="34" t="s">
        <v>24</v>
      </c>
      <c r="F555" s="55">
        <v>2</v>
      </c>
      <c r="G555" s="35" t="s">
        <v>66</v>
      </c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4"/>
    </row>
    <row r="556" spans="2:22" x14ac:dyDescent="0.35">
      <c r="B556" s="59" t="s">
        <v>65</v>
      </c>
      <c r="C556" s="59" t="s">
        <v>64</v>
      </c>
      <c r="D556" s="34" t="s">
        <v>63</v>
      </c>
      <c r="E556" s="34" t="s">
        <v>25</v>
      </c>
      <c r="F556" s="55">
        <v>2</v>
      </c>
      <c r="G556" s="35" t="s">
        <v>66</v>
      </c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4"/>
    </row>
    <row r="557" spans="2:22" x14ac:dyDescent="0.35">
      <c r="B557" s="59" t="s">
        <v>65</v>
      </c>
      <c r="C557" s="59" t="s">
        <v>64</v>
      </c>
      <c r="D557" s="34" t="s">
        <v>63</v>
      </c>
      <c r="E557" s="34" t="s">
        <v>26</v>
      </c>
      <c r="F557" s="55">
        <v>2</v>
      </c>
      <c r="G557" s="35" t="s">
        <v>66</v>
      </c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4"/>
    </row>
    <row r="558" spans="2:22" x14ac:dyDescent="0.35">
      <c r="B558" s="59" t="s">
        <v>65</v>
      </c>
      <c r="C558" s="59" t="s">
        <v>64</v>
      </c>
      <c r="D558" s="34" t="s">
        <v>63</v>
      </c>
      <c r="E558" s="34" t="s">
        <v>27</v>
      </c>
      <c r="F558" s="55">
        <v>3</v>
      </c>
      <c r="G558" s="35" t="s">
        <v>66</v>
      </c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4"/>
    </row>
    <row r="559" spans="2:22" x14ac:dyDescent="0.35">
      <c r="B559" s="59" t="s">
        <v>65</v>
      </c>
      <c r="C559" s="59" t="s">
        <v>64</v>
      </c>
      <c r="D559" s="34" t="s">
        <v>63</v>
      </c>
      <c r="E559" s="34" t="s">
        <v>28</v>
      </c>
      <c r="F559" s="55">
        <v>3</v>
      </c>
      <c r="G559" s="35" t="s">
        <v>66</v>
      </c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4"/>
    </row>
    <row r="560" spans="2:22" x14ac:dyDescent="0.35">
      <c r="B560" s="59" t="s">
        <v>65</v>
      </c>
      <c r="C560" s="59" t="s">
        <v>64</v>
      </c>
      <c r="D560" s="34" t="s">
        <v>63</v>
      </c>
      <c r="E560" s="34" t="s">
        <v>29</v>
      </c>
      <c r="F560" s="55">
        <v>3</v>
      </c>
      <c r="G560" s="35" t="s">
        <v>66</v>
      </c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4"/>
    </row>
    <row r="561" spans="2:22" x14ac:dyDescent="0.35">
      <c r="B561" s="59" t="s">
        <v>65</v>
      </c>
      <c r="C561" s="59" t="s">
        <v>64</v>
      </c>
      <c r="D561" s="34" t="s">
        <v>63</v>
      </c>
      <c r="E561" s="34" t="s">
        <v>30</v>
      </c>
      <c r="F561" s="55">
        <v>4</v>
      </c>
      <c r="G561" s="35" t="s">
        <v>66</v>
      </c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4"/>
    </row>
    <row r="562" spans="2:22" x14ac:dyDescent="0.35">
      <c r="B562" s="59" t="s">
        <v>65</v>
      </c>
      <c r="C562" s="59" t="s">
        <v>64</v>
      </c>
      <c r="D562" s="34" t="s">
        <v>63</v>
      </c>
      <c r="E562" s="34" t="s">
        <v>31</v>
      </c>
      <c r="F562" s="55">
        <v>4</v>
      </c>
      <c r="G562" s="35" t="s">
        <v>66</v>
      </c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4"/>
    </row>
    <row r="563" spans="2:22" x14ac:dyDescent="0.35">
      <c r="B563" s="59" t="s">
        <v>65</v>
      </c>
      <c r="C563" s="59" t="s">
        <v>64</v>
      </c>
      <c r="D563" s="34" t="s">
        <v>63</v>
      </c>
      <c r="E563" s="34" t="s">
        <v>32</v>
      </c>
      <c r="F563" s="55">
        <v>4</v>
      </c>
      <c r="G563" s="35" t="s">
        <v>66</v>
      </c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4"/>
    </row>
    <row r="564" spans="2:22" x14ac:dyDescent="0.35">
      <c r="B564" s="64" t="s">
        <v>65</v>
      </c>
      <c r="C564" s="64" t="s">
        <v>64</v>
      </c>
      <c r="D564" s="39" t="s">
        <v>63</v>
      </c>
      <c r="E564" s="39" t="s">
        <v>62</v>
      </c>
      <c r="F564" s="56"/>
      <c r="G564" s="38"/>
      <c r="H564" s="68">
        <f>SUM(H552:H563)</f>
        <v>0</v>
      </c>
      <c r="I564" s="68">
        <f>SUM(I552:I563)</f>
        <v>0</v>
      </c>
      <c r="J564" s="68">
        <f>SUM(J552:J563)</f>
        <v>0</v>
      </c>
      <c r="K564" s="68">
        <f>SUM(K552:K563)</f>
        <v>0</v>
      </c>
      <c r="L564" s="68">
        <f>SUM(L552:L563)</f>
        <v>0</v>
      </c>
      <c r="M564" s="68">
        <f t="shared" ref="M564:V564" si="45">SUM(M552:M563)</f>
        <v>0</v>
      </c>
      <c r="N564" s="68">
        <f t="shared" si="45"/>
        <v>0</v>
      </c>
      <c r="O564" s="68">
        <f t="shared" si="45"/>
        <v>0</v>
      </c>
      <c r="P564" s="68">
        <f t="shared" si="45"/>
        <v>0</v>
      </c>
      <c r="Q564" s="68">
        <f t="shared" si="45"/>
        <v>0</v>
      </c>
      <c r="R564" s="68">
        <f t="shared" si="45"/>
        <v>0</v>
      </c>
      <c r="S564" s="68">
        <f t="shared" si="45"/>
        <v>0</v>
      </c>
      <c r="T564" s="68">
        <f t="shared" si="45"/>
        <v>0</v>
      </c>
      <c r="U564" s="68">
        <f t="shared" si="45"/>
        <v>0</v>
      </c>
      <c r="V564" s="69">
        <f t="shared" si="45"/>
        <v>0</v>
      </c>
    </row>
    <row r="565" spans="2:22" x14ac:dyDescent="0.35">
      <c r="B565" s="35" t="s">
        <v>61</v>
      </c>
      <c r="C565" s="34"/>
      <c r="E565" s="34" t="s">
        <v>21</v>
      </c>
      <c r="F565" s="55">
        <v>1</v>
      </c>
      <c r="G565" s="35"/>
      <c r="H565" s="37">
        <f t="shared" ref="H565:V577" si="46">SUMIFS(H$6:H$564,$E$6:$E$564,$E565)</f>
        <v>30.298479867980337</v>
      </c>
      <c r="I565" s="37">
        <f t="shared" si="46"/>
        <v>8.9278155900432143E-3</v>
      </c>
      <c r="J565" s="37">
        <f t="shared" si="46"/>
        <v>5.497161514232344</v>
      </c>
      <c r="K565" s="37">
        <f t="shared" si="46"/>
        <v>25.937784563117571</v>
      </c>
      <c r="L565" s="37">
        <f t="shared" si="46"/>
        <v>4.5791239190782465</v>
      </c>
      <c r="M565" s="37">
        <f t="shared" si="46"/>
        <v>5.7639220211246114</v>
      </c>
      <c r="N565" s="37">
        <f t="shared" si="46"/>
        <v>9.7978354613738361</v>
      </c>
      <c r="O565" s="37">
        <f t="shared" si="46"/>
        <v>9.4723105395295288</v>
      </c>
      <c r="P565" s="37">
        <f t="shared" si="46"/>
        <v>0.1815520847171227</v>
      </c>
      <c r="Q565" s="37">
        <f t="shared" si="46"/>
        <v>12.103439893798852</v>
      </c>
      <c r="R565" s="37">
        <f t="shared" si="46"/>
        <v>149398.3904034876</v>
      </c>
      <c r="S565" s="37">
        <f t="shared" si="46"/>
        <v>28.597722872238354</v>
      </c>
      <c r="T565" s="37">
        <f t="shared" si="46"/>
        <v>0.58385022380699902</v>
      </c>
      <c r="U565" s="37">
        <f t="shared" si="46"/>
        <v>0.74865906549939731</v>
      </c>
      <c r="V565" s="37">
        <f t="shared" si="46"/>
        <v>150353.84695321918</v>
      </c>
    </row>
    <row r="566" spans="2:22" x14ac:dyDescent="0.35">
      <c r="B566" s="35"/>
      <c r="C566" s="34"/>
      <c r="E566" s="34" t="s">
        <v>22</v>
      </c>
      <c r="F566" s="55">
        <v>1</v>
      </c>
      <c r="G566" s="35"/>
      <c r="H566" s="37">
        <f t="shared" si="46"/>
        <v>47.264868114843303</v>
      </c>
      <c r="I566" s="37">
        <f t="shared" si="46"/>
        <v>1.1403630691349715E-2</v>
      </c>
      <c r="J566" s="37">
        <f t="shared" si="46"/>
        <v>4.3661331755132142</v>
      </c>
      <c r="K566" s="37">
        <f t="shared" si="46"/>
        <v>28.822187986539667</v>
      </c>
      <c r="L566" s="37">
        <f t="shared" si="46"/>
        <v>4.2777391161118459</v>
      </c>
      <c r="M566" s="37">
        <f t="shared" si="46"/>
        <v>5.6599075598842736</v>
      </c>
      <c r="N566" s="37">
        <f t="shared" si="46"/>
        <v>9.461777023162977</v>
      </c>
      <c r="O566" s="37">
        <f t="shared" si="46"/>
        <v>9.1674373794663726</v>
      </c>
      <c r="P566" s="37">
        <f t="shared" si="46"/>
        <v>0.23190421471522438</v>
      </c>
      <c r="Q566" s="37">
        <f t="shared" si="46"/>
        <v>14.427847591320784</v>
      </c>
      <c r="R566" s="37">
        <f t="shared" si="46"/>
        <v>152290.36045184516</v>
      </c>
      <c r="S566" s="37">
        <f t="shared" si="46"/>
        <v>40.668981911969624</v>
      </c>
      <c r="T566" s="37">
        <f t="shared" si="46"/>
        <v>0.64201094909195078</v>
      </c>
      <c r="U566" s="37">
        <f t="shared" si="46"/>
        <v>0.76750268295762969</v>
      </c>
      <c r="V566" s="37">
        <f t="shared" si="46"/>
        <v>153599.2248468897</v>
      </c>
    </row>
    <row r="567" spans="2:22" x14ac:dyDescent="0.35">
      <c r="B567" s="35"/>
      <c r="C567" s="34"/>
      <c r="E567" s="34" t="s">
        <v>23</v>
      </c>
      <c r="F567" s="55">
        <v>1</v>
      </c>
      <c r="G567" s="35"/>
      <c r="H567" s="37">
        <f t="shared" si="46"/>
        <v>82.697234377349147</v>
      </c>
      <c r="I567" s="37">
        <f t="shared" si="46"/>
        <v>1.4818547739020384E-2</v>
      </c>
      <c r="J567" s="37">
        <f t="shared" si="46"/>
        <v>4.4093462679018298</v>
      </c>
      <c r="K567" s="37">
        <f t="shared" si="46"/>
        <v>41.512048854291137</v>
      </c>
      <c r="L567" s="37">
        <f t="shared" si="46"/>
        <v>4.3920344752894165</v>
      </c>
      <c r="M567" s="37">
        <f t="shared" si="46"/>
        <v>6.3322605935576934</v>
      </c>
      <c r="N567" s="37">
        <f t="shared" si="46"/>
        <v>10.282008549109651</v>
      </c>
      <c r="O567" s="37">
        <f t="shared" si="46"/>
        <v>9.9526195371601762</v>
      </c>
      <c r="P567" s="37">
        <f t="shared" si="46"/>
        <v>0.30134134777894461</v>
      </c>
      <c r="Q567" s="37">
        <f t="shared" si="46"/>
        <v>43.791150661747707</v>
      </c>
      <c r="R567" s="37">
        <f t="shared" si="46"/>
        <v>186104.033728977</v>
      </c>
      <c r="S567" s="37">
        <f t="shared" si="46"/>
        <v>73.998122985872641</v>
      </c>
      <c r="T567" s="37">
        <f t="shared" si="46"/>
        <v>0.89155011743158719</v>
      </c>
      <c r="U567" s="37">
        <f t="shared" si="46"/>
        <v>3.4729984437979717</v>
      </c>
      <c r="V567" s="37">
        <f t="shared" si="46"/>
        <v>188412.24195370081</v>
      </c>
    </row>
    <row r="568" spans="2:22" x14ac:dyDescent="0.35">
      <c r="B568" s="35"/>
      <c r="C568" s="34"/>
      <c r="E568" s="34" t="s">
        <v>24</v>
      </c>
      <c r="F568" s="55">
        <v>2</v>
      </c>
      <c r="G568" s="35"/>
      <c r="H568" s="37">
        <f t="shared" si="46"/>
        <v>148.64063267168032</v>
      </c>
      <c r="I568" s="37">
        <f t="shared" si="46"/>
        <v>1.4626780195825844E-2</v>
      </c>
      <c r="J568" s="37">
        <f t="shared" si="46"/>
        <v>2.9244448490287036</v>
      </c>
      <c r="K568" s="37">
        <f t="shared" si="46"/>
        <v>52.86135882253916</v>
      </c>
      <c r="L568" s="37">
        <f t="shared" si="46"/>
        <v>2.6213958448657095</v>
      </c>
      <c r="M568" s="37">
        <f t="shared" si="46"/>
        <v>5.4317354887283038</v>
      </c>
      <c r="N568" s="37">
        <f t="shared" si="46"/>
        <v>7.8873892483661674</v>
      </c>
      <c r="O568" s="37">
        <f t="shared" si="46"/>
        <v>7.6223478654196608</v>
      </c>
      <c r="P568" s="37">
        <f t="shared" si="46"/>
        <v>0.29744002487632376</v>
      </c>
      <c r="Q568" s="37">
        <f t="shared" si="46"/>
        <v>82.663917550602392</v>
      </c>
      <c r="R568" s="37">
        <f t="shared" si="46"/>
        <v>191139.33164093815</v>
      </c>
      <c r="S568" s="37">
        <f t="shared" si="46"/>
        <v>107.64966339763021</v>
      </c>
      <c r="T568" s="37">
        <f t="shared" si="46"/>
        <v>1.0541055112170996</v>
      </c>
      <c r="U568" s="37">
        <f t="shared" si="46"/>
        <v>2.8541341459882235</v>
      </c>
      <c r="V568" s="37">
        <f t="shared" si="46"/>
        <v>194432.86017654432</v>
      </c>
    </row>
    <row r="569" spans="2:22" x14ac:dyDescent="0.35">
      <c r="B569" s="35"/>
      <c r="C569" s="34"/>
      <c r="E569" s="34" t="s">
        <v>25</v>
      </c>
      <c r="F569" s="55">
        <v>2</v>
      </c>
      <c r="G569" s="35"/>
      <c r="H569" s="37">
        <f t="shared" si="46"/>
        <v>84.016904668047388</v>
      </c>
      <c r="I569" s="37">
        <f t="shared" si="46"/>
        <v>7.2130547988549926E-3</v>
      </c>
      <c r="J569" s="37">
        <f t="shared" si="46"/>
        <v>3.8183856531744502</v>
      </c>
      <c r="K569" s="37">
        <f t="shared" si="46"/>
        <v>37.440922978215532</v>
      </c>
      <c r="L569" s="37">
        <f t="shared" si="46"/>
        <v>3.9511290248808382</v>
      </c>
      <c r="M569" s="37">
        <f t="shared" si="46"/>
        <v>5.8460450115532332</v>
      </c>
      <c r="N569" s="37">
        <f t="shared" si="46"/>
        <v>9.3810020635971405</v>
      </c>
      <c r="O569" s="37">
        <f t="shared" si="46"/>
        <v>9.0605500336382487</v>
      </c>
      <c r="P569" s="37">
        <f t="shared" si="46"/>
        <v>0.14673414546635033</v>
      </c>
      <c r="Q569" s="37">
        <f t="shared" si="46"/>
        <v>45.031812660079737</v>
      </c>
      <c r="R569" s="37">
        <f t="shared" si="46"/>
        <v>168451.40414432413</v>
      </c>
      <c r="S569" s="37">
        <f t="shared" si="46"/>
        <v>50.223046225573874</v>
      </c>
      <c r="T569" s="37">
        <f t="shared" si="46"/>
        <v>0.79004374836021418</v>
      </c>
      <c r="U569" s="37">
        <f t="shared" si="46"/>
        <v>2.2847654778778863</v>
      </c>
      <c r="V569" s="37">
        <f t="shared" si="46"/>
        <v>170067.01103195577</v>
      </c>
    </row>
    <row r="570" spans="2:22" x14ac:dyDescent="0.35">
      <c r="B570" s="35"/>
      <c r="C570" s="34"/>
      <c r="E570" s="34" t="s">
        <v>26</v>
      </c>
      <c r="F570" s="55">
        <v>2</v>
      </c>
      <c r="G570" s="35"/>
      <c r="H570" s="37">
        <f t="shared" si="46"/>
        <v>75.958540765598499</v>
      </c>
      <c r="I570" s="37">
        <f t="shared" si="46"/>
        <v>1.3460012666612011E-2</v>
      </c>
      <c r="J570" s="37">
        <f t="shared" si="46"/>
        <v>3.0481124438896616</v>
      </c>
      <c r="K570" s="37">
        <f t="shared" si="46"/>
        <v>33.400237845212175</v>
      </c>
      <c r="L570" s="37">
        <f t="shared" si="46"/>
        <v>3.6754619157538246</v>
      </c>
      <c r="M570" s="37">
        <f t="shared" si="46"/>
        <v>5.1282194483220476</v>
      </c>
      <c r="N570" s="37">
        <f t="shared" si="46"/>
        <v>8.3757351079611837</v>
      </c>
      <c r="O570" s="37">
        <f t="shared" si="46"/>
        <v>8.0151817453271352</v>
      </c>
      <c r="P570" s="37">
        <f t="shared" si="46"/>
        <v>0.27371750799773636</v>
      </c>
      <c r="Q570" s="37">
        <f t="shared" si="46"/>
        <v>40.616926846113728</v>
      </c>
      <c r="R570" s="37">
        <f t="shared" si="46"/>
        <v>146973.94757467409</v>
      </c>
      <c r="S570" s="37">
        <f t="shared" si="46"/>
        <v>46.119126363327069</v>
      </c>
      <c r="T570" s="37">
        <f t="shared" si="46"/>
        <v>0.7178970356630977</v>
      </c>
      <c r="U570" s="37">
        <f t="shared" si="46"/>
        <v>1.849099714351262</v>
      </c>
      <c r="V570" s="37">
        <f t="shared" si="46"/>
        <v>148455.52582729794</v>
      </c>
    </row>
    <row r="571" spans="2:22" x14ac:dyDescent="0.35">
      <c r="B571" s="35"/>
      <c r="C571" s="34"/>
      <c r="E571" s="34" t="s">
        <v>27</v>
      </c>
      <c r="F571" s="55">
        <v>3</v>
      </c>
      <c r="G571" s="35"/>
      <c r="H571" s="37">
        <f t="shared" si="46"/>
        <v>30.151409643464987</v>
      </c>
      <c r="I571" s="37">
        <f t="shared" si="46"/>
        <v>1.4294087018491584E-2</v>
      </c>
      <c r="J571" s="37">
        <f t="shared" si="46"/>
        <v>3.4699827924446489</v>
      </c>
      <c r="K571" s="37">
        <f t="shared" si="46"/>
        <v>22.673978265161502</v>
      </c>
      <c r="L571" s="37">
        <f t="shared" si="46"/>
        <v>3.8590412235035405</v>
      </c>
      <c r="M571" s="37">
        <f t="shared" si="46"/>
        <v>4.8582121107390757</v>
      </c>
      <c r="N571" s="37">
        <f t="shared" si="46"/>
        <v>8.213264037009564</v>
      </c>
      <c r="O571" s="37">
        <f t="shared" si="46"/>
        <v>7.8236951865183997</v>
      </c>
      <c r="P571" s="37">
        <f t="shared" si="46"/>
        <v>0.2906828084632605</v>
      </c>
      <c r="Q571" s="37">
        <f t="shared" si="46"/>
        <v>9.0920462080105118</v>
      </c>
      <c r="R571" s="37">
        <f t="shared" si="46"/>
        <v>141068.83380827459</v>
      </c>
      <c r="S571" s="37">
        <f t="shared" si="46"/>
        <v>27.249739447608327</v>
      </c>
      <c r="T571" s="37">
        <f t="shared" si="46"/>
        <v>0.53984596295910459</v>
      </c>
      <c r="U571" s="37">
        <f t="shared" si="46"/>
        <v>1.1382579193899605</v>
      </c>
      <c r="V571" s="37">
        <f t="shared" si="46"/>
        <v>141974.88569299178</v>
      </c>
    </row>
    <row r="572" spans="2:22" x14ac:dyDescent="0.35">
      <c r="B572" s="35"/>
      <c r="C572" s="34"/>
      <c r="E572" s="34" t="s">
        <v>28</v>
      </c>
      <c r="F572" s="55">
        <v>3</v>
      </c>
      <c r="G572" s="35"/>
      <c r="H572" s="37">
        <f t="shared" si="46"/>
        <v>63.256317044357552</v>
      </c>
      <c r="I572" s="37">
        <f t="shared" si="46"/>
        <v>1.0398648050009273E-2</v>
      </c>
      <c r="J572" s="37">
        <f t="shared" si="46"/>
        <v>2.7540894554723758</v>
      </c>
      <c r="K572" s="37">
        <f t="shared" si="46"/>
        <v>32.139356759356247</v>
      </c>
      <c r="L572" s="37">
        <f t="shared" si="46"/>
        <v>4.1822069718235477</v>
      </c>
      <c r="M572" s="37">
        <f t="shared" si="46"/>
        <v>5.5081264591332539</v>
      </c>
      <c r="N572" s="37">
        <f t="shared" si="46"/>
        <v>9.1924762731531402</v>
      </c>
      <c r="O572" s="37">
        <f t="shared" si="46"/>
        <v>8.8035788768271939</v>
      </c>
      <c r="P572" s="37">
        <f t="shared" si="46"/>
        <v>0.21146599370655741</v>
      </c>
      <c r="Q572" s="37">
        <f t="shared" si="46"/>
        <v>35.944193294381662</v>
      </c>
      <c r="R572" s="37">
        <f t="shared" si="46"/>
        <v>158109.17300159539</v>
      </c>
      <c r="S572" s="37">
        <f t="shared" si="46"/>
        <v>38.21718919421685</v>
      </c>
      <c r="T572" s="37">
        <f t="shared" si="46"/>
        <v>0.71322092725272446</v>
      </c>
      <c r="U572" s="37">
        <f t="shared" si="46"/>
        <v>2.1770976369340191</v>
      </c>
      <c r="V572" s="37">
        <f t="shared" si="46"/>
        <v>159368.25784475543</v>
      </c>
    </row>
    <row r="573" spans="2:22" x14ac:dyDescent="0.35">
      <c r="B573" s="35"/>
      <c r="C573" s="34"/>
      <c r="E573" s="34" t="s">
        <v>29</v>
      </c>
      <c r="F573" s="55">
        <v>3</v>
      </c>
      <c r="G573" s="35"/>
      <c r="H573" s="37">
        <f t="shared" si="46"/>
        <v>30.318061744713926</v>
      </c>
      <c r="I573" s="37">
        <f t="shared" si="46"/>
        <v>1.5632099930838556E-2</v>
      </c>
      <c r="J573" s="37">
        <f t="shared" si="46"/>
        <v>2.5018616590767988</v>
      </c>
      <c r="K573" s="37">
        <f t="shared" si="46"/>
        <v>22.793280195968748</v>
      </c>
      <c r="L573" s="37">
        <f t="shared" si="46"/>
        <v>3.7251271243608577</v>
      </c>
      <c r="M573" s="37">
        <f t="shared" si="46"/>
        <v>4.8070038767803034</v>
      </c>
      <c r="N573" s="37">
        <f t="shared" si="46"/>
        <v>8.061254061242261</v>
      </c>
      <c r="O573" s="37">
        <f t="shared" si="46"/>
        <v>7.7114560427076748</v>
      </c>
      <c r="P573" s="37">
        <f t="shared" si="46"/>
        <v>0.317884819081725</v>
      </c>
      <c r="Q573" s="37">
        <f t="shared" si="46"/>
        <v>13.025599088139113</v>
      </c>
      <c r="R573" s="37">
        <f t="shared" si="46"/>
        <v>138222.80733215928</v>
      </c>
      <c r="S573" s="37">
        <f t="shared" si="46"/>
        <v>25.11021394392036</v>
      </c>
      <c r="T573" s="37">
        <f t="shared" si="46"/>
        <v>0.53989159426850586</v>
      </c>
      <c r="U573" s="37">
        <f t="shared" si="46"/>
        <v>1.0885546163600857</v>
      </c>
      <c r="V573" s="37">
        <f t="shared" si="46"/>
        <v>139068.9645950702</v>
      </c>
    </row>
    <row r="574" spans="2:22" x14ac:dyDescent="0.35">
      <c r="B574" s="35"/>
      <c r="C574" s="34"/>
      <c r="E574" s="34" t="s">
        <v>30</v>
      </c>
      <c r="F574" s="55">
        <v>4</v>
      </c>
      <c r="G574" s="35"/>
      <c r="H574" s="37">
        <f t="shared" si="46"/>
        <v>47.98255884617943</v>
      </c>
      <c r="I574" s="37">
        <f t="shared" si="46"/>
        <v>1.1758861400993689E-2</v>
      </c>
      <c r="J574" s="37">
        <f t="shared" si="46"/>
        <v>3.7257448474647772</v>
      </c>
      <c r="K574" s="37">
        <f t="shared" si="46"/>
        <v>29.315991884702417</v>
      </c>
      <c r="L574" s="37">
        <f t="shared" si="46"/>
        <v>4.1942586765966761</v>
      </c>
      <c r="M574" s="37">
        <f t="shared" si="46"/>
        <v>5.3869341119887979</v>
      </c>
      <c r="N574" s="37">
        <f t="shared" si="46"/>
        <v>9.0882766122422289</v>
      </c>
      <c r="O574" s="37">
        <f t="shared" si="46"/>
        <v>8.7454772839438562</v>
      </c>
      <c r="P574" s="37">
        <f t="shared" si="46"/>
        <v>0.23914508712009927</v>
      </c>
      <c r="Q574" s="37">
        <f t="shared" si="46"/>
        <v>25.078642401814477</v>
      </c>
      <c r="R574" s="37">
        <f t="shared" si="46"/>
        <v>154333.92285155092</v>
      </c>
      <c r="S574" s="37">
        <f t="shared" si="46"/>
        <v>32.703272261415769</v>
      </c>
      <c r="T574" s="37">
        <f t="shared" si="46"/>
        <v>0.66160808165054941</v>
      </c>
      <c r="U574" s="37">
        <f t="shared" si="46"/>
        <v>1.482886574988598</v>
      </c>
      <c r="V574" s="37">
        <f t="shared" si="46"/>
        <v>155424.94061650801</v>
      </c>
    </row>
    <row r="575" spans="2:22" x14ac:dyDescent="0.35">
      <c r="B575" s="35"/>
      <c r="C575" s="34"/>
      <c r="E575" s="34" t="s">
        <v>31</v>
      </c>
      <c r="F575" s="55">
        <v>4</v>
      </c>
      <c r="G575" s="35"/>
      <c r="H575" s="37">
        <f t="shared" si="46"/>
        <v>37.113310114627964</v>
      </c>
      <c r="I575" s="37">
        <f t="shared" si="46"/>
        <v>1.3608524289304485E-2</v>
      </c>
      <c r="J575" s="37">
        <f t="shared" si="46"/>
        <v>4.2163166914146633</v>
      </c>
      <c r="K575" s="37">
        <f t="shared" si="46"/>
        <v>25.226880078189371</v>
      </c>
      <c r="L575" s="37">
        <f t="shared" si="46"/>
        <v>4.1816120035382083</v>
      </c>
      <c r="M575" s="37">
        <f t="shared" si="46"/>
        <v>5.3222791187961356</v>
      </c>
      <c r="N575" s="37">
        <f t="shared" si="46"/>
        <v>8.9704148225990057</v>
      </c>
      <c r="O575" s="37">
        <f t="shared" si="46"/>
        <v>8.6537444561039258</v>
      </c>
      <c r="P575" s="37">
        <f t="shared" si="46"/>
        <v>0.27673780439719092</v>
      </c>
      <c r="Q575" s="37">
        <f t="shared" si="46"/>
        <v>8.220667408527218</v>
      </c>
      <c r="R575" s="37">
        <f t="shared" si="46"/>
        <v>144465.87020472245</v>
      </c>
      <c r="S575" s="37">
        <f t="shared" si="46"/>
        <v>33.031723221862329</v>
      </c>
      <c r="T575" s="37">
        <f t="shared" si="46"/>
        <v>0.59506509853065637</v>
      </c>
      <c r="U575" s="37">
        <f t="shared" si="46"/>
        <v>0.62748704475734007</v>
      </c>
      <c r="V575" s="37">
        <f t="shared" si="46"/>
        <v>145548.4507060452</v>
      </c>
    </row>
    <row r="576" spans="2:22" x14ac:dyDescent="0.35">
      <c r="B576" s="35"/>
      <c r="C576" s="34"/>
      <c r="E576" s="34" t="s">
        <v>32</v>
      </c>
      <c r="F576" s="55">
        <v>4</v>
      </c>
      <c r="G576" s="35"/>
      <c r="H576" s="37">
        <f t="shared" si="46"/>
        <v>110.71303072463013</v>
      </c>
      <c r="I576" s="37">
        <f t="shared" si="46"/>
        <v>1.4479388677997852E-2</v>
      </c>
      <c r="J576" s="37">
        <f t="shared" si="46"/>
        <v>3.0861267638893111</v>
      </c>
      <c r="K576" s="37">
        <f t="shared" si="46"/>
        <v>40.453211860349214</v>
      </c>
      <c r="L576" s="37">
        <f t="shared" si="46"/>
        <v>3.2038889822248033</v>
      </c>
      <c r="M576" s="37">
        <f t="shared" si="46"/>
        <v>5.3946688512722476</v>
      </c>
      <c r="N576" s="37">
        <f t="shared" si="46"/>
        <v>8.338022182768329</v>
      </c>
      <c r="O576" s="37">
        <f t="shared" si="46"/>
        <v>8.0801344057695275</v>
      </c>
      <c r="P576" s="37">
        <f t="shared" si="46"/>
        <v>0.29444729448625162</v>
      </c>
      <c r="Q576" s="37">
        <f t="shared" si="46"/>
        <v>32.088130900000088</v>
      </c>
      <c r="R576" s="37">
        <f t="shared" si="46"/>
        <v>175210.55250445072</v>
      </c>
      <c r="S576" s="37">
        <f t="shared" si="46"/>
        <v>75.170983662122254</v>
      </c>
      <c r="T576" s="37">
        <f t="shared" si="46"/>
        <v>0.8546221726321479</v>
      </c>
      <c r="U576" s="37">
        <f t="shared" si="46"/>
        <v>2.3981850473305992</v>
      </c>
      <c r="V576" s="37">
        <f t="shared" si="46"/>
        <v>177541.81492273769</v>
      </c>
    </row>
    <row r="577" spans="2:22" x14ac:dyDescent="0.35">
      <c r="B577" s="70"/>
      <c r="C577" s="70"/>
      <c r="D577" s="70"/>
      <c r="E577" s="70" t="s">
        <v>33</v>
      </c>
      <c r="F577" s="56"/>
      <c r="G577" s="38"/>
      <c r="H577" s="41">
        <f t="shared" si="46"/>
        <v>788.411348583473</v>
      </c>
      <c r="I577" s="41">
        <f t="shared" si="46"/>
        <v>0.1506214510493416</v>
      </c>
      <c r="J577" s="41">
        <f t="shared" si="46"/>
        <v>43.81770611350278</v>
      </c>
      <c r="K577" s="41">
        <f t="shared" si="46"/>
        <v>392.57724009364279</v>
      </c>
      <c r="L577" s="41">
        <f t="shared" si="46"/>
        <v>46.843019278027505</v>
      </c>
      <c r="M577" s="41">
        <f t="shared" si="46"/>
        <v>65.439314651879968</v>
      </c>
      <c r="N577" s="41">
        <f t="shared" si="46"/>
        <v>107.0494554425855</v>
      </c>
      <c r="O577" s="41">
        <f t="shared" si="46"/>
        <v>103.10853335241171</v>
      </c>
      <c r="P577" s="41">
        <f t="shared" si="46"/>
        <v>3.0630531328067874</v>
      </c>
      <c r="Q577" s="41">
        <f t="shared" si="46"/>
        <v>362.08437450453636</v>
      </c>
      <c r="R577" s="41">
        <f t="shared" si="46"/>
        <v>1905768.6276469999</v>
      </c>
      <c r="S577" s="41">
        <f t="shared" si="46"/>
        <v>578.73978548775767</v>
      </c>
      <c r="T577" s="41">
        <f t="shared" si="46"/>
        <v>8.5837114228646367</v>
      </c>
      <c r="U577" s="41">
        <f t="shared" si="46"/>
        <v>20.889628370232973</v>
      </c>
      <c r="V577" s="41">
        <f t="shared" si="46"/>
        <v>1924248.0251677162</v>
      </c>
    </row>
    <row r="578" spans="2:22" x14ac:dyDescent="0.35"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</row>
    <row r="581" spans="2:22" x14ac:dyDescent="0.35">
      <c r="H581" s="36"/>
    </row>
    <row r="583" spans="2:22" x14ac:dyDescent="0.35">
      <c r="E583" s="34"/>
      <c r="F583" s="55"/>
      <c r="G583" s="55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</row>
    <row r="584" spans="2:22" x14ac:dyDescent="0.35">
      <c r="E584" s="34"/>
      <c r="F584" s="55"/>
      <c r="G584" s="55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</row>
    <row r="585" spans="2:22" x14ac:dyDescent="0.35">
      <c r="E585" s="34"/>
      <c r="F585" s="55"/>
      <c r="G585" s="55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</row>
    <row r="586" spans="2:22" x14ac:dyDescent="0.35">
      <c r="E586" s="34"/>
      <c r="F586" s="55"/>
      <c r="G586" s="55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</row>
    <row r="587" spans="2:22" x14ac:dyDescent="0.35">
      <c r="E587" s="34"/>
      <c r="F587" s="55"/>
      <c r="G587" s="55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</row>
    <row r="588" spans="2:22" x14ac:dyDescent="0.35">
      <c r="E588" s="34"/>
      <c r="F588" s="55"/>
      <c r="G588" s="55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</row>
    <row r="589" spans="2:22" x14ac:dyDescent="0.35">
      <c r="E589" s="34"/>
      <c r="F589" s="55"/>
      <c r="G589" s="55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</row>
    <row r="590" spans="2:22" x14ac:dyDescent="0.35">
      <c r="E590" s="34"/>
      <c r="F590" s="55"/>
      <c r="G590" s="55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</row>
    <row r="591" spans="2:22" x14ac:dyDescent="0.35">
      <c r="E591" s="34"/>
      <c r="F591" s="55"/>
      <c r="G591" s="55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</row>
    <row r="592" spans="2:22" x14ac:dyDescent="0.35">
      <c r="E592" s="34"/>
      <c r="F592" s="55"/>
      <c r="G592" s="55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</row>
    <row r="593" spans="5:22" x14ac:dyDescent="0.35">
      <c r="E593" s="34"/>
      <c r="F593" s="55"/>
      <c r="G593" s="55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</row>
    <row r="594" spans="5:22" x14ac:dyDescent="0.35">
      <c r="E594" s="34"/>
      <c r="F594" s="55"/>
      <c r="G594" s="55"/>
      <c r="H594" s="36"/>
    </row>
    <row r="595" spans="5:22" x14ac:dyDescent="0.35">
      <c r="H595" s="36"/>
    </row>
    <row r="596" spans="5:22" x14ac:dyDescent="0.35">
      <c r="H596" s="36"/>
    </row>
    <row r="597" spans="5:22" x14ac:dyDescent="0.35">
      <c r="H597" s="36"/>
    </row>
  </sheetData>
  <autoFilter ref="B5:Y579" xr:uid="{AE7E759F-8464-4364-B808-2B6B86EBD1BB}"/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BB7ED-FB9F-4662-B169-B9416A925F4C}">
  <dimension ref="B1:AX43"/>
  <sheetViews>
    <sheetView showGridLines="0" zoomScaleNormal="100" zoomScaleSheetLayoutView="100" workbookViewId="0">
      <pane xSplit="3" ySplit="8" topLeftCell="D24" activePane="bottomRight" state="frozen"/>
      <selection activeCell="H162" sqref="H162:V173"/>
      <selection pane="topRight" activeCell="H162" sqref="H162:V173"/>
      <selection pane="bottomLeft" activeCell="H162" sqref="H162:V173"/>
      <selection pane="bottomRight" sqref="A1:XFD1048576"/>
    </sheetView>
  </sheetViews>
  <sheetFormatPr defaultColWidth="9.1796875" defaultRowHeight="14.5" x14ac:dyDescent="0.35"/>
  <cols>
    <col min="1" max="1" width="3.26953125" style="33" customWidth="1"/>
    <col min="2" max="2" width="23.81640625" style="33" customWidth="1"/>
    <col min="3" max="3" width="64.81640625" style="33" customWidth="1"/>
    <col min="4" max="4" width="26.26953125" style="33" customWidth="1"/>
    <col min="5" max="24" width="10.7265625" style="33" customWidth="1"/>
    <col min="25" max="25" width="12.26953125" style="33" customWidth="1"/>
    <col min="26" max="47" width="10.7265625" style="33" customWidth="1"/>
    <col min="48" max="48" width="12.81640625" style="33" customWidth="1"/>
    <col min="49" max="49" width="10.7265625" style="33" customWidth="1"/>
    <col min="50" max="119" width="12.7265625" style="33" customWidth="1"/>
    <col min="120" max="16384" width="9.1796875" style="33"/>
  </cols>
  <sheetData>
    <row r="1" spans="2:50" x14ac:dyDescent="0.35">
      <c r="B1" s="73" t="s">
        <v>191</v>
      </c>
    </row>
    <row r="2" spans="2:50" x14ac:dyDescent="0.35">
      <c r="B2" s="47" t="s">
        <v>192</v>
      </c>
    </row>
    <row r="3" spans="2:50" x14ac:dyDescent="0.35">
      <c r="B3" s="73" t="s">
        <v>141</v>
      </c>
    </row>
    <row r="5" spans="2:50" x14ac:dyDescent="0.35">
      <c r="B5" s="74" t="s">
        <v>194</v>
      </c>
    </row>
    <row r="7" spans="2:50" ht="72.5" x14ac:dyDescent="0.35">
      <c r="B7" s="75"/>
      <c r="C7" s="75"/>
      <c r="D7" s="75"/>
      <c r="E7" s="76" t="s">
        <v>190</v>
      </c>
      <c r="F7" s="76" t="s">
        <v>189</v>
      </c>
      <c r="G7" s="76" t="s">
        <v>188</v>
      </c>
      <c r="H7" s="76" t="s">
        <v>187</v>
      </c>
      <c r="I7" s="76" t="s">
        <v>186</v>
      </c>
      <c r="J7" s="76" t="s">
        <v>185</v>
      </c>
      <c r="K7" s="76" t="s">
        <v>184</v>
      </c>
      <c r="L7" s="76" t="s">
        <v>183</v>
      </c>
      <c r="M7" s="76" t="s">
        <v>182</v>
      </c>
      <c r="N7" s="76" t="s">
        <v>181</v>
      </c>
      <c r="O7" s="76" t="s">
        <v>180</v>
      </c>
      <c r="P7" s="76" t="s">
        <v>179</v>
      </c>
      <c r="Q7" s="76" t="s">
        <v>178</v>
      </c>
      <c r="R7" s="76" t="s">
        <v>177</v>
      </c>
      <c r="S7" s="76" t="s">
        <v>176</v>
      </c>
      <c r="T7" s="76" t="s">
        <v>175</v>
      </c>
      <c r="U7" s="76" t="s">
        <v>174</v>
      </c>
      <c r="V7" s="76" t="s">
        <v>173</v>
      </c>
      <c r="W7" s="76" t="s">
        <v>172</v>
      </c>
      <c r="X7" s="76" t="s">
        <v>171</v>
      </c>
      <c r="Y7" s="76" t="s">
        <v>170</v>
      </c>
      <c r="Z7" s="76" t="s">
        <v>169</v>
      </c>
      <c r="AA7" s="76" t="s">
        <v>168</v>
      </c>
      <c r="AB7" s="76" t="s">
        <v>167</v>
      </c>
      <c r="AC7" s="76" t="s">
        <v>166</v>
      </c>
      <c r="AD7" s="76" t="s">
        <v>165</v>
      </c>
      <c r="AE7" s="76" t="s">
        <v>164</v>
      </c>
      <c r="AF7" s="76" t="s">
        <v>163</v>
      </c>
      <c r="AG7" s="76" t="s">
        <v>162</v>
      </c>
      <c r="AH7" s="76" t="s">
        <v>161</v>
      </c>
      <c r="AI7" s="76" t="s">
        <v>160</v>
      </c>
      <c r="AJ7" s="76" t="s">
        <v>159</v>
      </c>
      <c r="AK7" s="76" t="s">
        <v>158</v>
      </c>
      <c r="AL7" s="76" t="s">
        <v>157</v>
      </c>
      <c r="AM7" s="76" t="s">
        <v>156</v>
      </c>
      <c r="AN7" s="76" t="s">
        <v>155</v>
      </c>
      <c r="AO7" s="76" t="s">
        <v>154</v>
      </c>
      <c r="AP7" s="76" t="s">
        <v>153</v>
      </c>
      <c r="AQ7" s="76" t="s">
        <v>152</v>
      </c>
      <c r="AR7" s="76" t="s">
        <v>151</v>
      </c>
      <c r="AS7" s="76" t="s">
        <v>150</v>
      </c>
      <c r="AT7" s="76" t="s">
        <v>149</v>
      </c>
      <c r="AU7" s="76" t="s">
        <v>148</v>
      </c>
      <c r="AV7" s="76" t="s">
        <v>147</v>
      </c>
      <c r="AW7" s="77"/>
      <c r="AX7" s="77" t="s">
        <v>146</v>
      </c>
    </row>
    <row r="8" spans="2:50" x14ac:dyDescent="0.35">
      <c r="B8" s="70" t="s">
        <v>140</v>
      </c>
      <c r="C8" s="70" t="s">
        <v>139</v>
      </c>
      <c r="D8" s="78" t="s">
        <v>138</v>
      </c>
      <c r="E8" s="79" t="s">
        <v>145</v>
      </c>
      <c r="F8" s="79" t="s">
        <v>145</v>
      </c>
      <c r="G8" s="79" t="s">
        <v>145</v>
      </c>
      <c r="H8" s="79" t="s">
        <v>145</v>
      </c>
      <c r="I8" s="79" t="s">
        <v>145</v>
      </c>
      <c r="J8" s="79" t="s">
        <v>145</v>
      </c>
      <c r="K8" s="79" t="s">
        <v>145</v>
      </c>
      <c r="L8" s="79" t="s">
        <v>145</v>
      </c>
      <c r="M8" s="79" t="s">
        <v>145</v>
      </c>
      <c r="N8" s="79" t="s">
        <v>145</v>
      </c>
      <c r="O8" s="79" t="s">
        <v>145</v>
      </c>
      <c r="P8" s="79" t="s">
        <v>145</v>
      </c>
      <c r="Q8" s="79" t="s">
        <v>145</v>
      </c>
      <c r="R8" s="79" t="s">
        <v>145</v>
      </c>
      <c r="S8" s="79" t="s">
        <v>145</v>
      </c>
      <c r="T8" s="79" t="s">
        <v>145</v>
      </c>
      <c r="U8" s="79" t="s">
        <v>145</v>
      </c>
      <c r="V8" s="79" t="s">
        <v>145</v>
      </c>
      <c r="W8" s="79" t="s">
        <v>145</v>
      </c>
      <c r="X8" s="79" t="s">
        <v>145</v>
      </c>
      <c r="Y8" s="79" t="s">
        <v>145</v>
      </c>
      <c r="Z8" s="79" t="s">
        <v>145</v>
      </c>
      <c r="AA8" s="79" t="s">
        <v>145</v>
      </c>
      <c r="AB8" s="79" t="s">
        <v>145</v>
      </c>
      <c r="AC8" s="79" t="s">
        <v>145</v>
      </c>
      <c r="AD8" s="79" t="s">
        <v>145</v>
      </c>
      <c r="AE8" s="79" t="s">
        <v>145</v>
      </c>
      <c r="AF8" s="79" t="s">
        <v>145</v>
      </c>
      <c r="AG8" s="79" t="s">
        <v>145</v>
      </c>
      <c r="AH8" s="79" t="s">
        <v>145</v>
      </c>
      <c r="AI8" s="79" t="s">
        <v>145</v>
      </c>
      <c r="AJ8" s="79" t="s">
        <v>145</v>
      </c>
      <c r="AK8" s="79" t="s">
        <v>145</v>
      </c>
      <c r="AL8" s="79" t="s">
        <v>145</v>
      </c>
      <c r="AM8" s="79" t="s">
        <v>145</v>
      </c>
      <c r="AN8" s="79" t="s">
        <v>145</v>
      </c>
      <c r="AO8" s="79" t="s">
        <v>145</v>
      </c>
      <c r="AP8" s="79" t="s">
        <v>145</v>
      </c>
      <c r="AQ8" s="79" t="s">
        <v>145</v>
      </c>
      <c r="AR8" s="79" t="s">
        <v>145</v>
      </c>
      <c r="AS8" s="79" t="s">
        <v>145</v>
      </c>
      <c r="AT8" s="79" t="s">
        <v>145</v>
      </c>
      <c r="AU8" s="79" t="s">
        <v>145</v>
      </c>
      <c r="AV8" s="79" t="s">
        <v>145</v>
      </c>
      <c r="AW8" s="80"/>
    </row>
    <row r="9" spans="2:50" x14ac:dyDescent="0.35">
      <c r="B9" s="71">
        <v>101</v>
      </c>
      <c r="C9" s="33" t="s">
        <v>120</v>
      </c>
      <c r="D9" s="33" t="s">
        <v>63</v>
      </c>
      <c r="E9" s="33">
        <v>9.9800375901663796E-2</v>
      </c>
      <c r="F9" s="33">
        <v>1.5968060144266206E-2</v>
      </c>
      <c r="G9" s="33">
        <v>3.9171647541403039E-3</v>
      </c>
      <c r="I9" s="33">
        <v>1.0728540409428858E-3</v>
      </c>
      <c r="O9" s="33">
        <v>7.9840300721331026E-2</v>
      </c>
      <c r="S9" s="33">
        <v>0.57385216143456685</v>
      </c>
      <c r="W9" s="33">
        <v>3.2435122168040739E-3</v>
      </c>
      <c r="Y9" s="33">
        <v>5.4890206745915084E-3</v>
      </c>
      <c r="Z9" s="33">
        <v>7.2355272528706258E-2</v>
      </c>
      <c r="AB9" s="33">
        <v>0.60878229300014908</v>
      </c>
      <c r="AG9" s="33">
        <v>0.15968060144266205</v>
      </c>
      <c r="AV9" s="33">
        <f t="shared" ref="AV9:AV41" si="0">SUM(E9:AU9)</f>
        <v>1.6240016168598239</v>
      </c>
      <c r="AX9" s="81">
        <f t="shared" ref="AX9:AX41" si="1">+AV9/$AV$42*100</f>
        <v>7.7742006132285839</v>
      </c>
    </row>
    <row r="10" spans="2:50" x14ac:dyDescent="0.35">
      <c r="B10" s="71">
        <v>102</v>
      </c>
      <c r="C10" s="33" t="s">
        <v>119</v>
      </c>
      <c r="D10" s="33" t="s">
        <v>63</v>
      </c>
      <c r="E10" s="33">
        <v>0.11410499838674611</v>
      </c>
      <c r="F10" s="33">
        <v>1.8256799741879375E-2</v>
      </c>
      <c r="G10" s="33">
        <v>1.5689437278177589E-3</v>
      </c>
      <c r="I10" s="33">
        <v>1.2266287326575208E-3</v>
      </c>
      <c r="O10" s="33">
        <v>9.1283998709396866E-2</v>
      </c>
      <c r="S10" s="33">
        <v>0.65610374072379007</v>
      </c>
      <c r="W10" s="33">
        <v>3.7084124475692485E-3</v>
      </c>
      <c r="Y10" s="33">
        <v>6.2757749112710356E-3</v>
      </c>
      <c r="Z10" s="33">
        <v>8.2726123830390921E-2</v>
      </c>
      <c r="AB10" s="33">
        <v>0.69604049015915115</v>
      </c>
      <c r="AG10" s="33">
        <v>0.18256799741879373</v>
      </c>
      <c r="AV10" s="33">
        <f t="shared" si="0"/>
        <v>1.8538639087894637</v>
      </c>
      <c r="AX10" s="81">
        <f t="shared" si="1"/>
        <v>8.8745662485368015</v>
      </c>
    </row>
    <row r="11" spans="2:50" x14ac:dyDescent="0.35">
      <c r="B11" s="71">
        <v>103</v>
      </c>
      <c r="C11" s="33" t="s">
        <v>118</v>
      </c>
      <c r="D11" s="33" t="s">
        <v>63</v>
      </c>
      <c r="E11" s="33">
        <v>0.10102246711660084</v>
      </c>
      <c r="F11" s="33">
        <v>1.6163594738656133E-2</v>
      </c>
      <c r="G11" s="33">
        <v>1.9951937255528662E-3</v>
      </c>
      <c r="I11" s="33">
        <v>1.0859915215034588E-3</v>
      </c>
      <c r="O11" s="33">
        <v>8.0817973693280656E-2</v>
      </c>
      <c r="S11" s="33">
        <v>0.42934548524555349</v>
      </c>
      <c r="W11" s="33">
        <v>3.2832301812895266E-3</v>
      </c>
      <c r="Y11" s="33">
        <v>5.5562356914130445E-3</v>
      </c>
      <c r="Z11" s="33">
        <v>7.3241288659535594E-2</v>
      </c>
      <c r="AB11" s="33">
        <v>0.616237049411265</v>
      </c>
      <c r="AG11" s="33">
        <v>0.16163594738656131</v>
      </c>
      <c r="AV11" s="33">
        <f t="shared" si="0"/>
        <v>1.4903844573712119</v>
      </c>
      <c r="AX11" s="81">
        <f t="shared" si="1"/>
        <v>7.1345666421474512</v>
      </c>
    </row>
    <row r="12" spans="2:50" x14ac:dyDescent="0.35">
      <c r="B12" s="71">
        <v>105</v>
      </c>
      <c r="C12" s="33" t="s">
        <v>117</v>
      </c>
      <c r="D12" s="33" t="s">
        <v>63</v>
      </c>
      <c r="E12" s="33">
        <v>0</v>
      </c>
      <c r="F12" s="33">
        <v>0</v>
      </c>
      <c r="G12" s="33">
        <v>0</v>
      </c>
      <c r="I12" s="33">
        <v>0</v>
      </c>
      <c r="S12" s="33">
        <v>0</v>
      </c>
      <c r="W12" s="33">
        <v>0</v>
      </c>
      <c r="Y12" s="33">
        <v>0</v>
      </c>
      <c r="AB12" s="33">
        <v>0</v>
      </c>
      <c r="AG12" s="33">
        <v>0</v>
      </c>
      <c r="AV12" s="33">
        <f t="shared" si="0"/>
        <v>0</v>
      </c>
      <c r="AX12" s="81">
        <f t="shared" si="1"/>
        <v>0</v>
      </c>
    </row>
    <row r="13" spans="2:50" x14ac:dyDescent="0.35">
      <c r="B13" s="71">
        <v>106</v>
      </c>
      <c r="C13" s="33" t="s">
        <v>116</v>
      </c>
      <c r="D13" s="33" t="s">
        <v>63</v>
      </c>
      <c r="E13" s="33">
        <v>5.27944508E-5</v>
      </c>
      <c r="F13" s="33">
        <v>6.366997000000002E-6</v>
      </c>
      <c r="G13" s="33">
        <v>6.4220629200000009E-5</v>
      </c>
      <c r="I13" s="33">
        <v>2.6913468400000005E-6</v>
      </c>
      <c r="S13" s="33">
        <v>8.1222232000000024E-5</v>
      </c>
      <c r="W13" s="33">
        <v>5.8369875200000007E-6</v>
      </c>
      <c r="Y13" s="33">
        <v>5.7268556799999995E-6</v>
      </c>
      <c r="AB13" s="33">
        <v>2.8152451600000018E-5</v>
      </c>
      <c r="AG13" s="33">
        <v>1.9617234000000006E-5</v>
      </c>
      <c r="AV13" s="33">
        <f t="shared" si="0"/>
        <v>2.6662918464000012E-4</v>
      </c>
      <c r="AX13" s="81">
        <f t="shared" si="1"/>
        <v>1.2763711250121511E-3</v>
      </c>
    </row>
    <row r="14" spans="2:50" x14ac:dyDescent="0.35">
      <c r="B14" s="71">
        <v>107</v>
      </c>
      <c r="C14" s="33" t="s">
        <v>115</v>
      </c>
      <c r="D14" s="33" t="s">
        <v>63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N14" s="33">
        <v>0</v>
      </c>
      <c r="O14" s="33">
        <v>0</v>
      </c>
      <c r="P14" s="33">
        <v>0</v>
      </c>
      <c r="S14" s="33">
        <v>0</v>
      </c>
      <c r="U14" s="33">
        <v>0</v>
      </c>
      <c r="V14" s="33">
        <v>0</v>
      </c>
      <c r="W14" s="33">
        <v>0</v>
      </c>
      <c r="Y14" s="33">
        <v>0</v>
      </c>
      <c r="AA14" s="33">
        <v>0</v>
      </c>
      <c r="AB14" s="33">
        <v>0</v>
      </c>
      <c r="AC14" s="33">
        <v>0</v>
      </c>
      <c r="AD14" s="33">
        <v>0</v>
      </c>
      <c r="AF14" s="33">
        <v>0</v>
      </c>
      <c r="AG14" s="33">
        <v>0</v>
      </c>
      <c r="AV14" s="33">
        <f t="shared" si="0"/>
        <v>0</v>
      </c>
      <c r="AX14" s="81">
        <f t="shared" si="1"/>
        <v>0</v>
      </c>
    </row>
    <row r="15" spans="2:50" x14ac:dyDescent="0.35">
      <c r="B15" s="33" t="s">
        <v>114</v>
      </c>
      <c r="C15" s="33" t="s">
        <v>113</v>
      </c>
      <c r="D15" s="33" t="s">
        <v>63</v>
      </c>
      <c r="G15" s="33">
        <v>3.8756598607771219E-3</v>
      </c>
      <c r="M15" s="33">
        <v>2.2146627775869268E-3</v>
      </c>
      <c r="S15" s="33">
        <v>0.13841642359918291</v>
      </c>
      <c r="T15" s="33">
        <v>1.1626979582331368E-2</v>
      </c>
      <c r="W15" s="33">
        <v>1.125786911940021E-3</v>
      </c>
      <c r="Y15" s="33">
        <v>1.6277771415263914E-4</v>
      </c>
      <c r="AB15" s="33">
        <v>6.2748778698296249E-3</v>
      </c>
      <c r="AL15" s="33">
        <v>3.6911046293115459E-4</v>
      </c>
      <c r="AM15" s="33">
        <v>2.2146627775869267E-5</v>
      </c>
      <c r="AN15" s="33">
        <v>2.0301075461213501E-3</v>
      </c>
      <c r="AO15" s="33">
        <v>2.5837732405180817E-3</v>
      </c>
      <c r="AP15" s="33">
        <v>1.5502639443108488E-4</v>
      </c>
      <c r="AQ15" s="33">
        <v>4.5032144083106154E-4</v>
      </c>
      <c r="AR15" s="33">
        <v>7.0130987956919352E-4</v>
      </c>
      <c r="AS15" s="33">
        <v>4.7984360181050072E-4</v>
      </c>
      <c r="AT15" s="33">
        <v>3.8756598607771219E-3</v>
      </c>
      <c r="AU15" s="33">
        <v>4.4293255551738534E-5</v>
      </c>
      <c r="AV15" s="33">
        <f>SUM(E15:AU15)</f>
        <v>0.17440876062611774</v>
      </c>
      <c r="AX15" s="81">
        <f t="shared" si="1"/>
        <v>0.83490599992982373</v>
      </c>
    </row>
    <row r="16" spans="2:50" x14ac:dyDescent="0.35">
      <c r="B16" s="33" t="s">
        <v>112</v>
      </c>
      <c r="C16" s="33" t="s">
        <v>111</v>
      </c>
      <c r="D16" s="33" t="s">
        <v>63</v>
      </c>
      <c r="G16" s="33">
        <v>3.3436217142837543E-3</v>
      </c>
      <c r="M16" s="33">
        <v>1.9106409795907166E-3</v>
      </c>
      <c r="S16" s="33">
        <v>0.11941506122441981</v>
      </c>
      <c r="T16" s="33">
        <v>1.0030865142851264E-2</v>
      </c>
      <c r="W16" s="33">
        <v>9.7124249795861432E-4</v>
      </c>
      <c r="Y16" s="33">
        <v>1.4043211199991771E-4</v>
      </c>
      <c r="AB16" s="33">
        <v>5.4134827755070317E-3</v>
      </c>
      <c r="AL16" s="33">
        <v>3.1844016326511949E-4</v>
      </c>
      <c r="AM16" s="33">
        <v>1.9106409795907169E-5</v>
      </c>
      <c r="AN16" s="33">
        <v>1.7514208979581573E-3</v>
      </c>
      <c r="AO16" s="33">
        <v>2.2290811428558365E-3</v>
      </c>
      <c r="AP16" s="33">
        <v>1.3374486857135019E-4</v>
      </c>
      <c r="AQ16" s="33">
        <v>3.9003872596805834E-4</v>
      </c>
      <c r="AR16" s="33">
        <v>6.0503631020372717E-4</v>
      </c>
      <c r="AS16" s="33">
        <v>4.1397221224465531E-4</v>
      </c>
      <c r="AT16" s="33">
        <v>3.3436217142837543E-3</v>
      </c>
      <c r="AU16" s="33">
        <v>3.8212819591814337E-5</v>
      </c>
      <c r="AV16" s="33">
        <f t="shared" ref="AV16:AV22" si="2">SUM(E16:AU16)</f>
        <v>0.15046802171134946</v>
      </c>
      <c r="AX16" s="81">
        <f t="shared" si="1"/>
        <v>0.72030013672125148</v>
      </c>
    </row>
    <row r="17" spans="2:50" x14ac:dyDescent="0.35">
      <c r="B17" s="33" t="s">
        <v>110</v>
      </c>
      <c r="C17" s="33" t="s">
        <v>109</v>
      </c>
      <c r="D17" s="33" t="s">
        <v>63</v>
      </c>
      <c r="G17" s="33">
        <v>3.6358755010627362E-3</v>
      </c>
      <c r="M17" s="33">
        <v>2.077643143464421E-3</v>
      </c>
      <c r="S17" s="33">
        <v>0.12985269646652631</v>
      </c>
      <c r="T17" s="33">
        <v>1.090762650318821E-2</v>
      </c>
      <c r="W17" s="33">
        <v>1.0561352645944138E-3</v>
      </c>
      <c r="Y17" s="33">
        <v>1.5270677104463494E-4</v>
      </c>
      <c r="AB17" s="33">
        <v>5.8866555731491915E-3</v>
      </c>
      <c r="AL17" s="33">
        <v>3.4627385724407024E-4</v>
      </c>
      <c r="AM17" s="33">
        <v>2.0776431434644208E-5</v>
      </c>
      <c r="AN17" s="33">
        <v>1.9045062148423861E-3</v>
      </c>
      <c r="AO17" s="33">
        <v>2.4239170007084913E-3</v>
      </c>
      <c r="AP17" s="33">
        <v>1.4543502004250947E-4</v>
      </c>
      <c r="AQ17" s="33">
        <v>4.4024398573664204E-4</v>
      </c>
      <c r="AR17" s="33">
        <v>6.5792032876373335E-4</v>
      </c>
      <c r="AS17" s="33">
        <v>4.5015601441729115E-4</v>
      </c>
      <c r="AT17" s="33">
        <v>3.6358755010627362E-3</v>
      </c>
      <c r="AU17" s="33">
        <v>4.1552862869288415E-5</v>
      </c>
      <c r="AV17" s="33">
        <f t="shared" si="2"/>
        <v>0.1636359964401517</v>
      </c>
      <c r="AX17" s="81">
        <f t="shared" si="1"/>
        <v>0.78333608209769579</v>
      </c>
    </row>
    <row r="18" spans="2:50" x14ac:dyDescent="0.35">
      <c r="B18" s="33" t="s">
        <v>108</v>
      </c>
      <c r="C18" s="33" t="s">
        <v>107</v>
      </c>
      <c r="D18" s="33" t="s">
        <v>63</v>
      </c>
      <c r="G18" s="33">
        <v>3.378266938434976E-3</v>
      </c>
      <c r="M18" s="33">
        <v>1.9304382505342722E-3</v>
      </c>
      <c r="S18" s="33">
        <v>0.12065239065839201</v>
      </c>
      <c r="T18" s="33">
        <v>1.0134800815304931E-2</v>
      </c>
      <c r="W18" s="33">
        <v>9.8130611068825493E-4</v>
      </c>
      <c r="Y18" s="33">
        <v>1.41887211414269E-4</v>
      </c>
      <c r="AB18" s="33">
        <v>5.4695750431804375E-3</v>
      </c>
      <c r="AL18" s="33">
        <v>3.2173970842237879E-4</v>
      </c>
      <c r="AM18" s="33">
        <v>1.9304382505342721E-5</v>
      </c>
      <c r="AN18" s="33">
        <v>1.7695683963230829E-3</v>
      </c>
      <c r="AO18" s="33">
        <v>2.2521779589566504E-3</v>
      </c>
      <c r="AP18" s="33">
        <v>1.3513067753739903E-4</v>
      </c>
      <c r="AQ18" s="33">
        <v>3.9605043682126813E-4</v>
      </c>
      <c r="AR18" s="33">
        <v>6.1130544600251956E-4</v>
      </c>
      <c r="AS18" s="33">
        <v>4.1826162094909223E-4</v>
      </c>
      <c r="AT18" s="33">
        <v>3.378266938434976E-3</v>
      </c>
      <c r="AU18" s="33">
        <v>3.8608765010685442E-5</v>
      </c>
      <c r="AV18" s="33">
        <f t="shared" si="2"/>
        <v>0.15202907935891258</v>
      </c>
      <c r="AX18" s="81">
        <f t="shared" si="1"/>
        <v>0.7277730204887175</v>
      </c>
    </row>
    <row r="19" spans="2:50" x14ac:dyDescent="0.35">
      <c r="B19" s="33" t="s">
        <v>106</v>
      </c>
      <c r="C19" s="33" t="s">
        <v>105</v>
      </c>
      <c r="D19" s="33" t="s">
        <v>63</v>
      </c>
      <c r="G19" s="33">
        <v>1.5741069641820107E-3</v>
      </c>
      <c r="M19" s="33">
        <v>8.9948969381829183E-4</v>
      </c>
      <c r="S19" s="33">
        <v>5.6218105863643231E-2</v>
      </c>
      <c r="T19" s="33">
        <v>4.7223208925460322E-3</v>
      </c>
      <c r="W19" s="33">
        <v>4.5724059435763167E-4</v>
      </c>
      <c r="Y19" s="33">
        <v>6.6112492495644466E-5</v>
      </c>
      <c r="AB19" s="33">
        <v>2.5485541324851606E-3</v>
      </c>
      <c r="AL19" s="33">
        <v>1.4991494896971532E-4</v>
      </c>
      <c r="AM19" s="33">
        <v>8.9948969381829199E-6</v>
      </c>
      <c r="AN19" s="33">
        <v>8.2453221933343434E-4</v>
      </c>
      <c r="AO19" s="33">
        <v>1.0494046427880072E-3</v>
      </c>
      <c r="AP19" s="33">
        <v>6.2964278567280438E-5</v>
      </c>
      <c r="AQ19" s="33">
        <v>2.0782468589697751E-4</v>
      </c>
      <c r="AR19" s="33">
        <v>2.8483840304245909E-4</v>
      </c>
      <c r="AS19" s="33">
        <v>1.9488943366062993E-4</v>
      </c>
      <c r="AT19" s="33">
        <v>1.5741069641820107E-3</v>
      </c>
      <c r="AU19" s="33">
        <v>1.798979387636584E-5</v>
      </c>
      <c r="AV19" s="33">
        <f t="shared" si="2"/>
        <v>7.0861390900783042E-2</v>
      </c>
      <c r="AX19" s="81">
        <f t="shared" si="1"/>
        <v>0.33921805426542762</v>
      </c>
    </row>
    <row r="20" spans="2:50" x14ac:dyDescent="0.35">
      <c r="B20" s="33" t="s">
        <v>104</v>
      </c>
      <c r="C20" s="33" t="s">
        <v>103</v>
      </c>
      <c r="D20" s="33" t="s">
        <v>63</v>
      </c>
      <c r="G20" s="33">
        <v>3.4320427194704612E-3</v>
      </c>
      <c r="M20" s="33">
        <v>1.9611672682688349E-3</v>
      </c>
      <c r="S20" s="33">
        <v>0.12257295426680218</v>
      </c>
      <c r="T20" s="33">
        <v>1.0296128158411385E-2</v>
      </c>
      <c r="W20" s="33">
        <v>9.9692669470332457E-4</v>
      </c>
      <c r="Y20" s="33">
        <v>1.4414579421775941E-4</v>
      </c>
      <c r="AB20" s="33">
        <v>5.5566405934283662E-3</v>
      </c>
      <c r="AL20" s="33">
        <v>3.2686121137813918E-4</v>
      </c>
      <c r="AM20" s="33">
        <v>1.9611672682688353E-5</v>
      </c>
      <c r="AN20" s="33">
        <v>1.7977366625797657E-3</v>
      </c>
      <c r="AO20" s="33">
        <v>2.2880284796469746E-3</v>
      </c>
      <c r="AP20" s="33">
        <v>1.3728170877881846E-4</v>
      </c>
      <c r="AQ20" s="33">
        <v>4.2012654124912781E-4</v>
      </c>
      <c r="AR20" s="33">
        <v>6.2103630161846452E-4</v>
      </c>
      <c r="AS20" s="33">
        <v>4.2491957479158092E-4</v>
      </c>
      <c r="AT20" s="33">
        <v>3.4320427194704612E-3</v>
      </c>
      <c r="AU20" s="33">
        <v>3.9223345365376706E-5</v>
      </c>
      <c r="AV20" s="33">
        <f t="shared" si="2"/>
        <v>0.15446687371286372</v>
      </c>
      <c r="AX20" s="81">
        <f t="shared" si="1"/>
        <v>0.73944289948678021</v>
      </c>
    </row>
    <row r="21" spans="2:50" x14ac:dyDescent="0.35">
      <c r="B21" s="33" t="s">
        <v>102</v>
      </c>
      <c r="C21" s="33" t="s">
        <v>101</v>
      </c>
      <c r="D21" s="33" t="s">
        <v>63</v>
      </c>
      <c r="G21" s="33">
        <v>3.8968717486331543E-3</v>
      </c>
      <c r="M21" s="33">
        <v>2.2267838563618022E-3</v>
      </c>
      <c r="S21" s="33">
        <v>0.13917399102261263</v>
      </c>
      <c r="T21" s="33">
        <v>1.1690615245899464E-2</v>
      </c>
      <c r="W21" s="33">
        <v>1.1319484603172496E-3</v>
      </c>
      <c r="Y21" s="33">
        <v>1.6366861344259246E-4</v>
      </c>
      <c r="AB21" s="33">
        <v>6.3092209263584404E-3</v>
      </c>
      <c r="AL21" s="33">
        <v>3.7113064272696714E-4</v>
      </c>
      <c r="AM21" s="33">
        <v>2.2267838563618021E-5</v>
      </c>
      <c r="AN21" s="33">
        <v>2.0412185349983187E-3</v>
      </c>
      <c r="AO21" s="33">
        <v>2.5979144990887697E-3</v>
      </c>
      <c r="AP21" s="33">
        <v>1.5587486994532616E-4</v>
      </c>
      <c r="AQ21" s="33">
        <v>4.6111721858503889E-4</v>
      </c>
      <c r="AR21" s="33">
        <v>7.0514822118123756E-4</v>
      </c>
      <c r="AS21" s="33">
        <v>4.8246983554505715E-4</v>
      </c>
      <c r="AT21" s="33">
        <v>3.8968717486331543E-3</v>
      </c>
      <c r="AU21" s="33">
        <v>4.4535677127236043E-5</v>
      </c>
      <c r="AV21" s="33">
        <f t="shared" si="2"/>
        <v>0.17537164896002005</v>
      </c>
      <c r="AX21" s="81">
        <f t="shared" si="1"/>
        <v>0.83951540856475382</v>
      </c>
    </row>
    <row r="22" spans="2:50" x14ac:dyDescent="0.35">
      <c r="B22" s="33" t="s">
        <v>106</v>
      </c>
      <c r="C22" s="34" t="s">
        <v>193</v>
      </c>
      <c r="D22" s="33" t="s">
        <v>63</v>
      </c>
      <c r="G22" s="33">
        <v>1.0679700766061397E-3</v>
      </c>
      <c r="I22" s="33">
        <v>3.1274104401913553E-3</v>
      </c>
      <c r="M22" s="33">
        <v>4.2187849097734356E-8</v>
      </c>
      <c r="O22" s="33">
        <v>0</v>
      </c>
      <c r="S22" s="33">
        <v>2.6367405686083978E-6</v>
      </c>
      <c r="T22" s="33">
        <v>2.2148620776310541E-7</v>
      </c>
      <c r="W22" s="33">
        <v>1.7800415346832783E-4</v>
      </c>
      <c r="X22" s="33">
        <v>0</v>
      </c>
      <c r="Y22" s="33">
        <v>3.1008069086834749E-9</v>
      </c>
      <c r="AA22" s="33">
        <v>5.0852202279534228E-5</v>
      </c>
      <c r="AB22" s="33">
        <v>1.7810224021748005E-4</v>
      </c>
      <c r="AG22" s="33">
        <v>0</v>
      </c>
      <c r="AL22" s="33">
        <v>7.0313081829557276E-9</v>
      </c>
      <c r="AM22" s="33">
        <v>4.2187849097734361E-10</v>
      </c>
      <c r="AN22" s="33">
        <v>3.8672195006256499E-8</v>
      </c>
      <c r="AO22" s="33">
        <v>4.9219157280690088E-8</v>
      </c>
      <c r="AP22" s="33">
        <v>2.9531494368414053E-9</v>
      </c>
      <c r="AQ22" s="33">
        <v>1.7578270457389315E-8</v>
      </c>
      <c r="AR22" s="33">
        <v>1.3359485547615883E-8</v>
      </c>
      <c r="AS22" s="33">
        <v>9.1407006378424438E-9</v>
      </c>
      <c r="AT22" s="33">
        <v>7.3828735921035129E-8</v>
      </c>
      <c r="AU22" s="33">
        <v>8.4375698195468722E-10</v>
      </c>
      <c r="AV22" s="33">
        <f t="shared" si="2"/>
        <v>4.6054556768331594E-3</v>
      </c>
      <c r="AX22" s="81">
        <f t="shared" si="1"/>
        <v>2.2046613731988556E-2</v>
      </c>
    </row>
    <row r="23" spans="2:50" x14ac:dyDescent="0.35">
      <c r="B23" s="35">
        <v>202</v>
      </c>
      <c r="C23" s="34" t="s">
        <v>99</v>
      </c>
      <c r="D23" s="71" t="s">
        <v>63</v>
      </c>
      <c r="AO23" s="72">
        <v>5.7250988550597694E-6</v>
      </c>
      <c r="AV23" s="33">
        <f>SUM(E23:AU23)</f>
        <v>5.7250988550597694E-6</v>
      </c>
      <c r="AX23" s="81">
        <f t="shared" si="1"/>
        <v>2.7406417929472816E-5</v>
      </c>
    </row>
    <row r="24" spans="2:50" x14ac:dyDescent="0.35">
      <c r="B24" s="71">
        <v>204</v>
      </c>
      <c r="C24" s="71" t="s">
        <v>96</v>
      </c>
      <c r="D24" s="71" t="s">
        <v>63</v>
      </c>
      <c r="G24" s="33">
        <v>7.5966786273687988E-4</v>
      </c>
      <c r="I24" s="33">
        <v>1.6113826493161816E-5</v>
      </c>
      <c r="M24" s="33">
        <v>4.3253583881579612E-4</v>
      </c>
      <c r="O24" s="33">
        <v>2.1495511133603869E-8</v>
      </c>
      <c r="S24" s="33">
        <v>2.7033489925987256E-2</v>
      </c>
      <c r="T24" s="33">
        <v>1.2558364394480709E-2</v>
      </c>
      <c r="W24" s="33">
        <v>2.1987352134590125E-4</v>
      </c>
      <c r="Y24" s="33">
        <v>3.1791384152961016E-5</v>
      </c>
      <c r="AA24" s="33">
        <v>1.2365470609444451E-7</v>
      </c>
      <c r="AB24" s="33">
        <v>1.2257128459968042E-3</v>
      </c>
      <c r="AG24" s="33">
        <v>2.0272532522163048E-8</v>
      </c>
      <c r="AL24" s="33">
        <v>7.2089306469299368E-5</v>
      </c>
      <c r="AM24" s="33">
        <v>4.325358388157961E-6</v>
      </c>
      <c r="AN24" s="33">
        <v>3.9649118558114649E-4</v>
      </c>
      <c r="AO24" s="33">
        <v>5.0462514528509545E-4</v>
      </c>
      <c r="AP24" s="33">
        <v>3.0277508717105728E-5</v>
      </c>
      <c r="AQ24" s="33">
        <v>1.802232661732484E-4</v>
      </c>
      <c r="AR24" s="33">
        <v>1.369696822916688E-4</v>
      </c>
      <c r="AS24" s="33">
        <v>9.3716098410089168E-5</v>
      </c>
      <c r="AT24" s="33">
        <v>7.5693771792764318E-4</v>
      </c>
      <c r="AU24" s="33">
        <v>8.650716776315922E-6</v>
      </c>
      <c r="AV24" s="33">
        <f t="shared" si="0"/>
        <v>4.4462021008778989E-2</v>
      </c>
      <c r="AX24" s="81">
        <f t="shared" si="1"/>
        <v>0.21284256579756053</v>
      </c>
    </row>
    <row r="25" spans="2:50" x14ac:dyDescent="0.35">
      <c r="B25" s="71">
        <v>204</v>
      </c>
      <c r="C25" s="71" t="s">
        <v>95</v>
      </c>
      <c r="D25" s="71" t="s">
        <v>63</v>
      </c>
      <c r="G25" s="33">
        <v>2.2280526012557632E-5</v>
      </c>
      <c r="M25" s="33">
        <v>1.2731729150032935E-5</v>
      </c>
      <c r="S25" s="33">
        <v>7.957330718770582E-4</v>
      </c>
      <c r="T25" s="33">
        <v>6.6841578037672909E-5</v>
      </c>
      <c r="W25" s="33">
        <v>6.4719623179334062E-6</v>
      </c>
      <c r="Y25" s="33">
        <v>9.3578209252742068E-7</v>
      </c>
      <c r="AB25" s="33">
        <v>3.6073232591759978E-5</v>
      </c>
      <c r="AL25" s="33">
        <v>2.1219548583388226E-6</v>
      </c>
      <c r="AM25" s="33">
        <v>1.2731729150032931E-7</v>
      </c>
      <c r="AN25" s="33">
        <v>1.1670751720863525E-5</v>
      </c>
      <c r="AO25" s="33">
        <v>1.4853684008371758E-5</v>
      </c>
      <c r="AP25" s="33">
        <v>8.912210405023056E-7</v>
      </c>
      <c r="AQ25" s="33">
        <v>5.3048871458470559E-6</v>
      </c>
      <c r="AR25" s="33">
        <v>4.0317142308437634E-6</v>
      </c>
      <c r="AS25" s="33">
        <v>2.7585413158404688E-6</v>
      </c>
      <c r="AT25" s="33">
        <v>2.2280526012557632E-5</v>
      </c>
      <c r="AU25" s="33">
        <v>2.5463458300065862E-7</v>
      </c>
      <c r="AV25" s="33">
        <f t="shared" si="0"/>
        <v>1.0053631142872088E-3</v>
      </c>
      <c r="AX25" s="81">
        <f t="shared" si="1"/>
        <v>4.812738151530823E-3</v>
      </c>
    </row>
    <row r="26" spans="2:50" x14ac:dyDescent="0.35">
      <c r="B26" s="71">
        <v>204</v>
      </c>
      <c r="C26" s="71" t="s">
        <v>94</v>
      </c>
      <c r="D26" s="71" t="s">
        <v>63</v>
      </c>
      <c r="G26" s="33">
        <v>2.6906623591165993E-4</v>
      </c>
      <c r="I26" s="33">
        <v>1.6328030396679718E-5</v>
      </c>
      <c r="M26" s="33">
        <v>1.5324633550593012E-4</v>
      </c>
      <c r="S26" s="33">
        <v>9.5778959691206356E-3</v>
      </c>
      <c r="T26" s="33">
        <v>2.2895600256520141E-2</v>
      </c>
      <c r="W26" s="33">
        <v>7.790022054884783E-5</v>
      </c>
      <c r="Y26" s="33">
        <v>1.1263605659685867E-5</v>
      </c>
      <c r="AB26" s="33">
        <v>4.3419795060013549E-4</v>
      </c>
      <c r="AL26" s="33">
        <v>2.5541055917655033E-5</v>
      </c>
      <c r="AM26" s="33">
        <v>1.5324633550593015E-6</v>
      </c>
      <c r="AN26" s="33">
        <v>1.4047580754710263E-4</v>
      </c>
      <c r="AO26" s="33">
        <v>1.7878739142358519E-4</v>
      </c>
      <c r="AP26" s="33">
        <v>1.0727243485415109E-5</v>
      </c>
      <c r="AQ26" s="33">
        <v>6.3852639794137575E-5</v>
      </c>
      <c r="AR26" s="33">
        <v>4.8528006243544547E-5</v>
      </c>
      <c r="AS26" s="33">
        <v>3.3203372692951533E-5</v>
      </c>
      <c r="AT26" s="33">
        <v>2.6818108713537773E-4</v>
      </c>
      <c r="AU26" s="33">
        <v>3.064926710118603E-6</v>
      </c>
      <c r="AV26" s="33">
        <f t="shared" si="0"/>
        <v>3.4209392598568658E-2</v>
      </c>
      <c r="AX26" s="81">
        <f t="shared" si="1"/>
        <v>0.16376257151283699</v>
      </c>
    </row>
    <row r="27" spans="2:50" x14ac:dyDescent="0.35">
      <c r="B27" s="71">
        <v>204</v>
      </c>
      <c r="C27" s="71" t="s">
        <v>93</v>
      </c>
      <c r="D27" s="71" t="s">
        <v>63</v>
      </c>
      <c r="G27" s="33">
        <v>1.1076612906660288E-5</v>
      </c>
      <c r="M27" s="33">
        <v>6.3294930895201663E-6</v>
      </c>
      <c r="S27" s="33">
        <v>3.9559331809501031E-4</v>
      </c>
      <c r="T27" s="33">
        <v>1.5296274966340403E-4</v>
      </c>
      <c r="W27" s="33">
        <v>3.2174923205060833E-6</v>
      </c>
      <c r="Y27" s="33">
        <v>4.6521774207973216E-7</v>
      </c>
      <c r="AB27" s="33">
        <v>1.7933563753640473E-5</v>
      </c>
      <c r="AL27" s="33">
        <v>1.0549155149200275E-6</v>
      </c>
      <c r="AM27" s="33">
        <v>6.3294930895201656E-8</v>
      </c>
      <c r="AN27" s="33">
        <v>5.8020353320601524E-6</v>
      </c>
      <c r="AO27" s="33">
        <v>7.3844086044401931E-6</v>
      </c>
      <c r="AP27" s="33">
        <v>4.4306451626641152E-7</v>
      </c>
      <c r="AQ27" s="33">
        <v>2.6372887873000693E-6</v>
      </c>
      <c r="AR27" s="33">
        <v>2.0043394783480525E-6</v>
      </c>
      <c r="AS27" s="33">
        <v>1.3713901693960359E-6</v>
      </c>
      <c r="AT27" s="33">
        <v>1.1076612906660288E-5</v>
      </c>
      <c r="AU27" s="33">
        <v>1.2658986179040331E-7</v>
      </c>
      <c r="AV27" s="33">
        <f t="shared" si="0"/>
        <v>6.1954238767289796E-4</v>
      </c>
      <c r="AX27" s="81">
        <f t="shared" si="1"/>
        <v>2.9657894180430962E-3</v>
      </c>
    </row>
    <row r="28" spans="2:50" x14ac:dyDescent="0.35">
      <c r="B28" s="71">
        <v>204</v>
      </c>
      <c r="C28" s="71" t="s">
        <v>92</v>
      </c>
      <c r="D28" s="71" t="s">
        <v>63</v>
      </c>
      <c r="G28" s="33">
        <v>2.169947627709752E-5</v>
      </c>
      <c r="I28" s="33">
        <v>3.6331454389772615E-8</v>
      </c>
      <c r="M28" s="33">
        <v>1.205057487544516E-5</v>
      </c>
      <c r="O28" s="33">
        <v>4.0424670735495987E-8</v>
      </c>
      <c r="S28" s="33">
        <v>7.5316092971532253E-4</v>
      </c>
      <c r="T28" s="33">
        <v>4.3770368386398121E-3</v>
      </c>
      <c r="W28" s="33">
        <v>6.127855060664108E-6</v>
      </c>
      <c r="Y28" s="33">
        <v>8.8571725334521946E-7</v>
      </c>
      <c r="AA28" s="33">
        <v>2.3260332731771462E-7</v>
      </c>
      <c r="AB28" s="33">
        <v>3.4504907462812265E-5</v>
      </c>
      <c r="AG28" s="33">
        <v>3.8116368605169671E-8</v>
      </c>
      <c r="AL28" s="33">
        <v>2.0084291459075266E-6</v>
      </c>
      <c r="AM28" s="33">
        <v>1.205057487544516E-7</v>
      </c>
      <c r="AN28" s="33">
        <v>1.1046360302491397E-5</v>
      </c>
      <c r="AO28" s="33">
        <v>1.4059004021352687E-5</v>
      </c>
      <c r="AP28" s="33">
        <v>8.4354024128116107E-7</v>
      </c>
      <c r="AQ28" s="33">
        <v>5.021072864768817E-6</v>
      </c>
      <c r="AR28" s="33">
        <v>3.8160153772243008E-6</v>
      </c>
      <c r="AS28" s="33">
        <v>2.6109578896797843E-6</v>
      </c>
      <c r="AT28" s="33">
        <v>2.1088506032029029E-5</v>
      </c>
      <c r="AU28" s="33">
        <v>2.4101149750890321E-7</v>
      </c>
      <c r="AV28" s="33">
        <f t="shared" si="0"/>
        <v>5.2666691782265462E-3</v>
      </c>
      <c r="AX28" s="81">
        <f t="shared" si="1"/>
        <v>2.5211885462411456E-2</v>
      </c>
    </row>
    <row r="29" spans="2:50" x14ac:dyDescent="0.35">
      <c r="B29" s="71">
        <v>205</v>
      </c>
      <c r="C29" s="71" t="s">
        <v>91</v>
      </c>
      <c r="D29" s="71" t="s">
        <v>63</v>
      </c>
      <c r="G29" s="33">
        <v>1.3485581533916474E-5</v>
      </c>
      <c r="M29" s="33">
        <v>7.7060465908094173E-6</v>
      </c>
      <c r="S29" s="33">
        <v>4.8162791192558847E-4</v>
      </c>
      <c r="T29" s="33">
        <v>4.0456744601749433E-5</v>
      </c>
      <c r="W29" s="33">
        <v>3.917240350328119E-6</v>
      </c>
      <c r="Y29" s="33">
        <v>5.6639442442449214E-7</v>
      </c>
      <c r="AB29" s="33">
        <v>2.1833798673960008E-5</v>
      </c>
      <c r="AL29" s="33">
        <v>1.2843410984682361E-6</v>
      </c>
      <c r="AM29" s="33">
        <v>7.7060465908094159E-8</v>
      </c>
      <c r="AN29" s="33">
        <v>7.0638760415752989E-6</v>
      </c>
      <c r="AO29" s="33">
        <v>8.9903876892776507E-6</v>
      </c>
      <c r="AP29" s="33">
        <v>5.3942326135665907E-7</v>
      </c>
      <c r="AQ29" s="33">
        <v>3.2108527461705894E-6</v>
      </c>
      <c r="AR29" s="33">
        <v>2.4402480870896487E-6</v>
      </c>
      <c r="AS29" s="33">
        <v>1.6696434280087071E-6</v>
      </c>
      <c r="AT29" s="33">
        <v>1.3485581533916474E-5</v>
      </c>
      <c r="AU29" s="33">
        <v>1.5412093181618832E-7</v>
      </c>
      <c r="AV29" s="33">
        <f t="shared" si="0"/>
        <v>6.0850925338436397E-4</v>
      </c>
      <c r="AX29" s="81">
        <f t="shared" si="1"/>
        <v>2.9129730917160281E-3</v>
      </c>
    </row>
    <row r="30" spans="2:50" x14ac:dyDescent="0.35">
      <c r="B30" s="71">
        <v>205</v>
      </c>
      <c r="C30" s="71" t="s">
        <v>90</v>
      </c>
      <c r="D30" s="71" t="s">
        <v>63</v>
      </c>
      <c r="G30" s="33">
        <v>1.3485581533916474E-5</v>
      </c>
      <c r="M30" s="33">
        <v>7.7060465908094173E-6</v>
      </c>
      <c r="S30" s="33">
        <v>4.8162791192558847E-4</v>
      </c>
      <c r="T30" s="33">
        <v>4.0456744601749433E-5</v>
      </c>
      <c r="W30" s="33">
        <v>3.917240350328119E-6</v>
      </c>
      <c r="Y30" s="33">
        <v>5.6639442442449214E-7</v>
      </c>
      <c r="AB30" s="33">
        <v>2.1833798673960008E-5</v>
      </c>
      <c r="AL30" s="33">
        <v>1.2843410984682361E-6</v>
      </c>
      <c r="AM30" s="33">
        <v>7.7060465908094159E-8</v>
      </c>
      <c r="AN30" s="33">
        <v>7.0638760415752989E-6</v>
      </c>
      <c r="AO30" s="33">
        <v>8.9903876892776507E-6</v>
      </c>
      <c r="AP30" s="33">
        <v>5.3942326135665907E-7</v>
      </c>
      <c r="AQ30" s="33">
        <v>3.2108527461705894E-6</v>
      </c>
      <c r="AR30" s="33">
        <v>2.4402480870896487E-6</v>
      </c>
      <c r="AS30" s="33">
        <v>1.6696434280087071E-6</v>
      </c>
      <c r="AT30" s="33">
        <v>1.3485581533916474E-5</v>
      </c>
      <c r="AU30" s="33">
        <v>1.5412093181618832E-7</v>
      </c>
      <c r="AV30" s="33">
        <f t="shared" si="0"/>
        <v>6.0850925338436397E-4</v>
      </c>
      <c r="AX30" s="81">
        <f t="shared" si="1"/>
        <v>2.9129730917160281E-3</v>
      </c>
    </row>
    <row r="31" spans="2:50" x14ac:dyDescent="0.35">
      <c r="B31" s="71">
        <v>205</v>
      </c>
      <c r="C31" s="71" t="s">
        <v>89</v>
      </c>
      <c r="D31" s="71" t="s">
        <v>63</v>
      </c>
      <c r="G31" s="33">
        <v>2.3453185276376462E-6</v>
      </c>
      <c r="M31" s="33">
        <v>1.3401820157929406E-6</v>
      </c>
      <c r="S31" s="33">
        <v>8.3761375987058761E-5</v>
      </c>
      <c r="T31" s="33">
        <v>7.035955582912939E-6</v>
      </c>
      <c r="W31" s="33">
        <v>6.8125919136141131E-7</v>
      </c>
      <c r="Y31" s="33">
        <v>9.8503378160781134E-8</v>
      </c>
      <c r="AB31" s="33">
        <v>3.7971823780799981E-6</v>
      </c>
      <c r="AL31" s="33">
        <v>2.2336366929882341E-7</v>
      </c>
      <c r="AM31" s="33">
        <v>1.3401820157929403E-8</v>
      </c>
      <c r="AN31" s="33">
        <v>1.2285001811435292E-6</v>
      </c>
      <c r="AO31" s="33">
        <v>1.5635456850917637E-6</v>
      </c>
      <c r="AP31" s="33">
        <v>9.381274110550581E-8</v>
      </c>
      <c r="AQ31" s="33">
        <v>5.5840917324705849E-7</v>
      </c>
      <c r="AR31" s="33">
        <v>4.2439097166776449E-7</v>
      </c>
      <c r="AS31" s="33">
        <v>2.9037277008847044E-7</v>
      </c>
      <c r="AT31" s="33">
        <v>2.3453185276376462E-6</v>
      </c>
      <c r="AU31" s="33">
        <v>2.6803640315858805E-8</v>
      </c>
      <c r="AV31" s="33">
        <f t="shared" si="0"/>
        <v>1.0582769624075884E-4</v>
      </c>
      <c r="AX31" s="81">
        <f t="shared" si="1"/>
        <v>5.0660401595061313E-4</v>
      </c>
    </row>
    <row r="32" spans="2:50" x14ac:dyDescent="0.35">
      <c r="B32" s="71">
        <v>205</v>
      </c>
      <c r="C32" s="71" t="s">
        <v>87</v>
      </c>
      <c r="D32" s="71" t="s">
        <v>63</v>
      </c>
      <c r="G32" s="33">
        <v>1.5482281126531792</v>
      </c>
      <c r="I32" s="33">
        <v>11.17672734170298</v>
      </c>
      <c r="M32" s="33">
        <v>3.3341025167556125E-3</v>
      </c>
      <c r="O32" s="33">
        <v>2.6994304731098682E-3</v>
      </c>
      <c r="S32" s="33">
        <v>0.20838140729722579</v>
      </c>
      <c r="T32" s="33">
        <v>0.52578507095444049</v>
      </c>
      <c r="W32" s="33">
        <v>1.6948354460174363E-3</v>
      </c>
      <c r="Y32" s="33">
        <v>2.4505653498153759E-4</v>
      </c>
      <c r="AB32" s="33">
        <v>6.627223801309147E-2</v>
      </c>
      <c r="AL32" s="33">
        <v>5.5568375279260219E-4</v>
      </c>
      <c r="AM32" s="33">
        <v>3.3341025167556127E-5</v>
      </c>
      <c r="AN32" s="33">
        <v>3.0562606403593119E-3</v>
      </c>
      <c r="AO32" s="33">
        <v>3.8897862695482155E-3</v>
      </c>
      <c r="AP32" s="33">
        <v>2.3338717617289289E-4</v>
      </c>
      <c r="AQ32" s="33">
        <v>1.3892093819815054E-3</v>
      </c>
      <c r="AR32" s="33">
        <v>1.055799130305944E-3</v>
      </c>
      <c r="AS32" s="33">
        <v>7.2238887863038277E-4</v>
      </c>
      <c r="AT32" s="33">
        <v>5.8346794043223228E-3</v>
      </c>
      <c r="AU32" s="33">
        <v>6.6682050335112254E-5</v>
      </c>
      <c r="AV32" s="33">
        <f t="shared" si="0"/>
        <v>13.550204813301397</v>
      </c>
      <c r="AX32" s="81">
        <f t="shared" si="1"/>
        <v>64.865705474253375</v>
      </c>
    </row>
    <row r="33" spans="2:50" x14ac:dyDescent="0.35">
      <c r="B33" s="71">
        <v>206</v>
      </c>
      <c r="C33" s="71" t="s">
        <v>86</v>
      </c>
      <c r="D33" s="71" t="s">
        <v>63</v>
      </c>
      <c r="G33" s="33">
        <v>2.7263971321553667E-2</v>
      </c>
      <c r="I33" s="33">
        <v>1.7648325928549661E-3</v>
      </c>
      <c r="M33" s="33">
        <v>2.0193849653345088E-5</v>
      </c>
      <c r="O33" s="33">
        <v>5.2909773179243263E-5</v>
      </c>
      <c r="S33" s="33">
        <v>1.2621156033340679E-3</v>
      </c>
      <c r="T33" s="33">
        <v>4.8801803328917296E-4</v>
      </c>
      <c r="V33" s="33">
        <v>4.3224026719261289E-5</v>
      </c>
      <c r="W33" s="33">
        <v>7.8472964237183754E-5</v>
      </c>
      <c r="X33" s="33">
        <v>2.3822819212614266E-5</v>
      </c>
      <c r="Y33" s="33">
        <v>2.1900695549526896E-6</v>
      </c>
      <c r="AA33" s="33">
        <v>1.7115491745995872E-4</v>
      </c>
      <c r="AB33" s="33">
        <v>1.1678518606957999E-3</v>
      </c>
      <c r="AG33" s="33">
        <v>3.6360237781777799E-5</v>
      </c>
      <c r="AK33" s="33">
        <v>2.1614278120601548E-5</v>
      </c>
      <c r="AL33" s="33">
        <v>3.3656416088908489E-6</v>
      </c>
      <c r="AM33" s="33">
        <v>2.0193849653345089E-7</v>
      </c>
      <c r="AN33" s="33">
        <v>1.8511028848899668E-5</v>
      </c>
      <c r="AO33" s="33">
        <v>2.3559491262235938E-5</v>
      </c>
      <c r="AP33" s="33">
        <v>1.4135694757341561E-6</v>
      </c>
      <c r="AQ33" s="33">
        <v>8.4141040222271209E-6</v>
      </c>
      <c r="AR33" s="33">
        <v>6.3947190568926114E-6</v>
      </c>
      <c r="AS33" s="33">
        <v>4.3753340915581019E-6</v>
      </c>
      <c r="AT33" s="33">
        <v>3.5339236893353907E-5</v>
      </c>
      <c r="AU33" s="33">
        <v>4.0387699306690177E-7</v>
      </c>
      <c r="AV33" s="33">
        <f t="shared" si="0"/>
        <v>3.2498711288396008E-2</v>
      </c>
      <c r="AX33" s="81">
        <f t="shared" si="1"/>
        <v>0.15557342961019638</v>
      </c>
    </row>
    <row r="34" spans="2:50" x14ac:dyDescent="0.35">
      <c r="B34" s="35">
        <v>302</v>
      </c>
      <c r="C34" s="34" t="s">
        <v>82</v>
      </c>
      <c r="D34" s="71" t="s">
        <v>63</v>
      </c>
      <c r="G34" s="33">
        <v>0</v>
      </c>
      <c r="O34" s="33">
        <v>0</v>
      </c>
      <c r="W34" s="33">
        <v>0</v>
      </c>
      <c r="Y34" s="33">
        <v>0</v>
      </c>
      <c r="AA34" s="33">
        <v>0</v>
      </c>
      <c r="AB34" s="33">
        <v>0</v>
      </c>
      <c r="AG34" s="33">
        <v>0</v>
      </c>
      <c r="AV34" s="33">
        <f t="shared" si="0"/>
        <v>0</v>
      </c>
      <c r="AX34" s="81">
        <f t="shared" si="1"/>
        <v>0</v>
      </c>
    </row>
    <row r="35" spans="2:50" x14ac:dyDescent="0.35">
      <c r="B35" s="35">
        <v>401</v>
      </c>
      <c r="C35" s="34" t="s">
        <v>81</v>
      </c>
      <c r="D35" s="71" t="s">
        <v>63</v>
      </c>
      <c r="G35" s="33">
        <v>5.4645457081530736E-5</v>
      </c>
      <c r="O35" s="33">
        <v>9.2744827009470364E-6</v>
      </c>
      <c r="W35" s="33">
        <v>1.5054767951688912E-6</v>
      </c>
      <c r="X35" s="33">
        <v>4.0632865500060042E-10</v>
      </c>
      <c r="Y35" s="33">
        <v>9.133480998297513E-8</v>
      </c>
      <c r="AA35" s="33">
        <v>3.3714461795549819E-6</v>
      </c>
      <c r="AB35" s="33">
        <v>1.1724948642850659E-4</v>
      </c>
      <c r="AG35" s="33">
        <v>5.9761387655588293E-6</v>
      </c>
      <c r="AV35" s="33">
        <f t="shared" si="0"/>
        <v>1.9211422908990504E-4</v>
      </c>
      <c r="AX35" s="81">
        <f t="shared" si="1"/>
        <v>9.1966322083384419E-4</v>
      </c>
    </row>
    <row r="36" spans="2:50" x14ac:dyDescent="0.35">
      <c r="B36" s="35">
        <v>402</v>
      </c>
      <c r="C36" s="34" t="s">
        <v>80</v>
      </c>
      <c r="D36" s="71" t="s">
        <v>63</v>
      </c>
      <c r="G36" s="33">
        <v>2.5229615433298787E-5</v>
      </c>
      <c r="O36" s="33">
        <v>1.2693770460815952E-7</v>
      </c>
      <c r="W36" s="33">
        <v>4.9132967708266061E-8</v>
      </c>
      <c r="X36" s="33">
        <v>1.014214241665278E-10</v>
      </c>
      <c r="Y36" s="33">
        <v>4.9791144083265158E-10</v>
      </c>
      <c r="AA36" s="33">
        <v>2.1698857466636956E-7</v>
      </c>
      <c r="AB36" s="33">
        <v>8.145482502488846E-6</v>
      </c>
      <c r="AG36" s="33">
        <v>1.7647464119142504E-7</v>
      </c>
      <c r="AV36" s="33">
        <f t="shared" si="0"/>
        <v>3.3945231156826862E-5</v>
      </c>
      <c r="AX36" s="81">
        <f t="shared" si="1"/>
        <v>1.6249801363243824E-4</v>
      </c>
    </row>
    <row r="37" spans="2:50" x14ac:dyDescent="0.35">
      <c r="B37" s="35">
        <v>407</v>
      </c>
      <c r="C37" s="34" t="s">
        <v>78</v>
      </c>
      <c r="D37" s="71" t="s">
        <v>63</v>
      </c>
      <c r="G37" s="33">
        <v>0</v>
      </c>
      <c r="I37" s="33">
        <v>0</v>
      </c>
      <c r="O37" s="33">
        <v>0</v>
      </c>
      <c r="T37" s="33">
        <v>0</v>
      </c>
      <c r="W37" s="33">
        <v>0</v>
      </c>
      <c r="AA37" s="33">
        <v>0</v>
      </c>
      <c r="AB37" s="33">
        <v>0</v>
      </c>
      <c r="AG37" s="33">
        <v>0</v>
      </c>
      <c r="AV37" s="33">
        <f t="shared" si="0"/>
        <v>0</v>
      </c>
      <c r="AX37" s="81">
        <f t="shared" si="1"/>
        <v>0</v>
      </c>
    </row>
    <row r="38" spans="2:50" x14ac:dyDescent="0.35">
      <c r="B38" s="71">
        <v>501</v>
      </c>
      <c r="C38" s="71" t="s">
        <v>144</v>
      </c>
      <c r="D38" s="71" t="s">
        <v>63</v>
      </c>
      <c r="G38" s="33">
        <v>0.12933788532631707</v>
      </c>
      <c r="I38" s="33">
        <v>0.18966894814129445</v>
      </c>
      <c r="O38" s="33">
        <v>3.8987892737387792E-3</v>
      </c>
      <c r="R38" s="33">
        <v>4.5083507269289557E-5</v>
      </c>
      <c r="T38" s="33">
        <v>2.3713457551193775E-2</v>
      </c>
      <c r="U38" s="33">
        <v>5.867254407239849E-2</v>
      </c>
      <c r="W38" s="33">
        <v>1.29924599193014E-2</v>
      </c>
      <c r="AA38" s="33">
        <v>6.2128254640078E-3</v>
      </c>
      <c r="AB38" s="33">
        <v>4.7092169478563192E-2</v>
      </c>
      <c r="AG38" s="33">
        <v>8.6970033210573318E-3</v>
      </c>
      <c r="AV38" s="33">
        <f>SUM(E38:AU38)</f>
        <v>0.48033116605514153</v>
      </c>
      <c r="AX38" s="81">
        <f t="shared" si="1"/>
        <v>2.2993763103014198</v>
      </c>
    </row>
    <row r="39" spans="2:50" ht="15" customHeight="1" x14ac:dyDescent="0.35">
      <c r="B39" s="71">
        <v>502</v>
      </c>
      <c r="C39" s="71" t="s">
        <v>143</v>
      </c>
      <c r="D39" s="71" t="s">
        <v>63</v>
      </c>
      <c r="G39" s="33">
        <v>0.3315488562839809</v>
      </c>
      <c r="I39" s="33">
        <v>3.6266666666666663E-4</v>
      </c>
      <c r="L39" s="33">
        <v>7.6723809523809514E-4</v>
      </c>
      <c r="O39" s="33">
        <v>4.6561214034437619E-3</v>
      </c>
      <c r="T39" s="33">
        <v>0</v>
      </c>
      <c r="V39" s="63">
        <v>3.4298230972216316E-3</v>
      </c>
      <c r="W39" s="33">
        <v>0.11643564794990426</v>
      </c>
      <c r="X39" s="33">
        <v>2.3679548635990402E-4</v>
      </c>
      <c r="Y39" s="33">
        <v>4.7989795742648016E-3</v>
      </c>
      <c r="AA39" s="33">
        <v>0.13738690516111415</v>
      </c>
      <c r="AB39" s="33">
        <v>0.12202278649591722</v>
      </c>
      <c r="AG39" s="33">
        <v>1.6493180068256083E-3</v>
      </c>
      <c r="AH39" s="33">
        <v>0</v>
      </c>
      <c r="AI39" s="33">
        <v>0</v>
      </c>
      <c r="AJ39" s="33">
        <v>0</v>
      </c>
      <c r="AK39" s="33">
        <v>2.2491662589350421E-4</v>
      </c>
      <c r="AV39" s="33">
        <f t="shared" si="0"/>
        <v>0.72352005484683057</v>
      </c>
      <c r="AX39" s="81">
        <f t="shared" si="1"/>
        <v>3.4635372253812933</v>
      </c>
    </row>
    <row r="40" spans="2:50" x14ac:dyDescent="0.35">
      <c r="B40" s="59" t="s">
        <v>68</v>
      </c>
      <c r="C40" s="71" t="s">
        <v>67</v>
      </c>
      <c r="D40" s="71" t="s">
        <v>63</v>
      </c>
      <c r="G40" s="33">
        <v>3.5285060382352938E-5</v>
      </c>
      <c r="M40" s="33">
        <v>2.0162891647058824E-5</v>
      </c>
      <c r="S40" s="33">
        <v>1.2601807279411762E-3</v>
      </c>
      <c r="T40" s="33">
        <v>1.0585518114705883E-4</v>
      </c>
      <c r="W40" s="33">
        <v>1.0249469920588234E-5</v>
      </c>
      <c r="Y40" s="33">
        <v>1.4819725360588238E-6</v>
      </c>
      <c r="AB40" s="33">
        <v>5.7128193000000007E-5</v>
      </c>
      <c r="AL40" s="33">
        <v>3.3604819411764711E-6</v>
      </c>
      <c r="AM40" s="33">
        <v>2.0162891647058824E-7</v>
      </c>
      <c r="AN40" s="33">
        <v>1.8482650676470593E-5</v>
      </c>
      <c r="AO40" s="33">
        <v>2.3523373588235293E-5</v>
      </c>
      <c r="AP40" s="33">
        <v>1.4114024152941175E-6</v>
      </c>
      <c r="AQ40" s="33">
        <v>8.4012048529411759E-6</v>
      </c>
      <c r="AR40" s="33">
        <v>6.3849156882352945E-6</v>
      </c>
      <c r="AS40" s="33">
        <v>4.3686265235294123E-6</v>
      </c>
      <c r="AT40" s="33">
        <v>3.5285060382352938E-5</v>
      </c>
      <c r="AU40" s="33">
        <v>4.0325783294117647E-7</v>
      </c>
      <c r="AV40" s="33">
        <f t="shared" si="0"/>
        <v>1.592166099391941E-3</v>
      </c>
      <c r="AX40" s="81">
        <f t="shared" si="1"/>
        <v>7.6218019352643192E-3</v>
      </c>
    </row>
    <row r="41" spans="2:50" x14ac:dyDescent="0.35">
      <c r="B41" s="71" t="s">
        <v>65</v>
      </c>
      <c r="C41" s="59" t="s">
        <v>64</v>
      </c>
      <c r="D41" s="71" t="s">
        <v>63</v>
      </c>
      <c r="AV41" s="33">
        <f t="shared" si="0"/>
        <v>0</v>
      </c>
      <c r="AX41" s="81">
        <f t="shared" si="1"/>
        <v>0</v>
      </c>
    </row>
    <row r="42" spans="2:50" x14ac:dyDescent="0.35">
      <c r="B42" s="82" t="s">
        <v>33</v>
      </c>
      <c r="C42" s="82"/>
      <c r="D42" s="82"/>
      <c r="E42" s="83">
        <f t="shared" ref="E42:AV42" si="3">SUM(E9:E41)</f>
        <v>0.31498063585581071</v>
      </c>
      <c r="F42" s="83">
        <f t="shared" si="3"/>
        <v>5.0394821621801714E-2</v>
      </c>
      <c r="G42" s="83">
        <f t="shared" si="3"/>
        <v>2.0693570312735297</v>
      </c>
      <c r="H42" s="83">
        <f t="shared" si="3"/>
        <v>0</v>
      </c>
      <c r="I42" s="83">
        <f t="shared" si="3"/>
        <v>11.375071843374275</v>
      </c>
      <c r="J42" s="83">
        <f t="shared" si="3"/>
        <v>0</v>
      </c>
      <c r="K42" s="83">
        <f t="shared" si="3"/>
        <v>0</v>
      </c>
      <c r="L42" s="83">
        <f t="shared" si="3"/>
        <v>7.6723809523809514E-4</v>
      </c>
      <c r="M42" s="83">
        <f t="shared" si="3"/>
        <v>1.7228973662164516E-2</v>
      </c>
      <c r="N42" s="83">
        <f t="shared" si="3"/>
        <v>0</v>
      </c>
      <c r="O42" s="83">
        <f t="shared" si="3"/>
        <v>0.26325898738806758</v>
      </c>
      <c r="P42" s="83">
        <f t="shared" si="3"/>
        <v>0</v>
      </c>
      <c r="Q42" s="83">
        <f t="shared" si="3"/>
        <v>0</v>
      </c>
      <c r="R42" s="83">
        <f t="shared" si="3"/>
        <v>4.5083507269289557E-5</v>
      </c>
      <c r="S42" s="83">
        <f t="shared" si="3"/>
        <v>2.7361934635211935</v>
      </c>
      <c r="T42" s="83">
        <f t="shared" si="3"/>
        <v>0.65964071480893904</v>
      </c>
      <c r="U42" s="83">
        <f t="shared" si="3"/>
        <v>5.867254407239849E-2</v>
      </c>
      <c r="V42" s="83">
        <f t="shared" si="3"/>
        <v>3.4730471239408931E-3</v>
      </c>
      <c r="W42" s="83">
        <f t="shared" si="3"/>
        <v>0.1486749096718403</v>
      </c>
      <c r="X42" s="83">
        <f t="shared" si="3"/>
        <v>2.6061881332259748E-4</v>
      </c>
      <c r="Y42" s="83">
        <f t="shared" si="3"/>
        <v>2.339286492571634E-2</v>
      </c>
      <c r="Z42" s="83">
        <f t="shared" si="3"/>
        <v>0.22832268501863279</v>
      </c>
      <c r="AA42" s="83">
        <f t="shared" si="3"/>
        <v>0.14382568243764909</v>
      </c>
      <c r="AB42" s="83">
        <f t="shared" si="3"/>
        <v>2.1972585504666502</v>
      </c>
      <c r="AC42" s="83">
        <f t="shared" si="3"/>
        <v>0</v>
      </c>
      <c r="AD42" s="83">
        <f t="shared" si="3"/>
        <v>0</v>
      </c>
      <c r="AE42" s="83">
        <f t="shared" si="3"/>
        <v>0</v>
      </c>
      <c r="AF42" s="83">
        <f t="shared" si="3"/>
        <v>0</v>
      </c>
      <c r="AG42" s="83">
        <f t="shared" si="3"/>
        <v>0.51429305604998976</v>
      </c>
      <c r="AH42" s="83">
        <f t="shared" si="3"/>
        <v>0</v>
      </c>
      <c r="AI42" s="83">
        <f t="shared" si="3"/>
        <v>0</v>
      </c>
      <c r="AJ42" s="83">
        <f t="shared" si="3"/>
        <v>0</v>
      </c>
      <c r="AK42" s="83">
        <f t="shared" si="3"/>
        <v>2.4653090401410577E-4</v>
      </c>
      <c r="AL42" s="83">
        <f t="shared" si="3"/>
        <v>2.8714956103607532E-3</v>
      </c>
      <c r="AM42" s="83">
        <f t="shared" si="3"/>
        <v>1.7228973662164519E-4</v>
      </c>
      <c r="AN42" s="83">
        <f t="shared" si="3"/>
        <v>1.5793225856984144E-2</v>
      </c>
      <c r="AO42" s="83">
        <f t="shared" si="3"/>
        <v>2.0106194371380327E-2</v>
      </c>
      <c r="AP42" s="83">
        <f t="shared" si="3"/>
        <v>1.2060281563515162E-3</v>
      </c>
      <c r="AQ42" s="83">
        <f t="shared" si="3"/>
        <v>4.4357845736461964E-3</v>
      </c>
      <c r="AR42" s="83">
        <f t="shared" si="3"/>
        <v>5.4558416596854299E-3</v>
      </c>
      <c r="AS42" s="83">
        <f t="shared" si="3"/>
        <v>3.7329442934689785E-3</v>
      </c>
      <c r="AT42" s="83">
        <f t="shared" si="3"/>
        <v>3.0150703908787903E-2</v>
      </c>
      <c r="AU42" s="83">
        <f t="shared" si="3"/>
        <v>3.4457947324329039E-4</v>
      </c>
      <c r="AV42" s="82">
        <f t="shared" si="3"/>
        <v>20.889628370232973</v>
      </c>
      <c r="AX42" s="81">
        <f>SUM(AX9:AX41)</f>
        <v>100</v>
      </c>
    </row>
    <row r="43" spans="2:50" x14ac:dyDescent="0.35">
      <c r="D43" s="71"/>
    </row>
  </sheetData>
  <pageMargins left="0.45" right="0.45" top="0.75" bottom="0.75" header="0.3" footer="0.3"/>
  <pageSetup paperSize="3" scale="70" orientation="landscape" horizontalDpi="300" verticalDpi="300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AEFIsRecord xmlns="http://schemas.microsoft.com/sharepoint/v3" xsi:nil="true"/>
    <SAEFAssetIdentifier xmlns="http://schemas.microsoft.com/sharepoint/v3" xsi:nil="true"/>
    <SAEFOwner xmlns="http://schemas.microsoft.com/sharepoint/v3" xsi:nil="true"/>
    <SISOrganizationTaxHTField0 xmlns="http://schemas.microsoft.com/sharepoint/v3">
      <Terms xmlns="http://schemas.microsoft.com/office/infopath/2007/PartnerControls"/>
    </SISOrganizationTaxHTField0>
    <SAEFLanguage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bd3ad5ee-f0c3-40aa-8cc8-36ef09940af3</TermId>
        </TermInfo>
      </Terms>
    </SAEFLanguageTaxHTField0>
    <Part xmlns="1644699c-e95f-4804-a403-b705f7c0b060">60</Part>
    <IconOverlay xmlns="http://schemas.microsoft.com/sharepoint/v4" xsi:nil="true"/>
    <SAEFCollection xmlns="http://schemas.microsoft.com/sharepoint/v3">false</SAEFCollection>
    <Preservation_x0020_Notice xmlns="1644699c-e95f-4804-a403-b705f7c0b060">false</Preservation_x0020_Notice>
    <SAEFBusinessProc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 - Chemicals</TermName>
          <TermId xmlns="http://schemas.microsoft.com/office/infopath/2007/PartnerControls">2dcb94df-6a52-437c-b2e5-35e0c7ee1c5f</TermId>
        </TermInfo>
      </Terms>
    </SAEFBusinessProcessTaxHTField0>
    <SAEFLegalEntity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Shell Chemical Appalachia LLC</TermName>
          <TermId xmlns="http://schemas.microsoft.com/office/infopath/2007/PartnerControls">ceb9ad8a-ce9a-44e2-9b3e-537619178b49</TermId>
        </TermInfo>
      </Terms>
    </SAEFLegalEntityTaxHTField0>
    <SAEFBusiness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Downstream</TermName>
          <TermId xmlns="http://schemas.microsoft.com/office/infopath/2007/PartnerControls">f377c20d-8416-4aff-9c98-676592444d76</TermId>
        </TermInfo>
      </Terms>
    </SAEFBusinessTaxHTField0>
    <TaxCatchAll xmlns="3ca3ccd0-e965-405b-b38b-db63887a28fc">
      <Value>10</Value>
      <Value>9</Value>
      <Value>8</Value>
      <Value>7</Value>
      <Value>6</Value>
      <Value>4</Value>
      <Value>3</Value>
      <Value>2</Value>
      <Value>1</Value>
    </TaxCatchAll>
    <SAEFExportControl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US content - Non Controlled (EAR99)</TermName>
          <TermId xmlns="http://schemas.microsoft.com/office/infopath/2007/PartnerControls">28f925a0-3150-42d2-9202-9af8bad33ffa</TermId>
        </TermInfo>
      </Terms>
    </SAEFExportControlClassificationTaxHTField0>
    <SAEFBusinessUnitReg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Chemicals</TermName>
          <TermId xmlns="http://schemas.microsoft.com/office/infopath/2007/PartnerControls">e7cf05b5-1bb6-475b-9527-3a4cf1679551</TermId>
        </TermInfo>
      </Terms>
    </SAEFBusinessUnitRegionTaxHTField0>
    <SAEFGlobalFun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Not Applicable</TermName>
          <TermId xmlns="http://schemas.microsoft.com/office/infopath/2007/PartnerControls">ddce64fb-3cb8-4cd9-8e3d-0fe554247fd1</TermId>
        </TermInfo>
      </Terms>
    </SAEFGlobalFunctionTaxHTField0>
    <SAEFCountryOfJurisdic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UNITED STATES</TermName>
          <TermId xmlns="http://schemas.microsoft.com/office/infopath/2007/PartnerControls">6c4ad875-5af6-45fb-9ae9-62dd1609b327</TermId>
        </TermInfo>
      </Terms>
    </SAEFCountryOfJurisdictionTaxHTField0>
    <SAEFKeepFileLocal xmlns="http://schemas.microsoft.com/sharepoint/v3">false</SAEFKeepFileLocal>
    <SAEF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e4bc29b2-6e76-48cc-b090-8b544c0802ae</TermId>
        </TermInfo>
      </Terms>
    </SAEFSecurityClassificationTaxHTField0>
    <SAEFSiteOwner xmlns="http://schemas.microsoft.com/sharepoint/v3">i:0#.w|europe\its-app-imffv-s</SAEFSiteOwner>
    <SAEFSiteCollectionName xmlns="http://schemas.microsoft.com/sharepoint/v3">PA Petrochemical Complex Environmental &amp; Regulatory Team</SAEFSiteCollectionName>
    <SISProcessAreaTaxHTField0 xmlns="http://schemas.microsoft.com/sharepoint/v3">
      <Terms xmlns="http://schemas.microsoft.com/office/infopath/2007/PartnerControls"/>
    </SISProcessAreaTaxHTField0>
    <_dlc_DocId xmlns="3ca3ccd0-e965-405b-b38b-db63887a28fc">AAFAA2355-353081341-43818</_dlc_DocId>
    <_dlc_DocIdUrl xmlns="3ca3ccd0-e965-405b-b38b-db63887a28fc">
      <Url>https://eu001-sp.shell.com/sites/AAFAA2355/_layouts/15/DocIdRedir.aspx?ID=AAFAA2355-353081341-43818</Url>
      <Description>AAFAA2355-353081341-43818</Description>
    </_dlc_DocIdUrl>
    <lcf76f155ced4ddcb4097134ff3c332f xmlns="1644699c-e95f-4804-a403-b705f7c0b060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34B9C5F580CF8944AC821CF91B013C7C" ma:contentTypeVersion="39" ma:contentTypeDescription="Shell Document Content Type" ma:contentTypeScope="" ma:versionID="bc7ad3594b685bb0e2c699a514697855">
  <xsd:schema xmlns:xsd="http://www.w3.org/2001/XMLSchema" xmlns:xs="http://www.w3.org/2001/XMLSchema" xmlns:p="http://schemas.microsoft.com/office/2006/metadata/properties" xmlns:ns1="http://schemas.microsoft.com/sharepoint/v3" xmlns:ns2="3ca3ccd0-e965-405b-b38b-db63887a28fc" xmlns:ns4="1644699c-e95f-4804-a403-b705f7c0b060" xmlns:ns5="http://schemas.microsoft.com/sharepoint/v4" targetNamespace="http://schemas.microsoft.com/office/2006/metadata/properties" ma:root="true" ma:fieldsID="e625b91f80115bd965872f71326558f9" ns1:_="" ns2:_="" ns4:_="" ns5:_="">
    <xsd:import namespace="http://schemas.microsoft.com/sharepoint/v3"/>
    <xsd:import namespace="3ca3ccd0-e965-405b-b38b-db63887a28fc"/>
    <xsd:import namespace="1644699c-e95f-4804-a403-b705f7c0b06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1:SAEFSecurityClassificationTaxHTField0" minOccurs="0"/>
                <xsd:element ref="ns1:SAEFExportControlClassificationTaxHTField0" minOccurs="0"/>
                <xsd:element ref="ns1:SAEFOwner" minOccurs="0"/>
                <xsd:element ref="ns1:SAEFBusinessTaxHTField0" minOccurs="0"/>
                <xsd:element ref="ns1:SAEFBusinessUnitRegionTaxHTField0" minOccurs="0"/>
                <xsd:element ref="ns1:SAEFGlobalFunctionTaxHTField0" minOccurs="0"/>
                <xsd:element ref="ns1:SAEFBusinessProcessTaxHTField0" minOccurs="0"/>
                <xsd:element ref="ns1:SAEFLegalEntityTaxHTField0" minOccurs="0"/>
                <xsd:element ref="ns1:SAEFSiteCollectionName"/>
                <xsd:element ref="ns1:SAEFSiteOwner"/>
                <xsd:element ref="ns1:SAEFLanguageTaxHTField0" minOccurs="0"/>
                <xsd:element ref="ns1:SAEFCountryOfJurisdictionTaxHTField0" minOccurs="0"/>
                <xsd:element ref="ns1:SAEFCollection"/>
                <xsd:element ref="ns1:SAEFKeepFileLocal"/>
                <xsd:element ref="ns2:TaxCatchAll" minOccurs="0"/>
                <xsd:element ref="ns2:_dlc_DocId" minOccurs="0"/>
                <xsd:element ref="ns2:_dlc_DocIdPersistId" minOccurs="0"/>
                <xsd:element ref="ns1:SAEFIsRecord" minOccurs="0"/>
                <xsd:element ref="ns1:SISOrganizationTaxHTField0" minOccurs="0"/>
                <xsd:element ref="ns2:TaxCatchAllLabel" minOccurs="0"/>
                <xsd:element ref="ns1:SISProcessAreaTaxHTField0" minOccurs="0"/>
                <xsd:element ref="ns1:SAEFAssetIdentifier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Preservation_x0020_Notice" minOccurs="0"/>
                <xsd:element ref="ns4:Part" minOccurs="0"/>
                <xsd:element ref="ns2:SharedWithUsers" minOccurs="0"/>
                <xsd:element ref="ns2:SharedWithDetails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  <xsd:element ref="ns5:IconOverlay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3" ma:taxonomy="true" ma:internalName="SAEFSecurityClassificationTaxHTField0" ma:taxonomyFieldName="SAEFSecurityClassification" ma:displayName="Security Classification" ma:default="8;#Confidential|e4bc29b2-6e76-48cc-b090-8b544c0802ae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ExportControlClassificationTaxHTField0" ma:index="5" nillable="true" ma:taxonomy="true" ma:internalName="SAEFExportControlClassificationTaxHTField0" ma:taxonomyFieldName="SAEFExportControlClassification" ma:displayName="Export Control" ma:readOnly="false" ma:default="9;#US content - Non Controlled (EAR99)|28f925a0-3150-42d2-9202-9af8bad33ffa" ma:fieldId="{334f96ae-8e6f-4bca-bd92-9698e8369ad6}" ma:sspId="e3aebf70-341c-4d91-bdd3-aba9df361687" ma:termSetId="0a37200c-155d-4bd2-8a71-6ee4023d1a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Owner" ma:index="8" nillable="true" ma:displayName="Owner" ma:internalName="SAEFOwner">
      <xsd:simpleType>
        <xsd:restriction base="dms:Text"/>
      </xsd:simpleType>
    </xsd:element>
    <xsd:element name="SAEFBusinessTaxHTField0" ma:index="11" ma:taxonomy="true" ma:internalName="SAEFBusinessTaxHTField0" ma:taxonomyFieldName="SAEFBusiness" ma:displayName="Business" ma:default="1;#Downstream|f377c20d-8416-4aff-9c98-676592444d76" ma:fieldId="{0d7acb72-5c17-4ee6-b184-d60d15597f6a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UnitRegionTaxHTField0" ma:index="13" ma:taxonomy="true" ma:internalName="SAEFBusinessUnitRegionTaxHTField0" ma:taxonomyFieldName="SAEFBusinessUnitRegion" ma:displayName="Business Unit/Region" ma:default="2;#Chemicals|e7cf05b5-1bb6-475b-9527-3a4cf1679551" ma:fieldId="{98984985-015b-4079-8918-b5a01b45e4b3}" ma:sspId="e3aebf70-341c-4d91-bdd3-aba9df361687" ma:termSetId="f928660f-a52c-4d0d-a7a1-af45e8e16d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GlobalFunctionTaxHTField0" ma:index="15" ma:taxonomy="true" ma:internalName="SAEFGlobalFunctionTaxHTField0" ma:taxonomyFieldName="SAEFGlobalFunction" ma:displayName="Business Function" ma:default="3;#Not Applicable|ddce64fb-3cb8-4cd9-8e3d-0fe554247fd1" ma:fieldId="{1284211f-8330-48b1-a5cc-ec1f0d9b0f7a}" ma:sspId="e3aebf70-341c-4d91-bdd3-aba9df361687" ma:termSetId="354c4cc3-2d4b-4608-9bbd-a538d7fca2d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BusinessProcessTaxHTField0" ma:index="17" nillable="true" ma:taxonomy="true" ma:internalName="SAEFBusinessProcessTaxHTField0" ma:taxonomyFieldName="SAEFBusinessProcess" ma:displayName="Business Process" ma:default="10;#Downstream - Chemicals|2dcb94df-6a52-437c-b2e5-35e0c7ee1c5f" ma:fieldId="{f7493bb9-5348-44de-a787-5c9f505950a2}" ma:sspId="e3aebf70-341c-4d91-bdd3-aba9df361687" ma:termSetId="f105a133-66fc-4406-afa4-8b472c9cdbb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LegalEntityTaxHTField0" ma:index="19" ma:taxonomy="true" ma:internalName="SAEFLegalEntityTaxHTField0" ma:taxonomyFieldName="SAEFLegalEntity" ma:displayName="Legal Entity" ma:default="4;#Shell Chemical Appalachia LLC|ceb9ad8a-ce9a-44e2-9b3e-537619178b49" ma:fieldId="{529dd253-148e-4d10-9b8c-1444f6695d3b}" ma:taxonomyMulti="true" ma:sspId="e3aebf70-341c-4d91-bdd3-aba9df361687" ma:termSetId="94b6dd6e-4329-4f68-907b-ed5bdd50f8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SiteCollectionName" ma:index="21" ma:displayName="Site Collection Name" ma:default="PA Petrochemical Complex Environmental &amp; Regulatory Team" ma:hidden="true" ma:internalName="SAEFSiteCollectionName">
      <xsd:simpleType>
        <xsd:restriction base="dms:Text"/>
      </xsd:simpleType>
    </xsd:element>
    <xsd:element name="SAEFSiteOwner" ma:index="22" ma:displayName="Site Owner" ma:default="i:0#.w|europe\its-app-imffv-s" ma:hidden="true" ma:internalName="SAEFSiteOwner">
      <xsd:simpleType>
        <xsd:restriction base="dms:Text"/>
      </xsd:simpleType>
    </xsd:element>
    <xsd:element name="SAEFLanguageTaxHTField0" ma:index="23" ma:taxonomy="true" ma:internalName="SAEFLanguageTaxHTField0" ma:taxonomyFieldName="SAEFLanguage" ma:displayName="Language" ma:default="6;#English|bd3ad5ee-f0c3-40aa-8cc8-36ef09940af3" ma:fieldId="{a99e316a-5158-4b34-9a98-5674ef8a1639}" ma:sspId="e3aebf70-341c-4d91-bdd3-aba9df361687" ma:termSetId="b2561cd2-09b2-4dce-b5be-021768df6d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untryOfJurisdictionTaxHTField0" ma:index="25" ma:taxonomy="true" ma:internalName="SAEFCountryOfJurisdictionTaxHTField0" ma:taxonomyFieldName="SAEFCountryOfJurisdiction" ma:displayName="Country of Jurisdiction" ma:default="7;#UNITED STATES|6c4ad875-5af6-45fb-9ae9-62dd1609b327" ma:fieldId="{dc07035f-7987-48f5-ba88-2d29e2b62c9e}" ma:taxonomyMulti="true" ma:sspId="e3aebf70-341c-4d91-bdd3-aba9df361687" ma:termSetId="a560ecad-89fd-4dcd-adad-4e15e7baec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AEFCollection" ma:index="27" ma:displayName="Collection" ma:default="0" ma:hidden="true" ma:internalName="SAEFCollection">
      <xsd:simpleType>
        <xsd:restriction base="dms:Boolean"/>
      </xsd:simpleType>
    </xsd:element>
    <xsd:element name="SAEFKeepFileLocal" ma:index="28" ma:displayName="Keep File Local" ma:default="0" ma:hidden="true" ma:internalName="SAEFKeepFileLocal">
      <xsd:simpleType>
        <xsd:restriction base="dms:Boolean"/>
      </xsd:simpleType>
    </xsd:element>
    <xsd:element name="SAEFIsRecord" ma:index="38" nillable="true" ma:displayName="Is Copy Record" ma:hidden="true" ma:indexed="true" ma:internalName="SAEFIsRecord">
      <xsd:simpleType>
        <xsd:restriction base="dms:Text"/>
      </xsd:simpleType>
    </xsd:element>
    <xsd:element name="SISOrganizationTaxHTField0" ma:index="39" nillable="true" ma:taxonomy="true" ma:internalName="SISOrganizationTaxHTField0" ma:taxonomyFieldName="SISOrganization" ma:displayName="Organization" ma:default="" ma:fieldId="{36f2e3aa-a82e-45f5-a5f3-2a282c1cef33}" ma:sspId="e3aebf70-341c-4d91-bdd3-aba9df361687" ma:termSetId="40a56409-5095-4fdd-8779-332096332ab4" ma:anchorId="23fc9ba9-cb56-4500-bb3a-e08a5f8f5a53" ma:open="false" ma:isKeyword="false">
      <xsd:complexType>
        <xsd:sequence>
          <xsd:element ref="pc:Terms" minOccurs="0" maxOccurs="1"/>
        </xsd:sequence>
      </xsd:complexType>
    </xsd:element>
    <xsd:element name="SISProcessAreaTaxHTField0" ma:index="41" nillable="true" ma:taxonomy="true" ma:internalName="SISProcessAreaTaxHTField0" ma:taxonomyFieldName="SISProcessArea" ma:displayName="Process Area" ma:default="" ma:fieldId="{d6f17605-d214-4831-98d6-6b98c1446d07}" ma:sspId="e3aebf70-341c-4d91-bdd3-aba9df361687" ma:termSetId="40a56409-5095-4fdd-8779-332096332ab4" ma:anchorId="081dcc22-c61b-4a79-a63f-df177249f45b" ma:open="false" ma:isKeyword="false">
      <xsd:complexType>
        <xsd:sequence>
          <xsd:element ref="pc:Terms" minOccurs="0" maxOccurs="1"/>
        </xsd:sequence>
      </xsd:complexType>
    </xsd:element>
    <xsd:element name="SAEFAssetIdentifier" ma:index="42" nillable="true" ma:displayName="Asset Identifier" ma:hidden="true" ma:internalName="SAEFAssetIdentifier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3ccd0-e965-405b-b38b-db63887a28fc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" ma:index="29" nillable="true" ma:displayName="Taxonomy Catch All Column" ma:hidden="true" ma:list="{ebe87cb4-a33d-494c-ba15-102ab492460e}" ma:internalName="TaxCatchAll" ma:showField="CatchAllData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3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3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Label" ma:index="40" nillable="true" ma:displayName="Taxonomy Catch All Column1" ma:hidden="true" ma:list="{ebe87cb4-a33d-494c-ba15-102ab492460e}" ma:internalName="TaxCatchAllLabel" ma:readOnly="true" ma:showField="CatchAllDataLabel" ma:web="3ca3ccd0-e965-405b-b38b-db63887a28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5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4699c-e95f-4804-a403-b705f7c0b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4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MediaServiceAutoTags" ma:internalName="MediaServiceAutoTags" ma:readOnly="true">
      <xsd:simpleType>
        <xsd:restriction base="dms:Text"/>
      </xsd:simpleType>
    </xsd:element>
    <xsd:element name="MediaServiceOCR" ma:index="4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48" nillable="true" ma:displayName="MediaServiceLocation" ma:internalName="MediaServiceLocation" ma:readOnly="true">
      <xsd:simpleType>
        <xsd:restriction base="dms:Text"/>
      </xsd:simpleType>
    </xsd:element>
    <xsd:element name="Preservation_x0020_Notice" ma:index="49" nillable="true" ma:displayName="Preservation Notice" ma:default="0" ma:description="Y = Documents is part of a Preservation Notice&#10;N = Document is not part of a Preservation Notice" ma:internalName="Preservation_x0020_Notice">
      <xsd:simpleType>
        <xsd:restriction base="dms:Boolean"/>
      </xsd:simpleType>
    </xsd:element>
    <xsd:element name="Part" ma:index="50" nillable="true" ma:displayName="Part" ma:default="60" ma:description="EPA Regulatory Category" ma:format="Dropdown" ma:internalName="Part">
      <xsd:simpleType>
        <xsd:restriction base="dms:Choice">
          <xsd:enumeration value="60"/>
          <xsd:enumeration value="61"/>
          <xsd:enumeration value="63"/>
          <xsd:enumeration value="75"/>
        </xsd:restriction>
      </xsd:simpleType>
    </xsd:element>
    <xsd:element name="MediaServiceAutoKeyPoints" ma:index="5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5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5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0" nillable="true" ma:taxonomy="true" ma:internalName="lcf76f155ced4ddcb4097134ff3c332f" ma:taxonomyFieldName="MediaServiceImageTags" ma:displayName="Image Tags" ma:readOnly="false" ma:fieldId="{5cf76f15-5ced-4ddc-b409-7134ff3c332f}" ma:taxonomyMulti="true" ma:sspId="e3aebf70-341c-4d91-bdd3-aba9df361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6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5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7" ma:displayName="Author"/>
        <xsd:element ref="dcterms:created" minOccurs="0" maxOccurs="1"/>
        <xsd:element ref="dc:identifier" minOccurs="0" maxOccurs="1"/>
        <xsd:element name="contentType" minOccurs="0" maxOccurs="1" type="xsd:string" ma:index="3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580C13-BC2E-4529-A449-E5AD263F8F1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B81494-3D0D-40C8-9FE5-3BD532A0D7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BF2DAC-BA7B-4064-A218-7709F76149EE}">
  <ds:schemaRefs>
    <ds:schemaRef ds:uri="http://www.w3.org/XML/1998/namespace"/>
    <ds:schemaRef ds:uri="http://schemas.microsoft.com/office/2006/metadata/properties"/>
    <ds:schemaRef ds:uri="http://purl.org/dc/terms/"/>
    <ds:schemaRef ds:uri="3ca3ccd0-e965-405b-b38b-db63887a28fc"/>
    <ds:schemaRef ds:uri="http://schemas.microsoft.com/sharepoint/v4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1644699c-e95f-4804-a403-b705f7c0b060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FCABC83-28FF-43DA-86C6-6FCCFEDE7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a3ccd0-e965-405b-b38b-db63887a28fc"/>
    <ds:schemaRef ds:uri="1644699c-e95f-4804-a403-b705f7c0b06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Monthly_2020_thru_2025</vt:lpstr>
      <vt:lpstr>Rolling_12-Month_2020_thru_2026</vt:lpstr>
      <vt:lpstr>2026_Monthly_Source</vt:lpstr>
      <vt:lpstr>2026_Speciated_HAP_Annual</vt:lpstr>
      <vt:lpstr>2025_Monthly_Source</vt:lpstr>
      <vt:lpstr>2025_Speciated_HAP_Annual</vt:lpstr>
      <vt:lpstr>'2025_Speciated_HAP_Annual'!Print_Titles</vt:lpstr>
      <vt:lpstr>'2026_Speciated_HAP_Annual'!Print_Titles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Coy, Kimberly SCC-DMP/462</dc:creator>
  <cp:keywords/>
  <dc:description/>
  <cp:lastModifiedBy>Moore, Gina R SCC-DRC/M/462</cp:lastModifiedBy>
  <cp:revision/>
  <dcterms:created xsi:type="dcterms:W3CDTF">2022-01-20T03:00:44Z</dcterms:created>
  <dcterms:modified xsi:type="dcterms:W3CDTF">2026-03-20T02:36:54Z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0x0101006F0A470EEB1140E7AA14F4CE8A50B54C0001CB1477F4DD432AA86DD56CC3887AF40034B9C5F580CF8944AC821CF91B013C7C</vt:lpwstr>
  </property>
  <property fmtid="{D5CDD505-2E9C-101B-9397-08002B2CF9AE}" pid="3" name="SISProcessArea">
    <vt:lpwstr/>
  </property>
  <property fmtid="{D5CDD505-2E9C-101B-9397-08002B2CF9AE}" pid="4" name="SAEFExportControlClassification">
    <vt:lpwstr>9;#US content - Non Controlled (EAR99)|28f925a0-3150-42d2-9202-9af8bad33ffa</vt:lpwstr>
  </property>
  <property fmtid="{D5CDD505-2E9C-101B-9397-08002B2CF9AE}" pid="5" name="SAEFLegalEntity">
    <vt:lpwstr>4;#Shell Chemical Appalachia LLC|ceb9ad8a-ce9a-44e2-9b3e-537619178b49</vt:lpwstr>
  </property>
  <property fmtid="{D5CDD505-2E9C-101B-9397-08002B2CF9AE}" pid="6" name="SISOrganization">
    <vt:lpwstr/>
  </property>
  <property fmtid="{D5CDD505-2E9C-101B-9397-08002B2CF9AE}" pid="7" name="SAEFSecurityClassification">
    <vt:lpwstr>8;#Confidential|e4bc29b2-6e76-48cc-b090-8b544c0802ae</vt:lpwstr>
  </property>
  <property fmtid="{D5CDD505-2E9C-101B-9397-08002B2CF9AE}" pid="8" name="SAEFBusiness">
    <vt:lpwstr>1;#Downstream|f377c20d-8416-4aff-9c98-676592444d76</vt:lpwstr>
  </property>
  <property fmtid="{D5CDD505-2E9C-101B-9397-08002B2CF9AE}" pid="9" name="SAEFBusinessProcess">
    <vt:lpwstr>10;#Downstream - Chemicals|2dcb94df-6a52-437c-b2e5-35e0c7ee1c5f</vt:lpwstr>
  </property>
  <property fmtid="{D5CDD505-2E9C-101B-9397-08002B2CF9AE}" pid="10" name="SAEFGlobalFunction">
    <vt:lpwstr>3;#Not Applicable|ddce64fb-3cb8-4cd9-8e3d-0fe554247fd1</vt:lpwstr>
  </property>
  <property fmtid="{D5CDD505-2E9C-101B-9397-08002B2CF9AE}" pid="11" name="SAEFBusinessUnitRegion">
    <vt:lpwstr>2;#Chemicals|e7cf05b5-1bb6-475b-9527-3a4cf1679551</vt:lpwstr>
  </property>
  <property fmtid="{D5CDD505-2E9C-101B-9397-08002B2CF9AE}" pid="12" name="SAEFCountryOfJurisdiction">
    <vt:lpwstr>7;#UNITED STATES|6c4ad875-5af6-45fb-9ae9-62dd1609b327</vt:lpwstr>
  </property>
  <property fmtid="{D5CDD505-2E9C-101B-9397-08002B2CF9AE}" pid="13" name="SAEFLanguage">
    <vt:lpwstr>6;#English|bd3ad5ee-f0c3-40aa-8cc8-36ef09940af3</vt:lpwstr>
  </property>
  <property fmtid="{D5CDD505-2E9C-101B-9397-08002B2CF9AE}" pid="14" name="_dlc_DocIdItemGuid">
    <vt:lpwstr>1b5f629d-b111-4daf-a49f-d753bf0d7238</vt:lpwstr>
  </property>
  <property fmtid="{D5CDD505-2E9C-101B-9397-08002B2CF9AE}" pid="15" name="MediaServiceImageTags">
    <vt:lpwstr/>
  </property>
</Properties>
</file>