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Nov 2023/"/>
    </mc:Choice>
  </mc:AlternateContent>
  <xr:revisionPtr revIDLastSave="1" documentId="13_ncr:1_{EAEF0237-8D5F-46BA-8506-E18E6CAF66FC}" xr6:coauthVersionLast="47" xr6:coauthVersionMax="47" xr10:uidLastSave="{D9E4B3F0-0A91-4EFF-8EB8-35041D3658FC}"/>
  <bookViews>
    <workbookView xWindow="-108" yWindow="-108" windowWidth="30936" windowHeight="16896" tabRatio="586" firstSheet="1" activeTab="1" xr2:uid="{00000000-000D-0000-FFFF-FFFF00000000}"/>
  </bookViews>
  <sheets>
    <sheet name="Monthly_2020_thru_2023" sheetId="4" r:id="rId1"/>
    <sheet name="Rolling_12-Month_2020_thru_2023" sheetId="5" r:id="rId2"/>
    <sheet name="2023_Monthly_Source" sheetId="11" r:id="rId3"/>
    <sheet name="2023_Speciated_HAP_Annual" sheetId="12" r:id="rId4"/>
    <sheet name="2022_Monthly_Source" sheetId="13" r:id="rId5"/>
    <sheet name="2022_Speciated_HAP_Annual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4" hidden="1">#REF!</definedName>
    <definedName name="_Dist_Values" localSheetId="5" hidden="1">#REF!</definedName>
    <definedName name="_Dist_Values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Parse_Out" localSheetId="4" hidden="1">#REF!</definedName>
    <definedName name="_Parse_Out" localSheetId="5" hidden="1">#REF!</definedName>
    <definedName name="_Parse_Out" hidden="1">#REF!</definedName>
    <definedName name="_Regression_Out" localSheetId="4" hidden="1">#REF!</definedName>
    <definedName name="_Regression_Out" localSheetId="5" hidden="1">#REF!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hidden="1">#REF!</definedName>
    <definedName name="_Regression_Y" hidden="1">#REF!</definedName>
    <definedName name="A.Q.ONE" localSheetId="4">'[1]1304 S2A'!#REF!</definedName>
    <definedName name="A.Q.ONE" localSheetId="5">'[1]1304 S2A'!#REF!</definedName>
    <definedName name="A.Q.ONE">'[1]1304 S2A'!#REF!</definedName>
    <definedName name="A.Q.THREE" localSheetId="4">'[1]1304 S2A'!#REF!</definedName>
    <definedName name="A.Q.THREE" localSheetId="5">'[1]1304 S2A'!#REF!</definedName>
    <definedName name="A.Q.THREE">'[1]1304 S2A'!#REF!</definedName>
    <definedName name="A.Q.TWO" localSheetId="4">'[1]1304 S2A'!#REF!</definedName>
    <definedName name="A.Q.TWO" localSheetId="5">'[1]1304 S2A'!#REF!</definedName>
    <definedName name="A.Q.TWO">'[1]1304 S2A'!#REF!</definedName>
    <definedName name="aa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'2022_Speciated_HAP_Annual'!$B:$C</definedName>
    <definedName name="_xlnm.Print_Titles" localSheetId="3">'2023_Speciated_HAP_Annual'!$B:$C</definedName>
    <definedName name="Priority" localSheetId="4">#REF!</definedName>
    <definedName name="Priority" localSheetId="5">#REF!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 localSheetId="4">#REF!</definedName>
    <definedName name="SubFacilities" localSheetId="5">#REF!</definedName>
    <definedName name="SubFacilities">#REF!</definedName>
    <definedName name="SUMMARY" localSheetId="4">#REF!</definedName>
    <definedName name="SUMMARY" localSheetId="5">#REF!</definedName>
    <definedName name="SUMMARY">#REF!</definedName>
    <definedName name="System_Bleed">'[2]Location List'!$H$10:$H$15</definedName>
    <definedName name="TankFarm">'[15]Crude Flow Details'!$A$2:$A$61</definedName>
    <definedName name="test" localSheetId="4" hidden="1">{"Detailed",#N/A,FALSE,"GAS-COMB";"Summary",#N/A,FALSE,"GAS-COMB"}</definedName>
    <definedName name="test" localSheetId="5" hidden="1">{"Detailed",#N/A,FALSE,"GAS-COMB";"Summary",#N/A,FALSE,"GAS-COMB"}</definedName>
    <definedName name="test" hidden="1">{"Detailed",#N/A,FALSE,"GAS-COMB";"Summary",#N/A,FALSE,"GAS-COMB"}</definedName>
    <definedName name="TEST_RESULTS">[8]Input_data!#REF!</definedName>
    <definedName name="test1" localSheetId="4">#REF!</definedName>
    <definedName name="test1" localSheetId="5">#REF!</definedName>
    <definedName name="test1">#REF!</definedName>
    <definedName name="testing" localSheetId="4" hidden="1">{"Detailed",#N/A,FALSE,"GAS-COMB";"Summary",#N/A,FALSE,"GAS-COMB"}</definedName>
    <definedName name="testing" localSheetId="5" hidden="1">{"Detailed",#N/A,FALSE,"GAS-COMB";"Summary",#N/A,FALSE,"GAS-COMB"}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localSheetId="4" hidden="1">{"Detailed",#N/A,FALSE,"GAS-COMB";"Summary",#N/A,FALSE,"GAS-COMB"}</definedName>
    <definedName name="Turbine" localSheetId="5" hidden="1">{"Detailed",#N/A,FALSE,"GAS-COMB";"Summary",#N/A,FALSE,"GAS-COMB"}</definedName>
    <definedName name="Turbine" hidden="1">{"Detailed",#N/A,FALSE,"GAS-COMB";"Summary",#N/A,FALSE,"GAS-COMB"}</definedName>
    <definedName name="Turbine2" localSheetId="4" hidden="1">{"Detailed",#N/A,FALSE,"GAS-COMB";"Summary",#N/A,FALSE,"GAS-COMB"}</definedName>
    <definedName name="Turbine2" localSheetId="5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localSheetId="4" hidden="1">{"Detailed",#N/A,FALSE,"GAS-COMB";"Summary",#N/A,FALSE,"GAS-COMB"}</definedName>
    <definedName name="wrn.Detailed._.and._.Summary._.Report." localSheetId="5" hidden="1">{"Detailed",#N/A,FALSE,"GAS-COMB";"Summary",#N/A,FALSE,"GAS-COMB"}</definedName>
    <definedName name="wrn.Detailed._.and._.Summary._.Report." hidden="1">{"Detailed",#N/A,FALSE,"GAS-COMB";"Summary",#N/A,FALSE,"GAS-COMB"}</definedName>
    <definedName name="wrn.Detailed._.Report." localSheetId="4" hidden="1">{"Detailed",#N/A,FALSE,"GAS-COMB"}</definedName>
    <definedName name="wrn.Detailed._.Report." localSheetId="5" hidden="1">{"Detailed",#N/A,FALSE,"GAS-COMB"}</definedName>
    <definedName name="wrn.Detailed._.Report." hidden="1">{"Detailed",#N/A,FALSE,"GAS-COMB"}</definedName>
    <definedName name="wrn.Example._.Calculation._.Sheets.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localSheetId="4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localSheetId="5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localSheetId="4" hidden="1">{"Summary",#N/A,FALSE,"GAS-COMB"}</definedName>
    <definedName name="wrn.Summary._.Report." localSheetId="5" hidden="1">{"Summary",#N/A,FALSE,"GAS-COMB"}</definedName>
    <definedName name="wrn.Summary._.Report." hidden="1">{"Summary",#N/A,FALSE,"GAS-COMB"}</definedName>
    <definedName name="wrvf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4" i="14" l="1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AQ43" i="14"/>
  <c r="AQ42" i="14"/>
  <c r="AQ41" i="14"/>
  <c r="AQ40" i="14"/>
  <c r="AQ39" i="14"/>
  <c r="AQ38" i="14"/>
  <c r="AQ37" i="14"/>
  <c r="AQ36" i="14"/>
  <c r="AQ35" i="14"/>
  <c r="AQ34" i="14"/>
  <c r="AQ33" i="14"/>
  <c r="AQ32" i="14"/>
  <c r="AQ31" i="14"/>
  <c r="AQ30" i="14"/>
  <c r="AQ29" i="14"/>
  <c r="AQ28" i="14"/>
  <c r="AQ27" i="14"/>
  <c r="AQ26" i="14"/>
  <c r="AQ25" i="14"/>
  <c r="AQ24" i="14"/>
  <c r="AQ23" i="14"/>
  <c r="AQ22" i="14"/>
  <c r="AQ21" i="14"/>
  <c r="AQ20" i="14"/>
  <c r="AQ19" i="14"/>
  <c r="AQ18" i="14"/>
  <c r="AQ17" i="14"/>
  <c r="AQ16" i="14"/>
  <c r="AQ15" i="14"/>
  <c r="AQ14" i="14"/>
  <c r="AQ13" i="14"/>
  <c r="AQ12" i="14"/>
  <c r="AQ11" i="14"/>
  <c r="AQ10" i="14"/>
  <c r="AQ9" i="14"/>
  <c r="V602" i="13"/>
  <c r="U602" i="13"/>
  <c r="T602" i="13"/>
  <c r="S602" i="13"/>
  <c r="R602" i="13"/>
  <c r="Q602" i="13"/>
  <c r="P602" i="13"/>
  <c r="O602" i="13"/>
  <c r="N602" i="13"/>
  <c r="M602" i="13"/>
  <c r="L602" i="13"/>
  <c r="K602" i="13"/>
  <c r="J602" i="13"/>
  <c r="I602" i="13"/>
  <c r="H602" i="13"/>
  <c r="V601" i="13"/>
  <c r="T601" i="13"/>
  <c r="S601" i="13"/>
  <c r="R601" i="13"/>
  <c r="Q601" i="13"/>
  <c r="P601" i="13"/>
  <c r="O601" i="13"/>
  <c r="N601" i="13"/>
  <c r="M601" i="13"/>
  <c r="L601" i="13"/>
  <c r="K601" i="13"/>
  <c r="J601" i="13"/>
  <c r="I601" i="13"/>
  <c r="H601" i="13"/>
  <c r="V600" i="13"/>
  <c r="T600" i="13"/>
  <c r="S600" i="13"/>
  <c r="R600" i="13"/>
  <c r="Q600" i="13"/>
  <c r="P600" i="13"/>
  <c r="O600" i="13"/>
  <c r="N600" i="13"/>
  <c r="M600" i="13"/>
  <c r="L600" i="13"/>
  <c r="K600" i="13"/>
  <c r="J600" i="13"/>
  <c r="I600" i="13"/>
  <c r="H600" i="13"/>
  <c r="V599" i="13"/>
  <c r="T599" i="13"/>
  <c r="S599" i="13"/>
  <c r="R599" i="13"/>
  <c r="Q599" i="13"/>
  <c r="P599" i="13"/>
  <c r="O599" i="13"/>
  <c r="N599" i="13"/>
  <c r="M599" i="13"/>
  <c r="L599" i="13"/>
  <c r="K599" i="13"/>
  <c r="J599" i="13"/>
  <c r="I599" i="13"/>
  <c r="H599" i="13"/>
  <c r="V598" i="13"/>
  <c r="T598" i="13"/>
  <c r="S598" i="13"/>
  <c r="R598" i="13"/>
  <c r="Q598" i="13"/>
  <c r="P598" i="13"/>
  <c r="O598" i="13"/>
  <c r="N598" i="13"/>
  <c r="M598" i="13"/>
  <c r="L598" i="13"/>
  <c r="K598" i="13"/>
  <c r="J598" i="13"/>
  <c r="I598" i="13"/>
  <c r="H598" i="13"/>
  <c r="V597" i="13"/>
  <c r="T597" i="13"/>
  <c r="S597" i="13"/>
  <c r="R597" i="13"/>
  <c r="Q597" i="13"/>
  <c r="P597" i="13"/>
  <c r="O597" i="13"/>
  <c r="N597" i="13"/>
  <c r="M597" i="13"/>
  <c r="L597" i="13"/>
  <c r="K597" i="13"/>
  <c r="J597" i="13"/>
  <c r="I597" i="13"/>
  <c r="H597" i="13"/>
  <c r="V596" i="13"/>
  <c r="V604" i="13" s="1"/>
  <c r="V605" i="13" s="1"/>
  <c r="U596" i="13"/>
  <c r="T596" i="13"/>
  <c r="S596" i="13"/>
  <c r="R596" i="13"/>
  <c r="Q596" i="13"/>
  <c r="P596" i="13"/>
  <c r="O596" i="13"/>
  <c r="O604" i="13" s="1"/>
  <c r="N596" i="13"/>
  <c r="N604" i="13" s="1"/>
  <c r="N605" i="13" s="1"/>
  <c r="M596" i="13"/>
  <c r="L596" i="13"/>
  <c r="K596" i="13"/>
  <c r="J596" i="13"/>
  <c r="I596" i="13"/>
  <c r="H596" i="13"/>
  <c r="V595" i="13"/>
  <c r="U595" i="13"/>
  <c r="T595" i="13"/>
  <c r="S595" i="13"/>
  <c r="R595" i="13"/>
  <c r="Q595" i="13"/>
  <c r="P595" i="13"/>
  <c r="O595" i="13"/>
  <c r="N595" i="13"/>
  <c r="M595" i="13"/>
  <c r="L595" i="13"/>
  <c r="K595" i="13"/>
  <c r="J595" i="13"/>
  <c r="I595" i="13"/>
  <c r="H595" i="13"/>
  <c r="V594" i="13"/>
  <c r="U594" i="13"/>
  <c r="T594" i="13"/>
  <c r="S594" i="13"/>
  <c r="R594" i="13"/>
  <c r="Q594" i="13"/>
  <c r="P594" i="13"/>
  <c r="O594" i="13"/>
  <c r="N594" i="13"/>
  <c r="M594" i="13"/>
  <c r="L594" i="13"/>
  <c r="K594" i="13"/>
  <c r="J594" i="13"/>
  <c r="I594" i="13"/>
  <c r="H594" i="13"/>
  <c r="V593" i="13"/>
  <c r="U593" i="13"/>
  <c r="T593" i="13"/>
  <c r="S593" i="13"/>
  <c r="R593" i="13"/>
  <c r="Q593" i="13"/>
  <c r="P593" i="13"/>
  <c r="O593" i="13"/>
  <c r="N593" i="13"/>
  <c r="M593" i="13"/>
  <c r="L593" i="13"/>
  <c r="K593" i="13"/>
  <c r="J593" i="13"/>
  <c r="I593" i="13"/>
  <c r="H593" i="13"/>
  <c r="V592" i="13"/>
  <c r="U592" i="13"/>
  <c r="T592" i="13"/>
  <c r="S592" i="13"/>
  <c r="R592" i="13"/>
  <c r="Q592" i="13"/>
  <c r="P592" i="13"/>
  <c r="O592" i="13"/>
  <c r="N592" i="13"/>
  <c r="M592" i="13"/>
  <c r="L592" i="13"/>
  <c r="K592" i="13"/>
  <c r="J592" i="13"/>
  <c r="I592" i="13"/>
  <c r="H592" i="13"/>
  <c r="V591" i="13"/>
  <c r="U591" i="13"/>
  <c r="T591" i="13"/>
  <c r="T604" i="13" s="1"/>
  <c r="S591" i="13"/>
  <c r="S604" i="13" s="1"/>
  <c r="R591" i="13"/>
  <c r="R604" i="13" s="1"/>
  <c r="Q591" i="13"/>
  <c r="Q604" i="13" s="1"/>
  <c r="P591" i="13"/>
  <c r="P604" i="13" s="1"/>
  <c r="O591" i="13"/>
  <c r="N591" i="13"/>
  <c r="M591" i="13"/>
  <c r="M604" i="13" s="1"/>
  <c r="L591" i="13"/>
  <c r="L604" i="13" s="1"/>
  <c r="K591" i="13"/>
  <c r="K604" i="13" s="1"/>
  <c r="J591" i="13"/>
  <c r="J604" i="13" s="1"/>
  <c r="I591" i="13"/>
  <c r="I604" i="13" s="1"/>
  <c r="H591" i="13"/>
  <c r="H604" i="13" s="1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V577" i="13"/>
  <c r="U577" i="13"/>
  <c r="T577" i="13"/>
  <c r="S577" i="13"/>
  <c r="R577" i="13"/>
  <c r="Q577" i="13"/>
  <c r="P577" i="13"/>
  <c r="O577" i="13"/>
  <c r="N577" i="13"/>
  <c r="M577" i="13"/>
  <c r="L577" i="13"/>
  <c r="K577" i="13"/>
  <c r="J577" i="13"/>
  <c r="I577" i="13"/>
  <c r="H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U459" i="13"/>
  <c r="U458" i="13"/>
  <c r="U601" i="13" s="1"/>
  <c r="U457" i="13"/>
  <c r="U600" i="13" s="1"/>
  <c r="U456" i="13"/>
  <c r="U599" i="13" s="1"/>
  <c r="U455" i="13"/>
  <c r="U598" i="13" s="1"/>
  <c r="U454" i="13"/>
  <c r="U597" i="13" s="1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V603" i="13" s="1"/>
  <c r="U70" i="13"/>
  <c r="U603" i="13" s="1"/>
  <c r="T70" i="13"/>
  <c r="S70" i="13"/>
  <c r="R70" i="13"/>
  <c r="Q70" i="13"/>
  <c r="P70" i="13"/>
  <c r="O70" i="13"/>
  <c r="N70" i="13"/>
  <c r="N603" i="13" s="1"/>
  <c r="M70" i="13"/>
  <c r="M603" i="13" s="1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U18" i="13"/>
  <c r="T18" i="13"/>
  <c r="T603" i="13" s="1"/>
  <c r="S18" i="13"/>
  <c r="S603" i="13" s="1"/>
  <c r="R18" i="13"/>
  <c r="R603" i="13" s="1"/>
  <c r="Q18" i="13"/>
  <c r="Q603" i="13" s="1"/>
  <c r="P18" i="13"/>
  <c r="P603" i="13" s="1"/>
  <c r="O18" i="13"/>
  <c r="O603" i="13" s="1"/>
  <c r="N18" i="13"/>
  <c r="M18" i="13"/>
  <c r="L18" i="13"/>
  <c r="L603" i="13" s="1"/>
  <c r="K18" i="13"/>
  <c r="K603" i="13" s="1"/>
  <c r="J18" i="13"/>
  <c r="J603" i="13" s="1"/>
  <c r="I18" i="13"/>
  <c r="I603" i="13" s="1"/>
  <c r="H18" i="13"/>
  <c r="H603" i="13" s="1"/>
  <c r="J605" i="13" l="1"/>
  <c r="R605" i="13"/>
  <c r="O605" i="13"/>
  <c r="K605" i="13"/>
  <c r="S605" i="13"/>
  <c r="Q605" i="13"/>
  <c r="L605" i="13"/>
  <c r="T605" i="13"/>
  <c r="AS14" i="14"/>
  <c r="I605" i="13"/>
  <c r="M605" i="13"/>
  <c r="U604" i="13"/>
  <c r="U605" i="13" s="1"/>
  <c r="H605" i="13"/>
  <c r="P605" i="13"/>
  <c r="AS40" i="14"/>
  <c r="AS9" i="14"/>
  <c r="AQ44" i="14"/>
  <c r="AS34" i="14" s="1"/>
  <c r="AS24" i="14" l="1"/>
  <c r="AS20" i="14"/>
  <c r="AS16" i="14"/>
  <c r="AS43" i="14"/>
  <c r="AS39" i="14"/>
  <c r="AS35" i="14"/>
  <c r="AS31" i="14"/>
  <c r="AS27" i="14"/>
  <c r="AS23" i="14"/>
  <c r="AS19" i="14"/>
  <c r="AS15" i="14"/>
  <c r="AS11" i="14"/>
  <c r="AS36" i="14"/>
  <c r="AS32" i="14"/>
  <c r="AS28" i="14"/>
  <c r="AS12" i="14"/>
  <c r="AS44" i="14" s="1"/>
  <c r="AS41" i="14"/>
  <c r="AS26" i="14"/>
  <c r="AS38" i="14"/>
  <c r="AS18" i="14"/>
  <c r="AS21" i="14"/>
  <c r="AS37" i="14"/>
  <c r="AS33" i="14"/>
  <c r="AS29" i="14"/>
  <c r="AS25" i="14"/>
  <c r="AS30" i="14"/>
  <c r="AS17" i="14"/>
  <c r="AS10" i="14"/>
  <c r="AS22" i="14"/>
  <c r="AS13" i="14"/>
  <c r="AS42" i="14"/>
  <c r="AT43" i="12" l="1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F43" i="12"/>
  <c r="AE43" i="12"/>
  <c r="AD43" i="12"/>
  <c r="AC43" i="12"/>
  <c r="Z43" i="12"/>
  <c r="V43" i="12"/>
  <c r="U43" i="12"/>
  <c r="T43" i="12"/>
  <c r="S43" i="12"/>
  <c r="R43" i="12"/>
  <c r="P43" i="12"/>
  <c r="N43" i="12"/>
  <c r="M43" i="12"/>
  <c r="L43" i="12"/>
  <c r="K43" i="12"/>
  <c r="J43" i="12"/>
  <c r="H43" i="12"/>
  <c r="F43" i="12"/>
  <c r="E43" i="12"/>
  <c r="AG43" i="12"/>
  <c r="AB43" i="12"/>
  <c r="AA43" i="12"/>
  <c r="Y43" i="12"/>
  <c r="X43" i="12"/>
  <c r="W43" i="12"/>
  <c r="Q43" i="12"/>
  <c r="O43" i="12"/>
  <c r="I43" i="12"/>
  <c r="G43" i="12"/>
  <c r="AU41" i="12"/>
  <c r="AU40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AU14" i="12"/>
  <c r="AU13" i="12"/>
  <c r="AU12" i="12"/>
  <c r="AU11" i="12"/>
  <c r="AU10" i="12"/>
  <c r="AU9" i="12"/>
  <c r="V563" i="11"/>
  <c r="U563" i="11"/>
  <c r="T563" i="11"/>
  <c r="S563" i="11"/>
  <c r="R563" i="11"/>
  <c r="Q563" i="11"/>
  <c r="P563" i="11"/>
  <c r="O563" i="11"/>
  <c r="N563" i="11"/>
  <c r="M563" i="11"/>
  <c r="L563" i="11"/>
  <c r="K563" i="11"/>
  <c r="J563" i="11"/>
  <c r="I563" i="11"/>
  <c r="H563" i="11"/>
  <c r="V562" i="11"/>
  <c r="U562" i="11"/>
  <c r="T562" i="11"/>
  <c r="S562" i="11"/>
  <c r="R562" i="11"/>
  <c r="Q562" i="11"/>
  <c r="P562" i="11"/>
  <c r="O562" i="11"/>
  <c r="N562" i="11"/>
  <c r="M562" i="11"/>
  <c r="L562" i="11"/>
  <c r="K562" i="11"/>
  <c r="J562" i="11"/>
  <c r="I562" i="11"/>
  <c r="H562" i="11"/>
  <c r="V561" i="11"/>
  <c r="T561" i="11"/>
  <c r="S561" i="11"/>
  <c r="R561" i="11"/>
  <c r="P561" i="11"/>
  <c r="M561" i="11"/>
  <c r="K561" i="11"/>
  <c r="J561" i="11"/>
  <c r="I561" i="11"/>
  <c r="H561" i="11"/>
  <c r="V560" i="11"/>
  <c r="T560" i="11"/>
  <c r="S560" i="11"/>
  <c r="R560" i="11"/>
  <c r="P560" i="11"/>
  <c r="O560" i="11"/>
  <c r="N560" i="11"/>
  <c r="M560" i="11"/>
  <c r="L560" i="11"/>
  <c r="K560" i="11"/>
  <c r="J560" i="11"/>
  <c r="I560" i="11"/>
  <c r="H560" i="11"/>
  <c r="V559" i="11"/>
  <c r="T559" i="11"/>
  <c r="S559" i="11"/>
  <c r="R559" i="11"/>
  <c r="P559" i="11"/>
  <c r="O559" i="11"/>
  <c r="N559" i="11"/>
  <c r="M559" i="11"/>
  <c r="L559" i="11"/>
  <c r="K559" i="11"/>
  <c r="J559" i="11"/>
  <c r="I559" i="11"/>
  <c r="H559" i="11"/>
  <c r="V558" i="11"/>
  <c r="U558" i="11"/>
  <c r="T558" i="11"/>
  <c r="S558" i="11"/>
  <c r="R558" i="11"/>
  <c r="Q558" i="11"/>
  <c r="P558" i="11"/>
  <c r="O558" i="11"/>
  <c r="N558" i="11"/>
  <c r="M558" i="11"/>
  <c r="L558" i="11"/>
  <c r="K558" i="11"/>
  <c r="J558" i="11"/>
  <c r="I558" i="11"/>
  <c r="H558" i="11"/>
  <c r="T557" i="11"/>
  <c r="S557" i="11"/>
  <c r="R557" i="11"/>
  <c r="P557" i="11"/>
  <c r="O557" i="11"/>
  <c r="N557" i="11"/>
  <c r="M557" i="11"/>
  <c r="L557" i="11"/>
  <c r="K557" i="11"/>
  <c r="J557" i="11"/>
  <c r="I557" i="11"/>
  <c r="H557" i="11"/>
  <c r="V556" i="11"/>
  <c r="U556" i="11"/>
  <c r="T556" i="11"/>
  <c r="S556" i="11"/>
  <c r="R556" i="11"/>
  <c r="Q556" i="11"/>
  <c r="P556" i="11"/>
  <c r="O556" i="11"/>
  <c r="N556" i="11"/>
  <c r="M556" i="11"/>
  <c r="L556" i="11"/>
  <c r="K556" i="11"/>
  <c r="J556" i="11"/>
  <c r="I556" i="11"/>
  <c r="H556" i="11"/>
  <c r="V555" i="11"/>
  <c r="U555" i="11"/>
  <c r="T555" i="11"/>
  <c r="S555" i="11"/>
  <c r="R555" i="11"/>
  <c r="Q555" i="11"/>
  <c r="P555" i="11"/>
  <c r="O555" i="11"/>
  <c r="N555" i="11"/>
  <c r="M555" i="11"/>
  <c r="L555" i="11"/>
  <c r="K555" i="11"/>
  <c r="J555" i="11"/>
  <c r="I555" i="11"/>
  <c r="H555" i="11"/>
  <c r="V554" i="11"/>
  <c r="U554" i="11"/>
  <c r="T554" i="11"/>
  <c r="S554" i="11"/>
  <c r="R554" i="11"/>
  <c r="Q554" i="11"/>
  <c r="P554" i="11"/>
  <c r="O554" i="11"/>
  <c r="N554" i="11"/>
  <c r="M554" i="11"/>
  <c r="L554" i="11"/>
  <c r="K554" i="11"/>
  <c r="J554" i="11"/>
  <c r="I554" i="11"/>
  <c r="H554" i="11"/>
  <c r="V553" i="11"/>
  <c r="T553" i="11"/>
  <c r="S553" i="11"/>
  <c r="R553" i="11"/>
  <c r="P553" i="11"/>
  <c r="O553" i="11"/>
  <c r="N553" i="11"/>
  <c r="M553" i="11"/>
  <c r="L553" i="11"/>
  <c r="K553" i="11"/>
  <c r="J553" i="11"/>
  <c r="I553" i="11"/>
  <c r="H553" i="11"/>
  <c r="V552" i="11"/>
  <c r="T552" i="11"/>
  <c r="T565" i="11" s="1"/>
  <c r="S552" i="11"/>
  <c r="S565" i="11" s="1"/>
  <c r="R552" i="11"/>
  <c r="R565" i="11" s="1"/>
  <c r="P552" i="11"/>
  <c r="P565" i="11" s="1"/>
  <c r="O552" i="11"/>
  <c r="N552" i="11"/>
  <c r="M552" i="11"/>
  <c r="M565" i="11" s="1"/>
  <c r="L552" i="11"/>
  <c r="K552" i="11"/>
  <c r="K565" i="11" s="1"/>
  <c r="J552" i="11"/>
  <c r="J565" i="11" s="1"/>
  <c r="I552" i="11"/>
  <c r="I565" i="11" s="1"/>
  <c r="H552" i="11"/>
  <c r="H565" i="11" s="1"/>
  <c r="T551" i="11"/>
  <c r="S551" i="11"/>
  <c r="R551" i="11"/>
  <c r="P551" i="11"/>
  <c r="M551" i="11"/>
  <c r="K551" i="11"/>
  <c r="J551" i="11"/>
  <c r="I551" i="11"/>
  <c r="H551" i="11"/>
  <c r="U561" i="11"/>
  <c r="Q561" i="11"/>
  <c r="O551" i="11"/>
  <c r="N551" i="11"/>
  <c r="L561" i="11"/>
  <c r="U560" i="11"/>
  <c r="Q560" i="11"/>
  <c r="U559" i="11"/>
  <c r="Q559" i="11"/>
  <c r="V557" i="11"/>
  <c r="U557" i="11"/>
  <c r="Q557" i="11"/>
  <c r="U553" i="11"/>
  <c r="Q553" i="11"/>
  <c r="U551" i="11"/>
  <c r="Q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U18" i="11"/>
  <c r="U564" i="11" s="1"/>
  <c r="T18" i="11"/>
  <c r="T564" i="11" s="1"/>
  <c r="S18" i="11"/>
  <c r="S564" i="11" s="1"/>
  <c r="R18" i="11"/>
  <c r="R564" i="11" s="1"/>
  <c r="Q18" i="11"/>
  <c r="Q564" i="11" s="1"/>
  <c r="P18" i="11"/>
  <c r="P564" i="11" s="1"/>
  <c r="O18" i="11"/>
  <c r="O564" i="11" s="1"/>
  <c r="N18" i="11"/>
  <c r="N564" i="11" s="1"/>
  <c r="M18" i="11"/>
  <c r="M564" i="11" s="1"/>
  <c r="L18" i="11"/>
  <c r="K18" i="11"/>
  <c r="K564" i="11" s="1"/>
  <c r="J18" i="11"/>
  <c r="J564" i="11" s="1"/>
  <c r="I18" i="11"/>
  <c r="I564" i="11" s="1"/>
  <c r="H18" i="11"/>
  <c r="H564" i="11" s="1"/>
  <c r="H566" i="11" l="1"/>
  <c r="P566" i="11"/>
  <c r="I566" i="11"/>
  <c r="R566" i="11"/>
  <c r="J566" i="11"/>
  <c r="S566" i="11"/>
  <c r="K566" i="11"/>
  <c r="T566" i="11"/>
  <c r="AW32" i="12"/>
  <c r="L565" i="11"/>
  <c r="V565" i="11"/>
  <c r="M566" i="11"/>
  <c r="V564" i="11"/>
  <c r="AW19" i="12"/>
  <c r="AW28" i="12"/>
  <c r="L551" i="11"/>
  <c r="L564" i="11" s="1"/>
  <c r="U552" i="11"/>
  <c r="U565" i="11" s="1"/>
  <c r="U566" i="11" s="1"/>
  <c r="N561" i="11"/>
  <c r="N565" i="11" s="1"/>
  <c r="N566" i="11" s="1"/>
  <c r="AU42" i="12"/>
  <c r="O561" i="11"/>
  <c r="O565" i="11" s="1"/>
  <c r="O566" i="11" s="1"/>
  <c r="V551" i="11"/>
  <c r="Q552" i="11"/>
  <c r="Q565" i="11" s="1"/>
  <c r="Q566" i="11" s="1"/>
  <c r="AU43" i="12"/>
  <c r="AB53" i="5"/>
  <c r="X53" i="5"/>
  <c r="T53" i="5"/>
  <c r="Q53" i="5"/>
  <c r="P53" i="5"/>
  <c r="AC53" i="5" s="1"/>
  <c r="O53" i="5"/>
  <c r="N53" i="5"/>
  <c r="AA53" i="5" s="1"/>
  <c r="M53" i="5"/>
  <c r="Z53" i="5" s="1"/>
  <c r="L53" i="5"/>
  <c r="Y53" i="5" s="1"/>
  <c r="K53" i="5"/>
  <c r="J53" i="5"/>
  <c r="W53" i="5" s="1"/>
  <c r="I53" i="5"/>
  <c r="V53" i="5" s="1"/>
  <c r="H53" i="5"/>
  <c r="U53" i="5" s="1"/>
  <c r="G53" i="5"/>
  <c r="F53" i="5"/>
  <c r="S53" i="5" s="1"/>
  <c r="E53" i="5"/>
  <c r="R53" i="5" s="1"/>
  <c r="D53" i="5"/>
  <c r="AW36" i="12" l="1"/>
  <c r="AW11" i="12"/>
  <c r="AW41" i="12"/>
  <c r="AW40" i="12"/>
  <c r="AW23" i="12"/>
  <c r="AW25" i="12"/>
  <c r="AW24" i="12"/>
  <c r="AW37" i="12"/>
  <c r="AW12" i="12"/>
  <c r="AW34" i="12"/>
  <c r="AW17" i="12"/>
  <c r="AW16" i="12"/>
  <c r="AW29" i="12"/>
  <c r="AW33" i="12"/>
  <c r="AW15" i="12"/>
  <c r="AW20" i="12"/>
  <c r="AW42" i="12"/>
  <c r="AW26" i="12"/>
  <c r="AW9" i="12"/>
  <c r="AW38" i="12"/>
  <c r="AW21" i="12"/>
  <c r="AW35" i="12"/>
  <c r="AW18" i="12"/>
  <c r="V566" i="11"/>
  <c r="AW30" i="12"/>
  <c r="AW13" i="12"/>
  <c r="AW27" i="12"/>
  <c r="AW10" i="12"/>
  <c r="L566" i="11"/>
  <c r="AW39" i="12"/>
  <c r="AW22" i="12"/>
  <c r="AW31" i="12"/>
  <c r="AW14" i="12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W43" i="12" l="1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AC52" i="5" s="1"/>
  <c r="O43" i="5"/>
  <c r="AB52" i="5" s="1"/>
  <c r="N43" i="5"/>
  <c r="AA52" i="5" s="1"/>
  <c r="M43" i="5"/>
  <c r="L43" i="5"/>
  <c r="K43" i="5"/>
  <c r="J43" i="5"/>
  <c r="I43" i="5"/>
  <c r="H43" i="5"/>
  <c r="U52" i="5" s="1"/>
  <c r="G43" i="5"/>
  <c r="T52" i="5" s="1"/>
  <c r="F43" i="5"/>
  <c r="S52" i="5" s="1"/>
  <c r="E43" i="5"/>
  <c r="D43" i="5"/>
  <c r="X52" i="5" l="1"/>
  <c r="V52" i="5"/>
  <c r="W52" i="5"/>
  <c r="Y52" i="5"/>
  <c r="Z52" i="5"/>
  <c r="Q51" i="5"/>
  <c r="Q52" i="5"/>
  <c r="R52" i="5"/>
  <c r="U50" i="5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<sst xmlns="http://schemas.openxmlformats.org/spreadsheetml/2006/main" count="5415" uniqueCount="211">
  <si>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</si>
  <si>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</si>
  <si>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</si>
  <si>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</si>
  <si>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</si>
  <si>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</si>
  <si>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</si>
  <si>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</si>
  <si>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</si>
  <si>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</si>
  <si>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</si>
  <si>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</si>
  <si>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</si>
  <si>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</si>
  <si>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</si>
  <si>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</si>
  <si>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</si>
  <si>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</si>
  <si>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</si>
  <si>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</si>
  <si>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</si>
  <si>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</si>
  <si>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</si>
  <si>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</si>
  <si>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</si>
  <si>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</si>
  <si>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</si>
  <si>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</si>
  <si>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</si>
  <si>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</si>
  <si>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</si>
  <si>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</si>
  <si>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</si>
  <si>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</si>
  <si>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</si>
  <si>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</si>
  <si>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</si>
  <si>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</si>
  <si>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</si>
  <si>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</si>
  <si>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</si>
  <si>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</si>
  <si>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</si>
  <si>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</si>
  <si>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</si>
  <si>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</si>
  <si>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</si>
  <si>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</si>
  <si>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</si>
  <si>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</si>
  <si>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</si>
  <si>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</si>
  <si>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</si>
  <si>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</si>
  <si>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</si>
  <si>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</si>
  <si>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</si>
  <si>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SUMMARY OF ACTUAL MONTHLY EMISSIONS, EMISSION SOURCE BASIS</t>
  </si>
  <si>
    <t>CALENDAR YEAR 2023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</si>
  <si>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</si>
  <si>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</si>
  <si>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</si>
  <si>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</si>
  <si>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</si>
  <si>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</si>
  <si>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</si>
  <si>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</si>
  <si>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</si>
  <si>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</si>
  <si>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</si>
  <si>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</si>
  <si>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</si>
  <si>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</si>
  <si>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</si>
  <si>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</si>
  <si>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</si>
  <si>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</si>
  <si>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</si>
  <si>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</si>
  <si>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</si>
  <si>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</si>
  <si>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</si>
  <si>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Combustion</t>
  </si>
  <si>
    <t>Total</t>
  </si>
  <si>
    <t>Combustion Tubine/Duct Burner Unit #2</t>
  </si>
  <si>
    <t>Combustion Tubine/Duct Burner Unit #3</t>
  </si>
  <si>
    <t>Diesel-Fired Emergency Generators (2)</t>
  </si>
  <si>
    <t>Fire Pump Engines (2)</t>
  </si>
  <si>
    <t>Natural-Gas Fired Emergency Generators (3)</t>
  </si>
  <si>
    <t>031</t>
  </si>
  <si>
    <t>Ethane Cracking Furnace #1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</si>
  <si>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</si>
  <si>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</si>
  <si>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</si>
  <si>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</si>
  <si>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</si>
  <si>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</si>
  <si>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</si>
  <si>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</si>
  <si>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</si>
  <si>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</si>
  <si>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</si>
  <si>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</si>
  <si>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</si>
  <si>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</si>
  <si>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</si>
  <si>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</si>
  <si>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LP Header System - CVTO NG Primary Firing Fuel</t>
  </si>
  <si>
    <t>LP Header System - CVTO Process Vents</t>
  </si>
  <si>
    <t>LP Header System - MPGF Pilot</t>
  </si>
  <si>
    <t>Flaring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</si>
  <si>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</si>
  <si>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</si>
  <si>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</si>
  <si>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</si>
  <si>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</si>
  <si>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</si>
  <si>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</si>
  <si>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Header System - SCTO Pilot</t>
  </si>
  <si>
    <t>Spent Caustic Header System - SCTO NG Primary Firing Fuel</t>
  </si>
  <si>
    <t>Spent Caustic Header System - SCTO Process Vents (minus WEMCO/EC15)</t>
  </si>
  <si>
    <t>Spent Caustic Header System - SCTO Process Vents (WEMCO)</t>
  </si>
  <si>
    <t>Spent Caustic Header System - SCTO Process Vents (EC15)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</si>
  <si>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</si>
  <si>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</si>
  <si>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</si>
  <si>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</si>
  <si>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</si>
  <si>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</si>
  <si>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</si>
  <si>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</si>
  <si>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</si>
  <si>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</si>
  <si>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</si>
  <si>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</si>
  <si>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Misc Combustion</t>
  </si>
  <si>
    <t>Building Utility Natural Gas Combustion</t>
  </si>
  <si>
    <t>Malfunctions</t>
  </si>
  <si>
    <t>Miscellaneous Malfunctions</t>
  </si>
  <si>
    <t>OVERALL TOTAL</t>
  </si>
  <si>
    <t>CHECK</t>
  </si>
  <si>
    <t>HAP SPECIATION EMISSIONS</t>
  </si>
  <si>
    <t>January - November 2023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</si>
  <si>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</si>
  <si>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</si>
  <si>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</si>
  <si>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</si>
  <si>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</si>
  <si>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</si>
  <si>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</si>
  <si>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</si>
  <si>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</si>
  <si>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</si>
  <si>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</si>
  <si>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</si>
  <si>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</si>
  <si>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</si>
  <si>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</si>
  <si>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</si>
  <si>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</si>
  <si>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</si>
  <si>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</si>
  <si>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</si>
  <si>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</si>
  <si>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</si>
  <si>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</si>
  <si>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</si>
  <si>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</si>
  <si>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</si>
  <si>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</si>
  <si>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</si>
  <si>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</si>
  <si>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Dibutylphthalate</t>
  </si>
  <si>
    <t>1,2 Dichloropropane</t>
  </si>
  <si>
    <t>Tetrachloroethylene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</si>
  <si>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</si>
  <si>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</si>
  <si>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</si>
  <si>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</si>
  <si>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</si>
  <si>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</si>
  <si>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</si>
  <si>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</si>
  <si>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</si>
  <si>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</si>
  <si>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</si>
  <si>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% of Total</t>
  </si>
  <si>
    <t>tons</t>
  </si>
  <si>
    <t>Spent Caustic Header System - SCTO Process Vents (Minus WEMCO/EC15)</t>
  </si>
  <si>
    <t>Spent Caustic Header System - SCTO Process Vents (EC-15)</t>
  </si>
  <si>
    <t>Equipment Components</t>
  </si>
  <si>
    <t>CALENDAR YEAR 2022</t>
  </si>
  <si>
    <t>Stationary Cogen</t>
  </si>
  <si>
    <t xml:space="preserve"> </t>
  </si>
  <si>
    <t>Stationary Furnaces</t>
  </si>
  <si>
    <t>Spent Caustic Vent Header System - SCTO Pilot</t>
  </si>
  <si>
    <t>Spent Caustic Vent Header System - SCTO NG Primary Firing Fuel</t>
  </si>
  <si>
    <t>Spent Caustic Vent Header System - SCTO Process Vents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</si>
  <si>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</si>
  <si>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</si>
  <si>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</si>
  <si>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</si>
  <si>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</si>
  <si>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</si>
  <si>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</si>
  <si>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</si>
  <si>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Malfunctions</t>
  </si>
  <si>
    <t>Malfunctions not reported elsewhere</t>
  </si>
  <si>
    <t>January through December 2022</t>
  </si>
  <si>
    <t>%</t>
  </si>
  <si>
    <t>Liquid Loadout (C3+, Butene, Isopentane, Isobtane, C3+Ref)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</si>
</sst>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  <numFmt numFmtId="172" formatCode="#,##0.0000"/>
    <numFmt numFmtId="173" formatCode="0.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9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9" fontId="0" fillId="4" borderId="2" xfId="0" applyNumberFormat="1" applyFill="1" applyBorder="1"/>
    <xf numFmtId="4" fontId="0" fillId="4" borderId="2" xfId="0" applyNumberFormat="1" applyFill="1" applyBorder="1"/>
    <xf numFmtId="169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9" fontId="6" fillId="4" borderId="2" xfId="0" applyNumberFormat="1" applyFont="1" applyFill="1" applyBorder="1"/>
    <xf numFmtId="4" fontId="6" fillId="4" borderId="2" xfId="0" applyNumberFormat="1" applyFont="1" applyFill="1" applyBorder="1"/>
    <xf numFmtId="0" fontId="6" fillId="4" borderId="0" xfId="0" applyFont="1" applyFill="1"/>
    <xf numFmtId="0" fontId="0" fillId="4" borderId="0" xfId="0" applyFill="1" applyAlignment="1">
      <alignment vertical="top" wrapText="1"/>
    </xf>
    <xf numFmtId="169" fontId="7" fillId="4" borderId="0" xfId="0" applyNumberFormat="1" applyFont="1" applyFill="1"/>
    <xf numFmtId="11" fontId="6" fillId="4" borderId="0" xfId="0" applyNumberFormat="1" applyFont="1" applyFill="1"/>
    <xf numFmtId="4" fontId="7" fillId="4" borderId="0" xfId="0" applyNumberFormat="1" applyFont="1" applyFill="1"/>
    <xf numFmtId="11" fontId="0" fillId="4" borderId="2" xfId="0" applyNumberFormat="1" applyFill="1" applyBorder="1"/>
    <xf numFmtId="170" fontId="0" fillId="4" borderId="0" xfId="0" applyNumberFormat="1" applyFill="1"/>
    <xf numFmtId="171" fontId="0" fillId="4" borderId="0" xfId="0" applyNumberFormat="1" applyFill="1"/>
    <xf numFmtId="172" fontId="0" fillId="4" borderId="0" xfId="0" applyNumberFormat="1" applyFill="1"/>
    <xf numFmtId="172" fontId="0" fillId="4" borderId="2" xfId="0" applyNumberFormat="1" applyFill="1" applyBorder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0" fillId="4" borderId="0" xfId="0" applyFill="1" applyAlignment="1">
      <alignment wrapText="1"/>
    </xf>
    <xf numFmtId="169" fontId="0" fillId="4" borderId="0" xfId="0" applyNumberFormat="1" applyFill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 applyAlignment="1">
      <alignment vertical="top" wrapText="1"/>
    </xf>
    <xf numFmtId="169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169" fontId="7" fillId="4" borderId="0" xfId="0" applyNumberFormat="1" applyFon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9" fontId="3" fillId="4" borderId="0" xfId="0" applyNumberFormat="1" applyFon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165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/>
    <xf numFmtId="169" fontId="5" fillId="4" borderId="0" xfId="0" applyNumberFormat="1" applyFont="1" applyFill="1"/>
    <xf numFmtId="169" fontId="5" fillId="4" borderId="2" xfId="0" applyNumberFormat="1" applyFont="1" applyFill="1" applyBorder="1"/>
    <xf numFmtId="164" fontId="0" fillId="4" borderId="0" xfId="0" applyNumberFormat="1" applyFill="1"/>
    <xf numFmtId="11" fontId="0" fillId="4" borderId="0" xfId="0" applyNumberFormat="1" applyFill="1"/>
    <xf numFmtId="2" fontId="0" fillId="4" borderId="1" xfId="0" applyNumberFormat="1" applyFill="1" applyBorder="1"/>
    <xf numFmtId="173" fontId="0" fillId="4" borderId="1" xfId="0" applyNumberFormat="1" applyFill="1" applyBorder="1"/>
    <xf numFmtId="2" fontId="0" fillId="4" borderId="0" xfId="0" applyNumberFormat="1" applyFill="1"/>
    <xf numFmtId="165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K64" workbookViewId="0">
      <selection activeCell="S88" sqref="S88"/>
    </sheetView>
  </sheetViews>
  <sheetFormatPr defaultRowHeight="14.4" x14ac:dyDescent="0.3"/>
  <cols>
    <col min="2" max="2" width="11.109375" bestFit="1" customWidth="1"/>
    <col min="3" max="11" width="11.6640625" customWidth="1"/>
    <col min="12" max="12" width="13.109375" customWidth="1"/>
    <col min="13" max="15" width="11.6640625" customWidth="1"/>
    <col min="16" max="16" width="14" customWidth="1"/>
    <col min="17" max="17" width="3.6640625" customWidth="1"/>
    <col min="18" max="30" width="11.6640625" customWidth="1"/>
    <col min="31" max="31" width="12.33203125" customWidth="1"/>
    <col min="32" max="64" width="11.6640625" customWidth="1"/>
  </cols>
  <sheetData>
    <row r="1" spans="1:31" x14ac:dyDescent="0.3">
      <c r="A1" s="7" t="s">
        <v>0</v>
      </c>
    </row>
    <row r="2" spans="1:31" x14ac:dyDescent="0.3">
      <c r="A2" s="7" t="s">
        <v>1</v>
      </c>
    </row>
    <row r="3" spans="1:31" x14ac:dyDescent="0.3">
      <c r="A3" s="1"/>
    </row>
    <row r="4" spans="1:31" x14ac:dyDescent="0.3">
      <c r="A4" s="6" t="s">
        <v>2</v>
      </c>
    </row>
    <row r="5" spans="1:31" x14ac:dyDescent="0.3">
      <c r="A5" t="s">
        <v>3</v>
      </c>
    </row>
    <row r="7" spans="1:31" ht="28.8" x14ac:dyDescent="0.3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3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3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3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3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3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3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3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3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3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3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3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3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3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3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3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3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3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3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3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28.8" x14ac:dyDescent="0.3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3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3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3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3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3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3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3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3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3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3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3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3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3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3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3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3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3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3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28.8" x14ac:dyDescent="0.3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3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3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3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3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3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3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3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3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3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3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3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3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3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3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3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3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3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3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28.8" x14ac:dyDescent="0.3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3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3">
      <c r="A69" s="1">
        <v>2023</v>
      </c>
      <c r="B69" t="s">
        <v>22</v>
      </c>
      <c r="C69" s="2">
        <f>+R69*2000</f>
        <v>164013.74698429744</v>
      </c>
      <c r="D69" s="2">
        <f>+S69*2000</f>
        <v>4.8824223337772672</v>
      </c>
      <c r="E69" s="2">
        <f t="shared" ref="E69:E80" si="75">+T69*2000</f>
        <v>7845.5217404188152</v>
      </c>
      <c r="F69" s="2">
        <f t="shared" ref="F69:F80" si="76">+U69*2000</f>
        <v>56339.811745725703</v>
      </c>
      <c r="G69" s="2">
        <f t="shared" ref="G69:G80" si="77">+V69*2000</f>
        <v>6292.3467341555697</v>
      </c>
      <c r="H69" s="2">
        <f t="shared" ref="H69:H80" si="78">+W69*2000</f>
        <v>15545.493373956582</v>
      </c>
      <c r="I69" s="2">
        <f t="shared" ref="I69:I80" si="79">+X69*2000</f>
        <v>15105.198950490658</v>
      </c>
      <c r="J69" s="2">
        <f t="shared" ref="J69:J80" si="80">+Y69*2000</f>
        <v>121.65415118276225</v>
      </c>
      <c r="K69" s="2">
        <f t="shared" ref="K69:K80" si="81">+Z69*2000</f>
        <v>88805.947744472214</v>
      </c>
      <c r="L69" s="17">
        <f t="shared" ref="L69:L80" si="82">+AA69*2000</f>
        <v>316561119.49141616</v>
      </c>
      <c r="M69" s="2">
        <f t="shared" ref="M69:M80" si="83">+AB69*2000</f>
        <v>100552.27194035059</v>
      </c>
      <c r="N69" s="2">
        <f t="shared" ref="N69:N80" si="84">+AC69*2000</f>
        <v>1394.5086047075067</v>
      </c>
      <c r="O69" s="2">
        <f t="shared" ref="O69:O80" si="85">+AD69*2000</f>
        <v>5685.3560733148634</v>
      </c>
      <c r="P69" s="17">
        <f t="shared" ref="P69:P80" si="86">+AE69*2000</f>
        <v>319490489.85412776</v>
      </c>
      <c r="R69" s="14">
        <v>82.006873492148713</v>
      </c>
      <c r="S69" s="14">
        <v>2.4412111668886335E-3</v>
      </c>
      <c r="T69" s="14">
        <v>3.9227608702094074</v>
      </c>
      <c r="U69" s="14">
        <v>28.169905872862852</v>
      </c>
      <c r="V69" s="14">
        <v>3.1461733670777847</v>
      </c>
      <c r="W69" s="14">
        <v>7.7727466869782909</v>
      </c>
      <c r="X69" s="14">
        <v>7.5525994752453292</v>
      </c>
      <c r="Y69" s="14">
        <v>6.0827075591381126E-2</v>
      </c>
      <c r="Z69" s="14">
        <v>44.40297387223611</v>
      </c>
      <c r="AA69" s="15">
        <v>158280.55974570807</v>
      </c>
      <c r="AB69" s="14">
        <v>50.276135970175297</v>
      </c>
      <c r="AC69" s="14">
        <v>0.69725430235375341</v>
      </c>
      <c r="AD69" s="14">
        <v>2.8426780366574316</v>
      </c>
      <c r="AE69" s="15">
        <v>159745.24492706388</v>
      </c>
    </row>
    <row r="70" spans="1:31" x14ac:dyDescent="0.3">
      <c r="A70" s="1">
        <v>2023</v>
      </c>
      <c r="B70" t="s">
        <v>23</v>
      </c>
      <c r="C70" s="2">
        <f t="shared" ref="C70:C80" si="87">+R70*2000</f>
        <v>156556.98804082704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56941.903420213581</v>
      </c>
      <c r="G70" s="2">
        <f t="shared" si="77"/>
        <v>6158.8205372546718</v>
      </c>
      <c r="H70" s="2">
        <f t="shared" si="78"/>
        <v>15064.450354906992</v>
      </c>
      <c r="I70" s="2">
        <f t="shared" si="79"/>
        <v>14573.087720683412</v>
      </c>
      <c r="J70" s="2">
        <f t="shared" si="80"/>
        <v>119.02163425284134</v>
      </c>
      <c r="K70" s="2">
        <f t="shared" si="81"/>
        <v>82257.923124926398</v>
      </c>
      <c r="L70" s="17">
        <f t="shared" si="82"/>
        <v>313136377.94690239</v>
      </c>
      <c r="M70" s="2">
        <f t="shared" si="83"/>
        <v>106710.62218837341</v>
      </c>
      <c r="N70" s="2">
        <f t="shared" si="84"/>
        <v>1326.6778123341392</v>
      </c>
      <c r="O70" s="2">
        <f t="shared" si="85"/>
        <v>9539.9233948448873</v>
      </c>
      <c r="P70" s="17">
        <f t="shared" si="86"/>
        <v>316199493.4896875</v>
      </c>
      <c r="R70" s="14">
        <v>78.278494020413518</v>
      </c>
      <c r="S70" s="14">
        <v>2.3883754397740231E-3</v>
      </c>
      <c r="T70" s="14">
        <v>4.131052292076931</v>
      </c>
      <c r="U70" s="14">
        <v>28.470951710106789</v>
      </c>
      <c r="V70" s="14">
        <v>3.0794102686273357</v>
      </c>
      <c r="W70" s="14">
        <v>7.5322251774534958</v>
      </c>
      <c r="X70" s="14">
        <v>7.2865438603417063</v>
      </c>
      <c r="Y70" s="14">
        <v>5.9510817126420666E-2</v>
      </c>
      <c r="Z70" s="14">
        <v>41.128961562463196</v>
      </c>
      <c r="AA70" s="15">
        <v>156568.18897345121</v>
      </c>
      <c r="AB70" s="14">
        <v>53.355311094186703</v>
      </c>
      <c r="AC70" s="14">
        <v>0.66333890616706959</v>
      </c>
      <c r="AD70" s="14">
        <v>4.7699616974224437</v>
      </c>
      <c r="AE70" s="15">
        <v>158099.74674484375</v>
      </c>
    </row>
    <row r="71" spans="1:31" x14ac:dyDescent="0.3">
      <c r="A71" s="1">
        <v>2023</v>
      </c>
      <c r="B71" t="s">
        <v>24</v>
      </c>
      <c r="C71" s="2">
        <f t="shared" si="87"/>
        <v>176329.3179127016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60696.008948675255</v>
      </c>
      <c r="G71" s="2">
        <f t="shared" si="77"/>
        <v>6023.1346387829626</v>
      </c>
      <c r="H71" s="2">
        <f t="shared" si="78"/>
        <v>14981.625455777525</v>
      </c>
      <c r="I71" s="2">
        <f t="shared" si="79"/>
        <v>14457.806849926277</v>
      </c>
      <c r="J71" s="2">
        <f t="shared" si="80"/>
        <v>129.53702804468259</v>
      </c>
      <c r="K71" s="2">
        <f t="shared" si="81"/>
        <v>66966.952692067891</v>
      </c>
      <c r="L71" s="17">
        <f t="shared" si="82"/>
        <v>332120960.11374187</v>
      </c>
      <c r="M71" s="2">
        <f t="shared" si="83"/>
        <v>164422.36323147221</v>
      </c>
      <c r="N71" s="2">
        <f t="shared" si="84"/>
        <v>1413.7895442660495</v>
      </c>
      <c r="O71" s="2">
        <f t="shared" si="85"/>
        <v>5720.8693084764473</v>
      </c>
      <c r="P71" s="17">
        <f t="shared" si="86"/>
        <v>336652828.47871983</v>
      </c>
      <c r="R71" s="14">
        <v>88.164658956350806</v>
      </c>
      <c r="S71" s="14">
        <v>2.5998213628622441E-3</v>
      </c>
      <c r="T71" s="14">
        <v>4.8379548612598624</v>
      </c>
      <c r="U71" s="14">
        <v>30.348004474337628</v>
      </c>
      <c r="V71" s="14">
        <v>3.0115673193914811</v>
      </c>
      <c r="W71" s="14">
        <v>7.4908127278887626</v>
      </c>
      <c r="X71" s="14">
        <v>7.2289034249631383</v>
      </c>
      <c r="Y71" s="14">
        <v>6.4768514022341295E-2</v>
      </c>
      <c r="Z71" s="14">
        <v>33.483476346033946</v>
      </c>
      <c r="AA71" s="15">
        <v>166060.48005687093</v>
      </c>
      <c r="AB71" s="14">
        <v>82.211181615736109</v>
      </c>
      <c r="AC71" s="14">
        <v>0.70689477213302476</v>
      </c>
      <c r="AD71" s="14">
        <v>2.8604346542382237</v>
      </c>
      <c r="AE71" s="15">
        <v>168326.4142393599</v>
      </c>
    </row>
    <row r="72" spans="1:31" x14ac:dyDescent="0.3">
      <c r="A72" s="1">
        <v>2023</v>
      </c>
      <c r="B72" t="s">
        <v>25</v>
      </c>
      <c r="C72" s="2">
        <f t="shared" si="87"/>
        <v>167498.33256906725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48863.93938505921</v>
      </c>
      <c r="G72" s="2">
        <f t="shared" si="77"/>
        <v>2689.5247215500171</v>
      </c>
      <c r="H72" s="2">
        <f t="shared" si="78"/>
        <v>8137.9920920027153</v>
      </c>
      <c r="I72" s="2">
        <f t="shared" si="79"/>
        <v>7734.3283939434486</v>
      </c>
      <c r="J72" s="2">
        <f t="shared" si="80"/>
        <v>87.074784128656518</v>
      </c>
      <c r="K72" s="2">
        <f t="shared" si="81"/>
        <v>37618.288927310008</v>
      </c>
      <c r="L72" s="17">
        <f t="shared" si="82"/>
        <v>200696825.61830324</v>
      </c>
      <c r="M72" s="2">
        <f t="shared" si="83"/>
        <v>192130.32072307981</v>
      </c>
      <c r="N72" s="2">
        <f t="shared" si="84"/>
        <v>1045.3012207006859</v>
      </c>
      <c r="O72" s="2">
        <f t="shared" si="85"/>
        <v>4944.5398848444311</v>
      </c>
      <c r="P72" s="17">
        <f t="shared" si="86"/>
        <v>205811583.40014917</v>
      </c>
      <c r="R72" s="14">
        <v>83.749166284533629</v>
      </c>
      <c r="S72" s="14">
        <v>1.7476277096244441E-3</v>
      </c>
      <c r="T72" s="14">
        <v>2.081785526677371</v>
      </c>
      <c r="U72" s="14">
        <v>24.431969692529606</v>
      </c>
      <c r="V72" s="14">
        <v>1.3447623607750085</v>
      </c>
      <c r="W72" s="14">
        <v>4.0689960460013577</v>
      </c>
      <c r="X72" s="14">
        <v>3.8671641969717245</v>
      </c>
      <c r="Y72" s="14">
        <v>4.3537392064328259E-2</v>
      </c>
      <c r="Z72" s="14">
        <v>18.809144463655006</v>
      </c>
      <c r="AA72" s="15">
        <v>100348.41280915162</v>
      </c>
      <c r="AB72" s="14">
        <v>96.06516036153991</v>
      </c>
      <c r="AC72" s="14">
        <v>0.52265061035034299</v>
      </c>
      <c r="AD72" s="14">
        <v>2.4722699424222156</v>
      </c>
      <c r="AE72" s="15">
        <v>102905.79170007458</v>
      </c>
    </row>
    <row r="73" spans="1:31" x14ac:dyDescent="0.3">
      <c r="A73" s="1">
        <v>2023</v>
      </c>
      <c r="B73" t="s">
        <v>26</v>
      </c>
      <c r="C73" s="2">
        <f t="shared" si="87"/>
        <v>112819.79193914685</v>
      </c>
      <c r="D73" s="2">
        <f t="shared" si="88"/>
        <v>4.250800667356974</v>
      </c>
      <c r="E73" s="2">
        <f t="shared" si="75"/>
        <v>5099.3754525486602</v>
      </c>
      <c r="F73" s="2">
        <f t="shared" si="76"/>
        <v>35496.233622001222</v>
      </c>
      <c r="G73" s="2">
        <f t="shared" si="77"/>
        <v>2501.1899851425524</v>
      </c>
      <c r="H73" s="2">
        <f t="shared" si="78"/>
        <v>7307.0173214556207</v>
      </c>
      <c r="I73" s="2">
        <f t="shared" si="79"/>
        <v>6948.467530699998</v>
      </c>
      <c r="J73" s="2">
        <f t="shared" si="80"/>
        <v>105.89713943240181</v>
      </c>
      <c r="K73" s="2">
        <f t="shared" si="81"/>
        <v>38858.237053759418</v>
      </c>
      <c r="L73" s="17">
        <f t="shared" si="82"/>
        <v>218309859.02749696</v>
      </c>
      <c r="M73" s="2">
        <f t="shared" si="83"/>
        <v>112153.03143770338</v>
      </c>
      <c r="N73" s="2">
        <f t="shared" si="84"/>
        <v>835.30197664337095</v>
      </c>
      <c r="O73" s="2">
        <f t="shared" si="85"/>
        <v>2713.1521217018621</v>
      </c>
      <c r="P73" s="17">
        <f t="shared" si="86"/>
        <v>221362604.80247927</v>
      </c>
      <c r="R73" s="14">
        <v>56.409895969573419</v>
      </c>
      <c r="S73" s="14">
        <v>2.1254003336784871E-3</v>
      </c>
      <c r="T73" s="14">
        <v>2.54968772627433</v>
      </c>
      <c r="U73" s="14">
        <v>17.74811681100061</v>
      </c>
      <c r="V73" s="14">
        <v>1.2505949925712763</v>
      </c>
      <c r="W73" s="14">
        <v>3.6535086607278102</v>
      </c>
      <c r="X73" s="14">
        <v>3.4742337653499988</v>
      </c>
      <c r="Y73" s="14">
        <v>5.2948569716200905E-2</v>
      </c>
      <c r="Z73" s="14">
        <v>19.429118526879709</v>
      </c>
      <c r="AA73" s="15">
        <v>109154.92951374849</v>
      </c>
      <c r="AB73" s="14">
        <v>56.076515718851688</v>
      </c>
      <c r="AC73" s="14">
        <v>0.41765098832168546</v>
      </c>
      <c r="AD73" s="14">
        <v>1.356576060850931</v>
      </c>
      <c r="AE73" s="15">
        <v>110681.30240123963</v>
      </c>
    </row>
    <row r="74" spans="1:31" x14ac:dyDescent="0.3">
      <c r="A74" s="1">
        <v>2023</v>
      </c>
      <c r="B74" t="s">
        <v>27</v>
      </c>
      <c r="C74" s="2">
        <f t="shared" si="87"/>
        <v>151236.96341957126</v>
      </c>
      <c r="D74" s="2">
        <f t="shared" si="88"/>
        <v>4.8058069208912064</v>
      </c>
      <c r="E74" s="2">
        <f t="shared" si="75"/>
        <v>6753.4028967073609</v>
      </c>
      <c r="F74" s="2">
        <f t="shared" si="76"/>
        <v>58917.617990580307</v>
      </c>
      <c r="G74" s="2">
        <f t="shared" si="77"/>
        <v>7324.2660299898562</v>
      </c>
      <c r="H74" s="2">
        <f t="shared" si="78"/>
        <v>17441.407930850884</v>
      </c>
      <c r="I74" s="2">
        <f t="shared" si="79"/>
        <v>16882.728966907885</v>
      </c>
      <c r="J74" s="2">
        <f t="shared" si="80"/>
        <v>119.94776336732151</v>
      </c>
      <c r="K74" s="2">
        <f t="shared" si="81"/>
        <v>106709.60528879697</v>
      </c>
      <c r="L74" s="17">
        <f t="shared" si="82"/>
        <v>318329525.45294631</v>
      </c>
      <c r="M74" s="2">
        <f t="shared" si="83"/>
        <v>107637.21295848094</v>
      </c>
      <c r="N74" s="2">
        <f t="shared" si="84"/>
        <v>1428.8215591595056</v>
      </c>
      <c r="O74" s="2">
        <f t="shared" si="85"/>
        <v>7807.0832317002496</v>
      </c>
      <c r="P74" s="17">
        <f t="shared" si="86"/>
        <v>321446663.8515377</v>
      </c>
      <c r="R74" s="14">
        <v>75.618481709785627</v>
      </c>
      <c r="S74" s="14">
        <v>2.4029034604456032E-3</v>
      </c>
      <c r="T74" s="14">
        <v>3.3767014483536806</v>
      </c>
      <c r="U74" s="14">
        <v>29.458808995290152</v>
      </c>
      <c r="V74" s="14">
        <v>3.6621330149949283</v>
      </c>
      <c r="W74" s="14">
        <v>8.720703965425443</v>
      </c>
      <c r="X74" s="14">
        <v>8.4413644834539419</v>
      </c>
      <c r="Y74" s="14">
        <v>5.997388168366076E-2</v>
      </c>
      <c r="Z74" s="14">
        <v>53.354802644398482</v>
      </c>
      <c r="AA74" s="15">
        <v>159164.76272647316</v>
      </c>
      <c r="AB74" s="14">
        <v>53.818606479240472</v>
      </c>
      <c r="AC74" s="14">
        <v>0.71441077957975274</v>
      </c>
      <c r="AD74" s="14">
        <v>3.9035416158501248</v>
      </c>
      <c r="AE74" s="15">
        <v>160723.33192576884</v>
      </c>
    </row>
    <row r="75" spans="1:31" x14ac:dyDescent="0.3">
      <c r="A75" s="1">
        <v>2023</v>
      </c>
      <c r="B75" t="s">
        <v>28</v>
      </c>
      <c r="C75" s="2">
        <f t="shared" si="87"/>
        <v>126695.27638924727</v>
      </c>
      <c r="D75" s="2">
        <f t="shared" si="88"/>
        <v>5.3514015718100518</v>
      </c>
      <c r="E75" s="2">
        <f t="shared" si="75"/>
        <v>7835.4004259761459</v>
      </c>
      <c r="F75" s="2">
        <f t="shared" si="76"/>
        <v>59990.163461786331</v>
      </c>
      <c r="G75" s="2">
        <f t="shared" si="77"/>
        <v>7285.0710405496511</v>
      </c>
      <c r="H75" s="2">
        <f t="shared" si="78"/>
        <v>17192.30487096278</v>
      </c>
      <c r="I75" s="2">
        <f t="shared" si="79"/>
        <v>16574.000994346639</v>
      </c>
      <c r="J75" s="2">
        <f t="shared" si="80"/>
        <v>133.56471739036223</v>
      </c>
      <c r="K75" s="2">
        <f t="shared" si="81"/>
        <v>99119.541303771868</v>
      </c>
      <c r="L75" s="17">
        <f t="shared" si="82"/>
        <v>343013080.61159939</v>
      </c>
      <c r="M75" s="2">
        <f t="shared" si="83"/>
        <v>100488.94855976441</v>
      </c>
      <c r="N75" s="2">
        <f t="shared" si="84"/>
        <v>1398.7052933005368</v>
      </c>
      <c r="O75" s="2">
        <f t="shared" si="85"/>
        <v>9756.2774940496329</v>
      </c>
      <c r="P75" s="17">
        <f t="shared" si="86"/>
        <v>345942118.5029971</v>
      </c>
      <c r="R75" s="14">
        <v>63.347638194623634</v>
      </c>
      <c r="S75" s="14">
        <v>2.675700785905026E-3</v>
      </c>
      <c r="T75" s="14">
        <v>3.9177002129880729</v>
      </c>
      <c r="U75" s="14">
        <v>29.995081730893165</v>
      </c>
      <c r="V75" s="14">
        <v>3.6425355202748255</v>
      </c>
      <c r="W75" s="14">
        <v>8.5961524354813896</v>
      </c>
      <c r="X75" s="14">
        <v>8.2870004971733202</v>
      </c>
      <c r="Y75" s="14">
        <v>6.6782358695181121E-2</v>
      </c>
      <c r="Z75" s="14">
        <v>49.559770651885934</v>
      </c>
      <c r="AA75" s="15">
        <v>171506.54030579969</v>
      </c>
      <c r="AB75" s="14">
        <v>50.244474279882205</v>
      </c>
      <c r="AC75" s="14">
        <v>0.69935264665026842</v>
      </c>
      <c r="AD75" s="14">
        <v>4.8781387470248161</v>
      </c>
      <c r="AE75" s="15">
        <v>172971.05925149855</v>
      </c>
    </row>
    <row r="76" spans="1:31" x14ac:dyDescent="0.3">
      <c r="A76" s="1">
        <v>2023</v>
      </c>
      <c r="B76" t="s">
        <v>29</v>
      </c>
      <c r="C76" s="2">
        <f t="shared" si="87"/>
        <v>134034.61166443388</v>
      </c>
      <c r="D76" s="2">
        <f t="shared" si="88"/>
        <v>5.8362452325701524</v>
      </c>
      <c r="E76" s="2">
        <f t="shared" si="75"/>
        <v>8055.514617699625</v>
      </c>
      <c r="F76" s="2">
        <f t="shared" si="76"/>
        <v>54255.899895446069</v>
      </c>
      <c r="G76" s="2">
        <f t="shared" si="77"/>
        <v>6588.1850688840404</v>
      </c>
      <c r="H76" s="2">
        <f t="shared" si="78"/>
        <v>15374.184080254869</v>
      </c>
      <c r="I76" s="2">
        <f t="shared" si="79"/>
        <v>14773.489061870181</v>
      </c>
      <c r="J76" s="2">
        <f t="shared" si="80"/>
        <v>145.40854481026972</v>
      </c>
      <c r="K76" s="2">
        <f t="shared" si="81"/>
        <v>44236.225082180783</v>
      </c>
      <c r="L76" s="17">
        <f t="shared" si="82"/>
        <v>304052098.43437487</v>
      </c>
      <c r="M76" s="2">
        <f t="shared" si="83"/>
        <v>142905.68101010247</v>
      </c>
      <c r="N76" s="2">
        <f t="shared" si="84"/>
        <v>1254.0164257448778</v>
      </c>
      <c r="O76" s="2">
        <f t="shared" si="85"/>
        <v>6164.4359017573215</v>
      </c>
      <c r="P76" s="17">
        <f t="shared" si="86"/>
        <v>307998437.35449928</v>
      </c>
      <c r="R76" s="14">
        <v>67.017305832216934</v>
      </c>
      <c r="S76" s="14">
        <v>2.9181226162850763E-3</v>
      </c>
      <c r="T76" s="14">
        <v>4.0277573088498126</v>
      </c>
      <c r="U76" s="14">
        <v>27.127949947723035</v>
      </c>
      <c r="V76" s="14">
        <v>3.2940925344420204</v>
      </c>
      <c r="W76" s="14">
        <v>7.6870920401274345</v>
      </c>
      <c r="X76" s="14">
        <v>7.3867445309350908</v>
      </c>
      <c r="Y76" s="14">
        <v>7.2704272405134857E-2</v>
      </c>
      <c r="Z76" s="14">
        <v>22.11811254109039</v>
      </c>
      <c r="AA76" s="15">
        <v>152026.04921718742</v>
      </c>
      <c r="AB76" s="14">
        <v>71.452840505051242</v>
      </c>
      <c r="AC76" s="14">
        <v>0.62700821287243891</v>
      </c>
      <c r="AD76" s="14">
        <v>3.0822179508786607</v>
      </c>
      <c r="AE76" s="15">
        <v>153999.21867724965</v>
      </c>
    </row>
    <row r="77" spans="1:31" x14ac:dyDescent="0.3">
      <c r="A77" s="1">
        <v>2023</v>
      </c>
      <c r="B77" t="s">
        <v>30</v>
      </c>
      <c r="C77" s="2">
        <f t="shared" si="87"/>
        <v>138396.36062503379</v>
      </c>
      <c r="D77" s="2">
        <f t="shared" si="88"/>
        <v>6.6199219710303501</v>
      </c>
      <c r="E77" s="2">
        <f t="shared" si="75"/>
        <v>7873.7629112396162</v>
      </c>
      <c r="F77" s="2">
        <f t="shared" si="76"/>
        <v>54844.103881456336</v>
      </c>
      <c r="G77" s="2">
        <f t="shared" si="77"/>
        <v>7061.8449717489248</v>
      </c>
      <c r="H77" s="2">
        <f t="shared" si="78"/>
        <v>16433.22061243471</v>
      </c>
      <c r="I77" s="2">
        <f t="shared" si="79"/>
        <v>15812.557059770386</v>
      </c>
      <c r="J77" s="2">
        <f t="shared" si="80"/>
        <v>164.93588503142556</v>
      </c>
      <c r="K77" s="2">
        <f t="shared" si="81"/>
        <v>53418.801565211339</v>
      </c>
      <c r="L77" s="17">
        <f t="shared" si="82"/>
        <v>305625163.7583884</v>
      </c>
      <c r="M77" s="2">
        <f t="shared" si="83"/>
        <v>134543.00977853511</v>
      </c>
      <c r="N77" s="2">
        <f t="shared" si="84"/>
        <v>1305.7906206643436</v>
      </c>
      <c r="O77" s="2">
        <f t="shared" si="85"/>
        <v>3254.5519518539531</v>
      </c>
      <c r="P77" s="17">
        <f t="shared" si="86"/>
        <v>309377864.60780966</v>
      </c>
      <c r="R77" s="14">
        <v>69.198180312516897</v>
      </c>
      <c r="S77" s="14">
        <v>3.3099609855151749E-3</v>
      </c>
      <c r="T77" s="14">
        <v>3.9368814556198082</v>
      </c>
      <c r="U77" s="14">
        <v>27.422051940728167</v>
      </c>
      <c r="V77" s="14">
        <v>3.5309224858744623</v>
      </c>
      <c r="W77" s="14">
        <v>8.2166103062173548</v>
      </c>
      <c r="X77" s="14">
        <v>7.906278529885193</v>
      </c>
      <c r="Y77" s="14">
        <v>8.246794251571278E-2</v>
      </c>
      <c r="Z77" s="14">
        <v>26.70940078260567</v>
      </c>
      <c r="AA77" s="15">
        <v>152812.58187919419</v>
      </c>
      <c r="AB77" s="14">
        <v>67.271504889267561</v>
      </c>
      <c r="AC77" s="14">
        <v>0.65289531033217174</v>
      </c>
      <c r="AD77" s="14">
        <v>1.6272759759269766</v>
      </c>
      <c r="AE77" s="15">
        <v>154688.93230390482</v>
      </c>
    </row>
    <row r="78" spans="1:31" x14ac:dyDescent="0.3">
      <c r="A78" s="1">
        <v>2023</v>
      </c>
      <c r="B78" t="s">
        <v>31</v>
      </c>
      <c r="C78" s="2">
        <f t="shared" si="87"/>
        <v>270024.84783670341</v>
      </c>
      <c r="D78" s="2">
        <f t="shared" si="88"/>
        <v>5.388385996699169</v>
      </c>
      <c r="E78" s="2">
        <f t="shared" si="75"/>
        <v>5933.774354097417</v>
      </c>
      <c r="F78" s="2">
        <f t="shared" si="76"/>
        <v>78255.968748393265</v>
      </c>
      <c r="G78" s="2">
        <f t="shared" si="77"/>
        <v>5045.2522598355981</v>
      </c>
      <c r="H78" s="2">
        <f t="shared" si="78"/>
        <v>13725.570213993677</v>
      </c>
      <c r="I78" s="2">
        <f t="shared" si="79"/>
        <v>13203.994805232385</v>
      </c>
      <c r="J78" s="2">
        <f t="shared" si="80"/>
        <v>134.39959874133388</v>
      </c>
      <c r="K78" s="2">
        <f t="shared" si="81"/>
        <v>106726.8786318581</v>
      </c>
      <c r="L78" s="17">
        <f t="shared" si="82"/>
        <v>282368894.71552575</v>
      </c>
      <c r="M78" s="2">
        <f t="shared" si="83"/>
        <v>227147.15813385663</v>
      </c>
      <c r="N78" s="2">
        <f t="shared" si="84"/>
        <v>1670.4174603919423</v>
      </c>
      <c r="O78" s="2">
        <f t="shared" si="85"/>
        <v>5049.4888611245287</v>
      </c>
      <c r="P78" s="17">
        <f t="shared" si="86"/>
        <v>288545358.07206881</v>
      </c>
      <c r="R78" s="14">
        <v>135.01242391835171</v>
      </c>
      <c r="S78" s="14">
        <v>2.6941929983495846E-3</v>
      </c>
      <c r="T78" s="14">
        <v>2.9668871770487084</v>
      </c>
      <c r="U78" s="14">
        <v>39.127984374196629</v>
      </c>
      <c r="V78" s="14">
        <v>2.522626129917799</v>
      </c>
      <c r="W78" s="14">
        <v>6.8627851069968386</v>
      </c>
      <c r="X78" s="14">
        <v>6.6019974026161927</v>
      </c>
      <c r="Y78" s="14">
        <v>6.7199799370666932E-2</v>
      </c>
      <c r="Z78" s="14">
        <v>53.36343931592905</v>
      </c>
      <c r="AA78" s="15">
        <v>141184.44735776287</v>
      </c>
      <c r="AB78" s="14">
        <v>113.57357906692832</v>
      </c>
      <c r="AC78" s="14">
        <v>0.83520873019597119</v>
      </c>
      <c r="AD78" s="14">
        <v>2.5247444305622642</v>
      </c>
      <c r="AE78" s="15">
        <v>144272.67903603442</v>
      </c>
    </row>
    <row r="79" spans="1:31" x14ac:dyDescent="0.3">
      <c r="A79" s="1">
        <v>2023</v>
      </c>
      <c r="B79" t="s">
        <v>32</v>
      </c>
      <c r="C79" s="2">
        <f t="shared" si="87"/>
        <v>142695.74318124328</v>
      </c>
      <c r="D79" s="2">
        <f t="shared" si="88"/>
        <v>11.27797088958552</v>
      </c>
      <c r="E79" s="2">
        <f t="shared" si="75"/>
        <v>4647.8842858679645</v>
      </c>
      <c r="F79" s="2">
        <f t="shared" si="76"/>
        <v>39644.00113238192</v>
      </c>
      <c r="G79" s="2">
        <f t="shared" si="77"/>
        <v>2277.0556844179582</v>
      </c>
      <c r="H79" s="2">
        <f t="shared" si="78"/>
        <v>7250.93335675241</v>
      </c>
      <c r="I79" s="2">
        <f t="shared" si="79"/>
        <v>7015.7011177329805</v>
      </c>
      <c r="J79" s="2">
        <f t="shared" si="80"/>
        <v>280.99879045411683</v>
      </c>
      <c r="K79" s="2">
        <f t="shared" si="81"/>
        <v>10947.26718564994</v>
      </c>
      <c r="L79" s="17">
        <f t="shared" si="82"/>
        <v>212787218.06750908</v>
      </c>
      <c r="M79" s="2">
        <f t="shared" si="83"/>
        <v>178389.50601878803</v>
      </c>
      <c r="N79" s="2">
        <f t="shared" si="84"/>
        <v>936.7217123547357</v>
      </c>
      <c r="O79" s="2">
        <f t="shared" si="85"/>
        <v>2320.5012180238082</v>
      </c>
      <c r="P79" s="17">
        <f t="shared" si="86"/>
        <v>217526098.78826046</v>
      </c>
      <c r="R79" s="14">
        <v>71.347871590621637</v>
      </c>
      <c r="S79" s="14">
        <v>5.6389854447927599E-3</v>
      </c>
      <c r="T79" s="14">
        <v>2.3239421429339822</v>
      </c>
      <c r="U79" s="14">
        <v>19.822000566190962</v>
      </c>
      <c r="V79" s="14">
        <v>1.1385278422089791</v>
      </c>
      <c r="W79" s="14">
        <v>3.6254666783762048</v>
      </c>
      <c r="X79" s="14">
        <v>3.5078505588664903</v>
      </c>
      <c r="Y79" s="14">
        <v>0.14049939522705843</v>
      </c>
      <c r="Z79" s="14">
        <v>5.47363359282497</v>
      </c>
      <c r="AA79" s="15">
        <v>106393.60903375455</v>
      </c>
      <c r="AB79" s="14">
        <v>89.19475300939402</v>
      </c>
      <c r="AC79" s="14">
        <v>0.46836085617736783</v>
      </c>
      <c r="AD79" s="14">
        <v>1.160250609011904</v>
      </c>
      <c r="AE79" s="15">
        <v>108763.04939413023</v>
      </c>
    </row>
    <row r="80" spans="1:31" x14ac:dyDescent="0.3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3">
      <c r="A81" s="1"/>
      <c r="B81" t="s">
        <v>34</v>
      </c>
      <c r="C81" s="2">
        <f>SUM(C69:C80)</f>
        <v>1740301.9805622732</v>
      </c>
      <c r="D81" s="2">
        <f t="shared" ref="D81:P81" si="89">SUM(D69:D80)</f>
        <v>61.884604608242114</v>
      </c>
      <c r="E81" s="2">
        <f t="shared" si="89"/>
        <v>76146.222044583948</v>
      </c>
      <c r="F81" s="2">
        <f t="shared" si="89"/>
        <v>604245.65223171923</v>
      </c>
      <c r="G81" s="2">
        <f t="shared" si="89"/>
        <v>59246.691672311812</v>
      </c>
      <c r="H81" s="2">
        <f t="shared" si="89"/>
        <v>148454.19966334876</v>
      </c>
      <c r="I81" s="2">
        <f t="shared" si="89"/>
        <v>143081.36145160426</v>
      </c>
      <c r="J81" s="2">
        <f t="shared" si="89"/>
        <v>1542.4400368361744</v>
      </c>
      <c r="K81" s="2">
        <f t="shared" si="89"/>
        <v>735665.66860000498</v>
      </c>
      <c r="L81" s="17">
        <f t="shared" si="89"/>
        <v>3147001123.2382045</v>
      </c>
      <c r="M81" s="2">
        <f t="shared" si="89"/>
        <v>1567080.1259805073</v>
      </c>
      <c r="N81" s="2">
        <f t="shared" si="89"/>
        <v>14010.052230267693</v>
      </c>
      <c r="O81" s="2">
        <f t="shared" si="89"/>
        <v>62956.179441691973</v>
      </c>
      <c r="P81" s="17">
        <f t="shared" si="89"/>
        <v>3190353541.2023363</v>
      </c>
      <c r="R81" s="12">
        <f>SUM(R69:R80)</f>
        <v>870.1509902811365</v>
      </c>
      <c r="S81" s="12">
        <f t="shared" ref="S81:AC81" si="90">SUM(S69:S80)</f>
        <v>3.0942302304121056E-2</v>
      </c>
      <c r="T81" s="12">
        <f t="shared" si="90"/>
        <v>38.073111022291968</v>
      </c>
      <c r="U81" s="12">
        <f t="shared" si="90"/>
        <v>302.1228261158596</v>
      </c>
      <c r="V81" s="12">
        <f t="shared" si="90"/>
        <v>29.623345836155902</v>
      </c>
      <c r="W81" s="12">
        <f t="shared" si="90"/>
        <v>74.22709983167438</v>
      </c>
      <c r="X81" s="12">
        <f t="shared" si="90"/>
        <v>71.540680725802133</v>
      </c>
      <c r="Y81" s="12">
        <f t="shared" si="90"/>
        <v>0.77122001841808707</v>
      </c>
      <c r="Z81" s="12">
        <f t="shared" si="90"/>
        <v>367.83283430000245</v>
      </c>
      <c r="AA81" s="2">
        <f t="shared" si="90"/>
        <v>1573500.561619102</v>
      </c>
      <c r="AB81" s="12">
        <f t="shared" si="90"/>
        <v>783.54006299025355</v>
      </c>
      <c r="AC81" s="12">
        <f t="shared" si="90"/>
        <v>7.0050261151338464</v>
      </c>
      <c r="AD81" s="12">
        <f>SUM(AD69:AD80)</f>
        <v>31.478089720845993</v>
      </c>
      <c r="AE81" s="2">
        <f t="shared" ref="AE81" si="91">SUM(AE69:AE80)</f>
        <v>1595176.7706011683</v>
      </c>
    </row>
    <row r="82" spans="1:31" x14ac:dyDescent="0.3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tabSelected="1" zoomScaleNormal="100"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S38" sqref="S38"/>
    </sheetView>
  </sheetViews>
  <sheetFormatPr defaultRowHeight="14.4" x14ac:dyDescent="0.3"/>
  <cols>
    <col min="1" max="1" width="1.6640625" customWidth="1"/>
    <col min="2" max="2" width="6.5546875" customWidth="1"/>
    <col min="3" max="3" width="8.33203125" customWidth="1"/>
    <col min="4" max="4" width="10.5546875" customWidth="1"/>
    <col min="5" max="16" width="11.6640625" customWidth="1"/>
    <col min="17" max="17" width="12.44140625" customWidth="1"/>
    <col min="18" max="24" width="13.33203125" customWidth="1"/>
    <col min="25" max="25" width="12.88671875" customWidth="1"/>
    <col min="26" max="28" width="13.33203125" customWidth="1"/>
    <col min="29" max="29" width="13.88671875" customWidth="1"/>
  </cols>
  <sheetData>
    <row r="1" spans="2:29" x14ac:dyDescent="0.3">
      <c r="B1" s="7" t="s">
        <v>41</v>
      </c>
    </row>
    <row r="2" spans="2:29" x14ac:dyDescent="0.3">
      <c r="B2" s="7" t="s">
        <v>1</v>
      </c>
    </row>
    <row r="5" spans="2:29" x14ac:dyDescent="0.3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43.2" x14ac:dyDescent="0.3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3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8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3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8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3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8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3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8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8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3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8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8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3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8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8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3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8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8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3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8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8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3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8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8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3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8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8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3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8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8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3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8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8">
        <f>+Monthly_2020_thru_2023!AE20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3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8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8">
        <f>+Monthly_2020_thru_2023!AE29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3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8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8">
        <f>+Monthly_2020_thru_2023!AE30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3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8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8">
        <f>+Monthly_2020_thru_2023!AE31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3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8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8">
        <f>+Monthly_2020_thru_2023!AE32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3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8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8">
        <f>+Monthly_2020_thru_2023!AE33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3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8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8">
        <f>+Monthly_2020_thru_2023!AE34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3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8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8">
        <f>+Monthly_2020_thru_2023!AE35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3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8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8">
        <f>+Monthly_2020_thru_2023!AE36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3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8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8">
        <f>+Monthly_2020_thru_2023!AE37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3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29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29">
        <f>+Monthly_2020_thru_2023!AE38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3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8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8">
        <f>+Monthly_2020_thru_2023!AE39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3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8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8">
        <f>+Monthly_2020_thru_2023!AE40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3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8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8">
        <f>+Monthly_2020_thru_2023!AE49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3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8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8">
        <f>+Monthly_2020_thru_2023!AE50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3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8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8">
        <f>+Monthly_2020_thru_2023!AE51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3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8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8">
        <f>+Monthly_2020_thru_2023!AE52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3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8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8">
        <f>+Monthly_2020_thru_2023!AE53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3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8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8">
        <f>+Monthly_2020_thru_2023!AE54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3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8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8">
        <f>+Monthly_2020_thru_2023!AE55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3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8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8">
        <f>+Monthly_2020_thru_2023!AE56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3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8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8">
        <f>+Monthly_2020_thru_2023!AE57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3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29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29">
        <f>+Monthly_2020_thru_2023!AE58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3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8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8">
        <f>+Monthly_2020_thru_2023!AE59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3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8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8">
        <f>+Monthly_2020_thru_2023!AE60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3">
      <c r="B43" s="3">
        <v>2023</v>
      </c>
      <c r="C43" s="3" t="s">
        <v>22</v>
      </c>
      <c r="D43" s="8">
        <f>+Monthly_2020_thru_2023!R69</f>
        <v>82.006873492148713</v>
      </c>
      <c r="E43" s="8">
        <f>+Monthly_2020_thru_2023!T69</f>
        <v>3.9227608702094074</v>
      </c>
      <c r="F43" s="8">
        <f>+Monthly_2020_thru_2023!U69</f>
        <v>28.169905872862852</v>
      </c>
      <c r="G43" s="8">
        <f>+Monthly_2020_thru_2023!V69</f>
        <v>3.1461733670777847</v>
      </c>
      <c r="H43" s="8">
        <f>+Monthly_2020_thru_2023!W69</f>
        <v>7.7727466869782909</v>
      </c>
      <c r="I43" s="8">
        <f>+Monthly_2020_thru_2023!X69</f>
        <v>7.5525994752453292</v>
      </c>
      <c r="J43" s="8">
        <f>+Monthly_2020_thru_2023!Y69</f>
        <v>6.0827075591381126E-2</v>
      </c>
      <c r="K43" s="8">
        <f>+Monthly_2020_thru_2023!Z69</f>
        <v>44.40297387223611</v>
      </c>
      <c r="L43" s="28">
        <f>+Monthly_2020_thru_2023!AA69</f>
        <v>158280.55974570807</v>
      </c>
      <c r="M43" s="8">
        <f>+Monthly_2020_thru_2023!AB69</f>
        <v>50.276135970175297</v>
      </c>
      <c r="N43" s="8">
        <f>+Monthly_2020_thru_2023!AC69</f>
        <v>0.69725430235375341</v>
      </c>
      <c r="O43" s="8">
        <f>+Monthly_2020_thru_2023!AD69</f>
        <v>2.8426780366574316</v>
      </c>
      <c r="P43" s="28">
        <f>+Monthly_2020_thru_2023!AE69</f>
        <v>159745.24492706388</v>
      </c>
      <c r="Q43" s="10">
        <f t="shared" si="1"/>
        <v>980.90200000000004</v>
      </c>
      <c r="R43" s="10">
        <f t="shared" si="2"/>
        <v>31.289000000000001</v>
      </c>
      <c r="S43" s="10">
        <f t="shared" si="3"/>
        <v>368.70600000000002</v>
      </c>
      <c r="T43" s="10">
        <f t="shared" si="4"/>
        <v>23.529</v>
      </c>
      <c r="U43" s="10">
        <f t="shared" si="5"/>
        <v>68.427000000000007</v>
      </c>
      <c r="V43" s="10">
        <f t="shared" si="6"/>
        <v>66.59</v>
      </c>
      <c r="W43" s="10">
        <f t="shared" si="7"/>
        <v>0.40200000000000002</v>
      </c>
      <c r="X43" s="10">
        <f t="shared" si="8"/>
        <v>760.51199999999994</v>
      </c>
      <c r="Y43" s="31">
        <f t="shared" si="9"/>
        <v>1634732.3030000001</v>
      </c>
      <c r="Z43" s="10">
        <f t="shared" si="10"/>
        <v>521.13900000000001</v>
      </c>
      <c r="AA43" s="10">
        <f t="shared" si="11"/>
        <v>7.8959999999999999</v>
      </c>
      <c r="AB43" s="10">
        <f t="shared" si="12"/>
        <v>35.552</v>
      </c>
      <c r="AC43" s="31">
        <f t="shared" si="13"/>
        <v>1650356.3959999999</v>
      </c>
    </row>
    <row r="44" spans="2:29" x14ac:dyDescent="0.3">
      <c r="B44" s="3">
        <v>2023</v>
      </c>
      <c r="C44" s="3" t="s">
        <v>23</v>
      </c>
      <c r="D44" s="8">
        <f>+Monthly_2020_thru_2023!R70</f>
        <v>78.278494020413518</v>
      </c>
      <c r="E44" s="8">
        <f>+Monthly_2020_thru_2023!T70</f>
        <v>4.131052292076931</v>
      </c>
      <c r="F44" s="8">
        <f>+Monthly_2020_thru_2023!U70</f>
        <v>28.470951710106789</v>
      </c>
      <c r="G44" s="8">
        <f>+Monthly_2020_thru_2023!V70</f>
        <v>3.0794102686273357</v>
      </c>
      <c r="H44" s="8">
        <f>+Monthly_2020_thru_2023!W70</f>
        <v>7.5322251774534958</v>
      </c>
      <c r="I44" s="8">
        <f>+Monthly_2020_thru_2023!X70</f>
        <v>7.2865438603417063</v>
      </c>
      <c r="J44" s="8">
        <f>+Monthly_2020_thru_2023!Y70</f>
        <v>5.9510817126420666E-2</v>
      </c>
      <c r="K44" s="8">
        <f>+Monthly_2020_thru_2023!Z70</f>
        <v>41.128961562463196</v>
      </c>
      <c r="L44" s="28">
        <f>+Monthly_2020_thru_2023!AA70</f>
        <v>156568.18897345121</v>
      </c>
      <c r="M44" s="8">
        <f>+Monthly_2020_thru_2023!AB70</f>
        <v>53.355311094186703</v>
      </c>
      <c r="N44" s="8">
        <f>+Monthly_2020_thru_2023!AC70</f>
        <v>0.66333890616706959</v>
      </c>
      <c r="O44" s="8">
        <f>+Monthly_2020_thru_2023!AD70</f>
        <v>4.7699616974224437</v>
      </c>
      <c r="P44" s="28">
        <f>+Monthly_2020_thru_2023!AE70</f>
        <v>158099.74674484375</v>
      </c>
      <c r="Q44" s="10">
        <f t="shared" si="1"/>
        <v>1058.6969999999999</v>
      </c>
      <c r="R44" s="10">
        <f t="shared" si="2"/>
        <v>33.338999999999999</v>
      </c>
      <c r="S44" s="10">
        <f t="shared" si="3"/>
        <v>393.548</v>
      </c>
      <c r="T44" s="10">
        <f t="shared" si="4"/>
        <v>26.094999999999999</v>
      </c>
      <c r="U44" s="10">
        <f t="shared" si="5"/>
        <v>74.463999999999999</v>
      </c>
      <c r="V44" s="10">
        <f t="shared" si="6"/>
        <v>72.436999999999998</v>
      </c>
      <c r="W44" s="10">
        <f t="shared" si="7"/>
        <v>0.442</v>
      </c>
      <c r="X44" s="10">
        <f t="shared" si="8"/>
        <v>801.34100000000001</v>
      </c>
      <c r="Y44" s="31">
        <f t="shared" si="9"/>
        <v>1722842.5549999999</v>
      </c>
      <c r="Z44" s="10">
        <f t="shared" si="10"/>
        <v>573.14099999999996</v>
      </c>
      <c r="AA44" s="10">
        <f t="shared" si="11"/>
        <v>8.4269999999999996</v>
      </c>
      <c r="AB44" s="10">
        <f t="shared" si="12"/>
        <v>40.023000000000003</v>
      </c>
      <c r="AC44" s="31">
        <f t="shared" si="13"/>
        <v>1739924.966</v>
      </c>
    </row>
    <row r="45" spans="2:29" x14ac:dyDescent="0.3">
      <c r="B45" s="3">
        <v>2023</v>
      </c>
      <c r="C45" s="3" t="s">
        <v>24</v>
      </c>
      <c r="D45" s="8">
        <f>+Monthly_2020_thru_2023!R71</f>
        <v>88.164658956350806</v>
      </c>
      <c r="E45" s="8">
        <f>+Monthly_2020_thru_2023!T71</f>
        <v>4.8379548612598624</v>
      </c>
      <c r="F45" s="8">
        <f>+Monthly_2020_thru_2023!U71</f>
        <v>30.348004474337628</v>
      </c>
      <c r="G45" s="8">
        <f>+Monthly_2020_thru_2023!V71</f>
        <v>3.0115673193914811</v>
      </c>
      <c r="H45" s="8">
        <f>+Monthly_2020_thru_2023!W71</f>
        <v>7.4908127278887626</v>
      </c>
      <c r="I45" s="8">
        <f>+Monthly_2020_thru_2023!X71</f>
        <v>7.2289034249631383</v>
      </c>
      <c r="J45" s="8">
        <f>+Monthly_2020_thru_2023!Y71</f>
        <v>6.4768514022341295E-2</v>
      </c>
      <c r="K45" s="8">
        <f>+Monthly_2020_thru_2023!Z71</f>
        <v>33.483476346033946</v>
      </c>
      <c r="L45" s="28">
        <f>+Monthly_2020_thru_2023!AA71</f>
        <v>166060.48005687093</v>
      </c>
      <c r="M45" s="8">
        <f>+Monthly_2020_thru_2023!AB71</f>
        <v>82.211181615736109</v>
      </c>
      <c r="N45" s="8">
        <f>+Monthly_2020_thru_2023!AC71</f>
        <v>0.70689477213302476</v>
      </c>
      <c r="O45" s="8">
        <f>+Monthly_2020_thru_2023!AD71</f>
        <v>2.8604346542382237</v>
      </c>
      <c r="P45" s="28">
        <f>+Monthly_2020_thru_2023!AE71</f>
        <v>168326.4142393599</v>
      </c>
      <c r="Q45" s="10">
        <f t="shared" si="1"/>
        <v>1146.5229999999999</v>
      </c>
      <c r="R45" s="10">
        <f t="shared" si="2"/>
        <v>35.502000000000002</v>
      </c>
      <c r="S45" s="10">
        <f t="shared" si="3"/>
        <v>419.75</v>
      </c>
      <c r="T45" s="10">
        <f t="shared" si="4"/>
        <v>28.521000000000001</v>
      </c>
      <c r="U45" s="10">
        <f t="shared" si="5"/>
        <v>80.228999999999999</v>
      </c>
      <c r="V45" s="10">
        <f t="shared" si="6"/>
        <v>78.006</v>
      </c>
      <c r="W45" s="10">
        <f t="shared" si="7"/>
        <v>0.48299999999999998</v>
      </c>
      <c r="X45" s="10">
        <f t="shared" si="8"/>
        <v>834.46799999999996</v>
      </c>
      <c r="Y45" s="31">
        <f t="shared" si="9"/>
        <v>1808814.513</v>
      </c>
      <c r="Z45" s="10">
        <f t="shared" si="10"/>
        <v>653.77</v>
      </c>
      <c r="AA45" s="10">
        <f t="shared" si="11"/>
        <v>8.9789999999999992</v>
      </c>
      <c r="AB45" s="10">
        <f t="shared" si="12"/>
        <v>42.530999999999999</v>
      </c>
      <c r="AC45" s="31">
        <f t="shared" si="13"/>
        <v>1828077.149</v>
      </c>
    </row>
    <row r="46" spans="2:29" x14ac:dyDescent="0.3">
      <c r="B46" s="3">
        <v>2023</v>
      </c>
      <c r="C46" s="3" t="s">
        <v>25</v>
      </c>
      <c r="D46" s="8">
        <f>+Monthly_2020_thru_2023!R72</f>
        <v>83.749166284533629</v>
      </c>
      <c r="E46" s="8">
        <f>+Monthly_2020_thru_2023!T72</f>
        <v>2.081785526677371</v>
      </c>
      <c r="F46" s="8">
        <f>+Monthly_2020_thru_2023!U72</f>
        <v>24.431969692529606</v>
      </c>
      <c r="G46" s="8">
        <f>+Monthly_2020_thru_2023!V72</f>
        <v>1.3447623607750085</v>
      </c>
      <c r="H46" s="8">
        <f>+Monthly_2020_thru_2023!W72</f>
        <v>4.0689960460013577</v>
      </c>
      <c r="I46" s="8">
        <f>+Monthly_2020_thru_2023!X72</f>
        <v>3.8671641969717245</v>
      </c>
      <c r="J46" s="8">
        <f>+Monthly_2020_thru_2023!Y72</f>
        <v>4.3537392064328259E-2</v>
      </c>
      <c r="K46" s="8">
        <f>+Monthly_2020_thru_2023!Z72</f>
        <v>18.809144463655006</v>
      </c>
      <c r="L46" s="28">
        <f>+Monthly_2020_thru_2023!AA72</f>
        <v>100348.41280915162</v>
      </c>
      <c r="M46" s="8">
        <f>+Monthly_2020_thru_2023!AB72</f>
        <v>96.06516036153991</v>
      </c>
      <c r="N46" s="8">
        <f>+Monthly_2020_thru_2023!AC72</f>
        <v>0.52265061035034299</v>
      </c>
      <c r="O46" s="8">
        <f>+Monthly_2020_thru_2023!AD72</f>
        <v>2.4722699424222156</v>
      </c>
      <c r="P46" s="28">
        <f>+Monthly_2020_thru_2023!AE72</f>
        <v>102905.79170007458</v>
      </c>
      <c r="Q46" s="10">
        <f t="shared" si="1"/>
        <v>1229.4770000000001</v>
      </c>
      <c r="R46" s="10">
        <f t="shared" si="2"/>
        <v>36.67</v>
      </c>
      <c r="S46" s="10">
        <f t="shared" si="3"/>
        <v>441.75700000000001</v>
      </c>
      <c r="T46" s="10">
        <f t="shared" si="4"/>
        <v>29.561</v>
      </c>
      <c r="U46" s="10">
        <f t="shared" si="5"/>
        <v>83.427000000000007</v>
      </c>
      <c r="V46" s="10">
        <f t="shared" si="6"/>
        <v>81.046000000000006</v>
      </c>
      <c r="W46" s="10">
        <f t="shared" si="7"/>
        <v>0.51500000000000001</v>
      </c>
      <c r="X46" s="10">
        <f t="shared" si="8"/>
        <v>853.07600000000002</v>
      </c>
      <c r="Y46" s="31">
        <f t="shared" si="9"/>
        <v>1869501.4990000001</v>
      </c>
      <c r="Z46" s="10">
        <f t="shared" si="10"/>
        <v>749.03599999999994</v>
      </c>
      <c r="AA46" s="10">
        <f t="shared" si="11"/>
        <v>9.4250000000000007</v>
      </c>
      <c r="AB46" s="10">
        <f t="shared" si="12"/>
        <v>44.829000000000001</v>
      </c>
      <c r="AC46" s="31">
        <f t="shared" si="13"/>
        <v>1891278.683</v>
      </c>
    </row>
    <row r="47" spans="2:29" x14ac:dyDescent="0.3">
      <c r="B47" s="3">
        <v>2023</v>
      </c>
      <c r="C47" s="3" t="s">
        <v>26</v>
      </c>
      <c r="D47" s="8">
        <f>+Monthly_2020_thru_2023!R73</f>
        <v>56.409895969573419</v>
      </c>
      <c r="E47" s="8">
        <f>+Monthly_2020_thru_2023!T73</f>
        <v>2.54968772627433</v>
      </c>
      <c r="F47" s="8">
        <f>+Monthly_2020_thru_2023!U73</f>
        <v>17.74811681100061</v>
      </c>
      <c r="G47" s="8">
        <f>+Monthly_2020_thru_2023!V73</f>
        <v>1.2505949925712763</v>
      </c>
      <c r="H47" s="8">
        <f>+Monthly_2020_thru_2023!W73</f>
        <v>3.6535086607278102</v>
      </c>
      <c r="I47" s="8">
        <f>+Monthly_2020_thru_2023!X73</f>
        <v>3.4742337653499988</v>
      </c>
      <c r="J47" s="8">
        <f>+Monthly_2020_thru_2023!Y73</f>
        <v>5.2948569716200905E-2</v>
      </c>
      <c r="K47" s="8">
        <f>+Monthly_2020_thru_2023!Z73</f>
        <v>19.429118526879709</v>
      </c>
      <c r="L47" s="28">
        <f>+Monthly_2020_thru_2023!AA73</f>
        <v>109154.92951374849</v>
      </c>
      <c r="M47" s="8">
        <f>+Monthly_2020_thru_2023!AB73</f>
        <v>56.076515718851688</v>
      </c>
      <c r="N47" s="8">
        <f>+Monthly_2020_thru_2023!AC73</f>
        <v>0.41765098832168546</v>
      </c>
      <c r="O47" s="8">
        <f>+Monthly_2020_thru_2023!AD73</f>
        <v>1.356576060850931</v>
      </c>
      <c r="P47" s="28">
        <f>+Monthly_2020_thru_2023!AE73</f>
        <v>110681.30240123963</v>
      </c>
      <c r="Q47" s="10">
        <f t="shared" si="1"/>
        <v>1281.576</v>
      </c>
      <c r="R47" s="10">
        <f t="shared" si="2"/>
        <v>38.049999999999997</v>
      </c>
      <c r="S47" s="10">
        <f t="shared" si="3"/>
        <v>454.10199999999998</v>
      </c>
      <c r="T47" s="10">
        <f t="shared" si="4"/>
        <v>30.312999999999999</v>
      </c>
      <c r="U47" s="10">
        <f t="shared" si="5"/>
        <v>85.533000000000001</v>
      </c>
      <c r="V47" s="10">
        <f t="shared" si="6"/>
        <v>83.019000000000005</v>
      </c>
      <c r="W47" s="10">
        <f t="shared" si="7"/>
        <v>0.55000000000000004</v>
      </c>
      <c r="X47" s="10">
        <f t="shared" si="8"/>
        <v>871.04700000000003</v>
      </c>
      <c r="Y47" s="31">
        <f t="shared" si="9"/>
        <v>1911536.034</v>
      </c>
      <c r="Z47" s="10">
        <f t="shared" si="10"/>
        <v>800.93299999999999</v>
      </c>
      <c r="AA47" s="10">
        <f t="shared" si="11"/>
        <v>9.6959999999999997</v>
      </c>
      <c r="AB47" s="10">
        <f t="shared" si="12"/>
        <v>45.9</v>
      </c>
      <c r="AC47" s="31">
        <f t="shared" si="13"/>
        <v>1934691.629</v>
      </c>
    </row>
    <row r="48" spans="2:29" x14ac:dyDescent="0.3">
      <c r="B48" s="3">
        <v>2023</v>
      </c>
      <c r="C48" s="3" t="s">
        <v>27</v>
      </c>
      <c r="D48" s="8">
        <f>+Monthly_2020_thru_2023!R74</f>
        <v>75.618481709785627</v>
      </c>
      <c r="E48" s="8">
        <f>+Monthly_2020_thru_2023!T74</f>
        <v>3.3767014483536806</v>
      </c>
      <c r="F48" s="8">
        <f>+Monthly_2020_thru_2023!U74</f>
        <v>29.458808995290152</v>
      </c>
      <c r="G48" s="8">
        <f>+Monthly_2020_thru_2023!V74</f>
        <v>3.6621330149949283</v>
      </c>
      <c r="H48" s="8">
        <f>+Monthly_2020_thru_2023!W74</f>
        <v>8.720703965425443</v>
      </c>
      <c r="I48" s="8">
        <f>+Monthly_2020_thru_2023!X74</f>
        <v>8.4413644834539419</v>
      </c>
      <c r="J48" s="8">
        <f>+Monthly_2020_thru_2023!Y74</f>
        <v>5.997388168366076E-2</v>
      </c>
      <c r="K48" s="8">
        <f>+Monthly_2020_thru_2023!Z74</f>
        <v>53.354802644398482</v>
      </c>
      <c r="L48" s="28">
        <f>+Monthly_2020_thru_2023!AA74</f>
        <v>159164.76272647316</v>
      </c>
      <c r="M48" s="8">
        <f>+Monthly_2020_thru_2023!AB74</f>
        <v>53.818606479240472</v>
      </c>
      <c r="N48" s="8">
        <f>+Monthly_2020_thru_2023!AC74</f>
        <v>0.71441077957975274</v>
      </c>
      <c r="O48" s="8">
        <f>+Monthly_2020_thru_2023!AD74</f>
        <v>3.9035416158501248</v>
      </c>
      <c r="P48" s="28">
        <f>+Monthly_2020_thru_2023!AE74</f>
        <v>160723.33192576884</v>
      </c>
      <c r="Q48" s="10">
        <f t="shared" si="1"/>
        <v>1349.0429999999999</v>
      </c>
      <c r="R48" s="10">
        <f t="shared" si="2"/>
        <v>40.049999999999997</v>
      </c>
      <c r="S48" s="10">
        <f t="shared" si="3"/>
        <v>475.77800000000002</v>
      </c>
      <c r="T48" s="10">
        <f t="shared" si="4"/>
        <v>33.344999999999999</v>
      </c>
      <c r="U48" s="10">
        <f t="shared" si="5"/>
        <v>92.334000000000003</v>
      </c>
      <c r="V48" s="10">
        <f t="shared" si="6"/>
        <v>89.608000000000004</v>
      </c>
      <c r="W48" s="10">
        <f t="shared" si="7"/>
        <v>0.59</v>
      </c>
      <c r="X48" s="10">
        <f t="shared" si="8"/>
        <v>922.00699999999995</v>
      </c>
      <c r="Y48" s="31">
        <f t="shared" si="9"/>
        <v>1993578.6</v>
      </c>
      <c r="Z48" s="10">
        <f t="shared" si="10"/>
        <v>846.89400000000001</v>
      </c>
      <c r="AA48" s="10">
        <f t="shared" si="11"/>
        <v>10.217000000000001</v>
      </c>
      <c r="AB48" s="10">
        <f t="shared" si="12"/>
        <v>49.487000000000002</v>
      </c>
      <c r="AC48" s="31">
        <f t="shared" si="13"/>
        <v>2018038.524</v>
      </c>
    </row>
    <row r="49" spans="2:29" x14ac:dyDescent="0.3">
      <c r="B49" s="3">
        <v>2023</v>
      </c>
      <c r="C49" s="3" t="s">
        <v>28</v>
      </c>
      <c r="D49" s="8">
        <f>+Monthly_2020_thru_2023!R75</f>
        <v>63.347638194623634</v>
      </c>
      <c r="E49" s="8">
        <f>+Monthly_2020_thru_2023!T75</f>
        <v>3.9177002129880729</v>
      </c>
      <c r="F49" s="8">
        <f>+Monthly_2020_thru_2023!U75</f>
        <v>29.995081730893165</v>
      </c>
      <c r="G49" s="8">
        <f>+Monthly_2020_thru_2023!V75</f>
        <v>3.6425355202748255</v>
      </c>
      <c r="H49" s="8">
        <f>+Monthly_2020_thru_2023!W75</f>
        <v>8.5961524354813896</v>
      </c>
      <c r="I49" s="8">
        <f>+Monthly_2020_thru_2023!X75</f>
        <v>8.2870004971733202</v>
      </c>
      <c r="J49" s="8">
        <f>+Monthly_2020_thru_2023!Y75</f>
        <v>6.6782358695181121E-2</v>
      </c>
      <c r="K49" s="8">
        <f>+Monthly_2020_thru_2023!Z75</f>
        <v>49.559770651885934</v>
      </c>
      <c r="L49" s="28">
        <f>+Monthly_2020_thru_2023!AA75</f>
        <v>171506.54030579969</v>
      </c>
      <c r="M49" s="8">
        <f>+Monthly_2020_thru_2023!AB75</f>
        <v>50.244474279882205</v>
      </c>
      <c r="N49" s="8">
        <f>+Monthly_2020_thru_2023!AC75</f>
        <v>0.69935264665026842</v>
      </c>
      <c r="O49" s="8">
        <f>+Monthly_2020_thru_2023!AD75</f>
        <v>4.8781387470248161</v>
      </c>
      <c r="P49" s="28">
        <f>+Monthly_2020_thru_2023!AE75</f>
        <v>172971.05925149855</v>
      </c>
      <c r="Q49" s="10">
        <f t="shared" si="1"/>
        <v>1396.0920000000001</v>
      </c>
      <c r="R49" s="10">
        <f t="shared" si="2"/>
        <v>42.344999999999999</v>
      </c>
      <c r="S49" s="10">
        <f t="shared" si="3"/>
        <v>496.15600000000001</v>
      </c>
      <c r="T49" s="10">
        <f t="shared" si="4"/>
        <v>36.277999999999999</v>
      </c>
      <c r="U49" s="10">
        <f t="shared" si="5"/>
        <v>98.741</v>
      </c>
      <c r="V49" s="10">
        <f t="shared" si="6"/>
        <v>95.783000000000001</v>
      </c>
      <c r="W49" s="10">
        <f t="shared" si="7"/>
        <v>0.63900000000000001</v>
      </c>
      <c r="X49" s="10">
        <f t="shared" si="8"/>
        <v>966.76800000000003</v>
      </c>
      <c r="Y49" s="31">
        <f t="shared" si="9"/>
        <v>2081553.8729999999</v>
      </c>
      <c r="Z49" s="10">
        <f t="shared" si="10"/>
        <v>878.43</v>
      </c>
      <c r="AA49" s="10">
        <f t="shared" si="11"/>
        <v>10.682</v>
      </c>
      <c r="AB49" s="10">
        <f t="shared" si="12"/>
        <v>54.029000000000003</v>
      </c>
      <c r="AC49" s="31">
        <f t="shared" si="13"/>
        <v>2106694.6710000001</v>
      </c>
    </row>
    <row r="50" spans="2:29" x14ac:dyDescent="0.3">
      <c r="B50" s="3">
        <v>2023</v>
      </c>
      <c r="C50" s="3" t="s">
        <v>29</v>
      </c>
      <c r="D50" s="8">
        <f>+Monthly_2020_thru_2023!R76</f>
        <v>67.017305832216934</v>
      </c>
      <c r="E50" s="8">
        <f>+Monthly_2020_thru_2023!T76</f>
        <v>4.0277573088498126</v>
      </c>
      <c r="F50" s="8">
        <f>+Monthly_2020_thru_2023!U76</f>
        <v>27.127949947723035</v>
      </c>
      <c r="G50" s="8">
        <f>+Monthly_2020_thru_2023!V76</f>
        <v>3.2940925344420204</v>
      </c>
      <c r="H50" s="8">
        <f>+Monthly_2020_thru_2023!W76</f>
        <v>7.6870920401274345</v>
      </c>
      <c r="I50" s="8">
        <f>+Monthly_2020_thru_2023!X76</f>
        <v>7.3867445309350908</v>
      </c>
      <c r="J50" s="8">
        <f>+Monthly_2020_thru_2023!Y76</f>
        <v>7.2704272405134857E-2</v>
      </c>
      <c r="K50" s="8">
        <f>+Monthly_2020_thru_2023!Z76</f>
        <v>22.11811254109039</v>
      </c>
      <c r="L50" s="28">
        <f>+Monthly_2020_thru_2023!AA76</f>
        <v>152026.04921718742</v>
      </c>
      <c r="M50" s="8">
        <f>+Monthly_2020_thru_2023!AB76</f>
        <v>71.452840505051242</v>
      </c>
      <c r="N50" s="8">
        <f>+Monthly_2020_thru_2023!AC76</f>
        <v>0.62700821287243891</v>
      </c>
      <c r="O50" s="8">
        <f>+Monthly_2020_thru_2023!AD76</f>
        <v>3.0822179508786607</v>
      </c>
      <c r="P50" s="28">
        <f>+Monthly_2020_thru_2023!AE76</f>
        <v>153999.21867724965</v>
      </c>
      <c r="Q50" s="10">
        <f t="shared" ref="Q50" si="14">ROUND(SUM(D39:D50),3)</f>
        <v>1378.0329999999999</v>
      </c>
      <c r="R50" s="10">
        <f t="shared" ref="R50" si="15">ROUND(SUM(E39:E50),3)</f>
        <v>43.884</v>
      </c>
      <c r="S50" s="10">
        <f t="shared" ref="S50" si="16">ROUND(SUM(F39:F50),3)</f>
        <v>495.77699999999999</v>
      </c>
      <c r="T50" s="10">
        <f t="shared" ref="T50" si="17">ROUND(SUM(G39:G50),3)</f>
        <v>38.241</v>
      </c>
      <c r="U50" s="10">
        <f t="shared" ref="U50" si="18">ROUND(SUM(H39:H50),3)</f>
        <v>101.999</v>
      </c>
      <c r="V50" s="10">
        <f t="shared" ref="V50" si="19">ROUND(SUM(I39:I50),3)</f>
        <v>98.825999999999993</v>
      </c>
      <c r="W50" s="10">
        <f t="shared" ref="W50" si="20">ROUND(SUM(J39:J50),3)</f>
        <v>0.69499999999999995</v>
      </c>
      <c r="X50" s="10">
        <f t="shared" ref="X50" si="21">ROUND(SUM(K39:K50),3)</f>
        <v>986.67499999999995</v>
      </c>
      <c r="Y50" s="31">
        <f t="shared" ref="Y50" si="22">ROUND(SUM(L39:L50),3)</f>
        <v>2106892.4929999998</v>
      </c>
      <c r="Z50" s="10">
        <f t="shared" ref="Z50" si="23">ROUND(SUM(M39:M50),3)</f>
        <v>863.95100000000002</v>
      </c>
      <c r="AA50" s="10">
        <f t="shared" ref="AA50" si="24">ROUND(SUM(N39:N50),3)</f>
        <v>10.734999999999999</v>
      </c>
      <c r="AB50" s="10">
        <f t="shared" ref="AB50" si="25">ROUND(SUM(O39:O50),3)</f>
        <v>56.706000000000003</v>
      </c>
      <c r="AC50" s="31">
        <f t="shared" ref="AC50" si="26">ROUND(SUM(P39:P50),3)</f>
        <v>2131687.0789999999</v>
      </c>
    </row>
    <row r="51" spans="2:29" x14ac:dyDescent="0.3">
      <c r="B51" s="3">
        <v>2023</v>
      </c>
      <c r="C51" s="3" t="s">
        <v>30</v>
      </c>
      <c r="D51" s="8">
        <f>+Monthly_2020_thru_2023!R77</f>
        <v>69.198180312516897</v>
      </c>
      <c r="E51" s="8">
        <f>+Monthly_2020_thru_2023!T77</f>
        <v>3.9368814556198082</v>
      </c>
      <c r="F51" s="8">
        <f>+Monthly_2020_thru_2023!U77</f>
        <v>27.422051940728167</v>
      </c>
      <c r="G51" s="8">
        <f>+Monthly_2020_thru_2023!V77</f>
        <v>3.5309224858744623</v>
      </c>
      <c r="H51" s="8">
        <f>+Monthly_2020_thru_2023!W77</f>
        <v>8.2166103062173548</v>
      </c>
      <c r="I51" s="8">
        <f>+Monthly_2020_thru_2023!X77</f>
        <v>7.906278529885193</v>
      </c>
      <c r="J51" s="8">
        <f>+Monthly_2020_thru_2023!Y77</f>
        <v>8.246794251571278E-2</v>
      </c>
      <c r="K51" s="8">
        <f>+Monthly_2020_thru_2023!Z77</f>
        <v>26.70940078260567</v>
      </c>
      <c r="L51" s="28">
        <f>+Monthly_2020_thru_2023!AA77</f>
        <v>152812.58187919419</v>
      </c>
      <c r="M51" s="8">
        <f>+Monthly_2020_thru_2023!AB77</f>
        <v>67.271504889267561</v>
      </c>
      <c r="N51" s="8">
        <f>+Monthly_2020_thru_2023!AC77</f>
        <v>0.65289531033217174</v>
      </c>
      <c r="O51" s="8">
        <f>+Monthly_2020_thru_2023!AD77</f>
        <v>1.6272759759269766</v>
      </c>
      <c r="P51" s="28">
        <f>+Monthly_2020_thru_2023!AE77</f>
        <v>154688.93230390482</v>
      </c>
      <c r="Q51" s="10">
        <f>ROUND(SUM(D40:D51),3)</f>
        <v>1030.1379999999999</v>
      </c>
      <c r="R51" s="10">
        <f t="shared" ref="R51" si="27">ROUND(SUM(E40:E51),3)</f>
        <v>45.194000000000003</v>
      </c>
      <c r="S51" s="10">
        <f t="shared" ref="S51" si="28">ROUND(SUM(F40:F51),3)</f>
        <v>366.28800000000001</v>
      </c>
      <c r="T51" s="10">
        <f t="shared" ref="T51" si="29">ROUND(SUM(G40:G51),3)</f>
        <v>35.655000000000001</v>
      </c>
      <c r="U51" s="10">
        <f t="shared" ref="U51" si="30">ROUND(SUM(H40:H51),3)</f>
        <v>89.22</v>
      </c>
      <c r="V51" s="10">
        <f t="shared" ref="V51" si="31">ROUND(SUM(I40:I51),3)</f>
        <v>86.034000000000006</v>
      </c>
      <c r="W51" s="10">
        <f t="shared" ref="W51" si="32">ROUND(SUM(J40:J51),3)</f>
        <v>0.72699999999999998</v>
      </c>
      <c r="X51" s="10">
        <f t="shared" ref="X51" si="33">ROUND(SUM(K40:K51),3)</f>
        <v>513.851</v>
      </c>
      <c r="Y51" s="31">
        <f t="shared" ref="Y51" si="34">ROUND(SUM(L40:L51),3)</f>
        <v>1855041.5319999999</v>
      </c>
      <c r="Z51" s="10">
        <f t="shared" ref="Z51" si="35">ROUND(SUM(M40:M51),3)</f>
        <v>837.61</v>
      </c>
      <c r="AA51" s="10">
        <f t="shared" ref="AA51" si="36">ROUND(SUM(N40:N51),3)</f>
        <v>8.2560000000000002</v>
      </c>
      <c r="AB51" s="10">
        <f t="shared" ref="AB51" si="37">ROUND(SUM(O40:O51),3)</f>
        <v>43.381999999999998</v>
      </c>
      <c r="AC51" s="31">
        <f t="shared" ref="AC51" si="38">ROUND(SUM(P40:P51),3)</f>
        <v>1878442.379</v>
      </c>
    </row>
    <row r="52" spans="2:29" x14ac:dyDescent="0.3">
      <c r="B52" s="3">
        <v>2023</v>
      </c>
      <c r="C52" s="25" t="s">
        <v>31</v>
      </c>
      <c r="D52" s="8">
        <f>+Monthly_2020_thru_2023!R78</f>
        <v>135.01242391835171</v>
      </c>
      <c r="E52" s="8">
        <f>+Monthly_2020_thru_2023!T78</f>
        <v>2.9668871770487084</v>
      </c>
      <c r="F52" s="8">
        <f>+Monthly_2020_thru_2023!U78</f>
        <v>39.127984374196629</v>
      </c>
      <c r="G52" s="8">
        <f>+Monthly_2020_thru_2023!V78</f>
        <v>2.522626129917799</v>
      </c>
      <c r="H52" s="8">
        <f>+Monthly_2020_thru_2023!W78</f>
        <v>6.8627851069968386</v>
      </c>
      <c r="I52" s="8">
        <f>+Monthly_2020_thru_2023!X78</f>
        <v>6.6019974026161927</v>
      </c>
      <c r="J52" s="8">
        <f>+Monthly_2020_thru_2023!Y78</f>
        <v>6.7199799370666932E-2</v>
      </c>
      <c r="K52" s="8">
        <f>+Monthly_2020_thru_2023!Z78</f>
        <v>53.36343931592905</v>
      </c>
      <c r="L52" s="28">
        <f>+Monthly_2020_thru_2023!AA78</f>
        <v>141184.44735776287</v>
      </c>
      <c r="M52" s="8">
        <f>+Monthly_2020_thru_2023!AB78</f>
        <v>113.57357906692832</v>
      </c>
      <c r="N52" s="8">
        <f>+Monthly_2020_thru_2023!AC78</f>
        <v>0.83520873019597119</v>
      </c>
      <c r="O52" s="8">
        <f>+Monthly_2020_thru_2023!AD78</f>
        <v>2.5247444305622642</v>
      </c>
      <c r="P52" s="28">
        <f>+Monthly_2020_thru_2023!AE78</f>
        <v>144272.67903603442</v>
      </c>
      <c r="Q52" s="10">
        <f>ROUND(SUM(D41:D52),3)</f>
        <v>990.41099999999994</v>
      </c>
      <c r="R52" s="10">
        <f t="shared" ref="R52" si="39">ROUND(SUM(E41:E52),3)</f>
        <v>43.851999999999997</v>
      </c>
      <c r="S52" s="10">
        <f t="shared" ref="S52" si="40">ROUND(SUM(F41:F52),3)</f>
        <v>349.92099999999999</v>
      </c>
      <c r="T52" s="10">
        <f t="shared" ref="T52" si="41">ROUND(SUM(G41:G52),3)</f>
        <v>34.795999999999999</v>
      </c>
      <c r="U52" s="10">
        <f t="shared" ref="U52" si="42">ROUND(SUM(H41:H52),3)</f>
        <v>86.284000000000006</v>
      </c>
      <c r="V52" s="10">
        <f t="shared" ref="V52" si="43">ROUND(SUM(I41:I52),3)</f>
        <v>83.16</v>
      </c>
      <c r="W52" s="10">
        <f t="shared" ref="W52" si="44">ROUND(SUM(J41:J52),3)</f>
        <v>0.73499999999999999</v>
      </c>
      <c r="X52" s="10">
        <f t="shared" ref="X52" si="45">ROUND(SUM(K41:K52),3)</f>
        <v>435.36799999999999</v>
      </c>
      <c r="Y52" s="31">
        <f t="shared" ref="Y52" si="46">ROUND(SUM(L41:L52),3)</f>
        <v>1785050.4739999999</v>
      </c>
      <c r="Z52" s="10">
        <f t="shared" ref="Z52" si="47">ROUND(SUM(M41:M52),3)</f>
        <v>864.48299999999995</v>
      </c>
      <c r="AA52" s="10">
        <f t="shared" ref="AA52" si="48">ROUND(SUM(N41:N52),3)</f>
        <v>7.9349999999999996</v>
      </c>
      <c r="AB52" s="10">
        <f t="shared" ref="AB52" si="49">ROUND(SUM(O41:O52),3)</f>
        <v>35.134999999999998</v>
      </c>
      <c r="AC52" s="31">
        <f t="shared" ref="AC52" si="50">ROUND(SUM(P41:P52),3)</f>
        <v>1809027.43</v>
      </c>
    </row>
    <row r="53" spans="2:29" x14ac:dyDescent="0.3">
      <c r="B53" s="3">
        <v>2023</v>
      </c>
      <c r="C53" s="3" t="s">
        <v>32</v>
      </c>
      <c r="D53" s="8">
        <f>+Monthly_2020_thru_2023!R79</f>
        <v>71.347871590621637</v>
      </c>
      <c r="E53" s="8">
        <f>+Monthly_2020_thru_2023!T79</f>
        <v>2.3239421429339822</v>
      </c>
      <c r="F53" s="8">
        <f>+Monthly_2020_thru_2023!U79</f>
        <v>19.822000566190962</v>
      </c>
      <c r="G53" s="8">
        <f>+Monthly_2020_thru_2023!V79</f>
        <v>1.1385278422089791</v>
      </c>
      <c r="H53" s="8">
        <f>+Monthly_2020_thru_2023!W79</f>
        <v>3.6254666783762048</v>
      </c>
      <c r="I53" s="8">
        <f>+Monthly_2020_thru_2023!X79</f>
        <v>3.5078505588664903</v>
      </c>
      <c r="J53" s="8">
        <f>+Monthly_2020_thru_2023!Y79</f>
        <v>0.14049939522705843</v>
      </c>
      <c r="K53" s="8">
        <f>+Monthly_2020_thru_2023!Z79</f>
        <v>5.47363359282497</v>
      </c>
      <c r="L53" s="28">
        <f>+Monthly_2020_thru_2023!AA79</f>
        <v>106393.60903375455</v>
      </c>
      <c r="M53" s="8">
        <f>+Monthly_2020_thru_2023!AB79</f>
        <v>89.19475300939402</v>
      </c>
      <c r="N53" s="8">
        <f>+Monthly_2020_thru_2023!AC79</f>
        <v>0.46836085617736783</v>
      </c>
      <c r="O53" s="8">
        <f>+Monthly_2020_thru_2023!AD79</f>
        <v>1.160250609011904</v>
      </c>
      <c r="P53" s="28">
        <f>+Monthly_2020_thru_2023!AE79</f>
        <v>108763.04939413023</v>
      </c>
      <c r="Q53" s="10">
        <f>ROUND(SUM(D42:D53),3)</f>
        <v>941.21600000000001</v>
      </c>
      <c r="R53" s="10">
        <f t="shared" ref="R53" si="51">ROUND(SUM(E42:E53),3)</f>
        <v>42.064999999999998</v>
      </c>
      <c r="S53" s="10">
        <f t="shared" ref="S53" si="52">ROUND(SUM(F42:F53),3)</f>
        <v>330.24200000000002</v>
      </c>
      <c r="T53" s="10">
        <f t="shared" ref="T53" si="53">ROUND(SUM(G42:G53),3)</f>
        <v>32.290999999999997</v>
      </c>
      <c r="U53" s="10">
        <f t="shared" ref="U53" si="54">ROUND(SUM(H42:H53),3)</f>
        <v>80.896000000000001</v>
      </c>
      <c r="V53" s="10">
        <f t="shared" ref="V53" si="55">ROUND(SUM(I42:I53),3)</f>
        <v>77.947999999999993</v>
      </c>
      <c r="W53" s="10">
        <f t="shared" ref="W53" si="56">ROUND(SUM(J42:J53),3)</f>
        <v>0.82499999999999996</v>
      </c>
      <c r="X53" s="10">
        <f t="shared" ref="X53" si="57">ROUND(SUM(K42:K53),3)</f>
        <v>390.38400000000001</v>
      </c>
      <c r="Y53" s="31">
        <f t="shared" ref="Y53" si="58">ROUND(SUM(L42:L53),3)</f>
        <v>1716972.091</v>
      </c>
      <c r="Z53" s="10">
        <f t="shared" ref="Z53" si="59">ROUND(SUM(M42:M53),3)</f>
        <v>852.03</v>
      </c>
      <c r="AA53" s="10">
        <f t="shared" ref="AA53" si="60">ROUND(SUM(N42:N53),3)</f>
        <v>7.5890000000000004</v>
      </c>
      <c r="AB53" s="10">
        <f t="shared" ref="AB53" si="61">ROUND(SUM(O42:O53),3)</f>
        <v>33.378999999999998</v>
      </c>
      <c r="AC53" s="31">
        <f t="shared" ref="AC53" si="62">ROUND(SUM(P42:P53),3)</f>
        <v>1740534.6310000001</v>
      </c>
    </row>
    <row r="54" spans="2:29" x14ac:dyDescent="0.3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508A-4291-4739-8DCE-D858C547E2DC}">
  <dimension ref="B1:W584"/>
  <sheetViews>
    <sheetView showGridLines="0" workbookViewId="0">
      <pane xSplit="4" ySplit="5" topLeftCell="E498" activePane="bottomRight" state="frozen"/>
      <selection activeCell="D511" sqref="D511"/>
      <selection pane="topRight" activeCell="D511" sqref="D511"/>
      <selection pane="bottomLeft" activeCell="D511" sqref="D511"/>
      <selection pane="bottomRight" activeCell="D511" sqref="D511"/>
    </sheetView>
  </sheetViews>
  <sheetFormatPr defaultColWidth="9.109375" defaultRowHeight="14.4" x14ac:dyDescent="0.3"/>
  <cols>
    <col min="1" max="1" width="2.5546875" style="27" customWidth="1"/>
    <col min="2" max="2" width="17.6640625" style="27" customWidth="1"/>
    <col min="3" max="3" width="65.6640625" style="27" customWidth="1"/>
    <col min="4" max="4" width="24.109375" style="27" customWidth="1"/>
    <col min="5" max="5" width="10.44140625" style="27" customWidth="1"/>
    <col min="6" max="6" width="10.44140625" style="25" customWidth="1"/>
    <col min="7" max="7" width="23.33203125" style="25" customWidth="1"/>
    <col min="8" max="17" width="10.6640625" style="27" customWidth="1"/>
    <col min="18" max="18" width="12" style="27" customWidth="1"/>
    <col min="19" max="21" width="10.6640625" style="27" customWidth="1"/>
    <col min="22" max="22" width="12.33203125" style="27" customWidth="1"/>
    <col min="23" max="16384" width="9.109375" style="27"/>
  </cols>
  <sheetData>
    <row r="1" spans="2:22" x14ac:dyDescent="0.3">
      <c r="B1" s="32" t="s">
        <v>57</v>
      </c>
      <c r="C1" s="25"/>
    </row>
    <row r="2" spans="2:22" x14ac:dyDescent="0.3">
      <c r="B2" s="32" t="s">
        <v>58</v>
      </c>
      <c r="C2" s="25"/>
    </row>
    <row r="3" spans="2:22" x14ac:dyDescent="0.3">
      <c r="B3" s="32" t="s">
        <v>59</v>
      </c>
      <c r="C3" s="25"/>
    </row>
    <row r="5" spans="2:22" ht="43.2" x14ac:dyDescent="0.3">
      <c r="B5" s="33" t="s">
        <v>60</v>
      </c>
      <c r="C5" s="33" t="s">
        <v>61</v>
      </c>
      <c r="D5" s="34" t="s">
        <v>62</v>
      </c>
      <c r="E5" s="33" t="s">
        <v>19</v>
      </c>
      <c r="F5" s="35" t="s">
        <v>63</v>
      </c>
      <c r="G5" s="35" t="s">
        <v>64</v>
      </c>
      <c r="H5" s="36" t="s">
        <v>65</v>
      </c>
      <c r="I5" s="36" t="s">
        <v>66</v>
      </c>
      <c r="J5" s="37" t="s">
        <v>67</v>
      </c>
      <c r="K5" s="36" t="s">
        <v>68</v>
      </c>
      <c r="L5" s="37" t="s">
        <v>69</v>
      </c>
      <c r="M5" s="37" t="s">
        <v>70</v>
      </c>
      <c r="N5" s="37" t="s">
        <v>71</v>
      </c>
      <c r="O5" s="37" t="s">
        <v>72</v>
      </c>
      <c r="P5" s="36" t="s">
        <v>73</v>
      </c>
      <c r="Q5" s="36" t="s">
        <v>74</v>
      </c>
      <c r="R5" s="36" t="s">
        <v>75</v>
      </c>
      <c r="S5" s="36" t="s">
        <v>76</v>
      </c>
      <c r="T5" s="36" t="s">
        <v>77</v>
      </c>
      <c r="U5" s="36" t="s">
        <v>78</v>
      </c>
      <c r="V5" s="36" t="s">
        <v>79</v>
      </c>
    </row>
    <row r="6" spans="2:22" x14ac:dyDescent="0.3">
      <c r="B6" s="38">
        <v>101</v>
      </c>
      <c r="C6" s="39" t="s">
        <v>80</v>
      </c>
      <c r="D6" s="39" t="s">
        <v>81</v>
      </c>
      <c r="E6" s="39" t="s">
        <v>22</v>
      </c>
      <c r="F6" s="40">
        <v>1</v>
      </c>
      <c r="G6" s="40" t="s">
        <v>82</v>
      </c>
      <c r="H6" s="41">
        <v>0.2109496364970338</v>
      </c>
      <c r="I6" s="41">
        <v>3.5678645422807881E-4</v>
      </c>
      <c r="J6" s="41">
        <v>1.1474542065691902</v>
      </c>
      <c r="K6" s="41">
        <v>0.64654887998783617</v>
      </c>
      <c r="L6" s="41">
        <v>0.18661399763379732</v>
      </c>
      <c r="M6" s="41">
        <v>0.5951473438050835</v>
      </c>
      <c r="N6" s="41">
        <v>0.78176134143888065</v>
      </c>
      <c r="O6" s="41">
        <v>0.78176134143888065</v>
      </c>
      <c r="P6" s="41">
        <v>8.8883642983135433E-3</v>
      </c>
      <c r="Q6" s="41">
        <v>0.12549514020471406</v>
      </c>
      <c r="R6" s="42">
        <v>28723.804199844591</v>
      </c>
      <c r="S6" s="41">
        <v>0.55596456261025318</v>
      </c>
      <c r="T6" s="41">
        <v>5.5596456261025308E-2</v>
      </c>
      <c r="U6" s="41">
        <v>0.12549514020471406</v>
      </c>
      <c r="V6" s="42">
        <v>28754.271057875631</v>
      </c>
    </row>
    <row r="7" spans="2:22" x14ac:dyDescent="0.3">
      <c r="B7" s="38">
        <v>101</v>
      </c>
      <c r="C7" s="39" t="s">
        <v>80</v>
      </c>
      <c r="D7" s="39" t="s">
        <v>81</v>
      </c>
      <c r="E7" s="39" t="s">
        <v>23</v>
      </c>
      <c r="F7" s="40">
        <v>1</v>
      </c>
      <c r="G7" s="40" t="s">
        <v>82</v>
      </c>
      <c r="H7" s="41">
        <v>0.28114803599052479</v>
      </c>
      <c r="I7" s="41">
        <v>2.7944497888158875E-4</v>
      </c>
      <c r="J7" s="41">
        <v>0.96664716216254287</v>
      </c>
      <c r="K7" s="41">
        <v>0.56112564189368141</v>
      </c>
      <c r="L7" s="41">
        <v>0.15749796459369664</v>
      </c>
      <c r="M7" s="41">
        <v>0.50229080600151899</v>
      </c>
      <c r="N7" s="41">
        <v>0.65978877059521579</v>
      </c>
      <c r="O7" s="41">
        <v>0.65978877059521579</v>
      </c>
      <c r="P7" s="41">
        <v>6.9616117545939658E-3</v>
      </c>
      <c r="Q7" s="41">
        <v>0.10591504066822155</v>
      </c>
      <c r="R7" s="42">
        <v>24247.261639215289</v>
      </c>
      <c r="S7" s="41">
        <v>0.46922143090878854</v>
      </c>
      <c r="T7" s="41">
        <v>4.6922143090878866E-2</v>
      </c>
      <c r="U7" s="41">
        <v>0.10591504066822155</v>
      </c>
      <c r="V7" s="42">
        <v>24272.974973629091</v>
      </c>
    </row>
    <row r="8" spans="2:22" x14ac:dyDescent="0.3">
      <c r="B8" s="38">
        <v>101</v>
      </c>
      <c r="C8" s="39" t="s">
        <v>80</v>
      </c>
      <c r="D8" s="39" t="s">
        <v>81</v>
      </c>
      <c r="E8" s="39" t="s">
        <v>24</v>
      </c>
      <c r="F8" s="40">
        <v>1</v>
      </c>
      <c r="G8" s="40" t="s">
        <v>82</v>
      </c>
      <c r="H8" s="41">
        <v>0.20800494560381871</v>
      </c>
      <c r="I8" s="41">
        <v>3.5591957478449545E-4</v>
      </c>
      <c r="J8" s="41">
        <v>1.3044694097562048</v>
      </c>
      <c r="K8" s="41">
        <v>0.64739566590613584</v>
      </c>
      <c r="L8" s="41">
        <v>0.18980976663964305</v>
      </c>
      <c r="M8" s="41">
        <v>0.6053392557696724</v>
      </c>
      <c r="N8" s="41">
        <v>0.7951490224093154</v>
      </c>
      <c r="O8" s="41">
        <v>0.7951490224093154</v>
      </c>
      <c r="P8" s="41">
        <v>8.8667683542804094E-3</v>
      </c>
      <c r="Q8" s="41">
        <v>0.12764424736996266</v>
      </c>
      <c r="R8" s="42">
        <v>29199.83184116572</v>
      </c>
      <c r="S8" s="41">
        <v>0.56548546854478521</v>
      </c>
      <c r="T8" s="41">
        <v>5.6548546854478528E-2</v>
      </c>
      <c r="U8" s="41">
        <v>0.12764424736996266</v>
      </c>
      <c r="V8" s="42">
        <v>29230.820444841971</v>
      </c>
    </row>
    <row r="9" spans="2:22" x14ac:dyDescent="0.3">
      <c r="B9" s="38">
        <v>101</v>
      </c>
      <c r="C9" s="39" t="s">
        <v>80</v>
      </c>
      <c r="D9" s="39" t="s">
        <v>81</v>
      </c>
      <c r="E9" s="39" t="s">
        <v>25</v>
      </c>
      <c r="F9" s="40">
        <v>2</v>
      </c>
      <c r="G9" s="40" t="s">
        <v>82</v>
      </c>
      <c r="H9" s="41">
        <v>0.13328441188839413</v>
      </c>
      <c r="I9" s="41">
        <v>3.0722724800444459E-4</v>
      </c>
      <c r="J9" s="41">
        <v>1.0044268628094772</v>
      </c>
      <c r="K9" s="41">
        <v>0.61184995797682951</v>
      </c>
      <c r="L9" s="41">
        <v>0.17266839740446766</v>
      </c>
      <c r="M9" s="41">
        <v>0.55067218631695103</v>
      </c>
      <c r="N9" s="41">
        <v>0.72334058372141841</v>
      </c>
      <c r="O9" s="41">
        <v>0.72334058372141841</v>
      </c>
      <c r="P9" s="41">
        <v>7.6537314415142336E-3</v>
      </c>
      <c r="Q9" s="41">
        <v>0.11611693129107752</v>
      </c>
      <c r="R9" s="42">
        <v>26571.2521740589</v>
      </c>
      <c r="S9" s="41">
        <v>0.51441752096200888</v>
      </c>
      <c r="T9" s="41">
        <v>5.1441752096200888E-2</v>
      </c>
      <c r="U9" s="41">
        <v>0.11611693129107752</v>
      </c>
      <c r="V9" s="42">
        <v>26599.442254207621</v>
      </c>
    </row>
    <row r="10" spans="2:22" x14ac:dyDescent="0.3">
      <c r="B10" s="38">
        <v>101</v>
      </c>
      <c r="C10" s="39" t="s">
        <v>80</v>
      </c>
      <c r="D10" s="39" t="s">
        <v>81</v>
      </c>
      <c r="E10" s="39" t="s">
        <v>26</v>
      </c>
      <c r="F10" s="40">
        <v>2</v>
      </c>
      <c r="G10" s="40" t="s">
        <v>82</v>
      </c>
      <c r="H10" s="41">
        <v>0.17339508113540938</v>
      </c>
      <c r="I10" s="41">
        <v>2.9333822963850453E-4</v>
      </c>
      <c r="J10" s="41">
        <v>0.87363922427293517</v>
      </c>
      <c r="K10" s="41">
        <v>0.63790310051061316</v>
      </c>
      <c r="L10" s="41">
        <v>0.16528566178857204</v>
      </c>
      <c r="M10" s="41">
        <v>0.52712724570409464</v>
      </c>
      <c r="N10" s="41">
        <v>0.69241290749266671</v>
      </c>
      <c r="O10" s="41">
        <v>0.69241290749266671</v>
      </c>
      <c r="P10" s="41">
        <v>7.3077243173101112E-3</v>
      </c>
      <c r="Q10" s="41">
        <v>0.11115215130158675</v>
      </c>
      <c r="R10" s="42">
        <v>25369.374265365936</v>
      </c>
      <c r="S10" s="41">
        <v>0.49242271119638192</v>
      </c>
      <c r="T10" s="41">
        <v>4.9242271119638185E-2</v>
      </c>
      <c r="U10" s="41">
        <v>0.11115215130158675</v>
      </c>
      <c r="V10" s="42">
        <v>25396.359029939493</v>
      </c>
    </row>
    <row r="11" spans="2:22" x14ac:dyDescent="0.3">
      <c r="B11" s="38">
        <v>101</v>
      </c>
      <c r="C11" s="39" t="s">
        <v>80</v>
      </c>
      <c r="D11" s="39" t="s">
        <v>81</v>
      </c>
      <c r="E11" s="39" t="s">
        <v>27</v>
      </c>
      <c r="F11" s="40">
        <v>2</v>
      </c>
      <c r="G11" s="40" t="s">
        <v>82</v>
      </c>
      <c r="H11" s="41">
        <v>0.29090525737889628</v>
      </c>
      <c r="I11" s="41">
        <v>2.9328688490830817E-4</v>
      </c>
      <c r="J11" s="41">
        <v>0.74111793392814129</v>
      </c>
      <c r="K11" s="41">
        <v>0.63205448302534983</v>
      </c>
      <c r="L11" s="41">
        <v>0.15878614904834651</v>
      </c>
      <c r="M11" s="41">
        <v>0.50639906993797013</v>
      </c>
      <c r="N11" s="41">
        <v>0.66518521898631666</v>
      </c>
      <c r="O11" s="41">
        <v>0.66518521898631666</v>
      </c>
      <c r="P11" s="41">
        <v>7.3064452029789071E-3</v>
      </c>
      <c r="Q11" s="41">
        <v>0.10678132557072419</v>
      </c>
      <c r="R11" s="42">
        <v>24317.726824254543</v>
      </c>
      <c r="S11" s="41">
        <v>0.47305921862017003</v>
      </c>
      <c r="T11" s="41">
        <v>4.7305921862017E-2</v>
      </c>
      <c r="U11" s="41">
        <v>0.10678132557072419</v>
      </c>
      <c r="V11" s="42">
        <v>24343.650469434917</v>
      </c>
    </row>
    <row r="12" spans="2:22" x14ac:dyDescent="0.3">
      <c r="B12" s="38">
        <v>101</v>
      </c>
      <c r="C12" s="39" t="s">
        <v>80</v>
      </c>
      <c r="D12" s="39" t="s">
        <v>81</v>
      </c>
      <c r="E12" s="39" t="s">
        <v>28</v>
      </c>
      <c r="F12" s="40">
        <v>3</v>
      </c>
      <c r="G12" s="40" t="s">
        <v>82</v>
      </c>
      <c r="H12" s="41">
        <v>0.20621000111833696</v>
      </c>
      <c r="I12" s="41">
        <v>3.2233350635491677E-4</v>
      </c>
      <c r="J12" s="41">
        <v>0.97094071374479662</v>
      </c>
      <c r="K12" s="41">
        <v>0.65500517514598389</v>
      </c>
      <c r="L12" s="41">
        <v>0.18725532575127676</v>
      </c>
      <c r="M12" s="41">
        <v>0.59719266050407194</v>
      </c>
      <c r="N12" s="41">
        <v>0.78444798625534884</v>
      </c>
      <c r="O12" s="41">
        <v>0.78444798625534884</v>
      </c>
      <c r="P12" s="41">
        <v>8.0300627898944165E-3</v>
      </c>
      <c r="Q12" s="41">
        <v>0.12592642383317074</v>
      </c>
      <c r="R12" s="42">
        <v>28702.894988179218</v>
      </c>
      <c r="S12" s="41">
        <v>0.55787522156855807</v>
      </c>
      <c r="T12" s="41">
        <v>5.5787522156855826E-2</v>
      </c>
      <c r="U12" s="41">
        <v>0.12592642383317074</v>
      </c>
      <c r="V12" s="42">
        <v>28733.46655032118</v>
      </c>
    </row>
    <row r="13" spans="2:22" x14ac:dyDescent="0.3">
      <c r="B13" s="38">
        <v>101</v>
      </c>
      <c r="C13" s="39" t="s">
        <v>80</v>
      </c>
      <c r="D13" s="39" t="s">
        <v>81</v>
      </c>
      <c r="E13" s="39" t="s">
        <v>29</v>
      </c>
      <c r="F13" s="40">
        <v>3</v>
      </c>
      <c r="G13" s="40" t="s">
        <v>82</v>
      </c>
      <c r="H13" s="41">
        <v>0.16119102739038105</v>
      </c>
      <c r="I13" s="41">
        <v>3.9140406708221075E-4</v>
      </c>
      <c r="J13" s="41">
        <v>0.99160276307428774</v>
      </c>
      <c r="K13" s="41">
        <v>0.65061360025240622</v>
      </c>
      <c r="L13" s="41">
        <v>0.17557174036784376</v>
      </c>
      <c r="M13" s="41">
        <v>0.55993149630825867</v>
      </c>
      <c r="N13" s="41">
        <v>0.7355032366761024</v>
      </c>
      <c r="O13" s="41">
        <v>0.7355032366761024</v>
      </c>
      <c r="P13" s="41">
        <v>9.750767986960342E-3</v>
      </c>
      <c r="Q13" s="41">
        <v>0.11806938628840444</v>
      </c>
      <c r="R13" s="42">
        <v>26910.652776238723</v>
      </c>
      <c r="S13" s="41">
        <v>0.52306722474204637</v>
      </c>
      <c r="T13" s="41">
        <v>5.2306722474204634E-2</v>
      </c>
      <c r="U13" s="41">
        <v>0.11806938628840444</v>
      </c>
      <c r="V13" s="42">
        <v>26939.316860154591</v>
      </c>
    </row>
    <row r="14" spans="2:22" x14ac:dyDescent="0.3">
      <c r="B14" s="38">
        <v>101</v>
      </c>
      <c r="C14" s="39" t="s">
        <v>80</v>
      </c>
      <c r="D14" s="39" t="s">
        <v>81</v>
      </c>
      <c r="E14" s="39" t="s">
        <v>30</v>
      </c>
      <c r="F14" s="40">
        <v>3</v>
      </c>
      <c r="G14" s="40" t="s">
        <v>82</v>
      </c>
      <c r="H14" s="41">
        <v>0.14402492446657239</v>
      </c>
      <c r="I14" s="41">
        <v>4.4044487837962204E-4</v>
      </c>
      <c r="J14" s="41">
        <v>0.87606447563686229</v>
      </c>
      <c r="K14" s="41">
        <v>0.62174786629292567</v>
      </c>
      <c r="L14" s="41">
        <v>0.1575299106977999</v>
      </c>
      <c r="M14" s="41">
        <v>0.50239268817136196</v>
      </c>
      <c r="N14" s="41">
        <v>0.65992259886916182</v>
      </c>
      <c r="O14" s="41">
        <v>0.65992259886916182</v>
      </c>
      <c r="P14" s="41">
        <v>1.0972486443843216E-2</v>
      </c>
      <c r="Q14" s="41">
        <v>0.10593652394849135</v>
      </c>
      <c r="R14" s="42">
        <v>24196.38518377778</v>
      </c>
      <c r="S14" s="41">
        <v>0.46931660545099912</v>
      </c>
      <c r="T14" s="41">
        <v>4.6931660545099903E-2</v>
      </c>
      <c r="U14" s="41">
        <v>0.10593652394849135</v>
      </c>
      <c r="V14" s="42">
        <v>24222.103733756503</v>
      </c>
    </row>
    <row r="15" spans="2:22" x14ac:dyDescent="0.3">
      <c r="B15" s="38">
        <v>101</v>
      </c>
      <c r="C15" s="39" t="s">
        <v>80</v>
      </c>
      <c r="D15" s="39" t="s">
        <v>81</v>
      </c>
      <c r="E15" s="39" t="s">
        <v>31</v>
      </c>
      <c r="F15" s="40">
        <v>4</v>
      </c>
      <c r="G15" s="40" t="s">
        <v>82</v>
      </c>
      <c r="H15" s="41">
        <v>0.1090142567147675</v>
      </c>
      <c r="I15" s="41">
        <v>3.6196082877769305E-4</v>
      </c>
      <c r="J15" s="41">
        <v>0.63780784542198143</v>
      </c>
      <c r="K15" s="41">
        <v>0.51598490834459587</v>
      </c>
      <c r="L15" s="41">
        <v>0.13185863749423002</v>
      </c>
      <c r="M15" s="41">
        <v>0.42052214119781473</v>
      </c>
      <c r="N15" s="41">
        <v>0.55238077869204461</v>
      </c>
      <c r="O15" s="41">
        <v>0.55238077869204461</v>
      </c>
      <c r="P15" s="41">
        <v>9.0172697695495435E-3</v>
      </c>
      <c r="Q15" s="41">
        <v>8.8672974210719388E-2</v>
      </c>
      <c r="R15" s="42">
        <v>20285.203215116395</v>
      </c>
      <c r="S15" s="41">
        <v>0.39283617869181048</v>
      </c>
      <c r="T15" s="41">
        <v>3.9283617869181046E-2</v>
      </c>
      <c r="U15" s="41">
        <v>8.8672974210719388E-2</v>
      </c>
      <c r="V15" s="42">
        <v>20306.730637708704</v>
      </c>
    </row>
    <row r="16" spans="2:22" x14ac:dyDescent="0.3">
      <c r="B16" s="38">
        <v>101</v>
      </c>
      <c r="C16" s="39" t="s">
        <v>80</v>
      </c>
      <c r="D16" s="39" t="s">
        <v>81</v>
      </c>
      <c r="E16" s="39" t="s">
        <v>32</v>
      </c>
      <c r="F16" s="40">
        <v>4</v>
      </c>
      <c r="G16" s="40" t="s">
        <v>82</v>
      </c>
      <c r="H16" s="41">
        <v>0.21381848669033515</v>
      </c>
      <c r="I16" s="41">
        <v>1.3649285957755954E-3</v>
      </c>
      <c r="J16" s="41">
        <v>0.67716623083553673</v>
      </c>
      <c r="K16" s="41">
        <v>0.61559733255781768</v>
      </c>
      <c r="L16" s="41">
        <v>0.15911922804478007</v>
      </c>
      <c r="M16" s="41">
        <v>0.50746132187254189</v>
      </c>
      <c r="N16" s="41">
        <v>0.66658054991732185</v>
      </c>
      <c r="O16" s="41">
        <v>0.66658054991732185</v>
      </c>
      <c r="P16" s="41">
        <v>3.4003484315813078E-2</v>
      </c>
      <c r="Q16" s="41">
        <v>0.10700531624605766</v>
      </c>
      <c r="R16" s="42">
        <v>24510.77963474438</v>
      </c>
      <c r="S16" s="41">
        <v>0.47405153495718055</v>
      </c>
      <c r="T16" s="41">
        <v>4.7405153495718041E-2</v>
      </c>
      <c r="U16" s="41">
        <v>0.10700531624605766</v>
      </c>
      <c r="V16" s="42">
        <v>24536.757658860035</v>
      </c>
    </row>
    <row r="17" spans="2:22" x14ac:dyDescent="0.3">
      <c r="B17" s="38">
        <v>101</v>
      </c>
      <c r="C17" s="39" t="s">
        <v>80</v>
      </c>
      <c r="D17" s="39" t="s">
        <v>81</v>
      </c>
      <c r="E17" s="39" t="s">
        <v>33</v>
      </c>
      <c r="F17" s="40">
        <v>4</v>
      </c>
      <c r="G17" s="40" t="s">
        <v>82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2"/>
    </row>
    <row r="18" spans="2:22" x14ac:dyDescent="0.3">
      <c r="B18" s="43">
        <v>101</v>
      </c>
      <c r="C18" s="44" t="s">
        <v>80</v>
      </c>
      <c r="D18" s="44"/>
      <c r="E18" s="44" t="s">
        <v>83</v>
      </c>
      <c r="F18" s="45"/>
      <c r="G18" s="45"/>
      <c r="H18" s="46">
        <f>SUM(H6:H17)</f>
        <v>2.1319460648744704</v>
      </c>
      <c r="I18" s="46">
        <f t="shared" ref="I18:V18" si="0">SUM(I6:I17)</f>
        <v>4.7670752468154578E-3</v>
      </c>
      <c r="J18" s="46">
        <f t="shared" si="0"/>
        <v>10.191336828211957</v>
      </c>
      <c r="K18" s="46">
        <f t="shared" si="0"/>
        <v>6.7958266118941753</v>
      </c>
      <c r="L18" s="46">
        <f t="shared" si="0"/>
        <v>1.8419967794644538</v>
      </c>
      <c r="M18" s="46">
        <f t="shared" si="0"/>
        <v>5.8744762155893397</v>
      </c>
      <c r="N18" s="46">
        <f t="shared" si="0"/>
        <v>7.7164729950537927</v>
      </c>
      <c r="O18" s="46">
        <f t="shared" si="0"/>
        <v>7.7164729950537927</v>
      </c>
      <c r="P18" s="46">
        <f t="shared" si="0"/>
        <v>0.11875871667505178</v>
      </c>
      <c r="Q18" s="46">
        <f t="shared" si="0"/>
        <v>1.2387154609331301</v>
      </c>
      <c r="R18" s="47">
        <f t="shared" si="0"/>
        <v>283035.1667419615</v>
      </c>
      <c r="S18" s="46">
        <f t="shared" si="0"/>
        <v>5.4877176782529826</v>
      </c>
      <c r="T18" s="46">
        <f t="shared" si="0"/>
        <v>0.54877176782529824</v>
      </c>
      <c r="U18" s="46">
        <f t="shared" si="0"/>
        <v>1.2387154609331301</v>
      </c>
      <c r="V18" s="47">
        <f t="shared" si="0"/>
        <v>283335.89367072971</v>
      </c>
    </row>
    <row r="19" spans="2:22" x14ac:dyDescent="0.3">
      <c r="B19" s="38">
        <v>102</v>
      </c>
      <c r="C19" s="39" t="s">
        <v>84</v>
      </c>
      <c r="D19" s="39" t="s">
        <v>81</v>
      </c>
      <c r="E19" s="39" t="s">
        <v>22</v>
      </c>
      <c r="F19" s="40">
        <v>1</v>
      </c>
      <c r="G19" s="40" t="s">
        <v>82</v>
      </c>
      <c r="H19" s="41">
        <v>0.1907066555301942</v>
      </c>
      <c r="I19" s="41">
        <v>3.3074997328456766E-4</v>
      </c>
      <c r="J19" s="41">
        <v>1.1136301704511498</v>
      </c>
      <c r="K19" s="41">
        <v>0.66337778750261756</v>
      </c>
      <c r="L19" s="41">
        <v>0.227722892311781</v>
      </c>
      <c r="M19" s="41">
        <v>0.32996582355380505</v>
      </c>
      <c r="N19" s="41">
        <v>0.5576887158655861</v>
      </c>
      <c r="O19" s="41">
        <v>0.5576887158655861</v>
      </c>
      <c r="P19" s="41">
        <v>8.2397361765629146E-3</v>
      </c>
      <c r="Q19" s="41">
        <v>0.10519287651589516</v>
      </c>
      <c r="R19" s="42">
        <v>26467.870489661167</v>
      </c>
      <c r="S19" s="41">
        <v>0.51228923410758465</v>
      </c>
      <c r="T19" s="41">
        <v>5.1228923410758465E-2</v>
      </c>
      <c r="U19" s="41">
        <v>0.10519287651589516</v>
      </c>
      <c r="V19" s="42">
        <v>26495.94393969026</v>
      </c>
    </row>
    <row r="20" spans="2:22" x14ac:dyDescent="0.3">
      <c r="B20" s="38">
        <v>102</v>
      </c>
      <c r="C20" s="39" t="s">
        <v>84</v>
      </c>
      <c r="D20" s="39" t="s">
        <v>81</v>
      </c>
      <c r="E20" s="39" t="s">
        <v>23</v>
      </c>
      <c r="F20" s="40">
        <v>1</v>
      </c>
      <c r="G20" s="40" t="s">
        <v>82</v>
      </c>
      <c r="H20" s="41">
        <v>8.8321533913725117E-2</v>
      </c>
      <c r="I20" s="41">
        <v>3.1325751799163315E-4</v>
      </c>
      <c r="J20" s="41">
        <v>1.2870248233954076</v>
      </c>
      <c r="K20" s="41">
        <v>0.57571409848695565</v>
      </c>
      <c r="L20" s="41">
        <v>0.23340941987968641</v>
      </c>
      <c r="M20" s="41">
        <v>0.33820548594811706</v>
      </c>
      <c r="N20" s="41">
        <v>0.5716149058278035</v>
      </c>
      <c r="O20" s="41">
        <v>0.5716149058278035</v>
      </c>
      <c r="P20" s="41">
        <v>7.8039592201424417E-3</v>
      </c>
      <c r="Q20" s="41">
        <v>0.10781967519292907</v>
      </c>
      <c r="R20" s="42">
        <v>27132.649558321089</v>
      </c>
      <c r="S20" s="41">
        <v>0.52508174180376088</v>
      </c>
      <c r="T20" s="41">
        <v>5.2508174180376087E-2</v>
      </c>
      <c r="U20" s="41">
        <v>0.10781967519292907</v>
      </c>
      <c r="V20" s="42">
        <v>27161.424037771943</v>
      </c>
    </row>
    <row r="21" spans="2:22" x14ac:dyDescent="0.3">
      <c r="B21" s="38">
        <v>102</v>
      </c>
      <c r="C21" s="39" t="s">
        <v>84</v>
      </c>
      <c r="D21" s="39" t="s">
        <v>81</v>
      </c>
      <c r="E21" s="39" t="s">
        <v>24</v>
      </c>
      <c r="F21" s="40">
        <v>1</v>
      </c>
      <c r="G21" s="40" t="s">
        <v>82</v>
      </c>
      <c r="H21" s="41">
        <v>2.4428747392592643E-2</v>
      </c>
      <c r="I21" s="41">
        <v>3.6819726810891318E-4</v>
      </c>
      <c r="J21" s="41">
        <v>1.5244856511884746</v>
      </c>
      <c r="K21" s="41">
        <v>0.63735332479947904</v>
      </c>
      <c r="L21" s="41">
        <v>0.2606137008388914</v>
      </c>
      <c r="M21" s="41">
        <v>0.37762393386859788</v>
      </c>
      <c r="N21" s="41">
        <v>0.63823763470748929</v>
      </c>
      <c r="O21" s="41">
        <v>0.63823763470748929</v>
      </c>
      <c r="P21" s="41">
        <v>9.1726336967483633E-3</v>
      </c>
      <c r="Q21" s="41">
        <v>0.12038624914864429</v>
      </c>
      <c r="R21" s="42">
        <v>30272.171787103402</v>
      </c>
      <c r="S21" s="41">
        <v>0.58628094806519349</v>
      </c>
      <c r="T21" s="41">
        <v>5.8628094806519343E-2</v>
      </c>
      <c r="U21" s="41">
        <v>0.12038624914864429</v>
      </c>
      <c r="V21" s="42">
        <v>30304.299983057372</v>
      </c>
    </row>
    <row r="22" spans="2:22" x14ac:dyDescent="0.3">
      <c r="B22" s="38">
        <v>102</v>
      </c>
      <c r="C22" s="39" t="s">
        <v>84</v>
      </c>
      <c r="D22" s="39" t="s">
        <v>81</v>
      </c>
      <c r="E22" s="39" t="s">
        <v>25</v>
      </c>
      <c r="F22" s="40">
        <v>2</v>
      </c>
      <c r="G22" s="40" t="s">
        <v>82</v>
      </c>
      <c r="H22" s="41">
        <v>3.5806344148954172E-2</v>
      </c>
      <c r="I22" s="41">
        <v>2.0068442996227197E-4</v>
      </c>
      <c r="J22" s="41">
        <v>0.62085035861069404</v>
      </c>
      <c r="K22" s="41">
        <v>0.39489922185893944</v>
      </c>
      <c r="L22" s="41">
        <v>0.13271633335527513</v>
      </c>
      <c r="M22" s="41">
        <v>0.19230325853519445</v>
      </c>
      <c r="N22" s="41">
        <v>0.32501959189046975</v>
      </c>
      <c r="O22" s="41">
        <v>0.32501959189046975</v>
      </c>
      <c r="P22" s="41">
        <v>4.9995068516916876E-3</v>
      </c>
      <c r="Q22" s="41">
        <v>6.1306145923922958E-2</v>
      </c>
      <c r="R22" s="42">
        <v>15404.916588410864</v>
      </c>
      <c r="S22" s="41">
        <v>0.29856088721662288</v>
      </c>
      <c r="T22" s="41">
        <v>2.9856088721662281E-2</v>
      </c>
      <c r="U22" s="41">
        <v>6.1306145923922958E-2</v>
      </c>
      <c r="V22" s="42">
        <v>15421.277725030342</v>
      </c>
    </row>
    <row r="23" spans="2:22" x14ac:dyDescent="0.3">
      <c r="B23" s="38">
        <v>102</v>
      </c>
      <c r="C23" s="39" t="s">
        <v>84</v>
      </c>
      <c r="D23" s="39" t="s">
        <v>81</v>
      </c>
      <c r="E23" s="39" t="s">
        <v>26</v>
      </c>
      <c r="F23" s="40">
        <v>2</v>
      </c>
      <c r="G23" s="40" t="s">
        <v>82</v>
      </c>
      <c r="H23" s="41">
        <v>6.3095287004120365E-3</v>
      </c>
      <c r="I23" s="41">
        <v>2.9687061755195079E-4</v>
      </c>
      <c r="J23" s="41">
        <v>1.0033830392322804</v>
      </c>
      <c r="K23" s="41">
        <v>0.63593735891025827</v>
      </c>
      <c r="L23" s="41">
        <v>0.22156271583507661</v>
      </c>
      <c r="M23" s="41">
        <v>0.32103985355694759</v>
      </c>
      <c r="N23" s="41">
        <v>0.54260256939202445</v>
      </c>
      <c r="O23" s="41">
        <v>0.54260256939202445</v>
      </c>
      <c r="P23" s="41">
        <v>7.3957241565573715E-3</v>
      </c>
      <c r="Q23" s="41">
        <v>0.10234728344946385</v>
      </c>
      <c r="R23" s="42">
        <v>25678.791209639341</v>
      </c>
      <c r="S23" s="41">
        <v>0.49843119789004986</v>
      </c>
      <c r="T23" s="41">
        <v>4.9843119789004978E-2</v>
      </c>
      <c r="U23" s="41">
        <v>0.10234728344946385</v>
      </c>
      <c r="V23" s="42">
        <v>25706.105239283723</v>
      </c>
    </row>
    <row r="24" spans="2:22" x14ac:dyDescent="0.3">
      <c r="B24" s="38">
        <v>102</v>
      </c>
      <c r="C24" s="39" t="s">
        <v>84</v>
      </c>
      <c r="D24" s="39" t="s">
        <v>81</v>
      </c>
      <c r="E24" s="39" t="s">
        <v>27</v>
      </c>
      <c r="F24" s="40">
        <v>2</v>
      </c>
      <c r="G24" s="40" t="s">
        <v>82</v>
      </c>
      <c r="H24" s="41">
        <v>1.2227069913156141E-2</v>
      </c>
      <c r="I24" s="41">
        <v>2.9997994589283321E-4</v>
      </c>
      <c r="J24" s="41">
        <v>0.86286298658518579</v>
      </c>
      <c r="K24" s="41">
        <v>0.62975612050092988</v>
      </c>
      <c r="L24" s="41">
        <v>0.2148237615972533</v>
      </c>
      <c r="M24" s="41">
        <v>0.31127524639602006</v>
      </c>
      <c r="N24" s="41">
        <v>0.52609900799327325</v>
      </c>
      <c r="O24" s="41">
        <v>0.52609900799327325</v>
      </c>
      <c r="P24" s="41">
        <v>7.4731846169793512E-3</v>
      </c>
      <c r="Q24" s="41">
        <v>9.9234333434693026E-2</v>
      </c>
      <c r="R24" s="42">
        <v>24843.112298283093</v>
      </c>
      <c r="S24" s="41">
        <v>0.48327113352351292</v>
      </c>
      <c r="T24" s="41">
        <v>4.8327113352351285E-2</v>
      </c>
      <c r="U24" s="41">
        <v>9.9234333434693026E-2</v>
      </c>
      <c r="V24" s="42">
        <v>24869.595556400182</v>
      </c>
    </row>
    <row r="25" spans="2:22" x14ac:dyDescent="0.3">
      <c r="B25" s="38">
        <v>102</v>
      </c>
      <c r="C25" s="39" t="s">
        <v>84</v>
      </c>
      <c r="D25" s="39" t="s">
        <v>81</v>
      </c>
      <c r="E25" s="39" t="s">
        <v>28</v>
      </c>
      <c r="F25" s="40">
        <v>3</v>
      </c>
      <c r="G25" s="40" t="s">
        <v>82</v>
      </c>
      <c r="H25" s="41">
        <v>1.037353080732269E-2</v>
      </c>
      <c r="I25" s="41">
        <v>3.2637936414445809E-4</v>
      </c>
      <c r="J25" s="41">
        <v>1.1363562719093374</v>
      </c>
      <c r="K25" s="41">
        <v>0.65520491064629904</v>
      </c>
      <c r="L25" s="41">
        <v>0.25107111653886804</v>
      </c>
      <c r="M25" s="41">
        <v>0.36379692396448221</v>
      </c>
      <c r="N25" s="41">
        <v>0.61486804050334998</v>
      </c>
      <c r="O25" s="41">
        <v>0.61486804050334998</v>
      </c>
      <c r="P25" s="41">
        <v>8.1308543348268484E-3</v>
      </c>
      <c r="Q25" s="41">
        <v>0.11597820794679382</v>
      </c>
      <c r="R25" s="42">
        <v>29059.90101286432</v>
      </c>
      <c r="S25" s="41">
        <v>0.56481379053509762</v>
      </c>
      <c r="T25" s="41">
        <v>5.648137905350975E-2</v>
      </c>
      <c r="U25" s="41">
        <v>0.11597820794679382</v>
      </c>
      <c r="V25" s="42">
        <v>29090.85280858566</v>
      </c>
    </row>
    <row r="26" spans="2:22" x14ac:dyDescent="0.3">
      <c r="B26" s="38">
        <v>102</v>
      </c>
      <c r="C26" s="39" t="s">
        <v>84</v>
      </c>
      <c r="D26" s="39" t="s">
        <v>81</v>
      </c>
      <c r="E26" s="39" t="s">
        <v>29</v>
      </c>
      <c r="F26" s="40">
        <v>3</v>
      </c>
      <c r="G26" s="40" t="s">
        <v>82</v>
      </c>
      <c r="H26" s="41">
        <v>6.7109774102059837E-3</v>
      </c>
      <c r="I26" s="41">
        <v>3.9669379365372769E-4</v>
      </c>
      <c r="J26" s="41">
        <v>1.1292213820261392</v>
      </c>
      <c r="K26" s="41">
        <v>0.65193845704917996</v>
      </c>
      <c r="L26" s="41">
        <v>0.2350069844704421</v>
      </c>
      <c r="M26" s="41">
        <v>0.34052032443676294</v>
      </c>
      <c r="N26" s="41">
        <v>0.57552730890720527</v>
      </c>
      <c r="O26" s="41">
        <v>0.57552730890720527</v>
      </c>
      <c r="P26" s="41">
        <v>9.8825471401454909E-3</v>
      </c>
      <c r="Q26" s="41">
        <v>0.10855764410336886</v>
      </c>
      <c r="R26" s="42">
        <v>27198.356855625607</v>
      </c>
      <c r="S26" s="41">
        <v>0.52867564987478211</v>
      </c>
      <c r="T26" s="41">
        <v>5.2867564987478202E-2</v>
      </c>
      <c r="U26" s="41">
        <v>0.10855764410336886</v>
      </c>
      <c r="V26" s="42">
        <v>27227.328281238748</v>
      </c>
    </row>
    <row r="27" spans="2:22" x14ac:dyDescent="0.3">
      <c r="B27" s="38">
        <v>102</v>
      </c>
      <c r="C27" s="39" t="s">
        <v>84</v>
      </c>
      <c r="D27" s="39" t="s">
        <v>81</v>
      </c>
      <c r="E27" s="39" t="s">
        <v>30</v>
      </c>
      <c r="F27" s="40">
        <v>3</v>
      </c>
      <c r="G27" s="40" t="s">
        <v>82</v>
      </c>
      <c r="H27" s="41">
        <v>3.965426635359441E-5</v>
      </c>
      <c r="I27" s="41">
        <v>4.5628485498688554E-4</v>
      </c>
      <c r="J27" s="41">
        <v>1.1066479027975249</v>
      </c>
      <c r="K27" s="41">
        <v>0.61487083724355918</v>
      </c>
      <c r="L27" s="41">
        <v>0.21585285448891769</v>
      </c>
      <c r="M27" s="41">
        <v>0.312766380994146</v>
      </c>
      <c r="N27" s="41">
        <v>0.52861923548306355</v>
      </c>
      <c r="O27" s="41">
        <v>0.52861923548306355</v>
      </c>
      <c r="P27" s="41">
        <v>1.1367096387392585E-2</v>
      </c>
      <c r="Q27" s="41">
        <v>9.9709706114081045E-2</v>
      </c>
      <c r="R27" s="42">
        <v>25036.232347861955</v>
      </c>
      <c r="S27" s="41">
        <v>0.48558619813535048</v>
      </c>
      <c r="T27" s="41">
        <v>4.8558619813535035E-2</v>
      </c>
      <c r="U27" s="41">
        <v>9.9709706114081045E-2</v>
      </c>
      <c r="V27" s="42">
        <v>25062.842471519765</v>
      </c>
    </row>
    <row r="28" spans="2:22" x14ac:dyDescent="0.3">
      <c r="B28" s="38">
        <v>102</v>
      </c>
      <c r="C28" s="39" t="s">
        <v>84</v>
      </c>
      <c r="D28" s="39" t="s">
        <v>81</v>
      </c>
      <c r="E28" s="39" t="s">
        <v>31</v>
      </c>
      <c r="F28" s="40">
        <v>4</v>
      </c>
      <c r="G28" s="40" t="s">
        <v>82</v>
      </c>
      <c r="H28" s="41">
        <v>3.9154119046422797E-2</v>
      </c>
      <c r="I28" s="41">
        <v>4.0366329791323798E-4</v>
      </c>
      <c r="J28" s="41">
        <v>1.0877311185672165</v>
      </c>
      <c r="K28" s="41">
        <v>0.53675972369453051</v>
      </c>
      <c r="L28" s="41">
        <v>0.18198541843905003</v>
      </c>
      <c r="M28" s="41">
        <v>0.26369315733005211</v>
      </c>
      <c r="N28" s="41">
        <v>0.44567857576910225</v>
      </c>
      <c r="O28" s="41">
        <v>0.44567857576910225</v>
      </c>
      <c r="P28" s="41">
        <v>1.005617338661049E-2</v>
      </c>
      <c r="Q28" s="41">
        <v>8.4065196323532432E-2</v>
      </c>
      <c r="R28" s="42">
        <v>21150.687071300203</v>
      </c>
      <c r="S28" s="41">
        <v>0.40939744653887028</v>
      </c>
      <c r="T28" s="41">
        <v>4.0939744653887014E-2</v>
      </c>
      <c r="U28" s="41">
        <v>8.4065196323532432E-2</v>
      </c>
      <c r="V28" s="42">
        <v>21173.122051370534</v>
      </c>
    </row>
    <row r="29" spans="2:22" x14ac:dyDescent="0.3">
      <c r="B29" s="38">
        <v>102</v>
      </c>
      <c r="C29" s="39" t="s">
        <v>84</v>
      </c>
      <c r="D29" s="39" t="s">
        <v>81</v>
      </c>
      <c r="E29" s="39" t="s">
        <v>32</v>
      </c>
      <c r="F29" s="40">
        <v>4</v>
      </c>
      <c r="G29" s="40" t="s">
        <v>82</v>
      </c>
      <c r="H29" s="41">
        <v>3.9268723375228486E-2</v>
      </c>
      <c r="I29" s="41">
        <v>1.391956925418644E-3</v>
      </c>
      <c r="J29" s="41">
        <v>1.1556399900490946</v>
      </c>
      <c r="K29" s="41">
        <v>0.62214904418683892</v>
      </c>
      <c r="L29" s="41">
        <v>0.21426679639822674</v>
      </c>
      <c r="M29" s="41">
        <v>0.3104682151892672</v>
      </c>
      <c r="N29" s="41">
        <v>0.52473501158749392</v>
      </c>
      <c r="O29" s="41">
        <v>0.52473501158749392</v>
      </c>
      <c r="P29" s="41">
        <v>3.4676821650780253E-2</v>
      </c>
      <c r="Q29" s="41">
        <v>9.8977052443704056E-2</v>
      </c>
      <c r="R29" s="42">
        <v>24922.845330280921</v>
      </c>
      <c r="S29" s="41">
        <v>0.48201817527966939</v>
      </c>
      <c r="T29" s="41">
        <v>4.8201817527966949E-2</v>
      </c>
      <c r="U29" s="41">
        <v>9.8977052443704056E-2</v>
      </c>
      <c r="V29" s="42">
        <v>24949.259926286246</v>
      </c>
    </row>
    <row r="30" spans="2:22" x14ac:dyDescent="0.3">
      <c r="B30" s="38">
        <v>102</v>
      </c>
      <c r="C30" s="39" t="s">
        <v>84</v>
      </c>
      <c r="D30" s="39" t="s">
        <v>81</v>
      </c>
      <c r="E30" s="39" t="s">
        <v>33</v>
      </c>
      <c r="F30" s="40">
        <v>4</v>
      </c>
      <c r="G30" s="40" t="s">
        <v>82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2"/>
    </row>
    <row r="31" spans="2:22" x14ac:dyDescent="0.3">
      <c r="B31" s="43">
        <v>102</v>
      </c>
      <c r="C31" s="44" t="s">
        <v>84</v>
      </c>
      <c r="D31" s="44"/>
      <c r="E31" s="44" t="s">
        <v>83</v>
      </c>
      <c r="F31" s="45"/>
      <c r="G31" s="45"/>
      <c r="H31" s="46">
        <f>SUM(H19:H30)</f>
        <v>0.45334688450456784</v>
      </c>
      <c r="I31" s="46">
        <f t="shared" ref="I31:V31" si="1">SUM(I19:I30)</f>
        <v>4.7847179889091238E-3</v>
      </c>
      <c r="J31" s="46">
        <f t="shared" si="1"/>
        <v>12.027833694812506</v>
      </c>
      <c r="K31" s="46">
        <f t="shared" si="1"/>
        <v>6.6179608848795883</v>
      </c>
      <c r="L31" s="46">
        <f t="shared" si="1"/>
        <v>2.3890319941534686</v>
      </c>
      <c r="M31" s="46">
        <f t="shared" si="1"/>
        <v>3.4616586037733921</v>
      </c>
      <c r="N31" s="46">
        <f t="shared" si="1"/>
        <v>5.8506905979268611</v>
      </c>
      <c r="O31" s="46">
        <f t="shared" si="1"/>
        <v>5.8506905979268611</v>
      </c>
      <c r="P31" s="46">
        <f t="shared" si="1"/>
        <v>0.11919823761843781</v>
      </c>
      <c r="Q31" s="46">
        <f t="shared" si="1"/>
        <v>1.1035743705970287</v>
      </c>
      <c r="R31" s="47">
        <f t="shared" si="1"/>
        <v>277167.53454935196</v>
      </c>
      <c r="S31" s="46">
        <f t="shared" si="1"/>
        <v>5.3744064029704939</v>
      </c>
      <c r="T31" s="46">
        <f t="shared" si="1"/>
        <v>0.53744064029704941</v>
      </c>
      <c r="U31" s="46">
        <f t="shared" si="1"/>
        <v>1.1035743705970287</v>
      </c>
      <c r="V31" s="47">
        <f t="shared" si="1"/>
        <v>277462.05202023481</v>
      </c>
    </row>
    <row r="32" spans="2:22" x14ac:dyDescent="0.3">
      <c r="B32" s="38">
        <v>103</v>
      </c>
      <c r="C32" s="39" t="s">
        <v>85</v>
      </c>
      <c r="D32" s="39" t="s">
        <v>81</v>
      </c>
      <c r="E32" s="39" t="s">
        <v>22</v>
      </c>
      <c r="F32" s="40">
        <v>1</v>
      </c>
      <c r="G32" s="40" t="s">
        <v>82</v>
      </c>
      <c r="H32" s="41">
        <v>0.39551561268688934</v>
      </c>
      <c r="I32" s="41">
        <v>3.4676147974047831E-4</v>
      </c>
      <c r="J32" s="41">
        <v>0.87183351435236012</v>
      </c>
      <c r="K32" s="41">
        <v>0.63720032926274728</v>
      </c>
      <c r="L32" s="41">
        <v>6.8595604418423717E-2</v>
      </c>
      <c r="M32" s="41">
        <v>0.27438241767369487</v>
      </c>
      <c r="N32" s="41">
        <v>0.34297802209211842</v>
      </c>
      <c r="O32" s="41">
        <v>0.34297802209211842</v>
      </c>
      <c r="P32" s="41">
        <v>8.6386193198505126E-3</v>
      </c>
      <c r="Q32" s="41">
        <v>0.13840531437073628</v>
      </c>
      <c r="R32" s="42">
        <v>27902.86199062517</v>
      </c>
      <c r="S32" s="41">
        <v>0.54009837363615387</v>
      </c>
      <c r="T32" s="41">
        <v>5.40098373636154E-2</v>
      </c>
      <c r="U32" s="41">
        <v>0.13840531437073628</v>
      </c>
      <c r="V32" s="42">
        <v>27932.459381500434</v>
      </c>
    </row>
    <row r="33" spans="2:22" x14ac:dyDescent="0.3">
      <c r="B33" s="38">
        <v>103</v>
      </c>
      <c r="C33" s="39" t="s">
        <v>85</v>
      </c>
      <c r="D33" s="39" t="s">
        <v>81</v>
      </c>
      <c r="E33" s="39" t="s">
        <v>23</v>
      </c>
      <c r="F33" s="40">
        <v>1</v>
      </c>
      <c r="G33" s="40" t="s">
        <v>82</v>
      </c>
      <c r="H33" s="41">
        <v>0.22054059229224698</v>
      </c>
      <c r="I33" s="41">
        <v>3.1467945347061994E-4</v>
      </c>
      <c r="J33" s="41">
        <v>1.0047300551402969</v>
      </c>
      <c r="K33" s="41">
        <v>0.57272332386031677</v>
      </c>
      <c r="L33" s="41">
        <v>6.6996630892802347E-2</v>
      </c>
      <c r="M33" s="41">
        <v>0.26798652357120939</v>
      </c>
      <c r="N33" s="41">
        <v>0.33498315446401178</v>
      </c>
      <c r="O33" s="41">
        <v>0.33498315446401178</v>
      </c>
      <c r="P33" s="41">
        <v>7.8393828759347455E-3</v>
      </c>
      <c r="Q33" s="41">
        <v>0.13517906634274066</v>
      </c>
      <c r="R33" s="42">
        <v>27257.984807484787</v>
      </c>
      <c r="S33" s="41">
        <v>0.52750860191539628</v>
      </c>
      <c r="T33" s="41">
        <v>5.2750860191539621E-2</v>
      </c>
      <c r="U33" s="41">
        <v>0.13517906634274066</v>
      </c>
      <c r="V33" s="42">
        <v>27286.892278869753</v>
      </c>
    </row>
    <row r="34" spans="2:22" x14ac:dyDescent="0.3">
      <c r="B34" s="38">
        <v>103</v>
      </c>
      <c r="C34" s="39" t="s">
        <v>85</v>
      </c>
      <c r="D34" s="39" t="s">
        <v>81</v>
      </c>
      <c r="E34" s="39" t="s">
        <v>24</v>
      </c>
      <c r="F34" s="40">
        <v>1</v>
      </c>
      <c r="G34" s="40" t="s">
        <v>82</v>
      </c>
      <c r="H34" s="41">
        <v>0.19928046613716238</v>
      </c>
      <c r="I34" s="41">
        <v>3.7050120706380986E-4</v>
      </c>
      <c r="J34" s="41">
        <v>1.1768254471731623</v>
      </c>
      <c r="K34" s="41">
        <v>0.63483913239180723</v>
      </c>
      <c r="L34" s="41">
        <v>7.490509573704783E-2</v>
      </c>
      <c r="M34" s="41">
        <v>0.29962038294819132</v>
      </c>
      <c r="N34" s="41">
        <v>0.37452547868523922</v>
      </c>
      <c r="O34" s="41">
        <v>0.37452547868523922</v>
      </c>
      <c r="P34" s="41">
        <v>9.2300300707124586E-3</v>
      </c>
      <c r="Q34" s="41">
        <v>0.15113597163190412</v>
      </c>
      <c r="R34" s="42">
        <v>30452.509729087498</v>
      </c>
      <c r="S34" s="41">
        <v>0.58977715449321211</v>
      </c>
      <c r="T34" s="41">
        <v>5.8977715449321219E-2</v>
      </c>
      <c r="U34" s="41">
        <v>0.15113597163190412</v>
      </c>
      <c r="V34" s="42">
        <v>30484.829517153732</v>
      </c>
    </row>
    <row r="35" spans="2:22" x14ac:dyDescent="0.3">
      <c r="B35" s="38">
        <v>103</v>
      </c>
      <c r="C35" s="39" t="s">
        <v>85</v>
      </c>
      <c r="D35" s="39" t="s">
        <v>81</v>
      </c>
      <c r="E35" s="39" t="s">
        <v>25</v>
      </c>
      <c r="F35" s="40">
        <v>2</v>
      </c>
      <c r="G35" s="40" t="s">
        <v>82</v>
      </c>
      <c r="H35" s="41">
        <v>0.11357505546120181</v>
      </c>
      <c r="I35" s="41">
        <v>2.009526478706598E-4</v>
      </c>
      <c r="J35" s="41">
        <v>0.41176044392683325</v>
      </c>
      <c r="K35" s="41">
        <v>0.36838605090462001</v>
      </c>
      <c r="L35" s="41">
        <v>3.7990245149489531E-2</v>
      </c>
      <c r="M35" s="41">
        <v>0.15196098059795812</v>
      </c>
      <c r="N35" s="41">
        <v>0.18995122574744766</v>
      </c>
      <c r="O35" s="41">
        <v>0.18995122574744766</v>
      </c>
      <c r="P35" s="41">
        <v>5.0061887715146828E-3</v>
      </c>
      <c r="Q35" s="41">
        <v>7.6652897332357472E-2</v>
      </c>
      <c r="R35" s="42">
        <v>15433.678266671908</v>
      </c>
      <c r="S35" s="41">
        <v>0.29912222209047473</v>
      </c>
      <c r="T35" s="41">
        <v>2.9912222209047469E-2</v>
      </c>
      <c r="U35" s="41">
        <v>7.6652897332357472E-2</v>
      </c>
      <c r="V35" s="42">
        <v>15450.070164442463</v>
      </c>
    </row>
    <row r="36" spans="2:22" x14ac:dyDescent="0.3">
      <c r="B36" s="38">
        <v>103</v>
      </c>
      <c r="C36" s="39" t="s">
        <v>85</v>
      </c>
      <c r="D36" s="39" t="s">
        <v>81</v>
      </c>
      <c r="E36" s="39" t="s">
        <v>26</v>
      </c>
      <c r="F36" s="40">
        <v>2</v>
      </c>
      <c r="G36" s="40" t="s">
        <v>82</v>
      </c>
      <c r="H36" s="41">
        <v>0.24336823543814767</v>
      </c>
      <c r="I36" s="41">
        <v>2.9169867323630813E-4</v>
      </c>
      <c r="J36" s="41">
        <v>0.61831421558912447</v>
      </c>
      <c r="K36" s="41">
        <v>0.63667134825344884</v>
      </c>
      <c r="L36" s="41">
        <v>6.2072863029611645E-2</v>
      </c>
      <c r="M36" s="41">
        <v>0.24829145211844658</v>
      </c>
      <c r="N36" s="41">
        <v>0.31036431514805835</v>
      </c>
      <c r="O36" s="41">
        <v>0.31036431514805835</v>
      </c>
      <c r="P36" s="41">
        <v>7.2668792279922392E-3</v>
      </c>
      <c r="Q36" s="41">
        <v>0.12524438255693229</v>
      </c>
      <c r="R36" s="42">
        <v>25179.658757412795</v>
      </c>
      <c r="S36" s="41">
        <v>0.48874053452073085</v>
      </c>
      <c r="T36" s="41">
        <v>4.8874053452073074E-2</v>
      </c>
      <c r="U36" s="41">
        <v>0.12524438255693229</v>
      </c>
      <c r="V36" s="42">
        <v>25206.441738704536</v>
      </c>
    </row>
    <row r="37" spans="2:22" x14ac:dyDescent="0.3">
      <c r="B37" s="38">
        <v>103</v>
      </c>
      <c r="C37" s="39" t="s">
        <v>85</v>
      </c>
      <c r="D37" s="39" t="s">
        <v>81</v>
      </c>
      <c r="E37" s="39" t="s">
        <v>27</v>
      </c>
      <c r="F37" s="40">
        <v>2</v>
      </c>
      <c r="G37" s="40" t="s">
        <v>82</v>
      </c>
      <c r="H37" s="41">
        <v>0.3429533253515889</v>
      </c>
      <c r="I37" s="41">
        <v>3.0029555200941128E-4</v>
      </c>
      <c r="J37" s="41">
        <v>0.58532806034641649</v>
      </c>
      <c r="K37" s="41">
        <v>0.63119029321752751</v>
      </c>
      <c r="L37" s="41">
        <v>6.1481191963326833E-2</v>
      </c>
      <c r="M37" s="41">
        <v>0.24592476785330733</v>
      </c>
      <c r="N37" s="41">
        <v>0.30740595981663416</v>
      </c>
      <c r="O37" s="41">
        <v>0.30740595981663416</v>
      </c>
      <c r="P37" s="41">
        <v>7.4810470851467397E-3</v>
      </c>
      <c r="Q37" s="41">
        <v>0.12405056816273735</v>
      </c>
      <c r="R37" s="42">
        <v>24884.449443699606</v>
      </c>
      <c r="S37" s="41">
        <v>0.48408191851556059</v>
      </c>
      <c r="T37" s="41">
        <v>4.8408191851556058E-2</v>
      </c>
      <c r="U37" s="41">
        <v>0.12405056816273735</v>
      </c>
      <c r="V37" s="42">
        <v>24910.977132834261</v>
      </c>
    </row>
    <row r="38" spans="2:22" x14ac:dyDescent="0.3">
      <c r="B38" s="38">
        <v>103</v>
      </c>
      <c r="C38" s="39" t="s">
        <v>85</v>
      </c>
      <c r="D38" s="39" t="s">
        <v>81</v>
      </c>
      <c r="E38" s="39" t="s">
        <v>28</v>
      </c>
      <c r="F38" s="40">
        <v>3</v>
      </c>
      <c r="G38" s="40" t="s">
        <v>82</v>
      </c>
      <c r="H38" s="41">
        <v>0.18683885997357849</v>
      </c>
      <c r="I38" s="41">
        <v>3.187377787683909E-4</v>
      </c>
      <c r="J38" s="41">
        <v>0.92083584267470941</v>
      </c>
      <c r="K38" s="41">
        <v>0.64523458972998893</v>
      </c>
      <c r="L38" s="41">
        <v>6.9956121526166412E-2</v>
      </c>
      <c r="M38" s="41">
        <v>0.27982448610466565</v>
      </c>
      <c r="N38" s="41">
        <v>0.34978060763083213</v>
      </c>
      <c r="O38" s="41">
        <v>0.34978060763083213</v>
      </c>
      <c r="P38" s="41">
        <v>7.9404850149318428E-3</v>
      </c>
      <c r="Q38" s="41">
        <v>0.14115042901183303</v>
      </c>
      <c r="R38" s="42">
        <v>28337.921423144413</v>
      </c>
      <c r="S38" s="41">
        <v>0.55081062092118038</v>
      </c>
      <c r="T38" s="41">
        <v>5.5081062092118029E-2</v>
      </c>
      <c r="U38" s="41">
        <v>0.14115042901183303</v>
      </c>
      <c r="V38" s="42">
        <v>28368.105845170892</v>
      </c>
    </row>
    <row r="39" spans="2:22" x14ac:dyDescent="0.3">
      <c r="B39" s="38">
        <v>103</v>
      </c>
      <c r="C39" s="39" t="s">
        <v>85</v>
      </c>
      <c r="D39" s="39" t="s">
        <v>81</v>
      </c>
      <c r="E39" s="39" t="s">
        <v>29</v>
      </c>
      <c r="F39" s="40">
        <v>3</v>
      </c>
      <c r="G39" s="40" t="s">
        <v>82</v>
      </c>
      <c r="H39" s="41">
        <v>0.23188556076429384</v>
      </c>
      <c r="I39" s="41">
        <v>3.9377902969567861E-4</v>
      </c>
      <c r="J39" s="41">
        <v>0.94498599267763517</v>
      </c>
      <c r="K39" s="41">
        <v>0.66179571883820887</v>
      </c>
      <c r="L39" s="41">
        <v>6.6493346151068736E-2</v>
      </c>
      <c r="M39" s="41">
        <v>0.26597338460427494</v>
      </c>
      <c r="N39" s="41">
        <v>0.33246673075534366</v>
      </c>
      <c r="O39" s="41">
        <v>0.33246673075534366</v>
      </c>
      <c r="P39" s="41">
        <v>9.8099337222432199E-3</v>
      </c>
      <c r="Q39" s="41">
        <v>0.13416358898835018</v>
      </c>
      <c r="R39" s="42">
        <v>26934.303388475691</v>
      </c>
      <c r="S39" s="41">
        <v>0.52354590965849701</v>
      </c>
      <c r="T39" s="41">
        <v>5.2354590965849698E-2</v>
      </c>
      <c r="U39" s="41">
        <v>0.13416358898835018</v>
      </c>
      <c r="V39" s="42">
        <v>26962.99370432497</v>
      </c>
    </row>
    <row r="40" spans="2:22" x14ac:dyDescent="0.3">
      <c r="B40" s="38">
        <v>103</v>
      </c>
      <c r="C40" s="39" t="s">
        <v>85</v>
      </c>
      <c r="D40" s="39" t="s">
        <v>81</v>
      </c>
      <c r="E40" s="39" t="s">
        <v>30</v>
      </c>
      <c r="F40" s="40">
        <v>3</v>
      </c>
      <c r="G40" s="40" t="s">
        <v>82</v>
      </c>
      <c r="H40" s="41">
        <v>0.20112919447143823</v>
      </c>
      <c r="I40" s="41">
        <v>4.5561338718743419E-4</v>
      </c>
      <c r="J40" s="41">
        <v>0.82757368668130071</v>
      </c>
      <c r="K40" s="41">
        <v>0.61561069397186863</v>
      </c>
      <c r="L40" s="41">
        <v>6.155293767348699E-2</v>
      </c>
      <c r="M40" s="41">
        <v>0.24621175069394796</v>
      </c>
      <c r="N40" s="41">
        <v>0.30776468836743504</v>
      </c>
      <c r="O40" s="41">
        <v>0.30776468836743504</v>
      </c>
      <c r="P40" s="41">
        <v>1.1350368593090465E-2</v>
      </c>
      <c r="Q40" s="41">
        <v>0.12419532944377945</v>
      </c>
      <c r="R40" s="42">
        <v>24987.707326803356</v>
      </c>
      <c r="S40" s="41">
        <v>0.48464681974649826</v>
      </c>
      <c r="T40" s="41">
        <v>4.8464681974649822E-2</v>
      </c>
      <c r="U40" s="41">
        <v>0.12419532944377945</v>
      </c>
      <c r="V40" s="42">
        <v>25014.26597252546</v>
      </c>
    </row>
    <row r="41" spans="2:22" x14ac:dyDescent="0.3">
      <c r="B41" s="38">
        <v>103</v>
      </c>
      <c r="C41" s="39" t="s">
        <v>85</v>
      </c>
      <c r="D41" s="39" t="s">
        <v>81</v>
      </c>
      <c r="E41" s="39" t="s">
        <v>31</v>
      </c>
      <c r="F41" s="40">
        <v>4</v>
      </c>
      <c r="G41" s="40" t="s">
        <v>82</v>
      </c>
      <c r="H41" s="41">
        <v>0.13037534510644228</v>
      </c>
      <c r="I41" s="41">
        <v>4.079334372185788E-4</v>
      </c>
      <c r="J41" s="41">
        <v>0.9017253086659397</v>
      </c>
      <c r="K41" s="41">
        <v>0.50660880336914982</v>
      </c>
      <c r="L41" s="41">
        <v>5.0570673804464041E-2</v>
      </c>
      <c r="M41" s="41">
        <v>0.20228269521785616</v>
      </c>
      <c r="N41" s="41">
        <v>0.25285336902232025</v>
      </c>
      <c r="O41" s="41">
        <v>0.25285336902232025</v>
      </c>
      <c r="P41" s="41">
        <v>1.0162552295620731E-2</v>
      </c>
      <c r="Q41" s="41">
        <v>0.10203642150526659</v>
      </c>
      <c r="R41" s="42">
        <v>20576.11267251867</v>
      </c>
      <c r="S41" s="41">
        <v>0.3981762229088196</v>
      </c>
      <c r="T41" s="41">
        <v>3.9817622290881968E-2</v>
      </c>
      <c r="U41" s="41">
        <v>0.10203642150526659</v>
      </c>
      <c r="V41" s="42">
        <v>20597.932729534074</v>
      </c>
    </row>
    <row r="42" spans="2:22" x14ac:dyDescent="0.3">
      <c r="B42" s="38">
        <v>103</v>
      </c>
      <c r="C42" s="39" t="s">
        <v>85</v>
      </c>
      <c r="D42" s="39" t="s">
        <v>81</v>
      </c>
      <c r="E42" s="39" t="s">
        <v>32</v>
      </c>
      <c r="F42" s="40">
        <v>4</v>
      </c>
      <c r="G42" s="40" t="s">
        <v>82</v>
      </c>
      <c r="H42" s="41">
        <v>0.22598185545403895</v>
      </c>
      <c r="I42" s="41">
        <v>1.373745544826645E-3</v>
      </c>
      <c r="J42" s="41">
        <v>0.45400345457058267</v>
      </c>
      <c r="K42" s="41">
        <v>0.61404356282253669</v>
      </c>
      <c r="L42" s="41">
        <v>6.0616925330848365E-2</v>
      </c>
      <c r="M42" s="41">
        <v>0.24246770132339346</v>
      </c>
      <c r="N42" s="41">
        <v>0.30308462665424191</v>
      </c>
      <c r="O42" s="41">
        <v>0.30308462665424191</v>
      </c>
      <c r="P42" s="41">
        <v>3.4223134625505899E-2</v>
      </c>
      <c r="Q42" s="41">
        <v>0.12230673784033563</v>
      </c>
      <c r="R42" s="42">
        <v>24677.569366324704</v>
      </c>
      <c r="S42" s="41">
        <v>0.47727697807444625</v>
      </c>
      <c r="T42" s="41">
        <v>4.7727697807444611E-2</v>
      </c>
      <c r="U42" s="41">
        <v>0.12230673784033563</v>
      </c>
      <c r="V42" s="42">
        <v>24703.724144723179</v>
      </c>
    </row>
    <row r="43" spans="2:22" x14ac:dyDescent="0.3">
      <c r="B43" s="38">
        <v>103</v>
      </c>
      <c r="C43" s="39" t="s">
        <v>85</v>
      </c>
      <c r="D43" s="39" t="s">
        <v>81</v>
      </c>
      <c r="E43" s="39" t="s">
        <v>33</v>
      </c>
      <c r="F43" s="40">
        <v>4</v>
      </c>
      <c r="G43" s="40" t="s">
        <v>82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2"/>
    </row>
    <row r="44" spans="2:22" x14ac:dyDescent="0.3">
      <c r="B44" s="43">
        <v>103</v>
      </c>
      <c r="C44" s="44" t="s">
        <v>85</v>
      </c>
      <c r="D44" s="44"/>
      <c r="E44" s="44" t="s">
        <v>83</v>
      </c>
      <c r="F44" s="45"/>
      <c r="G44" s="45"/>
      <c r="H44" s="46">
        <f>SUM(H32:H43)</f>
        <v>2.4914441031370291</v>
      </c>
      <c r="I44" s="46">
        <f t="shared" ref="I44:V44" si="2">SUM(I32:I43)</f>
        <v>4.7746981910880143E-3</v>
      </c>
      <c r="J44" s="46">
        <f t="shared" si="2"/>
        <v>8.7179160217983593</v>
      </c>
      <c r="K44" s="46">
        <f t="shared" si="2"/>
        <v>6.524303846622221</v>
      </c>
      <c r="L44" s="46">
        <f t="shared" si="2"/>
        <v>0.6812316356767365</v>
      </c>
      <c r="M44" s="46">
        <f t="shared" si="2"/>
        <v>2.724926542706946</v>
      </c>
      <c r="N44" s="46">
        <f t="shared" si="2"/>
        <v>3.4061581783836825</v>
      </c>
      <c r="O44" s="46">
        <f t="shared" si="2"/>
        <v>3.4061581783836825</v>
      </c>
      <c r="P44" s="46">
        <f t="shared" si="2"/>
        <v>0.11894862160254353</v>
      </c>
      <c r="Q44" s="46">
        <f t="shared" si="2"/>
        <v>1.3745207071869729</v>
      </c>
      <c r="R44" s="47">
        <f t="shared" si="2"/>
        <v>276624.75717224862</v>
      </c>
      <c r="S44" s="46">
        <f t="shared" si="2"/>
        <v>5.3637853564809701</v>
      </c>
      <c r="T44" s="46">
        <f t="shared" si="2"/>
        <v>0.53637853564809701</v>
      </c>
      <c r="U44" s="46">
        <f t="shared" si="2"/>
        <v>1.3745207071869729</v>
      </c>
      <c r="V44" s="47">
        <f t="shared" si="2"/>
        <v>276918.69260978373</v>
      </c>
    </row>
    <row r="45" spans="2:22" x14ac:dyDescent="0.3">
      <c r="B45" s="38">
        <v>105</v>
      </c>
      <c r="C45" s="39" t="s">
        <v>86</v>
      </c>
      <c r="D45" s="39" t="s">
        <v>81</v>
      </c>
      <c r="E45" s="39" t="s">
        <v>22</v>
      </c>
      <c r="F45" s="40">
        <v>1</v>
      </c>
      <c r="G45" s="40" t="s">
        <v>82</v>
      </c>
      <c r="H45" s="48">
        <v>9.820877425044092E-5</v>
      </c>
      <c r="I45" s="48">
        <v>0</v>
      </c>
      <c r="J45" s="48">
        <v>0</v>
      </c>
      <c r="K45" s="48">
        <v>4.6550958994708995E-4</v>
      </c>
      <c r="L45" s="48">
        <v>1.1785052910052909E-5</v>
      </c>
      <c r="M45" s="48">
        <v>4.8022204999999998E-6</v>
      </c>
      <c r="N45" s="48">
        <v>1.6115871293650792E-5</v>
      </c>
      <c r="O45" s="48">
        <v>1.5408768119047614E-5</v>
      </c>
      <c r="P45" s="48">
        <v>1.0285111482808024E-6</v>
      </c>
      <c r="Q45" s="48">
        <v>7.8567019400352725E-6</v>
      </c>
      <c r="R45" s="23">
        <v>0.10168996029163999</v>
      </c>
      <c r="S45" s="48">
        <v>4.1247955769999994E-6</v>
      </c>
      <c r="T45" s="48">
        <v>8.2495911539999984E-7</v>
      </c>
      <c r="U45" s="48">
        <v>2.4158287439999999E-6</v>
      </c>
      <c r="V45" s="23">
        <v>0.10203891799745421</v>
      </c>
    </row>
    <row r="46" spans="2:22" x14ac:dyDescent="0.3">
      <c r="B46" s="38">
        <v>105</v>
      </c>
      <c r="C46" s="39" t="s">
        <v>86</v>
      </c>
      <c r="D46" s="39" t="s">
        <v>81</v>
      </c>
      <c r="E46" s="39" t="s">
        <v>23</v>
      </c>
      <c r="F46" s="40">
        <v>1</v>
      </c>
      <c r="G46" s="40" t="s">
        <v>82</v>
      </c>
      <c r="H46" s="48">
        <v>9.820877425044092E-5</v>
      </c>
      <c r="I46" s="48">
        <v>0</v>
      </c>
      <c r="J46" s="48">
        <v>0</v>
      </c>
      <c r="K46" s="48">
        <v>4.6550958994708995E-4</v>
      </c>
      <c r="L46" s="48">
        <v>1.1785052910052909E-5</v>
      </c>
      <c r="M46" s="48">
        <v>4.8022204999999998E-6</v>
      </c>
      <c r="N46" s="48">
        <v>1.6115871293650792E-5</v>
      </c>
      <c r="O46" s="48">
        <v>1.5408768119047614E-5</v>
      </c>
      <c r="P46" s="48">
        <v>1.0285111482808024E-6</v>
      </c>
      <c r="Q46" s="48">
        <v>7.8567019400352725E-6</v>
      </c>
      <c r="R46" s="23">
        <v>0.10168996029163999</v>
      </c>
      <c r="S46" s="48">
        <v>4.1247955769999994E-6</v>
      </c>
      <c r="T46" s="48">
        <v>8.2495911539999984E-7</v>
      </c>
      <c r="U46" s="48">
        <v>2.4158287439999999E-6</v>
      </c>
      <c r="V46" s="23">
        <v>0.10203891799745421</v>
      </c>
    </row>
    <row r="47" spans="2:22" x14ac:dyDescent="0.3">
      <c r="B47" s="38">
        <v>105</v>
      </c>
      <c r="C47" s="39" t="s">
        <v>86</v>
      </c>
      <c r="D47" s="39" t="s">
        <v>81</v>
      </c>
      <c r="E47" s="39" t="s">
        <v>24</v>
      </c>
      <c r="F47" s="40">
        <v>1</v>
      </c>
      <c r="G47" s="40" t="s">
        <v>82</v>
      </c>
      <c r="H47" s="48">
        <v>9.8776455026457612E-5</v>
      </c>
      <c r="I47" s="48">
        <v>0</v>
      </c>
      <c r="J47" s="48">
        <v>0</v>
      </c>
      <c r="K47" s="48">
        <v>4.6820039682540912E-4</v>
      </c>
      <c r="L47" s="48">
        <v>1.1853174603174912E-5</v>
      </c>
      <c r="M47" s="48">
        <v>4.8299790000001258E-6</v>
      </c>
      <c r="N47" s="48">
        <v>1.6209026619048041E-5</v>
      </c>
      <c r="O47" s="48">
        <v>1.5497836142857546E-5</v>
      </c>
      <c r="P47" s="48">
        <v>1.0344562994269611E-6</v>
      </c>
      <c r="Q47" s="48">
        <v>7.9021164021166086E-6</v>
      </c>
      <c r="R47" s="23">
        <v>0.10227776353032267</v>
      </c>
      <c r="S47" s="48">
        <v>4.1486383260001083E-6</v>
      </c>
      <c r="T47" s="48">
        <v>8.297276652000216E-7</v>
      </c>
      <c r="U47" s="48">
        <v>2.4297930720000634E-6</v>
      </c>
      <c r="V47" s="23">
        <v>0.10262873833270228</v>
      </c>
    </row>
    <row r="48" spans="2:22" x14ac:dyDescent="0.3">
      <c r="B48" s="38">
        <v>105</v>
      </c>
      <c r="C48" s="39" t="s">
        <v>86</v>
      </c>
      <c r="D48" s="39" t="s">
        <v>81</v>
      </c>
      <c r="E48" s="39" t="s">
        <v>25</v>
      </c>
      <c r="F48" s="40">
        <v>2</v>
      </c>
      <c r="G48" s="40" t="s">
        <v>82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23">
        <v>0</v>
      </c>
      <c r="S48" s="48">
        <v>0</v>
      </c>
      <c r="T48" s="48">
        <v>0</v>
      </c>
      <c r="U48" s="48">
        <v>0</v>
      </c>
      <c r="V48" s="23">
        <v>0</v>
      </c>
    </row>
    <row r="49" spans="2:22" x14ac:dyDescent="0.3">
      <c r="B49" s="38">
        <v>105</v>
      </c>
      <c r="C49" s="39" t="s">
        <v>86</v>
      </c>
      <c r="D49" s="39" t="s">
        <v>81</v>
      </c>
      <c r="E49" s="39" t="s">
        <v>26</v>
      </c>
      <c r="F49" s="40">
        <v>2</v>
      </c>
      <c r="G49" s="40" t="s">
        <v>82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23">
        <v>0</v>
      </c>
      <c r="S49" s="48">
        <v>0</v>
      </c>
      <c r="T49" s="48">
        <v>0</v>
      </c>
      <c r="U49" s="48">
        <v>0</v>
      </c>
      <c r="V49" s="23">
        <v>0</v>
      </c>
    </row>
    <row r="50" spans="2:22" x14ac:dyDescent="0.3">
      <c r="B50" s="38">
        <v>105</v>
      </c>
      <c r="C50" s="39" t="s">
        <v>86</v>
      </c>
      <c r="D50" s="39" t="s">
        <v>81</v>
      </c>
      <c r="E50" s="39" t="s">
        <v>27</v>
      </c>
      <c r="F50" s="40">
        <v>2</v>
      </c>
      <c r="G50" s="40" t="s">
        <v>82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23">
        <v>0</v>
      </c>
      <c r="S50" s="48">
        <v>0</v>
      </c>
      <c r="T50" s="48">
        <v>0</v>
      </c>
      <c r="U50" s="48">
        <v>0</v>
      </c>
      <c r="V50" s="23">
        <v>0</v>
      </c>
    </row>
    <row r="51" spans="2:22" x14ac:dyDescent="0.3">
      <c r="B51" s="38">
        <v>105</v>
      </c>
      <c r="C51" s="39" t="s">
        <v>86</v>
      </c>
      <c r="D51" s="39" t="s">
        <v>81</v>
      </c>
      <c r="E51" s="39" t="s">
        <v>28</v>
      </c>
      <c r="F51" s="40">
        <v>3</v>
      </c>
      <c r="G51" s="40" t="s">
        <v>82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23">
        <v>0</v>
      </c>
      <c r="S51" s="48">
        <v>0</v>
      </c>
      <c r="T51" s="48">
        <v>0</v>
      </c>
      <c r="U51" s="48">
        <v>0</v>
      </c>
      <c r="V51" s="23">
        <v>0</v>
      </c>
    </row>
    <row r="52" spans="2:22" x14ac:dyDescent="0.3">
      <c r="B52" s="38">
        <v>105</v>
      </c>
      <c r="C52" s="39" t="s">
        <v>86</v>
      </c>
      <c r="D52" s="39" t="s">
        <v>81</v>
      </c>
      <c r="E52" s="39" t="s">
        <v>29</v>
      </c>
      <c r="F52" s="40">
        <v>3</v>
      </c>
      <c r="G52" s="40" t="s">
        <v>82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23">
        <v>0</v>
      </c>
      <c r="S52" s="48">
        <v>0</v>
      </c>
      <c r="T52" s="48">
        <v>0</v>
      </c>
      <c r="U52" s="48">
        <v>0</v>
      </c>
      <c r="V52" s="23">
        <v>0</v>
      </c>
    </row>
    <row r="53" spans="2:22" x14ac:dyDescent="0.3">
      <c r="B53" s="38">
        <v>105</v>
      </c>
      <c r="C53" s="39" t="s">
        <v>86</v>
      </c>
      <c r="D53" s="39" t="s">
        <v>81</v>
      </c>
      <c r="E53" s="39" t="s">
        <v>30</v>
      </c>
      <c r="F53" s="40">
        <v>3</v>
      </c>
      <c r="G53" s="40" t="s">
        <v>82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23">
        <v>0</v>
      </c>
      <c r="S53" s="48">
        <v>0</v>
      </c>
      <c r="T53" s="48">
        <v>0</v>
      </c>
      <c r="U53" s="48">
        <v>0</v>
      </c>
      <c r="V53" s="23">
        <v>0</v>
      </c>
    </row>
    <row r="54" spans="2:22" x14ac:dyDescent="0.3">
      <c r="B54" s="38">
        <v>105</v>
      </c>
      <c r="C54" s="39" t="s">
        <v>86</v>
      </c>
      <c r="D54" s="39" t="s">
        <v>81</v>
      </c>
      <c r="E54" s="39" t="s">
        <v>31</v>
      </c>
      <c r="F54" s="40">
        <v>4</v>
      </c>
      <c r="G54" s="40" t="s">
        <v>82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23">
        <v>0</v>
      </c>
      <c r="S54" s="48">
        <v>0</v>
      </c>
      <c r="T54" s="48">
        <v>0</v>
      </c>
      <c r="U54" s="48">
        <v>0</v>
      </c>
      <c r="V54" s="23">
        <v>0</v>
      </c>
    </row>
    <row r="55" spans="2:22" x14ac:dyDescent="0.3">
      <c r="B55" s="38">
        <v>105</v>
      </c>
      <c r="C55" s="39" t="s">
        <v>86</v>
      </c>
      <c r="D55" s="39" t="s">
        <v>81</v>
      </c>
      <c r="E55" s="39" t="s">
        <v>32</v>
      </c>
      <c r="F55" s="40">
        <v>4</v>
      </c>
      <c r="G55" s="40" t="s">
        <v>82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23">
        <v>0</v>
      </c>
      <c r="S55" s="48">
        <v>0</v>
      </c>
      <c r="T55" s="48">
        <v>0</v>
      </c>
      <c r="U55" s="48">
        <v>0</v>
      </c>
      <c r="V55" s="23">
        <v>0</v>
      </c>
    </row>
    <row r="56" spans="2:22" x14ac:dyDescent="0.3">
      <c r="B56" s="38">
        <v>105</v>
      </c>
      <c r="C56" s="39" t="s">
        <v>86</v>
      </c>
      <c r="D56" s="39" t="s">
        <v>81</v>
      </c>
      <c r="E56" s="39" t="s">
        <v>33</v>
      </c>
      <c r="F56" s="40">
        <v>4</v>
      </c>
      <c r="G56" s="40" t="s">
        <v>82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3"/>
      <c r="S56" s="48"/>
      <c r="T56" s="48"/>
      <c r="U56" s="48"/>
      <c r="V56" s="23"/>
    </row>
    <row r="57" spans="2:22" x14ac:dyDescent="0.3">
      <c r="B57" s="43">
        <v>105</v>
      </c>
      <c r="C57" s="44" t="s">
        <v>86</v>
      </c>
      <c r="D57" s="44"/>
      <c r="E57" s="44" t="s">
        <v>83</v>
      </c>
      <c r="F57" s="45"/>
      <c r="G57" s="45"/>
      <c r="H57" s="46">
        <f>SUM(H45:H56)</f>
        <v>2.9519400352733948E-4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1.3992195767195889E-3</v>
      </c>
      <c r="L57" s="46">
        <f t="shared" si="3"/>
        <v>3.542328042328073E-5</v>
      </c>
      <c r="M57" s="46">
        <f t="shared" si="3"/>
        <v>1.4434420000000125E-5</v>
      </c>
      <c r="N57" s="46">
        <f t="shared" si="3"/>
        <v>4.844076920634962E-5</v>
      </c>
      <c r="O57" s="46">
        <f t="shared" si="3"/>
        <v>4.6315372380952774E-5</v>
      </c>
      <c r="P57" s="46">
        <f t="shared" si="3"/>
        <v>3.0914785959885657E-6</v>
      </c>
      <c r="Q57" s="46">
        <f t="shared" si="3"/>
        <v>2.3615520282187155E-5</v>
      </c>
      <c r="R57" s="47">
        <f t="shared" si="3"/>
        <v>0.30565768411360261</v>
      </c>
      <c r="S57" s="46">
        <f t="shared" si="3"/>
        <v>1.2398229480000107E-5</v>
      </c>
      <c r="T57" s="46">
        <f t="shared" si="3"/>
        <v>2.4796458960000212E-6</v>
      </c>
      <c r="U57" s="46">
        <f t="shared" si="3"/>
        <v>7.2614505600000628E-6</v>
      </c>
      <c r="V57" s="47">
        <f t="shared" si="3"/>
        <v>0.30670657432761073</v>
      </c>
    </row>
    <row r="58" spans="2:22" x14ac:dyDescent="0.3">
      <c r="B58" s="38">
        <v>106</v>
      </c>
      <c r="C58" s="39" t="s">
        <v>87</v>
      </c>
      <c r="D58" s="39" t="s">
        <v>81</v>
      </c>
      <c r="E58" s="39" t="s">
        <v>22</v>
      </c>
      <c r="F58" s="40">
        <v>1</v>
      </c>
      <c r="G58" s="40" t="s">
        <v>82</v>
      </c>
      <c r="H58" s="48">
        <v>1.248864726631393E-3</v>
      </c>
      <c r="I58" s="48">
        <v>0</v>
      </c>
      <c r="J58" s="48">
        <v>0</v>
      </c>
      <c r="K58" s="48">
        <v>4.7739761904761887E-3</v>
      </c>
      <c r="L58" s="48">
        <v>1.451735449735449E-4</v>
      </c>
      <c r="M58" s="48">
        <v>4.5504535999999983E-5</v>
      </c>
      <c r="N58" s="48">
        <v>1.848711391746031E-4</v>
      </c>
      <c r="O58" s="48">
        <v>1.7616072647619042E-4</v>
      </c>
      <c r="P58" s="48">
        <v>9.7458920458452711E-6</v>
      </c>
      <c r="Q58" s="48">
        <v>1.6006313932980591E-4</v>
      </c>
      <c r="R58" s="23">
        <v>0.96358641985087956</v>
      </c>
      <c r="S58" s="48">
        <v>3.9085441583999994E-5</v>
      </c>
      <c r="T58" s="48">
        <v>7.817088316799996E-6</v>
      </c>
      <c r="U58" s="48">
        <v>2.289173644799999E-5</v>
      </c>
      <c r="V58" s="23">
        <v>0.96689304820888611</v>
      </c>
    </row>
    <row r="59" spans="2:22" x14ac:dyDescent="0.3">
      <c r="B59" s="38">
        <v>106</v>
      </c>
      <c r="C59" s="39" t="s">
        <v>87</v>
      </c>
      <c r="D59" s="39" t="s">
        <v>81</v>
      </c>
      <c r="E59" s="39" t="s">
        <v>23</v>
      </c>
      <c r="F59" s="40">
        <v>1</v>
      </c>
      <c r="G59" s="40" t="s">
        <v>82</v>
      </c>
      <c r="H59" s="48">
        <v>1.248864726631393E-3</v>
      </c>
      <c r="I59" s="48">
        <v>0</v>
      </c>
      <c r="J59" s="48">
        <v>0</v>
      </c>
      <c r="K59" s="48">
        <v>4.7739761904761887E-3</v>
      </c>
      <c r="L59" s="48">
        <v>1.451735449735449E-4</v>
      </c>
      <c r="M59" s="48">
        <v>4.5504535999999983E-5</v>
      </c>
      <c r="N59" s="48">
        <v>1.848711391746031E-4</v>
      </c>
      <c r="O59" s="48">
        <v>1.7616072647619042E-4</v>
      </c>
      <c r="P59" s="48">
        <v>9.7458920458452711E-6</v>
      </c>
      <c r="Q59" s="48">
        <v>1.6006313932980591E-4</v>
      </c>
      <c r="R59" s="23">
        <v>0.96358641985087956</v>
      </c>
      <c r="S59" s="48">
        <v>3.9085441583999994E-5</v>
      </c>
      <c r="T59" s="48">
        <v>7.817088316799996E-6</v>
      </c>
      <c r="U59" s="48">
        <v>2.289173644799999E-5</v>
      </c>
      <c r="V59" s="23">
        <v>0.96689304820888611</v>
      </c>
    </row>
    <row r="60" spans="2:22" x14ac:dyDescent="0.3">
      <c r="B60" s="38">
        <v>106</v>
      </c>
      <c r="C60" s="39" t="s">
        <v>87</v>
      </c>
      <c r="D60" s="39" t="s">
        <v>81</v>
      </c>
      <c r="E60" s="39" t="s">
        <v>24</v>
      </c>
      <c r="F60" s="40">
        <v>1</v>
      </c>
      <c r="G60" s="40" t="s">
        <v>82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3">
        <v>0</v>
      </c>
      <c r="S60" s="48">
        <v>0</v>
      </c>
      <c r="T60" s="48">
        <v>0</v>
      </c>
      <c r="U60" s="48">
        <v>0</v>
      </c>
      <c r="V60" s="23">
        <v>0</v>
      </c>
    </row>
    <row r="61" spans="2:22" x14ac:dyDescent="0.3">
      <c r="B61" s="38">
        <v>106</v>
      </c>
      <c r="C61" s="39" t="s">
        <v>87</v>
      </c>
      <c r="D61" s="39" t="s">
        <v>81</v>
      </c>
      <c r="E61" s="39" t="s">
        <v>25</v>
      </c>
      <c r="F61" s="40">
        <v>2</v>
      </c>
      <c r="G61" s="40" t="s">
        <v>82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23">
        <v>0</v>
      </c>
      <c r="S61" s="48">
        <v>0</v>
      </c>
      <c r="T61" s="48">
        <v>0</v>
      </c>
      <c r="U61" s="48">
        <v>0</v>
      </c>
      <c r="V61" s="23">
        <v>0</v>
      </c>
    </row>
    <row r="62" spans="2:22" x14ac:dyDescent="0.3">
      <c r="B62" s="38">
        <v>106</v>
      </c>
      <c r="C62" s="39" t="s">
        <v>87</v>
      </c>
      <c r="D62" s="39" t="s">
        <v>81</v>
      </c>
      <c r="E62" s="39" t="s">
        <v>26</v>
      </c>
      <c r="F62" s="40">
        <v>2</v>
      </c>
      <c r="G62" s="40" t="s">
        <v>82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23">
        <v>0</v>
      </c>
      <c r="S62" s="48">
        <v>0</v>
      </c>
      <c r="T62" s="48">
        <v>0</v>
      </c>
      <c r="U62" s="48">
        <v>0</v>
      </c>
      <c r="V62" s="23">
        <v>0</v>
      </c>
    </row>
    <row r="63" spans="2:22" x14ac:dyDescent="0.3">
      <c r="B63" s="38">
        <v>106</v>
      </c>
      <c r="C63" s="39" t="s">
        <v>87</v>
      </c>
      <c r="D63" s="39" t="s">
        <v>81</v>
      </c>
      <c r="E63" s="39" t="s">
        <v>27</v>
      </c>
      <c r="F63" s="40">
        <v>2</v>
      </c>
      <c r="G63" s="40" t="s">
        <v>82</v>
      </c>
      <c r="H63" s="48">
        <v>4.4035114638447974E-3</v>
      </c>
      <c r="I63" s="48">
        <v>0</v>
      </c>
      <c r="J63" s="48">
        <v>0</v>
      </c>
      <c r="K63" s="48">
        <v>1.6833095238095237E-2</v>
      </c>
      <c r="L63" s="48">
        <v>5.1188359788359775E-4</v>
      </c>
      <c r="M63" s="48">
        <v>1.6044951999999999E-4</v>
      </c>
      <c r="N63" s="48">
        <v>6.518577739682539E-4</v>
      </c>
      <c r="O63" s="48">
        <v>6.2114475809523797E-4</v>
      </c>
      <c r="P63" s="48">
        <v>3.4364128022922638E-5</v>
      </c>
      <c r="Q63" s="48">
        <v>5.6438447971781291E-4</v>
      </c>
      <c r="R63" s="23">
        <v>3.3976168561215996</v>
      </c>
      <c r="S63" s="48">
        <v>1.3781571888E-4</v>
      </c>
      <c r="T63" s="48">
        <v>2.756314377599999E-5</v>
      </c>
      <c r="U63" s="48">
        <v>8.0716527359999979E-5</v>
      </c>
      <c r="V63" s="23">
        <v>3.4092760659388475</v>
      </c>
    </row>
    <row r="64" spans="2:22" x14ac:dyDescent="0.3">
      <c r="B64" s="38">
        <v>106</v>
      </c>
      <c r="C64" s="39" t="s">
        <v>87</v>
      </c>
      <c r="D64" s="39" t="s">
        <v>81</v>
      </c>
      <c r="E64" s="39" t="s">
        <v>28</v>
      </c>
      <c r="F64" s="40">
        <v>3</v>
      </c>
      <c r="G64" s="40" t="s">
        <v>82</v>
      </c>
      <c r="H64" s="48">
        <v>7.2188712522045862E-4</v>
      </c>
      <c r="I64" s="48">
        <v>0</v>
      </c>
      <c r="J64" s="48">
        <v>0</v>
      </c>
      <c r="K64" s="48">
        <v>2.7595238095238094E-3</v>
      </c>
      <c r="L64" s="48">
        <v>8.3915343915343902E-5</v>
      </c>
      <c r="M64" s="48">
        <v>2.6303199999999999E-5</v>
      </c>
      <c r="N64" s="48">
        <v>1.0686193015873014E-4</v>
      </c>
      <c r="O64" s="48">
        <v>1.018270095238095E-4</v>
      </c>
      <c r="P64" s="48">
        <v>5.6334636103151872E-6</v>
      </c>
      <c r="Q64" s="48">
        <v>9.2522045855379165E-5</v>
      </c>
      <c r="R64" s="23">
        <v>0.55698636985599992</v>
      </c>
      <c r="S64" s="48">
        <v>2.25927408E-5</v>
      </c>
      <c r="T64" s="48">
        <v>4.5185481599999994E-6</v>
      </c>
      <c r="U64" s="48">
        <v>1.3232217599999998E-5</v>
      </c>
      <c r="V64" s="23">
        <v>0.55889771572767999</v>
      </c>
    </row>
    <row r="65" spans="2:22" x14ac:dyDescent="0.3">
      <c r="B65" s="38">
        <v>106</v>
      </c>
      <c r="C65" s="39" t="s">
        <v>87</v>
      </c>
      <c r="D65" s="39" t="s">
        <v>81</v>
      </c>
      <c r="E65" s="39" t="s">
        <v>29</v>
      </c>
      <c r="F65" s="40">
        <v>3</v>
      </c>
      <c r="G65" s="40" t="s">
        <v>82</v>
      </c>
      <c r="H65" s="48">
        <v>9.204060846560849E-4</v>
      </c>
      <c r="I65" s="48">
        <v>0</v>
      </c>
      <c r="J65" s="48">
        <v>0</v>
      </c>
      <c r="K65" s="48">
        <v>3.518392857142858E-3</v>
      </c>
      <c r="L65" s="48">
        <v>1.069920634920635E-4</v>
      </c>
      <c r="M65" s="48">
        <v>3.3536580000000005E-5</v>
      </c>
      <c r="N65" s="48">
        <v>1.3624896095238098E-4</v>
      </c>
      <c r="O65" s="48">
        <v>1.2982943714285716E-4</v>
      </c>
      <c r="P65" s="48">
        <v>7.1826661031518665E-6</v>
      </c>
      <c r="Q65" s="48">
        <v>1.1796560846560848E-4</v>
      </c>
      <c r="R65" s="23">
        <v>0.71015762156640005</v>
      </c>
      <c r="S65" s="48">
        <v>2.8805744520000009E-5</v>
      </c>
      <c r="T65" s="48">
        <v>5.761148904000001E-6</v>
      </c>
      <c r="U65" s="48">
        <v>1.6871077440000005E-5</v>
      </c>
      <c r="V65" s="23">
        <v>0.71259458755279215</v>
      </c>
    </row>
    <row r="66" spans="2:22" x14ac:dyDescent="0.3">
      <c r="B66" s="38">
        <v>106</v>
      </c>
      <c r="C66" s="39" t="s">
        <v>87</v>
      </c>
      <c r="D66" s="39" t="s">
        <v>81</v>
      </c>
      <c r="E66" s="39" t="s">
        <v>30</v>
      </c>
      <c r="F66" s="40">
        <v>3</v>
      </c>
      <c r="G66" s="40" t="s">
        <v>82</v>
      </c>
      <c r="H66" s="48">
        <v>9.204060846560849E-4</v>
      </c>
      <c r="I66" s="48">
        <v>0</v>
      </c>
      <c r="J66" s="48">
        <v>0</v>
      </c>
      <c r="K66" s="48">
        <v>3.518392857142858E-3</v>
      </c>
      <c r="L66" s="48">
        <v>1.069920634920635E-4</v>
      </c>
      <c r="M66" s="48">
        <v>3.3536580000000005E-5</v>
      </c>
      <c r="N66" s="48">
        <v>1.3624896095238098E-4</v>
      </c>
      <c r="O66" s="48">
        <v>1.2982943714285716E-4</v>
      </c>
      <c r="P66" s="48">
        <v>7.1826661031518665E-6</v>
      </c>
      <c r="Q66" s="48">
        <v>1.1796560846560848E-4</v>
      </c>
      <c r="R66" s="23">
        <v>0.71015762156640005</v>
      </c>
      <c r="S66" s="48">
        <v>2.8805744520000009E-5</v>
      </c>
      <c r="T66" s="48">
        <v>5.761148904000001E-6</v>
      </c>
      <c r="U66" s="48">
        <v>1.6871077440000005E-5</v>
      </c>
      <c r="V66" s="23">
        <v>0.71259458755279215</v>
      </c>
    </row>
    <row r="67" spans="2:22" x14ac:dyDescent="0.3">
      <c r="B67" s="38">
        <v>106</v>
      </c>
      <c r="C67" s="39" t="s">
        <v>87</v>
      </c>
      <c r="D67" s="39" t="s">
        <v>81</v>
      </c>
      <c r="E67" s="39" t="s">
        <v>31</v>
      </c>
      <c r="F67" s="40">
        <v>4</v>
      </c>
      <c r="G67" s="40" t="s">
        <v>82</v>
      </c>
      <c r="H67" s="48">
        <v>9.8537592592592652E-3</v>
      </c>
      <c r="I67" s="48">
        <v>0</v>
      </c>
      <c r="J67" s="48">
        <v>0</v>
      </c>
      <c r="K67" s="48">
        <v>3.766750000000002E-2</v>
      </c>
      <c r="L67" s="48">
        <v>1.1454444444444448E-3</v>
      </c>
      <c r="M67" s="48">
        <v>3.590386800000001E-4</v>
      </c>
      <c r="N67" s="48">
        <v>1.458665346666667E-3</v>
      </c>
      <c r="O67" s="48">
        <v>1.3899386800000004E-3</v>
      </c>
      <c r="P67" s="48">
        <v>7.6896778280802344E-5</v>
      </c>
      <c r="Q67" s="48">
        <v>1.2629259259259262E-3</v>
      </c>
      <c r="R67" s="23">
        <v>7.6028639485344023</v>
      </c>
      <c r="S67" s="48">
        <v>3.0839091192000015E-4</v>
      </c>
      <c r="T67" s="48">
        <v>6.1678182384000021E-5</v>
      </c>
      <c r="U67" s="48">
        <v>1.8061977024000006E-4</v>
      </c>
      <c r="V67" s="23">
        <v>7.6289538196828346</v>
      </c>
    </row>
    <row r="68" spans="2:22" x14ac:dyDescent="0.3">
      <c r="B68" s="38">
        <v>106</v>
      </c>
      <c r="C68" s="39" t="s">
        <v>87</v>
      </c>
      <c r="D68" s="39" t="s">
        <v>81</v>
      </c>
      <c r="E68" s="39" t="s">
        <v>32</v>
      </c>
      <c r="F68" s="40">
        <v>4</v>
      </c>
      <c r="G68" s="40" t="s">
        <v>82</v>
      </c>
      <c r="H68" s="48">
        <v>9.7454761904761512E-4</v>
      </c>
      <c r="I68" s="48">
        <v>0</v>
      </c>
      <c r="J68" s="48">
        <v>0</v>
      </c>
      <c r="K68" s="48">
        <v>3.7253571428571271E-3</v>
      </c>
      <c r="L68" s="48">
        <v>1.1328571428571378E-4</v>
      </c>
      <c r="M68" s="48">
        <v>3.5509319999999848E-5</v>
      </c>
      <c r="N68" s="48">
        <v>1.442636057142851E-4</v>
      </c>
      <c r="O68" s="48">
        <v>1.3746646285714225E-4</v>
      </c>
      <c r="P68" s="48">
        <v>7.6051758739254721E-6</v>
      </c>
      <c r="Q68" s="48">
        <v>1.2490476190476135E-4</v>
      </c>
      <c r="R68" s="23">
        <v>0.75193159930559672</v>
      </c>
      <c r="S68" s="48">
        <v>3.0500200079999873E-5</v>
      </c>
      <c r="T68" s="48">
        <v>6.1000400159999733E-6</v>
      </c>
      <c r="U68" s="48">
        <v>1.7863493759999922E-5</v>
      </c>
      <c r="V68" s="23">
        <v>0.7545119162323648</v>
      </c>
    </row>
    <row r="69" spans="2:22" x14ac:dyDescent="0.3">
      <c r="B69" s="38">
        <v>106</v>
      </c>
      <c r="C69" s="39" t="s">
        <v>87</v>
      </c>
      <c r="D69" s="39" t="s">
        <v>81</v>
      </c>
      <c r="E69" s="39" t="s">
        <v>33</v>
      </c>
      <c r="F69" s="40">
        <v>4</v>
      </c>
      <c r="G69" s="40" t="s">
        <v>82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23"/>
      <c r="S69" s="48"/>
      <c r="T69" s="48"/>
      <c r="U69" s="48"/>
      <c r="V69" s="23"/>
    </row>
    <row r="70" spans="2:22" x14ac:dyDescent="0.3">
      <c r="B70" s="43">
        <v>106</v>
      </c>
      <c r="C70" s="44" t="s">
        <v>87</v>
      </c>
      <c r="D70" s="44"/>
      <c r="E70" s="44" t="s">
        <v>83</v>
      </c>
      <c r="F70" s="45"/>
      <c r="G70" s="45"/>
      <c r="H70" s="46">
        <f>SUM(H58:H69)</f>
        <v>2.0292247089947091E-2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7.7570214285714284E-2</v>
      </c>
      <c r="L70" s="46">
        <f t="shared" si="4"/>
        <v>2.3588603174603171E-3</v>
      </c>
      <c r="M70" s="46">
        <f t="shared" si="4"/>
        <v>7.393829519999999E-4</v>
      </c>
      <c r="N70" s="46">
        <f t="shared" si="4"/>
        <v>3.0038888567619046E-3</v>
      </c>
      <c r="O70" s="46">
        <f t="shared" si="4"/>
        <v>2.8623572377142852E-3</v>
      </c>
      <c r="P70" s="46">
        <f t="shared" si="4"/>
        <v>1.5835666208595994E-4</v>
      </c>
      <c r="Q70" s="46">
        <f t="shared" si="4"/>
        <v>2.6007947089947085E-3</v>
      </c>
      <c r="R70" s="47">
        <f t="shared" si="4"/>
        <v>15.656886856652157</v>
      </c>
      <c r="S70" s="46">
        <f t="shared" si="4"/>
        <v>6.3508194388800011E-4</v>
      </c>
      <c r="T70" s="46">
        <f t="shared" si="4"/>
        <v>1.2701638877759996E-4</v>
      </c>
      <c r="U70" s="46">
        <f t="shared" si="4"/>
        <v>3.7195763673599993E-4</v>
      </c>
      <c r="V70" s="47">
        <f t="shared" si="4"/>
        <v>15.710614789105085</v>
      </c>
    </row>
    <row r="71" spans="2:22" x14ac:dyDescent="0.3">
      <c r="B71" s="38">
        <v>107</v>
      </c>
      <c r="C71" s="39" t="s">
        <v>88</v>
      </c>
      <c r="D71" s="39" t="s">
        <v>81</v>
      </c>
      <c r="E71" s="39" t="s">
        <v>22</v>
      </c>
      <c r="F71" s="40">
        <v>1</v>
      </c>
      <c r="G71" s="40" t="s">
        <v>82</v>
      </c>
      <c r="H71" s="48">
        <v>4.9389296901731903E-5</v>
      </c>
      <c r="I71" s="48">
        <v>0</v>
      </c>
      <c r="J71" s="48">
        <v>0</v>
      </c>
      <c r="K71" s="48">
        <v>3.4312564163308476E-5</v>
      </c>
      <c r="L71" s="48">
        <v>2.6390999999998499E-6</v>
      </c>
      <c r="M71" s="48">
        <v>2.7529979999998438E-6</v>
      </c>
      <c r="N71" s="48">
        <v>5.3920979999996942E-6</v>
      </c>
      <c r="O71" s="48">
        <v>5.3920979999996942E-6</v>
      </c>
      <c r="P71" s="48">
        <v>1.6334639999999072E-7</v>
      </c>
      <c r="Q71" s="48">
        <v>8.2228799999995332E-6</v>
      </c>
      <c r="R71" s="23">
        <v>3.6776830135036985E-2</v>
      </c>
      <c r="S71" s="48">
        <v>6.3893999999996377E-5</v>
      </c>
      <c r="T71" s="48">
        <v>6.124378799999652E-8</v>
      </c>
      <c r="U71" s="48">
        <v>9.0057426239994914E-6</v>
      </c>
      <c r="V71" s="23">
        <v>3.8392430783860898E-2</v>
      </c>
    </row>
    <row r="72" spans="2:22" x14ac:dyDescent="0.3">
      <c r="B72" s="38">
        <v>107</v>
      </c>
      <c r="C72" s="39" t="s">
        <v>88</v>
      </c>
      <c r="D72" s="39" t="s">
        <v>81</v>
      </c>
      <c r="E72" s="39" t="s">
        <v>23</v>
      </c>
      <c r="F72" s="40">
        <v>1</v>
      </c>
      <c r="G72" s="40" t="s">
        <v>82</v>
      </c>
      <c r="H72" s="48">
        <v>4.9389296901731903E-5</v>
      </c>
      <c r="I72" s="48">
        <v>0</v>
      </c>
      <c r="J72" s="48">
        <v>0</v>
      </c>
      <c r="K72" s="48">
        <v>3.4312564163308476E-5</v>
      </c>
      <c r="L72" s="48">
        <v>2.6390999999998499E-6</v>
      </c>
      <c r="M72" s="48">
        <v>2.7529979999998438E-6</v>
      </c>
      <c r="N72" s="48">
        <v>5.3920979999996942E-6</v>
      </c>
      <c r="O72" s="48">
        <v>5.3920979999996942E-6</v>
      </c>
      <c r="P72" s="48">
        <v>1.6334639999999072E-7</v>
      </c>
      <c r="Q72" s="48">
        <v>8.2228799999995332E-6</v>
      </c>
      <c r="R72" s="23">
        <v>3.6776830135036985E-2</v>
      </c>
      <c r="S72" s="48">
        <v>6.3893999999996377E-5</v>
      </c>
      <c r="T72" s="48">
        <v>6.124378799999652E-8</v>
      </c>
      <c r="U72" s="48">
        <v>9.0057426239994914E-6</v>
      </c>
      <c r="V72" s="23">
        <v>3.8392430783860898E-2</v>
      </c>
    </row>
    <row r="73" spans="2:22" x14ac:dyDescent="0.3">
      <c r="B73" s="38">
        <v>107</v>
      </c>
      <c r="C73" s="39" t="s">
        <v>88</v>
      </c>
      <c r="D73" s="39" t="s">
        <v>81</v>
      </c>
      <c r="E73" s="39" t="s">
        <v>24</v>
      </c>
      <c r="F73" s="40">
        <v>1</v>
      </c>
      <c r="G73" s="40" t="s">
        <v>82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3">
        <v>0</v>
      </c>
      <c r="S73" s="48">
        <v>0</v>
      </c>
      <c r="T73" s="48">
        <v>0</v>
      </c>
      <c r="U73" s="48">
        <v>0</v>
      </c>
      <c r="V73" s="23">
        <v>0</v>
      </c>
    </row>
    <row r="74" spans="2:22" x14ac:dyDescent="0.3">
      <c r="B74" s="38">
        <v>107</v>
      </c>
      <c r="C74" s="39" t="s">
        <v>88</v>
      </c>
      <c r="D74" s="39" t="s">
        <v>81</v>
      </c>
      <c r="E74" s="39" t="s">
        <v>25</v>
      </c>
      <c r="F74" s="40">
        <v>2</v>
      </c>
      <c r="G74" s="40" t="s">
        <v>82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23">
        <v>0</v>
      </c>
      <c r="S74" s="48">
        <v>0</v>
      </c>
      <c r="T74" s="48">
        <v>0</v>
      </c>
      <c r="U74" s="48">
        <v>0</v>
      </c>
      <c r="V74" s="23">
        <v>0</v>
      </c>
    </row>
    <row r="75" spans="2:22" x14ac:dyDescent="0.3">
      <c r="B75" s="38">
        <v>107</v>
      </c>
      <c r="C75" s="39" t="s">
        <v>88</v>
      </c>
      <c r="D75" s="39" t="s">
        <v>81</v>
      </c>
      <c r="E75" s="39" t="s">
        <v>26</v>
      </c>
      <c r="F75" s="40">
        <v>2</v>
      </c>
      <c r="G75" s="40" t="s">
        <v>82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23">
        <v>0</v>
      </c>
      <c r="S75" s="48">
        <v>0</v>
      </c>
      <c r="T75" s="48">
        <v>0</v>
      </c>
      <c r="U75" s="48">
        <v>0</v>
      </c>
      <c r="V75" s="23">
        <v>0</v>
      </c>
    </row>
    <row r="76" spans="2:22" x14ac:dyDescent="0.3">
      <c r="B76" s="38">
        <v>107</v>
      </c>
      <c r="C76" s="39" t="s">
        <v>88</v>
      </c>
      <c r="D76" s="39" t="s">
        <v>81</v>
      </c>
      <c r="E76" s="39" t="s">
        <v>27</v>
      </c>
      <c r="F76" s="40">
        <v>2</v>
      </c>
      <c r="G76" s="40" t="s">
        <v>82</v>
      </c>
      <c r="H76" s="48">
        <v>2.3496958001000288E-2</v>
      </c>
      <c r="I76" s="48">
        <v>0</v>
      </c>
      <c r="J76" s="48">
        <v>0</v>
      </c>
      <c r="K76" s="48">
        <v>1.6324202400694935E-2</v>
      </c>
      <c r="L76" s="48">
        <v>1.2555518250000001E-3</v>
      </c>
      <c r="M76" s="48">
        <v>1.3097387985000002E-3</v>
      </c>
      <c r="N76" s="48">
        <v>2.5652906235000008E-3</v>
      </c>
      <c r="O76" s="48">
        <v>2.5652906235000008E-3</v>
      </c>
      <c r="P76" s="48">
        <v>7.7712049799999998E-5</v>
      </c>
      <c r="Q76" s="48">
        <v>3.9120351600000006E-3</v>
      </c>
      <c r="R76" s="23">
        <v>17.496576936744844</v>
      </c>
      <c r="S76" s="48">
        <v>3.0397570500000005E-2</v>
      </c>
      <c r="T76" s="48">
        <v>2.9136732141000001E-5</v>
      </c>
      <c r="U76" s="48">
        <v>4.284482053368001E-3</v>
      </c>
      <c r="V76" s="23">
        <v>18.26519894542286</v>
      </c>
    </row>
    <row r="77" spans="2:22" x14ac:dyDescent="0.3">
      <c r="B77" s="38">
        <v>107</v>
      </c>
      <c r="C77" s="39" t="s">
        <v>88</v>
      </c>
      <c r="D77" s="39" t="s">
        <v>81</v>
      </c>
      <c r="E77" s="39" t="s">
        <v>28</v>
      </c>
      <c r="F77" s="40">
        <v>3</v>
      </c>
      <c r="G77" s="40" t="s">
        <v>82</v>
      </c>
      <c r="H77" s="48">
        <v>3.5955408144462866E-2</v>
      </c>
      <c r="I77" s="48">
        <v>0</v>
      </c>
      <c r="J77" s="48">
        <v>0</v>
      </c>
      <c r="K77" s="48">
        <v>2.4979546710889991E-2</v>
      </c>
      <c r="L77" s="48">
        <v>1.9212648000000001E-3</v>
      </c>
      <c r="M77" s="48">
        <v>2.0041825440000002E-3</v>
      </c>
      <c r="N77" s="48">
        <v>3.9254473439999998E-3</v>
      </c>
      <c r="O77" s="48">
        <v>3.9254473439999998E-3</v>
      </c>
      <c r="P77" s="48">
        <v>1.189161792E-4</v>
      </c>
      <c r="Q77" s="48">
        <v>5.9862566399999997E-3</v>
      </c>
      <c r="R77" s="23">
        <v>26.773532338308449</v>
      </c>
      <c r="S77" s="48">
        <v>4.6514832000000006E-2</v>
      </c>
      <c r="T77" s="48">
        <v>4.4585477664000002E-5</v>
      </c>
      <c r="U77" s="48">
        <v>6.5561806302720021E-3</v>
      </c>
      <c r="V77" s="23">
        <v>27.949689610652321</v>
      </c>
    </row>
    <row r="78" spans="2:22" x14ac:dyDescent="0.3">
      <c r="B78" s="38">
        <v>107</v>
      </c>
      <c r="C78" s="39" t="s">
        <v>88</v>
      </c>
      <c r="D78" s="39" t="s">
        <v>81</v>
      </c>
      <c r="E78" s="39" t="s">
        <v>29</v>
      </c>
      <c r="F78" s="40">
        <v>3</v>
      </c>
      <c r="G78" s="40" t="s">
        <v>82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23">
        <v>0</v>
      </c>
      <c r="S78" s="48">
        <v>0</v>
      </c>
      <c r="T78" s="48">
        <v>0</v>
      </c>
      <c r="U78" s="48">
        <v>0</v>
      </c>
      <c r="V78" s="23">
        <v>0</v>
      </c>
    </row>
    <row r="79" spans="2:22" x14ac:dyDescent="0.3">
      <c r="B79" s="38">
        <v>107</v>
      </c>
      <c r="C79" s="39" t="s">
        <v>88</v>
      </c>
      <c r="D79" s="39" t="s">
        <v>81</v>
      </c>
      <c r="E79" s="39" t="s">
        <v>30</v>
      </c>
      <c r="F79" s="40">
        <v>3</v>
      </c>
      <c r="G79" s="40" t="s">
        <v>82</v>
      </c>
      <c r="H79" s="48">
        <v>6.2971353549712034E-4</v>
      </c>
      <c r="I79" s="48">
        <v>0</v>
      </c>
      <c r="J79" s="48">
        <v>0</v>
      </c>
      <c r="K79" s="48">
        <v>4.3748519308220988E-4</v>
      </c>
      <c r="L79" s="48">
        <v>3.3648525000000152E-5</v>
      </c>
      <c r="M79" s="48">
        <v>3.5100724500000161E-5</v>
      </c>
      <c r="N79" s="48">
        <v>6.874924950000032E-5</v>
      </c>
      <c r="O79" s="48">
        <v>6.874924950000032E-5</v>
      </c>
      <c r="P79" s="48">
        <v>2.0826666000000093E-6</v>
      </c>
      <c r="Q79" s="48">
        <v>1.0484172000000047E-4</v>
      </c>
      <c r="R79" s="23">
        <v>0.46890458422175041</v>
      </c>
      <c r="S79" s="48">
        <v>8.146485000000037E-4</v>
      </c>
      <c r="T79" s="48">
        <v>7.8085829700000353E-7</v>
      </c>
      <c r="U79" s="48">
        <v>1.1482321845600054E-4</v>
      </c>
      <c r="V79" s="23">
        <v>0.4895034924942564</v>
      </c>
    </row>
    <row r="80" spans="2:22" x14ac:dyDescent="0.3">
      <c r="B80" s="38">
        <v>107</v>
      </c>
      <c r="C80" s="39" t="s">
        <v>88</v>
      </c>
      <c r="D80" s="39" t="s">
        <v>81</v>
      </c>
      <c r="E80" s="39" t="s">
        <v>31</v>
      </c>
      <c r="F80" s="40">
        <v>4</v>
      </c>
      <c r="G80" s="40" t="s">
        <v>82</v>
      </c>
      <c r="H80" s="48">
        <v>1.3335110163468316E-3</v>
      </c>
      <c r="I80" s="48">
        <v>0</v>
      </c>
      <c r="J80" s="48">
        <v>0</v>
      </c>
      <c r="K80" s="48">
        <v>9.264392324093777E-4</v>
      </c>
      <c r="L80" s="48">
        <v>7.1255699999999705E-5</v>
      </c>
      <c r="M80" s="48">
        <v>7.4330945999999691E-5</v>
      </c>
      <c r="N80" s="48">
        <v>1.4558664599999941E-4</v>
      </c>
      <c r="O80" s="48">
        <v>1.4558664599999941E-4</v>
      </c>
      <c r="P80" s="48">
        <v>4.4103527999999814E-6</v>
      </c>
      <c r="Q80" s="48">
        <v>2.2201775999999908E-4</v>
      </c>
      <c r="R80" s="23">
        <v>0.99297441364605099</v>
      </c>
      <c r="S80" s="48">
        <v>1.725137999999993E-3</v>
      </c>
      <c r="T80" s="48">
        <v>1.653582275999993E-6</v>
      </c>
      <c r="U80" s="48">
        <v>2.4315505084799904E-4</v>
      </c>
      <c r="V80" s="23">
        <v>1.0365956311642988</v>
      </c>
    </row>
    <row r="81" spans="2:22" x14ac:dyDescent="0.3">
      <c r="B81" s="38">
        <v>107</v>
      </c>
      <c r="C81" s="39" t="s">
        <v>88</v>
      </c>
      <c r="D81" s="39" t="s">
        <v>81</v>
      </c>
      <c r="E81" s="39" t="s">
        <v>32</v>
      </c>
      <c r="F81" s="40">
        <v>4</v>
      </c>
      <c r="G81" s="40" t="s">
        <v>82</v>
      </c>
      <c r="H81" s="48">
        <v>3.5683767011503438E-3</v>
      </c>
      <c r="I81" s="48">
        <v>0</v>
      </c>
      <c r="J81" s="48">
        <v>0</v>
      </c>
      <c r="K81" s="48">
        <v>2.4790827607991863E-3</v>
      </c>
      <c r="L81" s="48">
        <v>1.906749750000006E-4</v>
      </c>
      <c r="M81" s="48">
        <v>1.9890410550000065E-4</v>
      </c>
      <c r="N81" s="48">
        <v>3.8957908050000128E-4</v>
      </c>
      <c r="O81" s="48">
        <v>3.8957908050000128E-4</v>
      </c>
      <c r="P81" s="48">
        <v>1.1801777400000039E-5</v>
      </c>
      <c r="Q81" s="48">
        <v>5.9410308000000186E-4</v>
      </c>
      <c r="R81" s="23">
        <v>2.6571259772565816</v>
      </c>
      <c r="S81" s="48">
        <v>4.6163415000000148E-3</v>
      </c>
      <c r="T81" s="48">
        <v>4.4248636830000147E-6</v>
      </c>
      <c r="U81" s="48">
        <v>6.5066490458400223E-4</v>
      </c>
      <c r="V81" s="23">
        <v>2.7738531241341162</v>
      </c>
    </row>
    <row r="82" spans="2:22" x14ac:dyDescent="0.3">
      <c r="B82" s="38">
        <v>107</v>
      </c>
      <c r="C82" s="39" t="s">
        <v>88</v>
      </c>
      <c r="D82" s="39" t="s">
        <v>81</v>
      </c>
      <c r="E82" s="39" t="s">
        <v>33</v>
      </c>
      <c r="F82" s="40">
        <v>4</v>
      </c>
      <c r="G82" s="40" t="s">
        <v>82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23"/>
      <c r="S82" s="48"/>
      <c r="T82" s="48"/>
      <c r="U82" s="48"/>
      <c r="V82" s="23"/>
    </row>
    <row r="83" spans="2:22" x14ac:dyDescent="0.3">
      <c r="B83" s="43">
        <v>107</v>
      </c>
      <c r="C83" s="44" t="s">
        <v>88</v>
      </c>
      <c r="D83" s="44"/>
      <c r="E83" s="44" t="s">
        <v>83</v>
      </c>
      <c r="F83" s="45"/>
      <c r="G83" s="45"/>
      <c r="H83" s="46">
        <f>SUM(H71:H82)</f>
        <v>6.508274599226091E-2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4.5215381426202315E-2</v>
      </c>
      <c r="L83" s="46">
        <f t="shared" si="5"/>
        <v>3.4776740250000004E-3</v>
      </c>
      <c r="M83" s="46">
        <f t="shared" si="5"/>
        <v>3.6277631145000011E-3</v>
      </c>
      <c r="N83" s="46">
        <f t="shared" si="5"/>
        <v>7.105437139500001E-3</v>
      </c>
      <c r="O83" s="46">
        <f t="shared" si="5"/>
        <v>7.105437139500001E-3</v>
      </c>
      <c r="P83" s="46">
        <f t="shared" si="5"/>
        <v>2.1524971860000002E-4</v>
      </c>
      <c r="Q83" s="46">
        <f t="shared" si="5"/>
        <v>1.083570012E-2</v>
      </c>
      <c r="R83" s="47">
        <f t="shared" si="5"/>
        <v>48.462667910447756</v>
      </c>
      <c r="S83" s="46">
        <f t="shared" si="5"/>
        <v>8.4196318500000006E-2</v>
      </c>
      <c r="T83" s="46">
        <f t="shared" si="5"/>
        <v>8.0704001637000016E-5</v>
      </c>
      <c r="U83" s="46">
        <f t="shared" si="5"/>
        <v>1.1867317342776004E-2</v>
      </c>
      <c r="V83" s="47">
        <f t="shared" si="5"/>
        <v>50.591625665435565</v>
      </c>
    </row>
    <row r="84" spans="2:22" x14ac:dyDescent="0.3">
      <c r="B84" s="49" t="s">
        <v>89</v>
      </c>
      <c r="C84" s="39" t="s">
        <v>90</v>
      </c>
      <c r="D84" s="39" t="s">
        <v>81</v>
      </c>
      <c r="E84" s="39" t="s">
        <v>22</v>
      </c>
      <c r="F84" s="40">
        <v>1</v>
      </c>
      <c r="G84" s="40" t="s">
        <v>82</v>
      </c>
      <c r="H84" s="48">
        <v>9.0014011558521997E-2</v>
      </c>
      <c r="I84" s="48">
        <v>5.3268739379031049E-5</v>
      </c>
      <c r="J84" s="48">
        <v>0.11265510364839613</v>
      </c>
      <c r="K84" s="48">
        <v>0.81171075212149424</v>
      </c>
      <c r="L84" s="48">
        <v>0.15693453737979349</v>
      </c>
      <c r="M84" s="48">
        <v>0.2441418432116115</v>
      </c>
      <c r="N84" s="48">
        <v>0.40107638059140494</v>
      </c>
      <c r="O84" s="48">
        <v>0.40107638059140494</v>
      </c>
      <c r="P84" s="48">
        <v>1.3270457880390192E-3</v>
      </c>
      <c r="Q84" s="48">
        <v>0.1536727240227749</v>
      </c>
      <c r="R84" s="23">
        <v>4786.4170306621663</v>
      </c>
      <c r="S84" s="48">
        <v>8.7473212425142527E-2</v>
      </c>
      <c r="T84" s="48">
        <v>1.7177885503706792E-2</v>
      </c>
      <c r="U84" s="48">
        <v>7.2198070900199888E-3</v>
      </c>
      <c r="V84" s="23">
        <v>4793.7228708528992</v>
      </c>
    </row>
    <row r="85" spans="2:22" x14ac:dyDescent="0.3">
      <c r="B85" s="49" t="s">
        <v>89</v>
      </c>
      <c r="C85" s="39" t="s">
        <v>90</v>
      </c>
      <c r="D85" s="39" t="s">
        <v>81</v>
      </c>
      <c r="E85" s="39" t="s">
        <v>23</v>
      </c>
      <c r="F85" s="40">
        <v>1</v>
      </c>
      <c r="G85" s="40" t="s">
        <v>82</v>
      </c>
      <c r="H85" s="48">
        <v>4.5897071956347291E-2</v>
      </c>
      <c r="I85" s="48">
        <v>9.0537474403326116E-5</v>
      </c>
      <c r="J85" s="48">
        <v>0.15866732260356034</v>
      </c>
      <c r="K85" s="48">
        <v>1.325613005170748</v>
      </c>
      <c r="L85" s="48">
        <v>0.21639293968002632</v>
      </c>
      <c r="M85" s="48">
        <v>0.34301517511075824</v>
      </c>
      <c r="N85" s="48">
        <v>0.55940811479078467</v>
      </c>
      <c r="O85" s="48">
        <v>0.55940811479078467</v>
      </c>
      <c r="P85" s="48">
        <v>2.2554949763635627E-3</v>
      </c>
      <c r="Q85" s="48">
        <v>0.21328694817880026</v>
      </c>
      <c r="R85" s="23">
        <v>7989.6453665601921</v>
      </c>
      <c r="S85" s="48">
        <v>0.14687043124432192</v>
      </c>
      <c r="T85" s="48">
        <v>2.4162301549285472E-2</v>
      </c>
      <c r="U85" s="48">
        <v>1.0160632335398379E-2</v>
      </c>
      <c r="V85" s="23">
        <v>8000.517493202984</v>
      </c>
    </row>
    <row r="86" spans="2:22" x14ac:dyDescent="0.3">
      <c r="B86" s="49" t="s">
        <v>89</v>
      </c>
      <c r="C86" s="39" t="s">
        <v>90</v>
      </c>
      <c r="D86" s="39" t="s">
        <v>81</v>
      </c>
      <c r="E86" s="39" t="s">
        <v>24</v>
      </c>
      <c r="F86" s="40">
        <v>1</v>
      </c>
      <c r="G86" s="40" t="s">
        <v>82</v>
      </c>
      <c r="H86" s="48">
        <v>9.4097526743355545E-2</v>
      </c>
      <c r="I86" s="48">
        <v>1.2600113903861126E-4</v>
      </c>
      <c r="J86" s="48">
        <v>0.21140853538765639</v>
      </c>
      <c r="K86" s="48">
        <v>1.430651485772513</v>
      </c>
      <c r="L86" s="48">
        <v>0.26618201959911075</v>
      </c>
      <c r="M86" s="48">
        <v>0.43393772859869612</v>
      </c>
      <c r="N86" s="48">
        <v>0.70011974819780665</v>
      </c>
      <c r="O86" s="48">
        <v>0.70011974819780665</v>
      </c>
      <c r="P86" s="48">
        <v>3.1389757444706661E-3</v>
      </c>
      <c r="Q86" s="48">
        <v>0.26791045313446377</v>
      </c>
      <c r="R86" s="23">
        <v>10596.772038397534</v>
      </c>
      <c r="S86" s="48">
        <v>0.19342191994744692</v>
      </c>
      <c r="T86" s="48">
        <v>3.0436850379970827E-2</v>
      </c>
      <c r="U86" s="48">
        <v>1.2801050303352527E-2</v>
      </c>
      <c r="V86" s="23">
        <v>10610.677767809459</v>
      </c>
    </row>
    <row r="87" spans="2:22" x14ac:dyDescent="0.3">
      <c r="B87" s="49" t="s">
        <v>89</v>
      </c>
      <c r="C87" s="39" t="s">
        <v>90</v>
      </c>
      <c r="D87" s="39" t="s">
        <v>81</v>
      </c>
      <c r="E87" s="39" t="s">
        <v>25</v>
      </c>
      <c r="F87" s="40">
        <v>2</v>
      </c>
      <c r="G87" s="40" t="s">
        <v>82</v>
      </c>
      <c r="H87" s="48">
        <v>0.2054886406786097</v>
      </c>
      <c r="I87" s="48">
        <v>9.6458810561045791E-6</v>
      </c>
      <c r="J87" s="48">
        <v>3.0928753709870637E-3</v>
      </c>
      <c r="K87" s="48">
        <v>0.22173769954652967</v>
      </c>
      <c r="L87" s="48">
        <v>1.046515468504718E-2</v>
      </c>
      <c r="M87" s="48">
        <v>2.0866231349528152E-2</v>
      </c>
      <c r="N87" s="48">
        <v>3.1331386034575318E-2</v>
      </c>
      <c r="O87" s="48">
        <v>3.1331386034575318E-2</v>
      </c>
      <c r="P87" s="48">
        <v>2.4030089648541229E-4</v>
      </c>
      <c r="Q87" s="48">
        <v>1.5258596928855155E-2</v>
      </c>
      <c r="R87" s="23">
        <v>652.52849626382101</v>
      </c>
      <c r="S87" s="48">
        <v>1.239871758266374E-2</v>
      </c>
      <c r="T87" s="48">
        <v>1.239989903377548E-3</v>
      </c>
      <c r="U87" s="48">
        <v>5.2251642588253865E-4</v>
      </c>
      <c r="V87" s="23">
        <v>653.20798119459414</v>
      </c>
    </row>
    <row r="88" spans="2:22" x14ac:dyDescent="0.3">
      <c r="B88" s="49" t="s">
        <v>89</v>
      </c>
      <c r="C88" s="39" t="s">
        <v>90</v>
      </c>
      <c r="D88" s="39" t="s">
        <v>81</v>
      </c>
      <c r="E88" s="39" t="s">
        <v>26</v>
      </c>
      <c r="F88" s="40">
        <v>2</v>
      </c>
      <c r="G88" s="40" t="s">
        <v>82</v>
      </c>
      <c r="H88" s="48">
        <v>0.24437105729705902</v>
      </c>
      <c r="I88" s="48">
        <v>1.9001123909055922E-6</v>
      </c>
      <c r="J88" s="48">
        <v>9.2920320837921024E-4</v>
      </c>
      <c r="K88" s="48">
        <v>0.10959603444692215</v>
      </c>
      <c r="L88" s="48">
        <v>2.7195274000780733E-3</v>
      </c>
      <c r="M88" s="48">
        <v>8.1567864335142393E-3</v>
      </c>
      <c r="N88" s="48">
        <v>1.0876313833592314E-2</v>
      </c>
      <c r="O88" s="48">
        <v>1.0876313833592314E-2</v>
      </c>
      <c r="P88" s="48">
        <v>4.7336133247121774E-5</v>
      </c>
      <c r="Q88" s="48">
        <v>7.8697518838139503E-3</v>
      </c>
      <c r="R88" s="23">
        <v>166.64698193010884</v>
      </c>
      <c r="S88" s="48">
        <v>3.2170375640162467E-3</v>
      </c>
      <c r="T88" s="48">
        <v>3.218658837382659E-4</v>
      </c>
      <c r="U88" s="48">
        <v>1.3563001462881956E-4</v>
      </c>
      <c r="V88" s="23">
        <v>166.8233239025632</v>
      </c>
    </row>
    <row r="89" spans="2:22" x14ac:dyDescent="0.3">
      <c r="B89" s="49" t="s">
        <v>89</v>
      </c>
      <c r="C89" s="39" t="s">
        <v>90</v>
      </c>
      <c r="D89" s="39" t="s">
        <v>81</v>
      </c>
      <c r="E89" s="39" t="s">
        <v>27</v>
      </c>
      <c r="F89" s="40">
        <v>2</v>
      </c>
      <c r="G89" s="40" t="s">
        <v>82</v>
      </c>
      <c r="H89" s="48">
        <v>0.14112930462321863</v>
      </c>
      <c r="I89" s="48">
        <v>5.1227924441430485E-5</v>
      </c>
      <c r="J89" s="48">
        <v>0.11430168586975194</v>
      </c>
      <c r="K89" s="48">
        <v>0.99861148146405099</v>
      </c>
      <c r="L89" s="48">
        <v>0.15141056690368548</v>
      </c>
      <c r="M89" s="48">
        <v>0.25904660602191504</v>
      </c>
      <c r="N89" s="48">
        <v>0.41045717292560047</v>
      </c>
      <c r="O89" s="48">
        <v>0.41045717292560047</v>
      </c>
      <c r="P89" s="48">
        <v>1.2762044334531802E-3</v>
      </c>
      <c r="Q89" s="48">
        <v>0.15957818831003945</v>
      </c>
      <c r="R89" s="23">
        <v>4718.970154639399</v>
      </c>
      <c r="S89" s="48">
        <v>8.6596527828976089E-2</v>
      </c>
      <c r="T89" s="48">
        <v>1.7945963162965848E-2</v>
      </c>
      <c r="U89" s="48">
        <v>7.5415629460633049E-3</v>
      </c>
      <c r="V89" s="23">
        <v>4726.4829648576861</v>
      </c>
    </row>
    <row r="90" spans="2:22" x14ac:dyDescent="0.3">
      <c r="B90" s="49" t="s">
        <v>89</v>
      </c>
      <c r="C90" s="39" t="s">
        <v>90</v>
      </c>
      <c r="D90" s="39" t="s">
        <v>81</v>
      </c>
      <c r="E90" s="39" t="s">
        <v>28</v>
      </c>
      <c r="F90" s="40">
        <v>3</v>
      </c>
      <c r="G90" s="40" t="s">
        <v>82</v>
      </c>
      <c r="H90" s="48">
        <v>2.541864385113686E-2</v>
      </c>
      <c r="I90" s="48">
        <v>1.2050790713097865E-4</v>
      </c>
      <c r="J90" s="48">
        <v>0.21706679801971021</v>
      </c>
      <c r="K90" s="48">
        <v>1.7262865363202731</v>
      </c>
      <c r="L90" s="48">
        <v>0.30401401564466402</v>
      </c>
      <c r="M90" s="48">
        <v>0.49367205920657681</v>
      </c>
      <c r="N90" s="48">
        <v>0.79768607485124088</v>
      </c>
      <c r="O90" s="48">
        <v>0.79768607485124088</v>
      </c>
      <c r="P90" s="48">
        <v>3.0021268092278878E-3</v>
      </c>
      <c r="Q90" s="48">
        <v>0.30415590715979274</v>
      </c>
      <c r="R90" s="23">
        <v>10694.898562410075</v>
      </c>
      <c r="S90" s="48">
        <v>0.19483160268460287</v>
      </c>
      <c r="T90" s="48">
        <v>3.4704971965710991E-2</v>
      </c>
      <c r="U90" s="48">
        <v>1.4590408228546526E-2</v>
      </c>
      <c r="V90" s="23">
        <v>10710.11143412297</v>
      </c>
    </row>
    <row r="91" spans="2:22" x14ac:dyDescent="0.3">
      <c r="B91" s="49" t="s">
        <v>89</v>
      </c>
      <c r="C91" s="39" t="s">
        <v>90</v>
      </c>
      <c r="D91" s="39" t="s">
        <v>81</v>
      </c>
      <c r="E91" s="39" t="s">
        <v>29</v>
      </c>
      <c r="F91" s="40">
        <v>3</v>
      </c>
      <c r="G91" s="40" t="s">
        <v>82</v>
      </c>
      <c r="H91" s="48">
        <v>3.1543387449879293E-2</v>
      </c>
      <c r="I91" s="48">
        <v>1.6258949753499238E-4</v>
      </c>
      <c r="J91" s="48">
        <v>0.19079895587667253</v>
      </c>
      <c r="K91" s="48">
        <v>1.7228714442074722</v>
      </c>
      <c r="L91" s="48">
        <v>0.31868452387216156</v>
      </c>
      <c r="M91" s="48">
        <v>0.54154068353461149</v>
      </c>
      <c r="N91" s="48">
        <v>0.86022520740677311</v>
      </c>
      <c r="O91" s="48">
        <v>0.86022520740677311</v>
      </c>
      <c r="P91" s="48">
        <v>4.0504752017489331E-3</v>
      </c>
      <c r="Q91" s="48">
        <v>0.33060202572528208</v>
      </c>
      <c r="R91" s="23">
        <v>10763.627602478009</v>
      </c>
      <c r="S91" s="48">
        <v>0.20189792355492578</v>
      </c>
      <c r="T91" s="48">
        <v>3.7772629062996534E-2</v>
      </c>
      <c r="U91" s="48">
        <v>1.5877831964034573E-2</v>
      </c>
      <c r="V91" s="23">
        <v>10779.931294027656</v>
      </c>
    </row>
    <row r="92" spans="2:22" x14ac:dyDescent="0.3">
      <c r="B92" s="49" t="s">
        <v>89</v>
      </c>
      <c r="C92" s="39" t="s">
        <v>90</v>
      </c>
      <c r="D92" s="39" t="s">
        <v>81</v>
      </c>
      <c r="E92" s="39" t="s">
        <v>30</v>
      </c>
      <c r="F92" s="40">
        <v>3</v>
      </c>
      <c r="G92" s="40" t="s">
        <v>82</v>
      </c>
      <c r="H92" s="48">
        <v>9.1818583790870031E-2</v>
      </c>
      <c r="I92" s="48">
        <v>1.5237008359372375E-4</v>
      </c>
      <c r="J92" s="48">
        <v>0.20072777547484069</v>
      </c>
      <c r="K92" s="48">
        <v>1.640716105334747</v>
      </c>
      <c r="L92" s="48">
        <v>0.28484481846576359</v>
      </c>
      <c r="M92" s="48">
        <v>0.4545204872777619</v>
      </c>
      <c r="N92" s="48">
        <v>0.73936530574352544</v>
      </c>
      <c r="O92" s="48">
        <v>0.73936530574352544</v>
      </c>
      <c r="P92" s="48">
        <v>3.7958862930366271E-3</v>
      </c>
      <c r="Q92" s="48">
        <v>0.28110314026132227</v>
      </c>
      <c r="R92" s="23">
        <v>8941.4588279788713</v>
      </c>
      <c r="S92" s="48">
        <v>0.16372163734380038</v>
      </c>
      <c r="T92" s="48">
        <v>3.2048655070424051E-2</v>
      </c>
      <c r="U92" s="48">
        <v>1.347005756775735E-2</v>
      </c>
      <c r="V92" s="23">
        <v>8955.1023681234528</v>
      </c>
    </row>
    <row r="93" spans="2:22" x14ac:dyDescent="0.3">
      <c r="B93" s="49" t="s">
        <v>89</v>
      </c>
      <c r="C93" s="39" t="s">
        <v>90</v>
      </c>
      <c r="D93" s="39" t="s">
        <v>81</v>
      </c>
      <c r="E93" s="39" t="s">
        <v>31</v>
      </c>
      <c r="F93" s="40">
        <v>4</v>
      </c>
      <c r="G93" s="40" t="s">
        <v>82</v>
      </c>
      <c r="H93" s="48">
        <v>0.27292060433370818</v>
      </c>
      <c r="I93" s="48">
        <v>1.0561884037166487E-4</v>
      </c>
      <c r="J93" s="48">
        <v>0.10209132322360769</v>
      </c>
      <c r="K93" s="48">
        <v>0.69611850560719624</v>
      </c>
      <c r="L93" s="48">
        <v>0.14104094680135915</v>
      </c>
      <c r="M93" s="48">
        <v>0.21096534084890478</v>
      </c>
      <c r="N93" s="48">
        <v>0.35200628765026409</v>
      </c>
      <c r="O93" s="48">
        <v>0.35200628765026409</v>
      </c>
      <c r="P93" s="48">
        <v>2.6312061987327036E-3</v>
      </c>
      <c r="Q93" s="48">
        <v>0.13394310970459999</v>
      </c>
      <c r="R93" s="23">
        <v>4928.7903411149946</v>
      </c>
      <c r="S93" s="48">
        <v>9.1148020180885331E-2</v>
      </c>
      <c r="T93" s="48">
        <v>1.4950513347688892E-2</v>
      </c>
      <c r="U93" s="48">
        <v>6.28698913962558E-3</v>
      </c>
      <c r="V93" s="23">
        <v>4935.5242945971277</v>
      </c>
    </row>
    <row r="94" spans="2:22" x14ac:dyDescent="0.3">
      <c r="B94" s="49" t="s">
        <v>89</v>
      </c>
      <c r="C94" s="39" t="s">
        <v>90</v>
      </c>
      <c r="D94" s="39" t="s">
        <v>81</v>
      </c>
      <c r="E94" s="39" t="s">
        <v>32</v>
      </c>
      <c r="F94" s="40">
        <v>4</v>
      </c>
      <c r="G94" s="40" t="s">
        <v>82</v>
      </c>
      <c r="H94" s="48">
        <v>0.17922362270558481</v>
      </c>
      <c r="I94" s="48">
        <v>1.0194533867653437E-4</v>
      </c>
      <c r="J94" s="48">
        <v>1.8871464301535943E-2</v>
      </c>
      <c r="K94" s="48">
        <v>0.32644861843040762</v>
      </c>
      <c r="L94" s="48">
        <v>2.7390347451434906E-2</v>
      </c>
      <c r="M94" s="48">
        <v>4.9753613560568934E-2</v>
      </c>
      <c r="N94" s="48">
        <v>7.7143961012003839E-2</v>
      </c>
      <c r="O94" s="48">
        <v>7.7143961012003839E-2</v>
      </c>
      <c r="P94" s="48">
        <v>2.5396908933452414E-3</v>
      </c>
      <c r="Q94" s="48">
        <v>3.2997214017197067E-2</v>
      </c>
      <c r="R94" s="23">
        <v>1715.8383210468767</v>
      </c>
      <c r="S94" s="48">
        <v>3.2457271106018051E-2</v>
      </c>
      <c r="T94" s="48">
        <v>3.2460605367340971E-3</v>
      </c>
      <c r="U94" s="48">
        <v>1.3678497531826089E-3</v>
      </c>
      <c r="V94" s="23">
        <v>1717.6170788644738</v>
      </c>
    </row>
    <row r="95" spans="2:22" x14ac:dyDescent="0.3">
      <c r="B95" s="49" t="s">
        <v>89</v>
      </c>
      <c r="C95" s="39" t="s">
        <v>90</v>
      </c>
      <c r="D95" s="39" t="s">
        <v>81</v>
      </c>
      <c r="E95" s="39" t="s">
        <v>33</v>
      </c>
      <c r="F95" s="40">
        <v>4</v>
      </c>
      <c r="G95" s="40" t="s">
        <v>82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23"/>
      <c r="S95" s="48"/>
      <c r="T95" s="48"/>
      <c r="U95" s="48"/>
      <c r="V95" s="23"/>
    </row>
    <row r="96" spans="2:22" x14ac:dyDescent="0.3">
      <c r="B96" s="50" t="s">
        <v>89</v>
      </c>
      <c r="C96" s="44" t="s">
        <v>90</v>
      </c>
      <c r="D96" s="44"/>
      <c r="E96" s="44" t="s">
        <v>83</v>
      </c>
      <c r="F96" s="45"/>
      <c r="G96" s="45"/>
      <c r="H96" s="46">
        <f>SUM(H84:H95)</f>
        <v>1.4219224549882914</v>
      </c>
      <c r="I96" s="46">
        <f t="shared" ref="I96:V96" si="6">SUM(I84:I95)</f>
        <v>9.756129380173031E-4</v>
      </c>
      <c r="J96" s="46">
        <f t="shared" si="6"/>
        <v>1.3306110429850979</v>
      </c>
      <c r="K96" s="46">
        <f t="shared" si="6"/>
        <v>11.010361668422354</v>
      </c>
      <c r="L96" s="46">
        <f t="shared" si="6"/>
        <v>1.8800793978831245</v>
      </c>
      <c r="M96" s="46">
        <f t="shared" si="6"/>
        <v>3.059616555154447</v>
      </c>
      <c r="N96" s="46">
        <f t="shared" si="6"/>
        <v>4.939695953037571</v>
      </c>
      <c r="O96" s="46">
        <f t="shared" si="6"/>
        <v>4.939695953037571</v>
      </c>
      <c r="P96" s="46">
        <f t="shared" si="6"/>
        <v>2.4304743368150358E-2</v>
      </c>
      <c r="Q96" s="46">
        <f t="shared" si="6"/>
        <v>1.9003780593269415</v>
      </c>
      <c r="R96" s="47">
        <f t="shared" si="6"/>
        <v>65955.593723482059</v>
      </c>
      <c r="S96" s="46">
        <f t="shared" si="6"/>
        <v>1.2140343014627999</v>
      </c>
      <c r="T96" s="46">
        <f t="shared" si="6"/>
        <v>0.21400768636659931</v>
      </c>
      <c r="U96" s="46">
        <f t="shared" si="6"/>
        <v>8.9974335768492189E-2</v>
      </c>
      <c r="V96" s="47">
        <f t="shared" si="6"/>
        <v>66049.718871555859</v>
      </c>
    </row>
    <row r="97" spans="2:22" x14ac:dyDescent="0.3">
      <c r="B97" s="49" t="s">
        <v>91</v>
      </c>
      <c r="C97" s="39" t="s">
        <v>92</v>
      </c>
      <c r="D97" s="39" t="s">
        <v>81</v>
      </c>
      <c r="E97" s="39" t="s">
        <v>22</v>
      </c>
      <c r="F97" s="40">
        <v>1</v>
      </c>
      <c r="G97" s="40" t="s">
        <v>82</v>
      </c>
      <c r="H97" s="48">
        <v>0.11567821464042716</v>
      </c>
      <c r="I97" s="48">
        <v>3.8038268228506671E-5</v>
      </c>
      <c r="J97" s="48">
        <v>2.3252217209515813E-2</v>
      </c>
      <c r="K97" s="48">
        <v>0.39494523088395089</v>
      </c>
      <c r="L97" s="48">
        <v>5.8560600147034847E-2</v>
      </c>
      <c r="M97" s="48">
        <v>0.10225360200416615</v>
      </c>
      <c r="N97" s="48">
        <v>0.16081420215120101</v>
      </c>
      <c r="O97" s="48">
        <v>0.16081420215120101</v>
      </c>
      <c r="P97" s="48">
        <v>9.476200155171835E-4</v>
      </c>
      <c r="Q97" s="48">
        <v>6.4665353822406291E-2</v>
      </c>
      <c r="R97" s="23">
        <v>2647.6068324890925</v>
      </c>
      <c r="S97" s="48">
        <v>4.9411473751305439E-2</v>
      </c>
      <c r="T97" s="48">
        <v>6.9406303946039074E-3</v>
      </c>
      <c r="U97" s="48">
        <v>2.920251540069212E-3</v>
      </c>
      <c r="V97" s="23">
        <v>2650.9104271904653</v>
      </c>
    </row>
    <row r="98" spans="2:22" x14ac:dyDescent="0.3">
      <c r="B98" s="49" t="s">
        <v>91</v>
      </c>
      <c r="C98" s="39" t="s">
        <v>92</v>
      </c>
      <c r="D98" s="39" t="s">
        <v>81</v>
      </c>
      <c r="E98" s="39" t="s">
        <v>23</v>
      </c>
      <c r="F98" s="40">
        <v>1</v>
      </c>
      <c r="G98" s="40" t="s">
        <v>82</v>
      </c>
      <c r="H98" s="48">
        <v>3.5904750687143418E-2</v>
      </c>
      <c r="I98" s="48">
        <v>9.3989772840496661E-5</v>
      </c>
      <c r="J98" s="48">
        <v>8.360297189149142E-2</v>
      </c>
      <c r="K98" s="48">
        <v>1.3920357667858316</v>
      </c>
      <c r="L98" s="48">
        <v>0.23151714333222356</v>
      </c>
      <c r="M98" s="48">
        <v>0.3517544905719916</v>
      </c>
      <c r="N98" s="48">
        <v>0.58327163390421499</v>
      </c>
      <c r="O98" s="48">
        <v>0.58327163390421499</v>
      </c>
      <c r="P98" s="48">
        <v>2.341499604096583E-3</v>
      </c>
      <c r="Q98" s="48">
        <v>0.21995801429245107</v>
      </c>
      <c r="R98" s="23">
        <v>8299.0693601041512</v>
      </c>
      <c r="S98" s="48">
        <v>0.15250069015422735</v>
      </c>
      <c r="T98" s="48">
        <v>2.501677635778627E-2</v>
      </c>
      <c r="U98" s="48">
        <v>1.0520049610340707E-2</v>
      </c>
      <c r="V98" s="23">
        <v>8310.3368767126285</v>
      </c>
    </row>
    <row r="99" spans="2:22" x14ac:dyDescent="0.3">
      <c r="B99" s="49" t="s">
        <v>91</v>
      </c>
      <c r="C99" s="39" t="s">
        <v>92</v>
      </c>
      <c r="D99" s="39" t="s">
        <v>81</v>
      </c>
      <c r="E99" s="39" t="s">
        <v>24</v>
      </c>
      <c r="F99" s="40">
        <v>1</v>
      </c>
      <c r="G99" s="40" t="s">
        <v>82</v>
      </c>
      <c r="H99" s="48">
        <v>7.0481806485338513E-2</v>
      </c>
      <c r="I99" s="48">
        <v>3.7316238171247711E-5</v>
      </c>
      <c r="J99" s="48">
        <v>2.9247189247989486E-2</v>
      </c>
      <c r="K99" s="48">
        <v>0.61199901537078361</v>
      </c>
      <c r="L99" s="48">
        <v>7.1860032155852988E-2</v>
      </c>
      <c r="M99" s="48">
        <v>0.12413198162794344</v>
      </c>
      <c r="N99" s="48">
        <v>0.19599201378379644</v>
      </c>
      <c r="O99" s="48">
        <v>0.19599201378379644</v>
      </c>
      <c r="P99" s="48">
        <v>9.2963260005564472E-4</v>
      </c>
      <c r="Q99" s="48">
        <v>7.7432077500710142E-2</v>
      </c>
      <c r="R99" s="23">
        <v>3147.8486214244958</v>
      </c>
      <c r="S99" s="48">
        <v>5.8083232521023417E-2</v>
      </c>
      <c r="T99" s="48">
        <v>8.5170644031852035E-3</v>
      </c>
      <c r="U99" s="48">
        <v>3.5829646607694748E-3</v>
      </c>
      <c r="V99" s="23">
        <v>3151.8387874296709</v>
      </c>
    </row>
    <row r="100" spans="2:22" x14ac:dyDescent="0.3">
      <c r="B100" s="49" t="s">
        <v>91</v>
      </c>
      <c r="C100" s="39" t="s">
        <v>92</v>
      </c>
      <c r="D100" s="39" t="s">
        <v>81</v>
      </c>
      <c r="E100" s="39" t="s">
        <v>25</v>
      </c>
      <c r="F100" s="40">
        <v>2</v>
      </c>
      <c r="G100" s="40" t="s">
        <v>82</v>
      </c>
      <c r="H100" s="48">
        <v>0.101741866201318</v>
      </c>
      <c r="I100" s="48">
        <v>2.1984613310786236E-5</v>
      </c>
      <c r="J100" s="48">
        <v>1.4796422055512374E-2</v>
      </c>
      <c r="K100" s="48">
        <v>0.27135178270736587</v>
      </c>
      <c r="L100" s="48">
        <v>2.4391679208013044E-2</v>
      </c>
      <c r="M100" s="48">
        <v>4.4368882558433749E-2</v>
      </c>
      <c r="N100" s="48">
        <v>6.8760561766446779E-2</v>
      </c>
      <c r="O100" s="48">
        <v>6.8760561766446779E-2</v>
      </c>
      <c r="P100" s="48">
        <v>5.4768685791783251E-4</v>
      </c>
      <c r="Q100" s="48">
        <v>2.9473595435122384E-2</v>
      </c>
      <c r="R100" s="23">
        <v>1525.6891302988508</v>
      </c>
      <c r="S100" s="48">
        <v>2.8903574407627895E-2</v>
      </c>
      <c r="T100" s="48">
        <v>2.8906767402946884E-3</v>
      </c>
      <c r="U100" s="48">
        <v>1.2180953680580797E-3</v>
      </c>
      <c r="V100" s="23">
        <v>1527.2731413276499</v>
      </c>
    </row>
    <row r="101" spans="2:22" x14ac:dyDescent="0.3">
      <c r="B101" s="49" t="s">
        <v>91</v>
      </c>
      <c r="C101" s="39" t="s">
        <v>92</v>
      </c>
      <c r="D101" s="39" t="s">
        <v>81</v>
      </c>
      <c r="E101" s="39" t="s">
        <v>26</v>
      </c>
      <c r="F101" s="40">
        <v>2</v>
      </c>
      <c r="G101" s="40" t="s">
        <v>82</v>
      </c>
      <c r="H101" s="48">
        <v>0.1181358251228433</v>
      </c>
      <c r="I101" s="48">
        <v>3.2856173965350214E-5</v>
      </c>
      <c r="J101" s="48">
        <v>8.210563384202927E-3</v>
      </c>
      <c r="K101" s="48">
        <v>0.39560865042943044</v>
      </c>
      <c r="L101" s="48">
        <v>3.7795742334364571E-2</v>
      </c>
      <c r="M101" s="48">
        <v>6.713344686387572E-2</v>
      </c>
      <c r="N101" s="48">
        <v>0.10492918919824028</v>
      </c>
      <c r="O101" s="48">
        <v>0.10492918919824028</v>
      </c>
      <c r="P101" s="48">
        <v>8.1852222861047909E-4</v>
      </c>
      <c r="Q101" s="48">
        <v>4.3360405005511096E-2</v>
      </c>
      <c r="R101" s="23">
        <v>2362.7918370198331</v>
      </c>
      <c r="S101" s="48">
        <v>4.4752879780463717E-2</v>
      </c>
      <c r="T101" s="48">
        <v>4.4794180080926348E-3</v>
      </c>
      <c r="U101" s="48">
        <v>1.8875631737302469E-3</v>
      </c>
      <c r="V101" s="23">
        <v>2365.2455255807563</v>
      </c>
    </row>
    <row r="102" spans="2:22" x14ac:dyDescent="0.3">
      <c r="B102" s="49" t="s">
        <v>91</v>
      </c>
      <c r="C102" s="39" t="s">
        <v>92</v>
      </c>
      <c r="D102" s="39" t="s">
        <v>81</v>
      </c>
      <c r="E102" s="39" t="s">
        <v>27</v>
      </c>
      <c r="F102" s="40">
        <v>2</v>
      </c>
      <c r="G102" s="40" t="s">
        <v>82</v>
      </c>
      <c r="H102" s="48">
        <v>2.6573447409500545E-2</v>
      </c>
      <c r="I102" s="48">
        <v>1.4804579460437359E-4</v>
      </c>
      <c r="J102" s="48">
        <v>0.17487265566267277</v>
      </c>
      <c r="K102" s="48">
        <v>1.2701382818585158</v>
      </c>
      <c r="L102" s="48">
        <v>0.38190149898056452</v>
      </c>
      <c r="M102" s="48">
        <v>0.64792365852848066</v>
      </c>
      <c r="N102" s="48">
        <v>1.0298251575090454</v>
      </c>
      <c r="O102" s="48">
        <v>1.0298251575090454</v>
      </c>
      <c r="P102" s="48">
        <v>3.6881583918984295E-3</v>
      </c>
      <c r="Q102" s="48">
        <v>0.39469563546671849</v>
      </c>
      <c r="R102" s="23">
        <v>12423.492465083891</v>
      </c>
      <c r="S102" s="48">
        <v>0.22918472244355981</v>
      </c>
      <c r="T102" s="48">
        <v>4.5265668018964991E-2</v>
      </c>
      <c r="U102" s="48">
        <v>1.9024714089399149E-2</v>
      </c>
      <c r="V102" s="23">
        <v>12442.711252214633</v>
      </c>
    </row>
    <row r="103" spans="2:22" x14ac:dyDescent="0.3">
      <c r="B103" s="49" t="s">
        <v>91</v>
      </c>
      <c r="C103" s="39" t="s">
        <v>92</v>
      </c>
      <c r="D103" s="39" t="s">
        <v>81</v>
      </c>
      <c r="E103" s="39" t="s">
        <v>28</v>
      </c>
      <c r="F103" s="40">
        <v>3</v>
      </c>
      <c r="G103" s="40" t="s">
        <v>82</v>
      </c>
      <c r="H103" s="48">
        <v>2.2462819035153007E-2</v>
      </c>
      <c r="I103" s="48">
        <v>4.1129184496482767E-5</v>
      </c>
      <c r="J103" s="48">
        <v>3.072468369703299E-2</v>
      </c>
      <c r="K103" s="48">
        <v>0.90022450351348837</v>
      </c>
      <c r="L103" s="48">
        <v>0.14400683270196249</v>
      </c>
      <c r="M103" s="48">
        <v>0.17268149488378795</v>
      </c>
      <c r="N103" s="48">
        <v>0.3166883275857505</v>
      </c>
      <c r="O103" s="48">
        <v>0.3166883275857505</v>
      </c>
      <c r="P103" s="48">
        <v>1.0246217892106232E-3</v>
      </c>
      <c r="Q103" s="48">
        <v>0.1141769399414528</v>
      </c>
      <c r="R103" s="23">
        <v>3897.4267324684279</v>
      </c>
      <c r="S103" s="48">
        <v>7.2463221474508954E-2</v>
      </c>
      <c r="T103" s="48">
        <v>1.2893796187197739E-2</v>
      </c>
      <c r="U103" s="48">
        <v>5.420732045864996E-3</v>
      </c>
      <c r="V103" s="23">
        <v>3903.0806642690759</v>
      </c>
    </row>
    <row r="104" spans="2:22" x14ac:dyDescent="0.3">
      <c r="B104" s="49" t="s">
        <v>91</v>
      </c>
      <c r="C104" s="39" t="s">
        <v>92</v>
      </c>
      <c r="D104" s="39" t="s">
        <v>81</v>
      </c>
      <c r="E104" s="39" t="s">
        <v>29</v>
      </c>
      <c r="F104" s="40">
        <v>3</v>
      </c>
      <c r="G104" s="40" t="s">
        <v>82</v>
      </c>
      <c r="H104" s="48">
        <v>2.4386575560768894E-2</v>
      </c>
      <c r="I104" s="48">
        <v>6.1240351189618134E-5</v>
      </c>
      <c r="J104" s="48">
        <v>3.0169172177246437E-2</v>
      </c>
      <c r="K104" s="48">
        <v>0.72251423728928921</v>
      </c>
      <c r="L104" s="48">
        <v>0.10828531741889019</v>
      </c>
      <c r="M104" s="48">
        <v>0.18503178457310887</v>
      </c>
      <c r="N104" s="48">
        <v>0.29331710199199912</v>
      </c>
      <c r="O104" s="48">
        <v>0.29331710199199912</v>
      </c>
      <c r="P104" s="48">
        <v>1.5256368191097849E-3</v>
      </c>
      <c r="Q104" s="48">
        <v>0.11379485972742191</v>
      </c>
      <c r="R104" s="23">
        <v>3577.5323184034341</v>
      </c>
      <c r="S104" s="48">
        <v>6.670887650835379E-2</v>
      </c>
      <c r="T104" s="48">
        <v>1.2834566576661936E-2</v>
      </c>
      <c r="U104" s="48">
        <v>5.3946256306835411E-3</v>
      </c>
      <c r="V104" s="23">
        <v>3583.0247411559876</v>
      </c>
    </row>
    <row r="105" spans="2:22" x14ac:dyDescent="0.3">
      <c r="B105" s="49" t="s">
        <v>91</v>
      </c>
      <c r="C105" s="39" t="s">
        <v>92</v>
      </c>
      <c r="D105" s="39" t="s">
        <v>81</v>
      </c>
      <c r="E105" s="39" t="s">
        <v>30</v>
      </c>
      <c r="F105" s="40">
        <v>3</v>
      </c>
      <c r="G105" s="40" t="s">
        <v>82</v>
      </c>
      <c r="H105" s="48">
        <v>9.1081265701672881E-2</v>
      </c>
      <c r="I105" s="48">
        <v>1.8730714962444643E-4</v>
      </c>
      <c r="J105" s="48">
        <v>9.4021627024461318E-2</v>
      </c>
      <c r="K105" s="48">
        <v>1.3151577361318114</v>
      </c>
      <c r="L105" s="48">
        <v>0.31472260035817978</v>
      </c>
      <c r="M105" s="48">
        <v>0.49938094066678118</v>
      </c>
      <c r="N105" s="48">
        <v>0.81410354102496096</v>
      </c>
      <c r="O105" s="48">
        <v>0.81410354102496096</v>
      </c>
      <c r="P105" s="48">
        <v>4.6662482888897173E-3</v>
      </c>
      <c r="Q105" s="48">
        <v>0.30846754695507078</v>
      </c>
      <c r="R105" s="23">
        <v>9972.4484047351325</v>
      </c>
      <c r="S105" s="48">
        <v>0.18225990826726618</v>
      </c>
      <c r="T105" s="48">
        <v>3.5293205642831206E-2</v>
      </c>
      <c r="U105" s="48">
        <v>1.4834179521653845E-2</v>
      </c>
      <c r="V105" s="23">
        <v>9987.5222777233794</v>
      </c>
    </row>
    <row r="106" spans="2:22" x14ac:dyDescent="0.3">
      <c r="B106" s="49" t="s">
        <v>91</v>
      </c>
      <c r="C106" s="39" t="s">
        <v>92</v>
      </c>
      <c r="D106" s="39" t="s">
        <v>81</v>
      </c>
      <c r="E106" s="39" t="s">
        <v>31</v>
      </c>
      <c r="F106" s="40">
        <v>4</v>
      </c>
      <c r="G106" s="40" t="s">
        <v>82</v>
      </c>
      <c r="H106" s="48">
        <v>0.34790414770856337</v>
      </c>
      <c r="I106" s="48">
        <v>1.0429699762996694E-4</v>
      </c>
      <c r="J106" s="48">
        <v>2.8059882477360916E-2</v>
      </c>
      <c r="K106" s="48">
        <v>0.71988851270194909</v>
      </c>
      <c r="L106" s="48">
        <v>0.13217312718191901</v>
      </c>
      <c r="M106" s="48">
        <v>0.19925296696191303</v>
      </c>
      <c r="N106" s="48">
        <v>0.33142609414383195</v>
      </c>
      <c r="O106" s="48">
        <v>0.33142609414383195</v>
      </c>
      <c r="P106" s="48">
        <v>2.5982760813079483E-3</v>
      </c>
      <c r="Q106" s="48">
        <v>0.12610196348645902</v>
      </c>
      <c r="R106" s="23">
        <v>4931.9883040623417</v>
      </c>
      <c r="S106" s="48">
        <v>9.1424840357177503E-2</v>
      </c>
      <c r="T106" s="48">
        <v>1.4111492221785015E-2</v>
      </c>
      <c r="U106" s="48">
        <v>5.9353629310134586E-3</v>
      </c>
      <c r="V106" s="23">
        <v>4938.4791497533597</v>
      </c>
    </row>
    <row r="107" spans="2:22" x14ac:dyDescent="0.3">
      <c r="B107" s="49" t="s">
        <v>91</v>
      </c>
      <c r="C107" s="39" t="s">
        <v>92</v>
      </c>
      <c r="D107" s="39" t="s">
        <v>81</v>
      </c>
      <c r="E107" s="39" t="s">
        <v>32</v>
      </c>
      <c r="F107" s="40">
        <v>4</v>
      </c>
      <c r="G107" s="40" t="s">
        <v>82</v>
      </c>
      <c r="H107" s="48">
        <v>0.63642024685460941</v>
      </c>
      <c r="I107" s="48">
        <v>9.301327180086212E-6</v>
      </c>
      <c r="J107" s="48">
        <v>6.8089037805392173E-3</v>
      </c>
      <c r="K107" s="48">
        <v>0.11525136424322215</v>
      </c>
      <c r="L107" s="48">
        <v>2.7413974779493698E-3</v>
      </c>
      <c r="M107" s="48">
        <v>8.2241924338481119E-3</v>
      </c>
      <c r="N107" s="48">
        <v>1.0965589911797479E-2</v>
      </c>
      <c r="O107" s="48">
        <v>1.0965589911797479E-2</v>
      </c>
      <c r="P107" s="48">
        <v>2.3171727360916526E-4</v>
      </c>
      <c r="Q107" s="48">
        <v>7.9356242782744908E-3</v>
      </c>
      <c r="R107" s="23">
        <v>168.45948546502655</v>
      </c>
      <c r="S107" s="48">
        <v>3.2445404535914454E-3</v>
      </c>
      <c r="T107" s="48">
        <v>3.2445404535914467E-4</v>
      </c>
      <c r="U107" s="48">
        <v>1.3672099499737993E-4</v>
      </c>
      <c r="V107" s="23">
        <v>168.63728628188335</v>
      </c>
    </row>
    <row r="108" spans="2:22" x14ac:dyDescent="0.3">
      <c r="B108" s="49" t="s">
        <v>91</v>
      </c>
      <c r="C108" s="39" t="s">
        <v>92</v>
      </c>
      <c r="D108" s="39" t="s">
        <v>81</v>
      </c>
      <c r="E108" s="39" t="s">
        <v>33</v>
      </c>
      <c r="F108" s="40">
        <v>4</v>
      </c>
      <c r="G108" s="40" t="s">
        <v>82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23"/>
      <c r="S108" s="48"/>
      <c r="T108" s="48"/>
      <c r="U108" s="48"/>
      <c r="V108" s="23"/>
    </row>
    <row r="109" spans="2:22" x14ac:dyDescent="0.3">
      <c r="B109" s="50" t="s">
        <v>91</v>
      </c>
      <c r="C109" s="44" t="s">
        <v>92</v>
      </c>
      <c r="D109" s="44"/>
      <c r="E109" s="44" t="s">
        <v>83</v>
      </c>
      <c r="F109" s="45"/>
      <c r="G109" s="45"/>
      <c r="H109" s="46">
        <f>SUM(H97:H108)</f>
        <v>1.5907709654073385</v>
      </c>
      <c r="I109" s="46">
        <f t="shared" ref="I109:V109" si="7">SUM(I97:I108)</f>
        <v>7.7550587124136151E-4</v>
      </c>
      <c r="J109" s="46">
        <f t="shared" si="7"/>
        <v>0.52376628860802577</v>
      </c>
      <c r="K109" s="46">
        <f t="shared" si="7"/>
        <v>8.1091150819156397</v>
      </c>
      <c r="L109" s="46">
        <f t="shared" si="7"/>
        <v>1.5079559712969544</v>
      </c>
      <c r="M109" s="46">
        <f t="shared" si="7"/>
        <v>2.4021374416743306</v>
      </c>
      <c r="N109" s="46">
        <f t="shared" si="7"/>
        <v>3.9100934129712845</v>
      </c>
      <c r="O109" s="46">
        <f t="shared" si="7"/>
        <v>3.9100934129712845</v>
      </c>
      <c r="P109" s="46">
        <f t="shared" si="7"/>
        <v>1.9319619950223393E-2</v>
      </c>
      <c r="Q109" s="46">
        <f t="shared" si="7"/>
        <v>1.5000620159115985</v>
      </c>
      <c r="R109" s="47">
        <f t="shared" si="7"/>
        <v>52954.353491554684</v>
      </c>
      <c r="S109" s="46">
        <f t="shared" si="7"/>
        <v>0.97893796011910539</v>
      </c>
      <c r="T109" s="46">
        <f t="shared" si="7"/>
        <v>0.16856774859676271</v>
      </c>
      <c r="U109" s="46">
        <f t="shared" si="7"/>
        <v>7.0875259566580098E-2</v>
      </c>
      <c r="V109" s="47">
        <f t="shared" si="7"/>
        <v>53029.060129639489</v>
      </c>
    </row>
    <row r="110" spans="2:22" x14ac:dyDescent="0.3">
      <c r="B110" s="49" t="s">
        <v>93</v>
      </c>
      <c r="C110" s="39" t="s">
        <v>94</v>
      </c>
      <c r="D110" s="39" t="s">
        <v>81</v>
      </c>
      <c r="E110" s="39" t="s">
        <v>22</v>
      </c>
      <c r="F110" s="40">
        <v>1</v>
      </c>
      <c r="G110" s="40" t="s">
        <v>82</v>
      </c>
      <c r="H110" s="48">
        <v>5.527817298037558E-2</v>
      </c>
      <c r="I110" s="48">
        <v>8.0190120567253558E-5</v>
      </c>
      <c r="J110" s="48">
        <v>0.11595041401709869</v>
      </c>
      <c r="K110" s="48">
        <v>0.74191314326736857</v>
      </c>
      <c r="L110" s="48">
        <v>0.20852671580089896</v>
      </c>
      <c r="M110" s="48">
        <v>0.31357961271044066</v>
      </c>
      <c r="N110" s="48">
        <v>0.52210632851133976</v>
      </c>
      <c r="O110" s="48">
        <v>0.52210632851133976</v>
      </c>
      <c r="P110" s="48">
        <v>1.9977187930789479E-3</v>
      </c>
      <c r="Q110" s="48">
        <v>0.19682840251605871</v>
      </c>
      <c r="R110" s="23">
        <v>6384.1131417001925</v>
      </c>
      <c r="S110" s="48">
        <v>0.11678189394441674</v>
      </c>
      <c r="T110" s="48">
        <v>2.232596632559827E-2</v>
      </c>
      <c r="U110" s="48">
        <v>9.3842158866243933E-3</v>
      </c>
      <c r="V110" s="23">
        <v>6393.6858270138318</v>
      </c>
    </row>
    <row r="111" spans="2:22" x14ac:dyDescent="0.3">
      <c r="B111" s="49" t="s">
        <v>93</v>
      </c>
      <c r="C111" s="39" t="s">
        <v>94</v>
      </c>
      <c r="D111" s="39" t="s">
        <v>81</v>
      </c>
      <c r="E111" s="39" t="s">
        <v>23</v>
      </c>
      <c r="F111" s="40">
        <v>1</v>
      </c>
      <c r="G111" s="40" t="s">
        <v>82</v>
      </c>
      <c r="H111" s="48">
        <v>2.8051167670255932E-2</v>
      </c>
      <c r="I111" s="48">
        <v>1.4997425826206957E-6</v>
      </c>
      <c r="J111" s="48">
        <v>7.5272712135315649E-4</v>
      </c>
      <c r="K111" s="48">
        <v>0.10476136537910884</v>
      </c>
      <c r="L111" s="48">
        <v>2.1246594798836303E-3</v>
      </c>
      <c r="M111" s="48">
        <v>6.373978439650891E-3</v>
      </c>
      <c r="N111" s="48">
        <v>8.4986379195345213E-3</v>
      </c>
      <c r="O111" s="48">
        <v>8.4986379195345213E-3</v>
      </c>
      <c r="P111" s="48">
        <v>3.7362008198620831E-5</v>
      </c>
      <c r="Q111" s="48">
        <v>6.1503300733473506E-3</v>
      </c>
      <c r="R111" s="23">
        <v>130.23879413880772</v>
      </c>
      <c r="S111" s="48">
        <v>2.5146093144236548E-3</v>
      </c>
      <c r="T111" s="48">
        <v>2.5146093144236536E-4</v>
      </c>
      <c r="U111" s="48">
        <v>1.059625831193205E-4</v>
      </c>
      <c r="V111" s="23">
        <v>130.37659472923809</v>
      </c>
    </row>
    <row r="112" spans="2:22" x14ac:dyDescent="0.3">
      <c r="B112" s="49" t="s">
        <v>93</v>
      </c>
      <c r="C112" s="39" t="s">
        <v>94</v>
      </c>
      <c r="D112" s="39" t="s">
        <v>81</v>
      </c>
      <c r="E112" s="39" t="s">
        <v>24</v>
      </c>
      <c r="F112" s="40">
        <v>1</v>
      </c>
      <c r="G112" s="40" t="s">
        <v>82</v>
      </c>
      <c r="H112" s="48">
        <v>4.6346698931079247E-2</v>
      </c>
      <c r="I112" s="48">
        <v>3.6786311945119173E-5</v>
      </c>
      <c r="J112" s="48">
        <v>3.899045044077358E-2</v>
      </c>
      <c r="K112" s="48">
        <v>0.71114777950995223</v>
      </c>
      <c r="L112" s="48">
        <v>6.4930176699172643E-2</v>
      </c>
      <c r="M112" s="48">
        <v>0.11283747869954788</v>
      </c>
      <c r="N112" s="48">
        <v>0.1777676553987205</v>
      </c>
      <c r="O112" s="48">
        <v>0.1777676553987205</v>
      </c>
      <c r="P112" s="48">
        <v>9.1643092915910912E-4</v>
      </c>
      <c r="Q112" s="48">
        <v>7.0930494186439874E-2</v>
      </c>
      <c r="R112" s="23">
        <v>3050.5247259481707</v>
      </c>
      <c r="S112" s="48">
        <v>5.6433086508407421E-2</v>
      </c>
      <c r="T112" s="48">
        <v>7.6956273152463108E-3</v>
      </c>
      <c r="U112" s="48">
        <v>3.2382805952608424E-3</v>
      </c>
      <c r="V112" s="23">
        <v>3054.2288500508253</v>
      </c>
    </row>
    <row r="113" spans="2:22" x14ac:dyDescent="0.3">
      <c r="B113" s="49" t="s">
        <v>93</v>
      </c>
      <c r="C113" s="39" t="s">
        <v>94</v>
      </c>
      <c r="D113" s="39" t="s">
        <v>81</v>
      </c>
      <c r="E113" s="39" t="s">
        <v>25</v>
      </c>
      <c r="F113" s="40">
        <v>2</v>
      </c>
      <c r="G113" s="40" t="s">
        <v>82</v>
      </c>
      <c r="H113" s="48">
        <v>0.11228425981643651</v>
      </c>
      <c r="I113" s="48">
        <v>9.9784375393218242E-6</v>
      </c>
      <c r="J113" s="48">
        <v>2.6043823081751002E-3</v>
      </c>
      <c r="K113" s="48">
        <v>0.18246602731418296</v>
      </c>
      <c r="L113" s="48">
        <v>1.0812396492896765E-2</v>
      </c>
      <c r="M113" s="48">
        <v>2.1424621782275534E-2</v>
      </c>
      <c r="N113" s="48">
        <v>3.2237018275172294E-2</v>
      </c>
      <c r="O113" s="48">
        <v>3.2237018275172294E-2</v>
      </c>
      <c r="P113" s="48">
        <v>2.4858563694450854E-4</v>
      </c>
      <c r="Q113" s="48">
        <v>1.5573589901727539E-2</v>
      </c>
      <c r="R113" s="23">
        <v>674.3095644830637</v>
      </c>
      <c r="S113" s="48">
        <v>1.2810275546718255E-2</v>
      </c>
      <c r="T113" s="48">
        <v>1.2811515513966498E-3</v>
      </c>
      <c r="U113" s="48">
        <v>5.3986143153719399E-4</v>
      </c>
      <c r="V113" s="23">
        <v>675.01160453404771</v>
      </c>
    </row>
    <row r="114" spans="2:22" x14ac:dyDescent="0.3">
      <c r="B114" s="49" t="s">
        <v>93</v>
      </c>
      <c r="C114" s="39" t="s">
        <v>94</v>
      </c>
      <c r="D114" s="39" t="s">
        <v>81</v>
      </c>
      <c r="E114" s="39" t="s">
        <v>26</v>
      </c>
      <c r="F114" s="40">
        <v>2</v>
      </c>
      <c r="G114" s="40" t="s">
        <v>82</v>
      </c>
      <c r="H114" s="48">
        <v>0.1528603983395771</v>
      </c>
      <c r="I114" s="48">
        <v>2.1614970683700716E-5</v>
      </c>
      <c r="J114" s="48">
        <v>4.7432703236108716E-3</v>
      </c>
      <c r="K114" s="48">
        <v>0.22186797378867412</v>
      </c>
      <c r="L114" s="48">
        <v>1.9447634875448851E-2</v>
      </c>
      <c r="M114" s="48">
        <v>3.6328327402485823E-2</v>
      </c>
      <c r="N114" s="48">
        <v>5.5775962277934667E-2</v>
      </c>
      <c r="O114" s="48">
        <v>5.5775962277934667E-2</v>
      </c>
      <c r="P114" s="48">
        <v>5.3847821703254418E-4</v>
      </c>
      <c r="Q114" s="48">
        <v>2.4859956601933894E-2</v>
      </c>
      <c r="R114" s="23">
        <v>1215.1678204409375</v>
      </c>
      <c r="S114" s="48">
        <v>2.3044013225545411E-2</v>
      </c>
      <c r="T114" s="48">
        <v>2.3046273677154549E-3</v>
      </c>
      <c r="U114" s="48">
        <v>9.711414859687801E-4</v>
      </c>
      <c r="V114" s="23">
        <v>1216.4306997271553</v>
      </c>
    </row>
    <row r="115" spans="2:22" x14ac:dyDescent="0.3">
      <c r="B115" s="49" t="s">
        <v>93</v>
      </c>
      <c r="C115" s="39" t="s">
        <v>94</v>
      </c>
      <c r="D115" s="39" t="s">
        <v>81</v>
      </c>
      <c r="E115" s="39" t="s">
        <v>27</v>
      </c>
      <c r="F115" s="40">
        <v>2</v>
      </c>
      <c r="G115" s="40" t="s">
        <v>82</v>
      </c>
      <c r="H115" s="48">
        <v>2.3622928075964129E-2</v>
      </c>
      <c r="I115" s="48">
        <v>1.1837708580337631E-4</v>
      </c>
      <c r="J115" s="48">
        <v>0.17969211602871499</v>
      </c>
      <c r="K115" s="48">
        <v>1.4041578627398945</v>
      </c>
      <c r="L115" s="48">
        <v>0.3230568146441658</v>
      </c>
      <c r="M115" s="48">
        <v>0.54874721063000798</v>
      </c>
      <c r="N115" s="48">
        <v>0.87180402527417378</v>
      </c>
      <c r="O115" s="48">
        <v>0.87180402527417378</v>
      </c>
      <c r="P115" s="48">
        <v>2.9490431901893744E-3</v>
      </c>
      <c r="Q115" s="48">
        <v>0.33481894910746862</v>
      </c>
      <c r="R115" s="23">
        <v>10258.803544469252</v>
      </c>
      <c r="S115" s="48">
        <v>0.18910566204796467</v>
      </c>
      <c r="T115" s="48">
        <v>3.8290892049953104E-2</v>
      </c>
      <c r="U115" s="48">
        <v>1.6092224994200755E-2</v>
      </c>
      <c r="V115" s="23">
        <v>10274.941871851337</v>
      </c>
    </row>
    <row r="116" spans="2:22" x14ac:dyDescent="0.3">
      <c r="B116" s="49" t="s">
        <v>93</v>
      </c>
      <c r="C116" s="39" t="s">
        <v>94</v>
      </c>
      <c r="D116" s="39" t="s">
        <v>81</v>
      </c>
      <c r="E116" s="39" t="s">
        <v>28</v>
      </c>
      <c r="F116" s="40">
        <v>3</v>
      </c>
      <c r="G116" s="40" t="s">
        <v>82</v>
      </c>
      <c r="H116" s="48">
        <v>3.5970366467671808E-2</v>
      </c>
      <c r="I116" s="48">
        <v>9.3047082336964007E-5</v>
      </c>
      <c r="J116" s="48">
        <v>0.11737783867077514</v>
      </c>
      <c r="K116" s="48">
        <v>1.6425226954478798</v>
      </c>
      <c r="L116" s="48">
        <v>0.27290580910079126</v>
      </c>
      <c r="M116" s="48">
        <v>0.42641301046381441</v>
      </c>
      <c r="N116" s="48">
        <v>0.69931881956460551</v>
      </c>
      <c r="O116" s="48">
        <v>0.69931881956460551</v>
      </c>
      <c r="P116" s="48">
        <v>2.3180150336576991E-3</v>
      </c>
      <c r="Q116" s="48">
        <v>0.26456545454440078</v>
      </c>
      <c r="R116" s="23">
        <v>8765.9430035579389</v>
      </c>
      <c r="S116" s="48">
        <v>0.16070119261568705</v>
      </c>
      <c r="T116" s="48">
        <v>3.0200708477357147E-2</v>
      </c>
      <c r="U116" s="48">
        <v>1.2694792610530992E-2</v>
      </c>
      <c r="V116" s="23">
        <v>8778.9603444995792</v>
      </c>
    </row>
    <row r="117" spans="2:22" x14ac:dyDescent="0.3">
      <c r="B117" s="49" t="s">
        <v>93</v>
      </c>
      <c r="C117" s="39" t="s">
        <v>94</v>
      </c>
      <c r="D117" s="39" t="s">
        <v>81</v>
      </c>
      <c r="E117" s="39" t="s">
        <v>29</v>
      </c>
      <c r="F117" s="40">
        <v>3</v>
      </c>
      <c r="G117" s="40" t="s">
        <v>82</v>
      </c>
      <c r="H117" s="48">
        <v>0.22543612859969125</v>
      </c>
      <c r="I117" s="48">
        <v>1.591721088618745E-4</v>
      </c>
      <c r="J117" s="48">
        <v>0.14414924569370638</v>
      </c>
      <c r="K117" s="48">
        <v>1.6594169068015827</v>
      </c>
      <c r="L117" s="48">
        <v>0.33339032703631427</v>
      </c>
      <c r="M117" s="48">
        <v>0.54481160811602669</v>
      </c>
      <c r="N117" s="48">
        <v>0.87820193515234113</v>
      </c>
      <c r="O117" s="48">
        <v>0.87820193515234113</v>
      </c>
      <c r="P117" s="48">
        <v>3.9653402558572229E-3</v>
      </c>
      <c r="Q117" s="48">
        <v>0.33425321424256332</v>
      </c>
      <c r="R117" s="23">
        <v>11014.030990664372</v>
      </c>
      <c r="S117" s="48">
        <v>0.20669129001995501</v>
      </c>
      <c r="T117" s="48">
        <v>3.8317851227398399E-2</v>
      </c>
      <c r="U117" s="48">
        <v>1.6107435467893609E-2</v>
      </c>
      <c r="V117" s="23">
        <v>11030.616992580633</v>
      </c>
    </row>
    <row r="118" spans="2:22" x14ac:dyDescent="0.3">
      <c r="B118" s="49" t="s">
        <v>93</v>
      </c>
      <c r="C118" s="39" t="s">
        <v>94</v>
      </c>
      <c r="D118" s="39" t="s">
        <v>81</v>
      </c>
      <c r="E118" s="39" t="s">
        <v>30</v>
      </c>
      <c r="F118" s="40">
        <v>3</v>
      </c>
      <c r="G118" s="40" t="s">
        <v>82</v>
      </c>
      <c r="H118" s="48">
        <v>0.26189525947615805</v>
      </c>
      <c r="I118" s="48">
        <v>1.9408207456022522E-4</v>
      </c>
      <c r="J118" s="48">
        <v>0.23542980976177288</v>
      </c>
      <c r="K118" s="48">
        <v>1.684803584927399</v>
      </c>
      <c r="L118" s="48">
        <v>0.35089042228845535</v>
      </c>
      <c r="M118" s="48">
        <v>0.56235788817399213</v>
      </c>
      <c r="N118" s="48">
        <v>0.91324831046244737</v>
      </c>
      <c r="O118" s="48">
        <v>0.91324831046244737</v>
      </c>
      <c r="P118" s="48">
        <v>4.835027120623156E-3</v>
      </c>
      <c r="Q118" s="48">
        <v>0.34609556646001305</v>
      </c>
      <c r="R118" s="23">
        <v>11166.899006895466</v>
      </c>
      <c r="S118" s="48">
        <v>0.20403409992035793</v>
      </c>
      <c r="T118" s="48">
        <v>3.9707202613625668E-2</v>
      </c>
      <c r="U118" s="48">
        <v>1.6689211238906442E-2</v>
      </c>
      <c r="V118" s="23">
        <v>11183.832605772332</v>
      </c>
    </row>
    <row r="119" spans="2:22" x14ac:dyDescent="0.3">
      <c r="B119" s="49" t="s">
        <v>93</v>
      </c>
      <c r="C119" s="39" t="s">
        <v>94</v>
      </c>
      <c r="D119" s="39" t="s">
        <v>81</v>
      </c>
      <c r="E119" s="39" t="s">
        <v>31</v>
      </c>
      <c r="F119" s="40">
        <v>4</v>
      </c>
      <c r="G119" s="40" t="s">
        <v>82</v>
      </c>
      <c r="H119" s="48">
        <v>1.5071521507375729E-2</v>
      </c>
      <c r="I119" s="48">
        <v>1.1762367328801444E-6</v>
      </c>
      <c r="J119" s="48">
        <v>5.3603360354936532E-4</v>
      </c>
      <c r="K119" s="48">
        <v>3.0609466620354787E-2</v>
      </c>
      <c r="L119" s="48">
        <v>1.1526533421620422E-3</v>
      </c>
      <c r="M119" s="48">
        <v>2.5448195014193824E-3</v>
      </c>
      <c r="N119" s="48">
        <v>3.6974728435814246E-3</v>
      </c>
      <c r="O119" s="48">
        <v>3.6974728435814246E-3</v>
      </c>
      <c r="P119" s="48">
        <v>2.9302739661224649E-5</v>
      </c>
      <c r="Q119" s="48">
        <v>2.0327043951408022E-3</v>
      </c>
      <c r="R119" s="23">
        <v>53.449710834691459</v>
      </c>
      <c r="S119" s="48">
        <v>1.0079689839682165E-3</v>
      </c>
      <c r="T119" s="48">
        <v>1.3654216903268384E-4</v>
      </c>
      <c r="U119" s="48">
        <v>5.7457732794080789E-5</v>
      </c>
      <c r="V119" s="23">
        <v>53.515599625662411</v>
      </c>
    </row>
    <row r="120" spans="2:22" x14ac:dyDescent="0.3">
      <c r="B120" s="49" t="s">
        <v>93</v>
      </c>
      <c r="C120" s="39" t="s">
        <v>94</v>
      </c>
      <c r="D120" s="39" t="s">
        <v>81</v>
      </c>
      <c r="E120" s="39" t="s">
        <v>32</v>
      </c>
      <c r="F120" s="40">
        <v>4</v>
      </c>
      <c r="G120" s="40" t="s">
        <v>82</v>
      </c>
      <c r="H120" s="48">
        <v>0.32549088702310858</v>
      </c>
      <c r="I120" s="48">
        <v>6.7151824469792752E-5</v>
      </c>
      <c r="J120" s="48">
        <v>5.7440059294503881E-3</v>
      </c>
      <c r="K120" s="48">
        <v>0.34970719339225709</v>
      </c>
      <c r="L120" s="48">
        <v>1.7581916838662958E-2</v>
      </c>
      <c r="M120" s="48">
        <v>3.0692301772254439E-2</v>
      </c>
      <c r="N120" s="48">
        <v>4.8274218610917401E-2</v>
      </c>
      <c r="O120" s="48">
        <v>4.8274218610917401E-2</v>
      </c>
      <c r="P120" s="48">
        <v>1.6729051008264157E-3</v>
      </c>
      <c r="Q120" s="48">
        <v>1.9403687077509696E-2</v>
      </c>
      <c r="R120" s="23">
        <v>1102.9139735447411</v>
      </c>
      <c r="S120" s="48">
        <v>2.0835917382256826E-2</v>
      </c>
      <c r="T120" s="48">
        <v>2.0838182437659626E-3</v>
      </c>
      <c r="U120" s="48">
        <v>8.7809520131054957E-4</v>
      </c>
      <c r="V120" s="23">
        <v>1104.0558493159394</v>
      </c>
    </row>
    <row r="121" spans="2:22" x14ac:dyDescent="0.3">
      <c r="B121" s="49" t="s">
        <v>93</v>
      </c>
      <c r="C121" s="39" t="s">
        <v>94</v>
      </c>
      <c r="D121" s="39" t="s">
        <v>81</v>
      </c>
      <c r="E121" s="39" t="s">
        <v>33</v>
      </c>
      <c r="F121" s="40">
        <v>4</v>
      </c>
      <c r="G121" s="40" t="s">
        <v>82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23"/>
      <c r="S121" s="48"/>
      <c r="T121" s="48"/>
      <c r="U121" s="48"/>
      <c r="V121" s="23"/>
    </row>
    <row r="122" spans="2:22" x14ac:dyDescent="0.3">
      <c r="B122" s="50" t="s">
        <v>93</v>
      </c>
      <c r="C122" s="44" t="s">
        <v>94</v>
      </c>
      <c r="D122" s="44"/>
      <c r="E122" s="44" t="s">
        <v>83</v>
      </c>
      <c r="F122" s="45"/>
      <c r="G122" s="45"/>
      <c r="H122" s="46">
        <f>SUM(H110:H121)</f>
        <v>1.2823077888876939</v>
      </c>
      <c r="I122" s="46">
        <f t="shared" ref="I122:V122" si="8">SUM(I110:I121)</f>
        <v>7.83075996083129E-4</v>
      </c>
      <c r="J122" s="46">
        <f t="shared" si="8"/>
        <v>0.84597029389898049</v>
      </c>
      <c r="K122" s="46">
        <f t="shared" si="8"/>
        <v>8.7333739991886539</v>
      </c>
      <c r="L122" s="46">
        <f t="shared" si="8"/>
        <v>1.6048195265988525</v>
      </c>
      <c r="M122" s="46">
        <f t="shared" si="8"/>
        <v>2.6061108576919159</v>
      </c>
      <c r="N122" s="46">
        <f t="shared" si="8"/>
        <v>4.2109303842907675</v>
      </c>
      <c r="O122" s="46">
        <f t="shared" si="8"/>
        <v>4.2109303842907675</v>
      </c>
      <c r="P122" s="46">
        <f t="shared" si="8"/>
        <v>1.9508209025228821E-2</v>
      </c>
      <c r="Q122" s="46">
        <f t="shared" si="8"/>
        <v>1.6155123491066035</v>
      </c>
      <c r="R122" s="47">
        <f t="shared" si="8"/>
        <v>53816.394276677631</v>
      </c>
      <c r="S122" s="46">
        <f t="shared" si="8"/>
        <v>0.99396000950970131</v>
      </c>
      <c r="T122" s="46">
        <f t="shared" si="8"/>
        <v>0.18259584827253203</v>
      </c>
      <c r="U122" s="46">
        <f t="shared" si="8"/>
        <v>7.6758679228146956E-2</v>
      </c>
      <c r="V122" s="47">
        <f t="shared" si="8"/>
        <v>53895.656839700583</v>
      </c>
    </row>
    <row r="123" spans="2:22" x14ac:dyDescent="0.3">
      <c r="B123" s="49" t="s">
        <v>95</v>
      </c>
      <c r="C123" s="39" t="s">
        <v>96</v>
      </c>
      <c r="D123" s="39" t="s">
        <v>81</v>
      </c>
      <c r="E123" s="39" t="s">
        <v>22</v>
      </c>
      <c r="F123" s="40">
        <v>1</v>
      </c>
      <c r="G123" s="40" t="s">
        <v>82</v>
      </c>
      <c r="H123" s="48">
        <v>5.749089719501993E-2</v>
      </c>
      <c r="I123" s="48">
        <v>1.276141263215945E-4</v>
      </c>
      <c r="J123" s="48">
        <v>0.14532962989019271</v>
      </c>
      <c r="K123" s="48">
        <v>1.0151961616736742</v>
      </c>
      <c r="L123" s="48">
        <v>0.27902092655772481</v>
      </c>
      <c r="M123" s="48">
        <v>0.47466264905190897</v>
      </c>
      <c r="N123" s="48">
        <v>0.75368357560963373</v>
      </c>
      <c r="O123" s="48">
        <v>0.75368357560963373</v>
      </c>
      <c r="P123" s="48">
        <v>3.1791589364327049E-3</v>
      </c>
      <c r="Q123" s="48">
        <v>0.29020102883776727</v>
      </c>
      <c r="R123" s="23">
        <v>9986.8167707301418</v>
      </c>
      <c r="S123" s="48">
        <v>0.18338868592823473</v>
      </c>
      <c r="T123" s="48">
        <v>3.3071363703067215E-2</v>
      </c>
      <c r="U123" s="48">
        <v>1.3903113533560526E-2</v>
      </c>
      <c r="V123" s="23">
        <v>10001.25675426186</v>
      </c>
    </row>
    <row r="124" spans="2:22" x14ac:dyDescent="0.3">
      <c r="B124" s="49" t="s">
        <v>95</v>
      </c>
      <c r="C124" s="39" t="s">
        <v>96</v>
      </c>
      <c r="D124" s="39" t="s">
        <v>81</v>
      </c>
      <c r="E124" s="39" t="s">
        <v>23</v>
      </c>
      <c r="F124" s="40">
        <v>1</v>
      </c>
      <c r="G124" s="40" t="s">
        <v>82</v>
      </c>
      <c r="H124" s="48">
        <v>0.17534723150203224</v>
      </c>
      <c r="I124" s="48">
        <v>1.1530609726176681E-4</v>
      </c>
      <c r="J124" s="48">
        <v>0.18696675106245475</v>
      </c>
      <c r="K124" s="48">
        <v>1.2987994214366507</v>
      </c>
      <c r="L124" s="48">
        <v>0.26482210985688692</v>
      </c>
      <c r="M124" s="48">
        <v>0.42201120084566129</v>
      </c>
      <c r="N124" s="48">
        <v>0.68683331070254827</v>
      </c>
      <c r="O124" s="48">
        <v>0.68683331070254827</v>
      </c>
      <c r="P124" s="48">
        <v>2.8725378616089275E-3</v>
      </c>
      <c r="Q124" s="48">
        <v>0.26113692737829813</v>
      </c>
      <c r="R124" s="23">
        <v>10169.731283044235</v>
      </c>
      <c r="S124" s="48">
        <v>0.18652923784654568</v>
      </c>
      <c r="T124" s="48">
        <v>2.9759271373084404E-2</v>
      </c>
      <c r="U124" s="48">
        <v>1.2515500746595375E-2</v>
      </c>
      <c r="V124" s="23">
        <v>10183.262776859579</v>
      </c>
    </row>
    <row r="125" spans="2:22" x14ac:dyDescent="0.3">
      <c r="B125" s="49" t="s">
        <v>95</v>
      </c>
      <c r="C125" s="39" t="s">
        <v>96</v>
      </c>
      <c r="D125" s="39" t="s">
        <v>81</v>
      </c>
      <c r="E125" s="39" t="s">
        <v>24</v>
      </c>
      <c r="F125" s="40">
        <v>1</v>
      </c>
      <c r="G125" s="40" t="s">
        <v>82</v>
      </c>
      <c r="H125" s="48">
        <v>6.5911826552605954E-2</v>
      </c>
      <c r="I125" s="48">
        <v>1.1292400737947746E-4</v>
      </c>
      <c r="J125" s="48">
        <v>0.18478871903474858</v>
      </c>
      <c r="K125" s="48">
        <v>1.1291640605223858</v>
      </c>
      <c r="L125" s="48">
        <v>0.25887878260553726</v>
      </c>
      <c r="M125" s="48">
        <v>0.38277149933579446</v>
      </c>
      <c r="N125" s="48">
        <v>0.64165028194133167</v>
      </c>
      <c r="O125" s="48">
        <v>0.64165028194133167</v>
      </c>
      <c r="P125" s="48">
        <v>2.8131945698045262E-3</v>
      </c>
      <c r="Q125" s="48">
        <v>0.24091892374107593</v>
      </c>
      <c r="R125" s="23">
        <v>9629.312946072956</v>
      </c>
      <c r="S125" s="48">
        <v>0.17598347724933996</v>
      </c>
      <c r="T125" s="48">
        <v>2.7353830310716549E-2</v>
      </c>
      <c r="U125" s="48">
        <v>1.1504880726321252E-2</v>
      </c>
      <c r="V125" s="23">
        <v>9641.8639744367811</v>
      </c>
    </row>
    <row r="126" spans="2:22" x14ac:dyDescent="0.3">
      <c r="B126" s="49" t="s">
        <v>95</v>
      </c>
      <c r="C126" s="39" t="s">
        <v>96</v>
      </c>
      <c r="D126" s="39" t="s">
        <v>81</v>
      </c>
      <c r="E126" s="39" t="s">
        <v>25</v>
      </c>
      <c r="F126" s="40">
        <v>2</v>
      </c>
      <c r="G126" s="40" t="s">
        <v>82</v>
      </c>
      <c r="H126" s="48">
        <v>0.11232526309153985</v>
      </c>
      <c r="I126" s="48">
        <v>2.2257645927988977E-5</v>
      </c>
      <c r="J126" s="48">
        <v>2.0323377645068995E-2</v>
      </c>
      <c r="K126" s="48">
        <v>0.41489834566209466</v>
      </c>
      <c r="L126" s="48">
        <v>2.4809387587583342E-2</v>
      </c>
      <c r="M126" s="48">
        <v>4.510591850536385E-2</v>
      </c>
      <c r="N126" s="48">
        <v>6.9915306092947202E-2</v>
      </c>
      <c r="O126" s="48">
        <v>6.9915306092947202E-2</v>
      </c>
      <c r="P126" s="48">
        <v>5.5448872311832196E-4</v>
      </c>
      <c r="Q126" s="48">
        <v>2.9945799059851591E-2</v>
      </c>
      <c r="R126" s="23">
        <v>1552.0067158492959</v>
      </c>
      <c r="S126" s="48">
        <v>2.939858203126855E-2</v>
      </c>
      <c r="T126" s="48">
        <v>2.9401827165279623E-3</v>
      </c>
      <c r="U126" s="48">
        <v>1.2389565737183333E-3</v>
      </c>
      <c r="V126" s="23">
        <v>1553.6178548496025</v>
      </c>
    </row>
    <row r="127" spans="2:22" x14ac:dyDescent="0.3">
      <c r="B127" s="49" t="s">
        <v>95</v>
      </c>
      <c r="C127" s="39" t="s">
        <v>96</v>
      </c>
      <c r="D127" s="39" t="s">
        <v>81</v>
      </c>
      <c r="E127" s="39" t="s">
        <v>26</v>
      </c>
      <c r="F127" s="40">
        <v>2</v>
      </c>
      <c r="G127" s="40" t="s">
        <v>82</v>
      </c>
      <c r="H127" s="48">
        <v>0.26356174895223056</v>
      </c>
      <c r="I127" s="48">
        <v>2.7089115470895023E-5</v>
      </c>
      <c r="J127" s="48">
        <v>1.5000734225348554E-2</v>
      </c>
      <c r="K127" s="48">
        <v>0.27984025405166602</v>
      </c>
      <c r="L127" s="48">
        <v>2.7991992568084229E-2</v>
      </c>
      <c r="M127" s="48">
        <v>5.0472483638845496E-2</v>
      </c>
      <c r="N127" s="48">
        <v>7.8464476206929729E-2</v>
      </c>
      <c r="O127" s="48">
        <v>7.8464476206929729E-2</v>
      </c>
      <c r="P127" s="48">
        <v>6.748516485731743E-4</v>
      </c>
      <c r="Q127" s="48">
        <v>3.3187965821979026E-2</v>
      </c>
      <c r="R127" s="23">
        <v>1750.5676158538115</v>
      </c>
      <c r="S127" s="48">
        <v>3.3170653798175152E-2</v>
      </c>
      <c r="T127" s="48">
        <v>3.3174119672559881E-3</v>
      </c>
      <c r="U127" s="48">
        <v>1.3979163503483388E-3</v>
      </c>
      <c r="V127" s="23">
        <v>1752.3854709650086</v>
      </c>
    </row>
    <row r="128" spans="2:22" x14ac:dyDescent="0.3">
      <c r="B128" s="49" t="s">
        <v>95</v>
      </c>
      <c r="C128" s="39" t="s">
        <v>96</v>
      </c>
      <c r="D128" s="39" t="s">
        <v>81</v>
      </c>
      <c r="E128" s="39" t="s">
        <v>27</v>
      </c>
      <c r="F128" s="40">
        <v>2</v>
      </c>
      <c r="G128" s="40" t="s">
        <v>82</v>
      </c>
      <c r="H128" s="48">
        <v>0.41807687938904425</v>
      </c>
      <c r="I128" s="48">
        <v>1.2831734072171297E-4</v>
      </c>
      <c r="J128" s="48">
        <v>0.19844244926975274</v>
      </c>
      <c r="K128" s="48">
        <v>1.4241138662540735</v>
      </c>
      <c r="L128" s="48">
        <v>0.34366958873263226</v>
      </c>
      <c r="M128" s="48">
        <v>0.55676820627048917</v>
      </c>
      <c r="N128" s="48">
        <v>0.90043779500312093</v>
      </c>
      <c r="O128" s="48">
        <v>0.90043779500312093</v>
      </c>
      <c r="P128" s="48">
        <v>3.1966776109619722E-3</v>
      </c>
      <c r="Q128" s="48">
        <v>0.34234438470903689</v>
      </c>
      <c r="R128" s="23">
        <v>10753.042670181741</v>
      </c>
      <c r="S128" s="48">
        <v>0.19864262835082236</v>
      </c>
      <c r="T128" s="48">
        <v>3.9209264645790311E-2</v>
      </c>
      <c r="U128" s="48">
        <v>1.6479294597296152E-2</v>
      </c>
      <c r="V128" s="23">
        <v>10769.69309675496</v>
      </c>
    </row>
    <row r="129" spans="2:22" x14ac:dyDescent="0.3">
      <c r="B129" s="49" t="s">
        <v>95</v>
      </c>
      <c r="C129" s="39" t="s">
        <v>96</v>
      </c>
      <c r="D129" s="39" t="s">
        <v>81</v>
      </c>
      <c r="E129" s="39" t="s">
        <v>28</v>
      </c>
      <c r="F129" s="40">
        <v>3</v>
      </c>
      <c r="G129" s="40" t="s">
        <v>82</v>
      </c>
      <c r="H129" s="48">
        <v>2.2901267411267991E-2</v>
      </c>
      <c r="I129" s="48">
        <v>1.3001493333675564E-4</v>
      </c>
      <c r="J129" s="48">
        <v>0.14904513026831315</v>
      </c>
      <c r="K129" s="48">
        <v>1.5688361517824583</v>
      </c>
      <c r="L129" s="48">
        <v>0.3309565105333569</v>
      </c>
      <c r="M129" s="48">
        <v>0.52972673907324963</v>
      </c>
      <c r="N129" s="48">
        <v>0.86068324960660625</v>
      </c>
      <c r="O129" s="48">
        <v>0.86068324960660625</v>
      </c>
      <c r="P129" s="48">
        <v>3.2389685147051423E-3</v>
      </c>
      <c r="Q129" s="48">
        <v>0.32666084018058711</v>
      </c>
      <c r="R129" s="23">
        <v>11520.722491013294</v>
      </c>
      <c r="S129" s="48">
        <v>0.20920731507463625</v>
      </c>
      <c r="T129" s="48">
        <v>3.7377103976639847E-2</v>
      </c>
      <c r="U129" s="48">
        <v>1.5713667177538478E-2</v>
      </c>
      <c r="V129" s="23">
        <v>11537.091050875199</v>
      </c>
    </row>
    <row r="130" spans="2:22" x14ac:dyDescent="0.3">
      <c r="B130" s="49" t="s">
        <v>95</v>
      </c>
      <c r="C130" s="39" t="s">
        <v>96</v>
      </c>
      <c r="D130" s="39" t="s">
        <v>81</v>
      </c>
      <c r="E130" s="39" t="s">
        <v>29</v>
      </c>
      <c r="F130" s="40">
        <v>3</v>
      </c>
      <c r="G130" s="40" t="s">
        <v>82</v>
      </c>
      <c r="H130" s="48">
        <v>0.16458956761309096</v>
      </c>
      <c r="I130" s="48">
        <v>8.335166935328338E-5</v>
      </c>
      <c r="J130" s="48">
        <v>6.7363355982324555E-2</v>
      </c>
      <c r="K130" s="48">
        <v>1.6337164482729163</v>
      </c>
      <c r="L130" s="48">
        <v>0.15262508990839679</v>
      </c>
      <c r="M130" s="48">
        <v>0.26083864510636617</v>
      </c>
      <c r="N130" s="48">
        <v>0.41346373501476286</v>
      </c>
      <c r="O130" s="48">
        <v>0.41346373501476286</v>
      </c>
      <c r="P130" s="48">
        <v>2.0764801838888138E-3</v>
      </c>
      <c r="Q130" s="48">
        <v>0.16045001112900537</v>
      </c>
      <c r="R130" s="23">
        <v>5065.7595335875458</v>
      </c>
      <c r="S130" s="48">
        <v>9.4757165998503798E-2</v>
      </c>
      <c r="T130" s="48">
        <v>1.8089952773299899E-2</v>
      </c>
      <c r="U130" s="48">
        <v>7.6037327698587204E-3</v>
      </c>
      <c r="V130" s="23">
        <v>5073.5192686639521</v>
      </c>
    </row>
    <row r="131" spans="2:22" x14ac:dyDescent="0.3">
      <c r="B131" s="49" t="s">
        <v>95</v>
      </c>
      <c r="C131" s="39" t="s">
        <v>96</v>
      </c>
      <c r="D131" s="39" t="s">
        <v>81</v>
      </c>
      <c r="E131" s="39" t="s">
        <v>30</v>
      </c>
      <c r="F131" s="40">
        <v>3</v>
      </c>
      <c r="G131" s="40" t="s">
        <v>82</v>
      </c>
      <c r="H131" s="48">
        <v>0.15901083365951887</v>
      </c>
      <c r="I131" s="48">
        <v>1.7983751855604822E-4</v>
      </c>
      <c r="J131" s="48">
        <v>0.19303987060895011</v>
      </c>
      <c r="K131" s="48">
        <v>1.395250365242714</v>
      </c>
      <c r="L131" s="48">
        <v>0.31381386165603065</v>
      </c>
      <c r="M131" s="48">
        <v>0.50523284615149322</v>
      </c>
      <c r="N131" s="48">
        <v>0.81904670780752409</v>
      </c>
      <c r="O131" s="48">
        <v>0.81904670780752409</v>
      </c>
      <c r="P131" s="48">
        <v>4.4801627429752371E-3</v>
      </c>
      <c r="Q131" s="48">
        <v>0.31126159305792345</v>
      </c>
      <c r="R131" s="23">
        <v>10097.624274840167</v>
      </c>
      <c r="S131" s="48">
        <v>0.18458561109841695</v>
      </c>
      <c r="T131" s="48">
        <v>3.5606706062611536E-2</v>
      </c>
      <c r="U131" s="48">
        <v>1.4966104844472422E-2</v>
      </c>
      <c r="V131" s="23">
        <v>10112.849713524285</v>
      </c>
    </row>
    <row r="132" spans="2:22" x14ac:dyDescent="0.3">
      <c r="B132" s="49" t="s">
        <v>95</v>
      </c>
      <c r="C132" s="39" t="s">
        <v>96</v>
      </c>
      <c r="D132" s="39" t="s">
        <v>81</v>
      </c>
      <c r="E132" s="39" t="s">
        <v>31</v>
      </c>
      <c r="F132" s="40">
        <v>4</v>
      </c>
      <c r="G132" s="40" t="s">
        <v>82</v>
      </c>
      <c r="H132" s="48">
        <v>6.4249958259476797E-2</v>
      </c>
      <c r="I132" s="48">
        <v>1.2583728568809515E-4</v>
      </c>
      <c r="J132" s="48">
        <v>6.5726926322150714E-2</v>
      </c>
      <c r="K132" s="48">
        <v>0.89838808657591962</v>
      </c>
      <c r="L132" s="48">
        <v>0.15314526882789281</v>
      </c>
      <c r="M132" s="48">
        <v>0.24283999785748664</v>
      </c>
      <c r="N132" s="48">
        <v>0.39598526668537953</v>
      </c>
      <c r="O132" s="48">
        <v>0.39598526668537953</v>
      </c>
      <c r="P132" s="48">
        <v>3.1348937838086874E-3</v>
      </c>
      <c r="Q132" s="48">
        <v>0.15163918710645827</v>
      </c>
      <c r="R132" s="23">
        <v>5950.643930278492</v>
      </c>
      <c r="S132" s="48">
        <v>0.11031383956746901</v>
      </c>
      <c r="T132" s="48">
        <v>1.7064509478288425E-2</v>
      </c>
      <c r="U132" s="48">
        <v>7.1773624911221695E-3</v>
      </c>
      <c r="V132" s="23">
        <v>5958.4870000922074</v>
      </c>
    </row>
    <row r="133" spans="2:22" x14ac:dyDescent="0.3">
      <c r="B133" s="49" t="s">
        <v>95</v>
      </c>
      <c r="C133" s="39" t="s">
        <v>96</v>
      </c>
      <c r="D133" s="39" t="s">
        <v>81</v>
      </c>
      <c r="E133" s="39" t="s">
        <v>32</v>
      </c>
      <c r="F133" s="40">
        <v>4</v>
      </c>
      <c r="G133" s="40" t="s">
        <v>82</v>
      </c>
      <c r="H133" s="48">
        <v>0.33705776386738845</v>
      </c>
      <c r="I133" s="48">
        <v>8.1756878973385268E-6</v>
      </c>
      <c r="J133" s="48">
        <v>2.2258608315759497E-3</v>
      </c>
      <c r="K133" s="48">
        <v>0.13617801295627324</v>
      </c>
      <c r="L133" s="48">
        <v>2.4100714432212646E-3</v>
      </c>
      <c r="M133" s="48">
        <v>7.2302143296637924E-3</v>
      </c>
      <c r="N133" s="48">
        <v>9.6402857728850582E-3</v>
      </c>
      <c r="O133" s="48">
        <v>9.6402857728850582E-3</v>
      </c>
      <c r="P133" s="48">
        <v>2.0367503182843353E-4</v>
      </c>
      <c r="Q133" s="48">
        <v>6.9765225987983969E-3</v>
      </c>
      <c r="R133" s="23">
        <v>148.09958088819647</v>
      </c>
      <c r="S133" s="48">
        <v>2.8524044238291695E-3</v>
      </c>
      <c r="T133" s="48">
        <v>2.8524044238291695E-4</v>
      </c>
      <c r="U133" s="48">
        <v>1.2019685885844693E-4</v>
      </c>
      <c r="V133" s="23">
        <v>148.25589265062231</v>
      </c>
    </row>
    <row r="134" spans="2:22" x14ac:dyDescent="0.3">
      <c r="B134" s="49" t="s">
        <v>95</v>
      </c>
      <c r="C134" s="39" t="s">
        <v>96</v>
      </c>
      <c r="D134" s="39" t="s">
        <v>81</v>
      </c>
      <c r="E134" s="39" t="s">
        <v>33</v>
      </c>
      <c r="F134" s="40">
        <v>4</v>
      </c>
      <c r="G134" s="40" t="s">
        <v>82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23"/>
      <c r="S134" s="48"/>
      <c r="T134" s="48"/>
      <c r="U134" s="48"/>
      <c r="V134" s="23"/>
    </row>
    <row r="135" spans="2:22" x14ac:dyDescent="0.3">
      <c r="B135" s="50" t="s">
        <v>95</v>
      </c>
      <c r="C135" s="44" t="s">
        <v>96</v>
      </c>
      <c r="D135" s="44"/>
      <c r="E135" s="44" t="s">
        <v>83</v>
      </c>
      <c r="F135" s="45"/>
      <c r="G135" s="45"/>
      <c r="H135" s="46">
        <f>SUM(H123:H134)</f>
        <v>1.8405232374932159</v>
      </c>
      <c r="I135" s="46">
        <f t="shared" ref="I135:V135" si="9">SUM(I123:I134)</f>
        <v>1.0607254279149567E-3</v>
      </c>
      <c r="J135" s="46">
        <f t="shared" si="9"/>
        <v>1.2282528051408808</v>
      </c>
      <c r="K135" s="46">
        <f t="shared" si="9"/>
        <v>11.194381174430825</v>
      </c>
      <c r="L135" s="46">
        <f t="shared" si="9"/>
        <v>2.1521435902773476</v>
      </c>
      <c r="M135" s="46">
        <f t="shared" si="9"/>
        <v>3.4776604001663229</v>
      </c>
      <c r="N135" s="46">
        <f t="shared" si="9"/>
        <v>5.6298039904436692</v>
      </c>
      <c r="O135" s="46">
        <f t="shared" si="9"/>
        <v>5.6298039904436692</v>
      </c>
      <c r="P135" s="46">
        <f t="shared" si="9"/>
        <v>2.642508960770594E-2</v>
      </c>
      <c r="Q135" s="46">
        <f t="shared" si="9"/>
        <v>2.1547231836207814</v>
      </c>
      <c r="R135" s="47">
        <f t="shared" si="9"/>
        <v>76624.327812339878</v>
      </c>
      <c r="S135" s="46">
        <f t="shared" si="9"/>
        <v>1.4088296013672417</v>
      </c>
      <c r="T135" s="46">
        <f t="shared" si="9"/>
        <v>0.24407483744966504</v>
      </c>
      <c r="U135" s="46">
        <f t="shared" si="9"/>
        <v>0.1026207266696902</v>
      </c>
      <c r="V135" s="47">
        <f t="shared" si="9"/>
        <v>76732.282853934055</v>
      </c>
    </row>
    <row r="136" spans="2:22" x14ac:dyDescent="0.3">
      <c r="B136" s="49" t="s">
        <v>97</v>
      </c>
      <c r="C136" s="39" t="s">
        <v>98</v>
      </c>
      <c r="D136" s="39" t="s">
        <v>81</v>
      </c>
      <c r="E136" s="39" t="s">
        <v>22</v>
      </c>
      <c r="F136" s="40">
        <v>1</v>
      </c>
      <c r="G136" s="40" t="s">
        <v>82</v>
      </c>
      <c r="H136" s="48">
        <v>7.7704002787868487E-2</v>
      </c>
      <c r="I136" s="48">
        <v>7.6817878042500652E-5</v>
      </c>
      <c r="J136" s="48">
        <v>0.14462774813058696</v>
      </c>
      <c r="K136" s="48">
        <v>0.88877258400026171</v>
      </c>
      <c r="L136" s="48">
        <v>0.20922487941257947</v>
      </c>
      <c r="M136" s="48">
        <v>0.33194906262435303</v>
      </c>
      <c r="N136" s="48">
        <v>0.54117394203693259</v>
      </c>
      <c r="O136" s="48">
        <v>0.54117394203693259</v>
      </c>
      <c r="P136" s="48">
        <v>1.913708540707911E-3</v>
      </c>
      <c r="Q136" s="48">
        <v>0.20589158614235942</v>
      </c>
      <c r="R136" s="23">
        <v>6514.1254787378275</v>
      </c>
      <c r="S136" s="48">
        <v>0.1190423724726037</v>
      </c>
      <c r="T136" s="48">
        <v>2.340848565540089E-2</v>
      </c>
      <c r="U136" s="48">
        <v>9.8384720316674612E-3</v>
      </c>
      <c r="V136" s="23">
        <v>6524.0772667749516</v>
      </c>
    </row>
    <row r="137" spans="2:22" x14ac:dyDescent="0.3">
      <c r="B137" s="49" t="s">
        <v>97</v>
      </c>
      <c r="C137" s="39" t="s">
        <v>98</v>
      </c>
      <c r="D137" s="39" t="s">
        <v>81</v>
      </c>
      <c r="E137" s="39" t="s">
        <v>23</v>
      </c>
      <c r="F137" s="40">
        <v>1</v>
      </c>
      <c r="G137" s="40" t="s">
        <v>82</v>
      </c>
      <c r="H137" s="48">
        <v>0.12415848924171027</v>
      </c>
      <c r="I137" s="48">
        <v>1.1709135391948597E-4</v>
      </c>
      <c r="J137" s="48">
        <v>0.16890865824675066</v>
      </c>
      <c r="K137" s="48">
        <v>1.197970251769874</v>
      </c>
      <c r="L137" s="48">
        <v>0.28065751373876668</v>
      </c>
      <c r="M137" s="48">
        <v>0.43496051728468804</v>
      </c>
      <c r="N137" s="48">
        <v>0.71561803102345445</v>
      </c>
      <c r="O137" s="48">
        <v>0.71561803102345445</v>
      </c>
      <c r="P137" s="48">
        <v>2.9170126765907032E-3</v>
      </c>
      <c r="Q137" s="48">
        <v>0.2698643582673812</v>
      </c>
      <c r="R137" s="23">
        <v>10310.42695769097</v>
      </c>
      <c r="S137" s="48">
        <v>0.18887876004946036</v>
      </c>
      <c r="T137" s="48">
        <v>3.0881216707506206E-2</v>
      </c>
      <c r="U137" s="48">
        <v>1.2986302666689644E-2</v>
      </c>
      <c r="V137" s="23">
        <v>10324.351529271047</v>
      </c>
    </row>
    <row r="138" spans="2:22" x14ac:dyDescent="0.3">
      <c r="B138" s="49" t="s">
        <v>97</v>
      </c>
      <c r="C138" s="39" t="s">
        <v>98</v>
      </c>
      <c r="D138" s="39" t="s">
        <v>81</v>
      </c>
      <c r="E138" s="39" t="s">
        <v>24</v>
      </c>
      <c r="F138" s="40">
        <v>1</v>
      </c>
      <c r="G138" s="40" t="s">
        <v>82</v>
      </c>
      <c r="H138" s="48">
        <v>6.5768766224323358E-2</v>
      </c>
      <c r="I138" s="48">
        <v>3.8828074392087774E-5</v>
      </c>
      <c r="J138" s="48">
        <v>5.7417971224321358E-2</v>
      </c>
      <c r="K138" s="48">
        <v>0.34866698180103844</v>
      </c>
      <c r="L138" s="48">
        <v>8.1298713786024435E-2</v>
      </c>
      <c r="M138" s="48">
        <v>0.12589904474366112</v>
      </c>
      <c r="N138" s="48">
        <v>0.20719775852968558</v>
      </c>
      <c r="O138" s="48">
        <v>0.20719775852968558</v>
      </c>
      <c r="P138" s="48">
        <v>9.6729588836429181E-4</v>
      </c>
      <c r="Q138" s="48">
        <v>7.9141953976444135E-2</v>
      </c>
      <c r="R138" s="23">
        <v>3049.6549922101976</v>
      </c>
      <c r="S138" s="48">
        <v>5.5732879028618877E-2</v>
      </c>
      <c r="T138" s="48">
        <v>8.8768890207867931E-3</v>
      </c>
      <c r="U138" s="48">
        <v>3.7332677201146573E-3</v>
      </c>
      <c r="V138" s="23">
        <v>3053.6936271141067</v>
      </c>
    </row>
    <row r="139" spans="2:22" x14ac:dyDescent="0.3">
      <c r="B139" s="49" t="s">
        <v>97</v>
      </c>
      <c r="C139" s="39" t="s">
        <v>98</v>
      </c>
      <c r="D139" s="39" t="s">
        <v>81</v>
      </c>
      <c r="E139" s="39" t="s">
        <v>25</v>
      </c>
      <c r="F139" s="40">
        <v>2</v>
      </c>
      <c r="G139" s="40" t="s">
        <v>82</v>
      </c>
      <c r="H139" s="48">
        <v>2.0161135043050088E-2</v>
      </c>
      <c r="I139" s="48">
        <v>5.9506371770062724E-7</v>
      </c>
      <c r="J139" s="48">
        <v>9.6570354207267458E-5</v>
      </c>
      <c r="K139" s="48">
        <v>1.8156267196389797E-2</v>
      </c>
      <c r="L139" s="48">
        <v>6.7434304758262533E-4</v>
      </c>
      <c r="M139" s="48">
        <v>2.0230291427478764E-3</v>
      </c>
      <c r="N139" s="48">
        <v>2.6973721903305013E-3</v>
      </c>
      <c r="O139" s="48">
        <v>2.6973721903305013E-3</v>
      </c>
      <c r="P139" s="48">
        <v>1.4824394370787556E-5</v>
      </c>
      <c r="Q139" s="48">
        <v>1.9520456640549685E-3</v>
      </c>
      <c r="R139" s="23">
        <v>41.38560262582029</v>
      </c>
      <c r="S139" s="48">
        <v>7.9810874383549641E-4</v>
      </c>
      <c r="T139" s="48">
        <v>7.9810874383549638E-5</v>
      </c>
      <c r="U139" s="48">
        <v>3.3631333353391532E-5</v>
      </c>
      <c r="V139" s="23">
        <v>41.429338984982479</v>
      </c>
    </row>
    <row r="140" spans="2:22" x14ac:dyDescent="0.3">
      <c r="B140" s="49" t="s">
        <v>97</v>
      </c>
      <c r="C140" s="39" t="s">
        <v>98</v>
      </c>
      <c r="D140" s="39" t="s">
        <v>81</v>
      </c>
      <c r="E140" s="39" t="s">
        <v>26</v>
      </c>
      <c r="F140" s="40">
        <v>2</v>
      </c>
      <c r="G140" s="40" t="s">
        <v>82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23">
        <v>0</v>
      </c>
      <c r="S140" s="48">
        <v>0</v>
      </c>
      <c r="T140" s="48">
        <v>0</v>
      </c>
      <c r="U140" s="48">
        <v>0</v>
      </c>
      <c r="V140" s="23">
        <v>0</v>
      </c>
    </row>
    <row r="141" spans="2:22" x14ac:dyDescent="0.3">
      <c r="B141" s="49" t="s">
        <v>97</v>
      </c>
      <c r="C141" s="39" t="s">
        <v>98</v>
      </c>
      <c r="D141" s="39" t="s">
        <v>81</v>
      </c>
      <c r="E141" s="39" t="s">
        <v>27</v>
      </c>
      <c r="F141" s="40">
        <v>2</v>
      </c>
      <c r="G141" s="40" t="s">
        <v>82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3">
        <v>0</v>
      </c>
      <c r="S141" s="48">
        <v>0</v>
      </c>
      <c r="T141" s="48">
        <v>0</v>
      </c>
      <c r="U141" s="48">
        <v>0</v>
      </c>
      <c r="V141" s="23">
        <v>0</v>
      </c>
    </row>
    <row r="142" spans="2:22" x14ac:dyDescent="0.3">
      <c r="B142" s="49" t="s">
        <v>97</v>
      </c>
      <c r="C142" s="39" t="s">
        <v>98</v>
      </c>
      <c r="D142" s="39" t="s">
        <v>81</v>
      </c>
      <c r="E142" s="39" t="s">
        <v>28</v>
      </c>
      <c r="F142" s="40">
        <v>3</v>
      </c>
      <c r="G142" s="40" t="s">
        <v>82</v>
      </c>
      <c r="H142" s="48">
        <v>0.30615359279345239</v>
      </c>
      <c r="I142" s="48">
        <v>1.3424673873174299E-4</v>
      </c>
      <c r="J142" s="48">
        <v>0.16015374656030434</v>
      </c>
      <c r="K142" s="48">
        <v>1.4674023238040981</v>
      </c>
      <c r="L142" s="48">
        <v>0.31815592384702129</v>
      </c>
      <c r="M142" s="48">
        <v>0.53962226042540307</v>
      </c>
      <c r="N142" s="48">
        <v>0.85777818427242447</v>
      </c>
      <c r="O142" s="48">
        <v>0.85777818427242447</v>
      </c>
      <c r="P142" s="48">
        <v>3.3443924385802631E-3</v>
      </c>
      <c r="Q142" s="48">
        <v>0.32859689698907479</v>
      </c>
      <c r="R142" s="23">
        <v>11782.109291797018</v>
      </c>
      <c r="S142" s="48">
        <v>0.21376246524376322</v>
      </c>
      <c r="T142" s="48">
        <v>3.7710111678131368E-2</v>
      </c>
      <c r="U142" s="48">
        <v>1.5854264973181164E-2</v>
      </c>
      <c r="V142" s="23">
        <v>11798.690966708195</v>
      </c>
    </row>
    <row r="143" spans="2:22" x14ac:dyDescent="0.3">
      <c r="B143" s="49" t="s">
        <v>97</v>
      </c>
      <c r="C143" s="39" t="s">
        <v>98</v>
      </c>
      <c r="D143" s="39" t="s">
        <v>81</v>
      </c>
      <c r="E143" s="39" t="s">
        <v>29</v>
      </c>
      <c r="F143" s="40">
        <v>3</v>
      </c>
      <c r="G143" s="40" t="s">
        <v>82</v>
      </c>
      <c r="H143" s="48">
        <v>9.2843642222391831E-2</v>
      </c>
      <c r="I143" s="48">
        <v>2.892068533956127E-5</v>
      </c>
      <c r="J143" s="48">
        <v>2.8840115912177153E-2</v>
      </c>
      <c r="K143" s="48">
        <v>0.36254805613072555</v>
      </c>
      <c r="L143" s="48">
        <v>7.7547567122707231E-2</v>
      </c>
      <c r="M143" s="48">
        <v>0.10193161729516306</v>
      </c>
      <c r="N143" s="48">
        <v>0.17947918441787045</v>
      </c>
      <c r="O143" s="48">
        <v>0.17947918441787045</v>
      </c>
      <c r="P143" s="48">
        <v>7.2048023126626288E-4</v>
      </c>
      <c r="Q143" s="48">
        <v>6.7262052892308133E-2</v>
      </c>
      <c r="R143" s="23">
        <v>2209.0017151600296</v>
      </c>
      <c r="S143" s="48">
        <v>4.16537363583609E-2</v>
      </c>
      <c r="T143" s="48">
        <v>7.3746621758688947E-3</v>
      </c>
      <c r="U143" s="48">
        <v>3.1004572717041436E-3</v>
      </c>
      <c r="V143" s="23">
        <v>2212.2407078973965</v>
      </c>
    </row>
    <row r="144" spans="2:22" x14ac:dyDescent="0.3">
      <c r="B144" s="49" t="s">
        <v>97</v>
      </c>
      <c r="C144" s="39" t="s">
        <v>98</v>
      </c>
      <c r="D144" s="39" t="s">
        <v>81</v>
      </c>
      <c r="E144" s="39" t="s">
        <v>30</v>
      </c>
      <c r="F144" s="40">
        <v>3</v>
      </c>
      <c r="G144" s="40" t="s">
        <v>82</v>
      </c>
      <c r="H144" s="48">
        <v>1.5620840949315982E-2</v>
      </c>
      <c r="I144" s="48">
        <v>4.4310681763040977E-7</v>
      </c>
      <c r="J144" s="48">
        <v>1.2714121892857868E-4</v>
      </c>
      <c r="K144" s="48">
        <v>9.1032182983221393E-3</v>
      </c>
      <c r="L144" s="48">
        <v>3.3498744708750783E-4</v>
      </c>
      <c r="M144" s="48">
        <v>1.0049623412625233E-3</v>
      </c>
      <c r="N144" s="48">
        <v>1.3399497883500313E-3</v>
      </c>
      <c r="O144" s="48">
        <v>1.3399497883500313E-3</v>
      </c>
      <c r="P144" s="48">
        <v>1.1038801421669855E-5</v>
      </c>
      <c r="Q144" s="48">
        <v>9.6970050472699619E-4</v>
      </c>
      <c r="R144" s="23">
        <v>20.602296720274875</v>
      </c>
      <c r="S144" s="48">
        <v>3.9646944022643347E-4</v>
      </c>
      <c r="T144" s="48">
        <v>3.9646944022643347E-5</v>
      </c>
      <c r="U144" s="48">
        <v>1.6706740794003934E-5</v>
      </c>
      <c r="V144" s="23">
        <v>20.624023245599286</v>
      </c>
    </row>
    <row r="145" spans="2:22" x14ac:dyDescent="0.3">
      <c r="B145" s="49" t="s">
        <v>97</v>
      </c>
      <c r="C145" s="39" t="s">
        <v>98</v>
      </c>
      <c r="D145" s="39" t="s">
        <v>81</v>
      </c>
      <c r="E145" s="39" t="s">
        <v>31</v>
      </c>
      <c r="F145" s="40">
        <v>4</v>
      </c>
      <c r="G145" s="40" t="s">
        <v>82</v>
      </c>
      <c r="H145" s="48">
        <v>9.0358528603321789E-2</v>
      </c>
      <c r="I145" s="48">
        <v>6.1701214642796085E-6</v>
      </c>
      <c r="J145" s="48">
        <v>3.6522253258809466E-3</v>
      </c>
      <c r="K145" s="48">
        <v>0.10551379252712238</v>
      </c>
      <c r="L145" s="48">
        <v>7.4061058615444942E-3</v>
      </c>
      <c r="M145" s="48">
        <v>1.4539029566141634E-2</v>
      </c>
      <c r="N145" s="48">
        <v>2.1945135427686124E-2</v>
      </c>
      <c r="O145" s="48">
        <v>2.1945135427686124E-2</v>
      </c>
      <c r="P145" s="48">
        <v>1.5371179788205337E-4</v>
      </c>
      <c r="Q145" s="48">
        <v>1.0473048744501961E-2</v>
      </c>
      <c r="R145" s="23">
        <v>297.67938586938027</v>
      </c>
      <c r="S145" s="48">
        <v>5.5452768047073017E-3</v>
      </c>
      <c r="T145" s="48">
        <v>8.7756122549519663E-4</v>
      </c>
      <c r="U145" s="48">
        <v>3.690753826249311E-4</v>
      </c>
      <c r="V145" s="23">
        <v>298.07953103469549</v>
      </c>
    </row>
    <row r="146" spans="2:22" x14ac:dyDescent="0.3">
      <c r="B146" s="49" t="s">
        <v>97</v>
      </c>
      <c r="C146" s="39" t="s">
        <v>98</v>
      </c>
      <c r="D146" s="39" t="s">
        <v>81</v>
      </c>
      <c r="E146" s="39" t="s">
        <v>32</v>
      </c>
      <c r="F146" s="40">
        <v>4</v>
      </c>
      <c r="G146" s="40" t="s">
        <v>82</v>
      </c>
      <c r="H146" s="48">
        <v>0.14936618487574641</v>
      </c>
      <c r="I146" s="48">
        <v>2.4609567530584344E-5</v>
      </c>
      <c r="J146" s="48">
        <v>1.3738278699252388E-3</v>
      </c>
      <c r="K146" s="48">
        <v>0.16644647684120001</v>
      </c>
      <c r="L146" s="48">
        <v>6.9079058979732303E-3</v>
      </c>
      <c r="M146" s="48">
        <v>1.4467426420028403E-2</v>
      </c>
      <c r="N146" s="48">
        <v>2.1375332318001632E-2</v>
      </c>
      <c r="O146" s="48">
        <v>2.1375332318001632E-2</v>
      </c>
      <c r="P146" s="48">
        <v>6.1308045427069767E-4</v>
      </c>
      <c r="Q146" s="48">
        <v>1.1062866461958674E-2</v>
      </c>
      <c r="R146" s="23">
        <v>431.16629916310205</v>
      </c>
      <c r="S146" s="48">
        <v>8.1834503056568593E-3</v>
      </c>
      <c r="T146" s="48">
        <v>8.1840802986579946E-4</v>
      </c>
      <c r="U146" s="48">
        <v>3.4486706610256868E-4</v>
      </c>
      <c r="V146" s="23">
        <v>431.61477101364335</v>
      </c>
    </row>
    <row r="147" spans="2:22" x14ac:dyDescent="0.3">
      <c r="B147" s="49" t="s">
        <v>97</v>
      </c>
      <c r="C147" s="39" t="s">
        <v>98</v>
      </c>
      <c r="D147" s="39" t="s">
        <v>81</v>
      </c>
      <c r="E147" s="39" t="s">
        <v>33</v>
      </c>
      <c r="F147" s="40">
        <v>4</v>
      </c>
      <c r="G147" s="40" t="s">
        <v>82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23"/>
      <c r="S147" s="48"/>
      <c r="T147" s="48"/>
      <c r="U147" s="48"/>
      <c r="V147" s="23"/>
    </row>
    <row r="148" spans="2:22" x14ac:dyDescent="0.3">
      <c r="B148" s="50" t="s">
        <v>97</v>
      </c>
      <c r="C148" s="44" t="s">
        <v>98</v>
      </c>
      <c r="D148" s="44"/>
      <c r="E148" s="44" t="s">
        <v>83</v>
      </c>
      <c r="F148" s="45"/>
      <c r="G148" s="45"/>
      <c r="H148" s="46">
        <f>SUM(H136:H147)</f>
        <v>0.94213518274118058</v>
      </c>
      <c r="I148" s="46">
        <f t="shared" ref="I148:V148" si="10">SUM(I136:I147)</f>
        <v>4.2772258995557366E-4</v>
      </c>
      <c r="J148" s="46">
        <f t="shared" si="10"/>
        <v>0.56519800484308247</v>
      </c>
      <c r="K148" s="46">
        <f t="shared" si="10"/>
        <v>4.5645799523690318</v>
      </c>
      <c r="L148" s="46">
        <f t="shared" si="10"/>
        <v>0.98220794016128699</v>
      </c>
      <c r="M148" s="46">
        <f t="shared" si="10"/>
        <v>1.5663969498434487</v>
      </c>
      <c r="N148" s="46">
        <f t="shared" si="10"/>
        <v>2.5486048900047358</v>
      </c>
      <c r="O148" s="46">
        <f t="shared" si="10"/>
        <v>2.5486048900047358</v>
      </c>
      <c r="P148" s="46">
        <f t="shared" si="10"/>
        <v>1.0655545223454641E-2</v>
      </c>
      <c r="Q148" s="46">
        <f t="shared" si="10"/>
        <v>0.9752145096428102</v>
      </c>
      <c r="R148" s="47">
        <f t="shared" si="10"/>
        <v>34656.152019974623</v>
      </c>
      <c r="S148" s="46">
        <f t="shared" si="10"/>
        <v>0.63399351844723306</v>
      </c>
      <c r="T148" s="46">
        <f t="shared" si="10"/>
        <v>0.11006679231146133</v>
      </c>
      <c r="U148" s="46">
        <f t="shared" si="10"/>
        <v>4.6277045186231963E-2</v>
      </c>
      <c r="V148" s="47">
        <f t="shared" si="10"/>
        <v>34704.801762044612</v>
      </c>
    </row>
    <row r="149" spans="2:22" x14ac:dyDescent="0.3">
      <c r="B149" s="49" t="s">
        <v>99</v>
      </c>
      <c r="C149" s="39" t="s">
        <v>100</v>
      </c>
      <c r="D149" s="39" t="s">
        <v>81</v>
      </c>
      <c r="E149" s="39" t="s">
        <v>22</v>
      </c>
      <c r="F149" s="40">
        <v>1</v>
      </c>
      <c r="G149" s="40" t="s">
        <v>82</v>
      </c>
      <c r="H149" s="48">
        <v>2.2903183631467299E-2</v>
      </c>
      <c r="I149" s="48">
        <v>1.3274662356141568E-4</v>
      </c>
      <c r="J149" s="48">
        <v>0.24566198596291103</v>
      </c>
      <c r="K149" s="48">
        <v>1.159297978141044</v>
      </c>
      <c r="L149" s="48">
        <v>0.29150972008865816</v>
      </c>
      <c r="M149" s="48">
        <v>0.49573385342742426</v>
      </c>
      <c r="N149" s="48">
        <v>0.78724357351608243</v>
      </c>
      <c r="O149" s="48">
        <v>0.78724357351608243</v>
      </c>
      <c r="P149" s="48">
        <v>3.3070211483721096E-3</v>
      </c>
      <c r="Q149" s="48">
        <v>0.30294122353722835</v>
      </c>
      <c r="R149" s="23">
        <v>10439.974214356616</v>
      </c>
      <c r="S149" s="48">
        <v>0.19170800288993833</v>
      </c>
      <c r="T149" s="48">
        <v>3.4551639454959565E-2</v>
      </c>
      <c r="U149" s="48">
        <v>1.4525442174354228E-2</v>
      </c>
      <c r="V149" s="23">
        <v>10455.063302986444</v>
      </c>
    </row>
    <row r="150" spans="2:22" x14ac:dyDescent="0.3">
      <c r="B150" s="49" t="s">
        <v>99</v>
      </c>
      <c r="C150" s="39" t="s">
        <v>100</v>
      </c>
      <c r="D150" s="39" t="s">
        <v>81</v>
      </c>
      <c r="E150" s="39" t="s">
        <v>23</v>
      </c>
      <c r="F150" s="40">
        <v>1</v>
      </c>
      <c r="G150" s="40" t="s">
        <v>82</v>
      </c>
      <c r="H150" s="48">
        <v>6.571851858157389E-2</v>
      </c>
      <c r="I150" s="48">
        <v>2.9885962226861306E-5</v>
      </c>
      <c r="J150" s="48">
        <v>7.0396376927612275E-2</v>
      </c>
      <c r="K150" s="48">
        <v>0.55447868418085822</v>
      </c>
      <c r="L150" s="48">
        <v>9.0637162202381411E-2</v>
      </c>
      <c r="M150" s="48">
        <v>0.11614180550166144</v>
      </c>
      <c r="N150" s="48">
        <v>0.20677896770404275</v>
      </c>
      <c r="O150" s="48">
        <v>0.20677896770404275</v>
      </c>
      <c r="P150" s="48">
        <v>7.4452748003759738E-4</v>
      </c>
      <c r="Q150" s="48">
        <v>7.7337393525370154E-2</v>
      </c>
      <c r="R150" s="23">
        <v>2635.8739052697633</v>
      </c>
      <c r="S150" s="48">
        <v>4.8449900205325212E-2</v>
      </c>
      <c r="T150" s="48">
        <v>8.4343304457377317E-3</v>
      </c>
      <c r="U150" s="48">
        <v>3.5461435718541008E-3</v>
      </c>
      <c r="V150" s="23">
        <v>2639.5985832477263</v>
      </c>
    </row>
    <row r="151" spans="2:22" x14ac:dyDescent="0.3">
      <c r="B151" s="49" t="s">
        <v>99</v>
      </c>
      <c r="C151" s="39" t="s">
        <v>100</v>
      </c>
      <c r="D151" s="39" t="s">
        <v>81</v>
      </c>
      <c r="E151" s="39" t="s">
        <v>24</v>
      </c>
      <c r="F151" s="40">
        <v>1</v>
      </c>
      <c r="G151" s="40" t="s">
        <v>82</v>
      </c>
      <c r="H151" s="48">
        <v>0.13274704251873254</v>
      </c>
      <c r="I151" s="48">
        <v>9.360685027941605E-6</v>
      </c>
      <c r="J151" s="48">
        <v>1.3660647235985151E-2</v>
      </c>
      <c r="K151" s="48">
        <v>0.26967792124834949</v>
      </c>
      <c r="L151" s="48">
        <v>1.6197670558177498E-2</v>
      </c>
      <c r="M151" s="48">
        <v>3.0959429084076995E-2</v>
      </c>
      <c r="N151" s="48">
        <v>4.7157099642254494E-2</v>
      </c>
      <c r="O151" s="48">
        <v>4.7157099642254494E-2</v>
      </c>
      <c r="P151" s="48">
        <v>2.3319601297679086E-4</v>
      </c>
      <c r="Q151" s="48">
        <v>2.1708028934841805E-2</v>
      </c>
      <c r="R151" s="23">
        <v>723.99592348317424</v>
      </c>
      <c r="S151" s="48">
        <v>1.3396476927467732E-2</v>
      </c>
      <c r="T151" s="48">
        <v>1.9193993057581319E-3</v>
      </c>
      <c r="U151" s="48">
        <v>8.0752248891324797E-4</v>
      </c>
      <c r="V151" s="23">
        <v>724.90281639947659</v>
      </c>
    </row>
    <row r="152" spans="2:22" x14ac:dyDescent="0.3">
      <c r="B152" s="49" t="s">
        <v>99</v>
      </c>
      <c r="C152" s="39" t="s">
        <v>100</v>
      </c>
      <c r="D152" s="39" t="s">
        <v>81</v>
      </c>
      <c r="E152" s="39" t="s">
        <v>25</v>
      </c>
      <c r="F152" s="40">
        <v>2</v>
      </c>
      <c r="G152" s="40" t="s">
        <v>82</v>
      </c>
      <c r="H152" s="48">
        <v>0.13909724868908288</v>
      </c>
      <c r="I152" s="48">
        <v>1.7313534650195892E-6</v>
      </c>
      <c r="J152" s="48">
        <v>2.880163884073719E-4</v>
      </c>
      <c r="K152" s="48">
        <v>5.7919397179839828E-2</v>
      </c>
      <c r="L152" s="48">
        <v>2.4716725387737724E-3</v>
      </c>
      <c r="M152" s="48">
        <v>7.4150176163213163E-3</v>
      </c>
      <c r="N152" s="48">
        <v>9.8866901550950896E-3</v>
      </c>
      <c r="O152" s="48">
        <v>9.8866901550950896E-3</v>
      </c>
      <c r="P152" s="48">
        <v>4.3131963514523101E-5</v>
      </c>
      <c r="Q152" s="48">
        <v>7.1548415596082897E-3</v>
      </c>
      <c r="R152" s="23">
        <v>151.73020033300847</v>
      </c>
      <c r="S152" s="48">
        <v>2.9253114897009776E-3</v>
      </c>
      <c r="T152" s="48">
        <v>2.9253114897009788E-4</v>
      </c>
      <c r="U152" s="48">
        <v>1.2326907408612253E-4</v>
      </c>
      <c r="V152" s="23">
        <v>151.89050740264409</v>
      </c>
    </row>
    <row r="153" spans="2:22" x14ac:dyDescent="0.3">
      <c r="B153" s="49" t="s">
        <v>99</v>
      </c>
      <c r="C153" s="39" t="s">
        <v>100</v>
      </c>
      <c r="D153" s="39" t="s">
        <v>81</v>
      </c>
      <c r="E153" s="39" t="s">
        <v>26</v>
      </c>
      <c r="F153" s="40">
        <v>2</v>
      </c>
      <c r="G153" s="40" t="s">
        <v>82</v>
      </c>
      <c r="H153" s="48">
        <v>0.12825526504479881</v>
      </c>
      <c r="I153" s="48">
        <v>1.8840021828897721E-6</v>
      </c>
      <c r="J153" s="48">
        <v>3.7364247260835397E-4</v>
      </c>
      <c r="K153" s="48">
        <v>5.3165531968703848E-2</v>
      </c>
      <c r="L153" s="48">
        <v>2.7015712333026279E-3</v>
      </c>
      <c r="M153" s="48">
        <v>8.1047136999078864E-3</v>
      </c>
      <c r="N153" s="48">
        <v>1.0806284933210512E-2</v>
      </c>
      <c r="O153" s="48">
        <v>1.0806284933210512E-2</v>
      </c>
      <c r="P153" s="48">
        <v>4.6934791222868014E-5</v>
      </c>
      <c r="Q153" s="48">
        <v>7.8203377806128748E-3</v>
      </c>
      <c r="R153" s="23">
        <v>165.63000600085485</v>
      </c>
      <c r="S153" s="48">
        <v>3.1974046905689901E-3</v>
      </c>
      <c r="T153" s="48">
        <v>3.1974046905689901E-4</v>
      </c>
      <c r="U153" s="48">
        <v>1.3473475117870375E-4</v>
      </c>
      <c r="V153" s="23">
        <v>165.80522377789805</v>
      </c>
    </row>
    <row r="154" spans="2:22" x14ac:dyDescent="0.3">
      <c r="B154" s="49" t="s">
        <v>99</v>
      </c>
      <c r="C154" s="39" t="s">
        <v>100</v>
      </c>
      <c r="D154" s="39" t="s">
        <v>81</v>
      </c>
      <c r="E154" s="39" t="s">
        <v>27</v>
      </c>
      <c r="F154" s="40">
        <v>2</v>
      </c>
      <c r="G154" s="40" t="s">
        <v>82</v>
      </c>
      <c r="H154" s="48">
        <v>0.109611674344873</v>
      </c>
      <c r="I154" s="48">
        <v>1.7768360796933156E-5</v>
      </c>
      <c r="J154" s="48">
        <v>5.9422755339585971E-2</v>
      </c>
      <c r="K154" s="48">
        <v>0.3253345553621827</v>
      </c>
      <c r="L154" s="48">
        <v>5.1335390100873401E-2</v>
      </c>
      <c r="M154" s="48">
        <v>8.8481418188591593E-2</v>
      </c>
      <c r="N154" s="48">
        <v>0.13981680828946499</v>
      </c>
      <c r="O154" s="48">
        <v>0.13981680828946499</v>
      </c>
      <c r="P154" s="48">
        <v>4.4265039178324696E-4</v>
      </c>
      <c r="Q154" s="48">
        <v>5.5036038860839423E-2</v>
      </c>
      <c r="R154" s="23">
        <v>1608.1339115763553</v>
      </c>
      <c r="S154" s="48">
        <v>2.9695326572171766E-2</v>
      </c>
      <c r="T154" s="48">
        <v>6.0844489786534795E-3</v>
      </c>
      <c r="U154" s="48">
        <v>2.5569869326482271E-3</v>
      </c>
      <c r="V154" s="23">
        <v>1610.6894605362984</v>
      </c>
    </row>
    <row r="155" spans="2:22" x14ac:dyDescent="0.3">
      <c r="B155" s="49" t="s">
        <v>99</v>
      </c>
      <c r="C155" s="39" t="s">
        <v>100</v>
      </c>
      <c r="D155" s="39" t="s">
        <v>81</v>
      </c>
      <c r="E155" s="39" t="s">
        <v>28</v>
      </c>
      <c r="F155" s="40">
        <v>3</v>
      </c>
      <c r="G155" s="40" t="s">
        <v>82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23">
        <v>0</v>
      </c>
      <c r="S155" s="48">
        <v>0</v>
      </c>
      <c r="T155" s="48">
        <v>0</v>
      </c>
      <c r="U155" s="48">
        <v>0</v>
      </c>
      <c r="V155" s="23">
        <v>0</v>
      </c>
    </row>
    <row r="156" spans="2:22" x14ac:dyDescent="0.3">
      <c r="B156" s="49" t="s">
        <v>99</v>
      </c>
      <c r="C156" s="39" t="s">
        <v>100</v>
      </c>
      <c r="D156" s="39" t="s">
        <v>81</v>
      </c>
      <c r="E156" s="39" t="s">
        <v>29</v>
      </c>
      <c r="F156" s="40">
        <v>3</v>
      </c>
      <c r="G156" s="40" t="s">
        <v>82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23">
        <v>0</v>
      </c>
      <c r="S156" s="48">
        <v>0</v>
      </c>
      <c r="T156" s="48">
        <v>0</v>
      </c>
      <c r="U156" s="48">
        <v>0</v>
      </c>
      <c r="V156" s="23">
        <v>0</v>
      </c>
    </row>
    <row r="157" spans="2:22" x14ac:dyDescent="0.3">
      <c r="B157" s="49" t="s">
        <v>99</v>
      </c>
      <c r="C157" s="39" t="s">
        <v>100</v>
      </c>
      <c r="D157" s="39" t="s">
        <v>81</v>
      </c>
      <c r="E157" s="39" t="s">
        <v>30</v>
      </c>
      <c r="F157" s="40">
        <v>3</v>
      </c>
      <c r="G157" s="40" t="s">
        <v>82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23">
        <v>0</v>
      </c>
      <c r="S157" s="48">
        <v>0</v>
      </c>
      <c r="T157" s="48">
        <v>0</v>
      </c>
      <c r="U157" s="48">
        <v>0</v>
      </c>
      <c r="V157" s="23">
        <v>0</v>
      </c>
    </row>
    <row r="158" spans="2:22" x14ac:dyDescent="0.3">
      <c r="B158" s="49" t="s">
        <v>99</v>
      </c>
      <c r="C158" s="39" t="s">
        <v>100</v>
      </c>
      <c r="D158" s="39" t="s">
        <v>81</v>
      </c>
      <c r="E158" s="39" t="s">
        <v>31</v>
      </c>
      <c r="F158" s="40">
        <v>4</v>
      </c>
      <c r="G158" s="40" t="s">
        <v>82</v>
      </c>
      <c r="H158" s="48">
        <v>9.3016729323161546E-2</v>
      </c>
      <c r="I158" s="48">
        <v>2.9087234397198215E-6</v>
      </c>
      <c r="J158" s="48">
        <v>9.5221568220654924E-4</v>
      </c>
      <c r="K158" s="48">
        <v>6.1485761132504674E-2</v>
      </c>
      <c r="L158" s="48">
        <v>2.6539159495736122E-3</v>
      </c>
      <c r="M158" s="48">
        <v>7.0448926455345369E-3</v>
      </c>
      <c r="N158" s="48">
        <v>9.6988085951081483E-3</v>
      </c>
      <c r="O158" s="48">
        <v>9.6988085951081483E-3</v>
      </c>
      <c r="P158" s="48">
        <v>7.2462934814072774E-5</v>
      </c>
      <c r="Q158" s="48">
        <v>6.373160180799085E-3</v>
      </c>
      <c r="R158" s="23">
        <v>157.43776454806701</v>
      </c>
      <c r="S158" s="48">
        <v>3.0081232141548299E-3</v>
      </c>
      <c r="T158" s="48">
        <v>3.1422237994158141E-4</v>
      </c>
      <c r="U158" s="48">
        <v>1.323796782958178E-4</v>
      </c>
      <c r="V158" s="23">
        <v>157.60660589764353</v>
      </c>
    </row>
    <row r="159" spans="2:22" x14ac:dyDescent="0.3">
      <c r="B159" s="49" t="s">
        <v>99</v>
      </c>
      <c r="C159" s="39" t="s">
        <v>100</v>
      </c>
      <c r="D159" s="39" t="s">
        <v>81</v>
      </c>
      <c r="E159" s="39" t="s">
        <v>32</v>
      </c>
      <c r="F159" s="40">
        <v>4</v>
      </c>
      <c r="G159" s="40" t="s">
        <v>82</v>
      </c>
      <c r="H159" s="48">
        <v>0.17366522911654408</v>
      </c>
      <c r="I159" s="48">
        <v>9.2051421255347408E-6</v>
      </c>
      <c r="J159" s="48">
        <v>2.6620537450696308E-4</v>
      </c>
      <c r="K159" s="48">
        <v>8.2845880076609105E-2</v>
      </c>
      <c r="L159" s="48">
        <v>2.7134570030416597E-3</v>
      </c>
      <c r="M159" s="48">
        <v>8.1381952704160689E-3</v>
      </c>
      <c r="N159" s="48">
        <v>1.0851652273457729E-2</v>
      </c>
      <c r="O159" s="48">
        <v>1.0851652273457729E-2</v>
      </c>
      <c r="P159" s="48">
        <v>2.2932108453086543E-4</v>
      </c>
      <c r="Q159" s="48">
        <v>7.8516370989141701E-3</v>
      </c>
      <c r="R159" s="23">
        <v>166.74489258256455</v>
      </c>
      <c r="S159" s="48">
        <v>3.2114745869843051E-3</v>
      </c>
      <c r="T159" s="48">
        <v>3.2114748146628305E-4</v>
      </c>
      <c r="U159" s="48">
        <v>1.353276490725997E-4</v>
      </c>
      <c r="V159" s="23">
        <v>166.92088139671614</v>
      </c>
    </row>
    <row r="160" spans="2:22" x14ac:dyDescent="0.3">
      <c r="B160" s="49" t="s">
        <v>99</v>
      </c>
      <c r="C160" s="39" t="s">
        <v>100</v>
      </c>
      <c r="D160" s="39" t="s">
        <v>81</v>
      </c>
      <c r="E160" s="39" t="s">
        <v>33</v>
      </c>
      <c r="F160" s="40">
        <v>4</v>
      </c>
      <c r="G160" s="40" t="s">
        <v>82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23"/>
      <c r="S160" s="48"/>
      <c r="T160" s="48"/>
      <c r="U160" s="48"/>
      <c r="V160" s="23"/>
    </row>
    <row r="161" spans="2:22" x14ac:dyDescent="0.3">
      <c r="B161" s="50" t="s">
        <v>99</v>
      </c>
      <c r="C161" s="44" t="s">
        <v>100</v>
      </c>
      <c r="D161" s="44"/>
      <c r="E161" s="44" t="s">
        <v>83</v>
      </c>
      <c r="F161" s="45"/>
      <c r="G161" s="45"/>
      <c r="H161" s="46">
        <f>SUM(H149:H160)</f>
        <v>0.86501489125023401</v>
      </c>
      <c r="I161" s="46">
        <f t="shared" ref="I161:V161" si="11">SUM(I149:I160)</f>
        <v>2.0549085282631568E-4</v>
      </c>
      <c r="J161" s="46">
        <f t="shared" si="11"/>
        <v>0.39102184538382362</v>
      </c>
      <c r="K161" s="46">
        <f t="shared" si="11"/>
        <v>2.5642057092900918</v>
      </c>
      <c r="L161" s="46">
        <f t="shared" si="11"/>
        <v>0.46022055967478209</v>
      </c>
      <c r="M161" s="46">
        <f t="shared" si="11"/>
        <v>0.76201932543393402</v>
      </c>
      <c r="N161" s="46">
        <f t="shared" si="11"/>
        <v>1.2222398851087162</v>
      </c>
      <c r="O161" s="46">
        <f t="shared" si="11"/>
        <v>1.2222398851087162</v>
      </c>
      <c r="P161" s="46">
        <f t="shared" si="11"/>
        <v>5.1192458072520739E-3</v>
      </c>
      <c r="Q161" s="46">
        <f t="shared" si="11"/>
        <v>0.48622266147821414</v>
      </c>
      <c r="R161" s="47">
        <f t="shared" si="11"/>
        <v>16049.520818150404</v>
      </c>
      <c r="S161" s="46">
        <f t="shared" si="11"/>
        <v>0.29559202057631218</v>
      </c>
      <c r="T161" s="46">
        <f t="shared" si="11"/>
        <v>5.223745966454376E-2</v>
      </c>
      <c r="U161" s="46">
        <f t="shared" si="11"/>
        <v>2.1961806320403045E-2</v>
      </c>
      <c r="V161" s="47">
        <f t="shared" si="11"/>
        <v>16072.477381644847</v>
      </c>
    </row>
    <row r="162" spans="2:22" x14ac:dyDescent="0.3">
      <c r="B162" s="49" t="s">
        <v>101</v>
      </c>
      <c r="C162" s="39" t="s">
        <v>102</v>
      </c>
      <c r="D162" s="39" t="s">
        <v>81</v>
      </c>
      <c r="E162" s="39" t="s">
        <v>22</v>
      </c>
      <c r="F162" s="40">
        <v>1</v>
      </c>
      <c r="G162" s="40" t="s">
        <v>82</v>
      </c>
      <c r="H162" s="48">
        <v>0.20859307943885563</v>
      </c>
      <c r="I162" s="48">
        <v>2.4217902363360319E-6</v>
      </c>
      <c r="J162" s="48">
        <v>2.365879978005686E-3</v>
      </c>
      <c r="K162" s="48">
        <v>6.482030208124058E-2</v>
      </c>
      <c r="L162" s="48">
        <v>3.1925248417087608E-3</v>
      </c>
      <c r="M162" s="48">
        <v>9.5775745251262812E-3</v>
      </c>
      <c r="N162" s="48">
        <v>1.2770099366835043E-2</v>
      </c>
      <c r="O162" s="48">
        <v>1.2770099366835043E-2</v>
      </c>
      <c r="P162" s="48">
        <v>6.0332318168371293E-5</v>
      </c>
      <c r="Q162" s="48">
        <v>9.2415192786306204E-3</v>
      </c>
      <c r="R162" s="23">
        <v>195.58059818991288</v>
      </c>
      <c r="S162" s="48">
        <v>3.7784655750715632E-3</v>
      </c>
      <c r="T162" s="48">
        <v>3.7784655750715637E-4</v>
      </c>
      <c r="U162" s="48">
        <v>1.5921995129242468E-4</v>
      </c>
      <c r="V162" s="23">
        <v>195.78765810342679</v>
      </c>
    </row>
    <row r="163" spans="2:22" x14ac:dyDescent="0.3">
      <c r="B163" s="49" t="s">
        <v>101</v>
      </c>
      <c r="C163" s="39" t="s">
        <v>102</v>
      </c>
      <c r="D163" s="39" t="s">
        <v>81</v>
      </c>
      <c r="E163" s="39" t="s">
        <v>23</v>
      </c>
      <c r="F163" s="40">
        <v>1</v>
      </c>
      <c r="G163" s="40" t="s">
        <v>82</v>
      </c>
      <c r="H163" s="48">
        <v>0.180987289501719</v>
      </c>
      <c r="I163" s="48">
        <v>8.4325091144499747E-5</v>
      </c>
      <c r="J163" s="48">
        <v>0.20335544352546123</v>
      </c>
      <c r="K163" s="48">
        <v>1.0278320454246783</v>
      </c>
      <c r="L163" s="48">
        <v>0.17828298434722437</v>
      </c>
      <c r="M163" s="48">
        <v>0.30472679992997437</v>
      </c>
      <c r="N163" s="48">
        <v>0.48300978427719865</v>
      </c>
      <c r="O163" s="48">
        <v>0.48300978427719865</v>
      </c>
      <c r="P163" s="48">
        <v>2.1007303407928005E-3</v>
      </c>
      <c r="Q163" s="48">
        <v>0.1874782131881591</v>
      </c>
      <c r="R163" s="23">
        <v>7462.0153604392708</v>
      </c>
      <c r="S163" s="48">
        <v>0.13701032381836684</v>
      </c>
      <c r="T163" s="48">
        <v>2.1131060354273892E-2</v>
      </c>
      <c r="U163" s="48">
        <v>8.887851652841389E-3</v>
      </c>
      <c r="V163" s="23">
        <v>7471.7376745203037</v>
      </c>
    </row>
    <row r="164" spans="2:22" x14ac:dyDescent="0.3">
      <c r="B164" s="49" t="s">
        <v>101</v>
      </c>
      <c r="C164" s="39" t="s">
        <v>102</v>
      </c>
      <c r="D164" s="39" t="s">
        <v>81</v>
      </c>
      <c r="E164" s="39" t="s">
        <v>24</v>
      </c>
      <c r="F164" s="40">
        <v>1</v>
      </c>
      <c r="G164" s="40" t="s">
        <v>82</v>
      </c>
      <c r="H164" s="48">
        <v>3.4339145173293374E-2</v>
      </c>
      <c r="I164" s="48">
        <v>1.1906454934176085E-4</v>
      </c>
      <c r="J164" s="48">
        <v>0.29666084057054593</v>
      </c>
      <c r="K164" s="48">
        <v>1.3868501138786136</v>
      </c>
      <c r="L164" s="48">
        <v>0.27083815895945124</v>
      </c>
      <c r="M164" s="48">
        <v>0.39686681047439343</v>
      </c>
      <c r="N164" s="48">
        <v>0.66770496943384494</v>
      </c>
      <c r="O164" s="48">
        <v>0.66770496943384494</v>
      </c>
      <c r="P164" s="48">
        <v>2.9661694748298315E-3</v>
      </c>
      <c r="Q164" s="48">
        <v>0.25061377747496594</v>
      </c>
      <c r="R164" s="23">
        <v>9953.8440571778283</v>
      </c>
      <c r="S164" s="48">
        <v>0.18191632220852774</v>
      </c>
      <c r="T164" s="48">
        <v>2.8389815016581933E-2</v>
      </c>
      <c r="U164" s="48">
        <v>1.1940447762244349E-2</v>
      </c>
      <c r="V164" s="23">
        <v>9966.8521301079818</v>
      </c>
    </row>
    <row r="165" spans="2:22" x14ac:dyDescent="0.3">
      <c r="B165" s="49" t="s">
        <v>101</v>
      </c>
      <c r="C165" s="39" t="s">
        <v>102</v>
      </c>
      <c r="D165" s="39" t="s">
        <v>81</v>
      </c>
      <c r="E165" s="39" t="s">
        <v>25</v>
      </c>
      <c r="F165" s="40">
        <v>2</v>
      </c>
      <c r="G165" s="40" t="s">
        <v>82</v>
      </c>
      <c r="H165" s="48">
        <v>6.0977429937187591E-2</v>
      </c>
      <c r="I165" s="48">
        <v>1.1252913328624634E-5</v>
      </c>
      <c r="J165" s="48">
        <v>3.546217208008789E-3</v>
      </c>
      <c r="K165" s="48">
        <v>0.14921425062513025</v>
      </c>
      <c r="L165" s="48">
        <v>1.1907541568540488E-2</v>
      </c>
      <c r="M165" s="48">
        <v>2.223206494546455E-2</v>
      </c>
      <c r="N165" s="48">
        <v>3.4139606514005036E-2</v>
      </c>
      <c r="O165" s="48">
        <v>3.4139606514005036E-2</v>
      </c>
      <c r="P165" s="48">
        <v>2.8033573555521005E-4</v>
      </c>
      <c r="Q165" s="48">
        <v>1.5205285210865963E-2</v>
      </c>
      <c r="R165" s="23">
        <v>743.82439435193339</v>
      </c>
      <c r="S165" s="48">
        <v>1.4109439261356172E-2</v>
      </c>
      <c r="T165" s="48">
        <v>1.4110957784143445E-3</v>
      </c>
      <c r="U165" s="48">
        <v>5.9461828900461895E-4</v>
      </c>
      <c r="V165" s="23">
        <v>744.59763687543477</v>
      </c>
    </row>
    <row r="166" spans="2:22" x14ac:dyDescent="0.3">
      <c r="B166" s="49" t="s">
        <v>101</v>
      </c>
      <c r="C166" s="39" t="s">
        <v>102</v>
      </c>
      <c r="D166" s="39" t="s">
        <v>81</v>
      </c>
      <c r="E166" s="39" t="s">
        <v>26</v>
      </c>
      <c r="F166" s="40">
        <v>2</v>
      </c>
      <c r="G166" s="40" t="s">
        <v>82</v>
      </c>
      <c r="H166" s="48">
        <v>0.20204894539291965</v>
      </c>
      <c r="I166" s="48">
        <v>3.0966756892715104E-5</v>
      </c>
      <c r="J166" s="48">
        <v>2.5093833565839857E-2</v>
      </c>
      <c r="K166" s="48">
        <v>0.40366540772828069</v>
      </c>
      <c r="L166" s="48">
        <v>3.5448040371227472E-2</v>
      </c>
      <c r="M166" s="48">
        <v>6.2937503871380251E-2</v>
      </c>
      <c r="N166" s="48">
        <v>9.8385544242607731E-2</v>
      </c>
      <c r="O166" s="48">
        <v>9.8385544242607731E-2</v>
      </c>
      <c r="P166" s="48">
        <v>7.7145254013430593E-4</v>
      </c>
      <c r="Q166" s="48">
        <v>4.0630046513768843E-2</v>
      </c>
      <c r="R166" s="23">
        <v>2216.56317050917</v>
      </c>
      <c r="S166" s="48">
        <v>4.1982338214426415E-2</v>
      </c>
      <c r="T166" s="48">
        <v>4.2011801065480227E-3</v>
      </c>
      <c r="U166" s="48">
        <v>1.7703197325972526E-3</v>
      </c>
      <c r="V166" s="23">
        <v>2218.8646806362822</v>
      </c>
    </row>
    <row r="167" spans="2:22" x14ac:dyDescent="0.3">
      <c r="B167" s="49" t="s">
        <v>101</v>
      </c>
      <c r="C167" s="39" t="s">
        <v>102</v>
      </c>
      <c r="D167" s="39" t="s">
        <v>81</v>
      </c>
      <c r="E167" s="39" t="s">
        <v>27</v>
      </c>
      <c r="F167" s="40">
        <v>2</v>
      </c>
      <c r="G167" s="40" t="s">
        <v>82</v>
      </c>
      <c r="H167" s="48">
        <v>1.3312966796732457E-2</v>
      </c>
      <c r="I167" s="48">
        <v>1.3096091410058514E-4</v>
      </c>
      <c r="J167" s="48">
        <v>0.46066080532345877</v>
      </c>
      <c r="K167" s="48">
        <v>1.7427759151705238</v>
      </c>
      <c r="L167" s="48">
        <v>0.33794527323962748</v>
      </c>
      <c r="M167" s="48">
        <v>0.57349631569991111</v>
      </c>
      <c r="N167" s="48">
        <v>0.91144158893953875</v>
      </c>
      <c r="O167" s="48">
        <v>0.91144158893953875</v>
      </c>
      <c r="P167" s="48">
        <v>3.2625350530321217E-3</v>
      </c>
      <c r="Q167" s="48">
        <v>0.34947757771143467</v>
      </c>
      <c r="R167" s="23">
        <v>10978.050234175264</v>
      </c>
      <c r="S167" s="48">
        <v>0.20244334567335884</v>
      </c>
      <c r="T167" s="48">
        <v>4.0055645455083534E-2</v>
      </c>
      <c r="U167" s="48">
        <v>1.6834912359404239E-2</v>
      </c>
      <c r="V167" s="23">
        <v>10995.047900162712</v>
      </c>
    </row>
    <row r="168" spans="2:22" x14ac:dyDescent="0.3">
      <c r="B168" s="49" t="s">
        <v>101</v>
      </c>
      <c r="C168" s="39" t="s">
        <v>102</v>
      </c>
      <c r="D168" s="39" t="s">
        <v>81</v>
      </c>
      <c r="E168" s="39" t="s">
        <v>28</v>
      </c>
      <c r="F168" s="40">
        <v>3</v>
      </c>
      <c r="G168" s="40" t="s">
        <v>82</v>
      </c>
      <c r="H168" s="48">
        <v>3.6538742423510864E-2</v>
      </c>
      <c r="I168" s="48">
        <v>7.7201583027442116E-5</v>
      </c>
      <c r="J168" s="48">
        <v>0.21519918744309308</v>
      </c>
      <c r="K168" s="48">
        <v>1.8209649063705711</v>
      </c>
      <c r="L168" s="48">
        <v>0.22529807649396427</v>
      </c>
      <c r="M168" s="48">
        <v>0.34931637390017156</v>
      </c>
      <c r="N168" s="48">
        <v>0.57461445039413594</v>
      </c>
      <c r="O168" s="48">
        <v>0.57461445039413594</v>
      </c>
      <c r="P168" s="48">
        <v>1.9232675069994346E-3</v>
      </c>
      <c r="Q168" s="48">
        <v>0.21788190021002088</v>
      </c>
      <c r="R168" s="23">
        <v>7190.3751104003659</v>
      </c>
      <c r="S168" s="48">
        <v>0.13255615773318807</v>
      </c>
      <c r="T168" s="48">
        <v>2.4726072446911027E-2</v>
      </c>
      <c r="U168" s="48">
        <v>1.0393762242265771E-2</v>
      </c>
      <c r="V168" s="23">
        <v>7201.0573839328745</v>
      </c>
    </row>
    <row r="169" spans="2:22" x14ac:dyDescent="0.3">
      <c r="B169" s="49" t="s">
        <v>101</v>
      </c>
      <c r="C169" s="39" t="s">
        <v>102</v>
      </c>
      <c r="D169" s="39" t="s">
        <v>81</v>
      </c>
      <c r="E169" s="39" t="s">
        <v>29</v>
      </c>
      <c r="F169" s="40">
        <v>3</v>
      </c>
      <c r="G169" s="40" t="s">
        <v>82</v>
      </c>
      <c r="H169" s="48">
        <v>5.300073212084333E-2</v>
      </c>
      <c r="I169" s="48">
        <v>1.6165598170090297E-4</v>
      </c>
      <c r="J169" s="48">
        <v>0.50062632542962382</v>
      </c>
      <c r="K169" s="48">
        <v>2.0612450868194889</v>
      </c>
      <c r="L169" s="48">
        <v>0.33453739805968269</v>
      </c>
      <c r="M169" s="48">
        <v>0.54347506920415622</v>
      </c>
      <c r="N169" s="48">
        <v>0.87801246726383886</v>
      </c>
      <c r="O169" s="48">
        <v>0.87801246726383886</v>
      </c>
      <c r="P169" s="48">
        <v>4.0272191932505634E-3</v>
      </c>
      <c r="Q169" s="48">
        <v>0.33435907864769143</v>
      </c>
      <c r="R169" s="23">
        <v>10955.070728385474</v>
      </c>
      <c r="S169" s="48">
        <v>0.20592426350840232</v>
      </c>
      <c r="T169" s="48">
        <v>3.8231053656937158E-2</v>
      </c>
      <c r="U169" s="48">
        <v>1.6070882471603865E-2</v>
      </c>
      <c r="V169" s="23">
        <v>10971.61168896295</v>
      </c>
    </row>
    <row r="170" spans="2:22" x14ac:dyDescent="0.3">
      <c r="B170" s="49" t="s">
        <v>101</v>
      </c>
      <c r="C170" s="39" t="s">
        <v>102</v>
      </c>
      <c r="D170" s="39" t="s">
        <v>81</v>
      </c>
      <c r="E170" s="39" t="s">
        <v>30</v>
      </c>
      <c r="F170" s="40">
        <v>3</v>
      </c>
      <c r="G170" s="40" t="s">
        <v>82</v>
      </c>
      <c r="H170" s="48">
        <v>1.6587826828974153E-2</v>
      </c>
      <c r="I170" s="48">
        <v>1.7806048854670546E-4</v>
      </c>
      <c r="J170" s="48">
        <v>0.40324916641516634</v>
      </c>
      <c r="K170" s="48">
        <v>1.9226611096223778</v>
      </c>
      <c r="L170" s="48">
        <v>0.30189842131605016</v>
      </c>
      <c r="M170" s="48">
        <v>0.51295484862110163</v>
      </c>
      <c r="N170" s="48">
        <v>0.81485326993715157</v>
      </c>
      <c r="O170" s="48">
        <v>0.81485326993715157</v>
      </c>
      <c r="P170" s="48">
        <v>4.4358928725670476E-3</v>
      </c>
      <c r="Q170" s="48">
        <v>0.31310079046512712</v>
      </c>
      <c r="R170" s="23">
        <v>10127.952937785283</v>
      </c>
      <c r="S170" s="48">
        <v>0.18515960196677225</v>
      </c>
      <c r="T170" s="48">
        <v>3.5783035654680342E-2</v>
      </c>
      <c r="U170" s="48">
        <v>1.5040143552657415E-2</v>
      </c>
      <c r="V170" s="23">
        <v>10143.245272459548</v>
      </c>
    </row>
    <row r="171" spans="2:22" x14ac:dyDescent="0.3">
      <c r="B171" s="49" t="s">
        <v>101</v>
      </c>
      <c r="C171" s="39" t="s">
        <v>102</v>
      </c>
      <c r="D171" s="39" t="s">
        <v>81</v>
      </c>
      <c r="E171" s="39" t="s">
        <v>31</v>
      </c>
      <c r="F171" s="40">
        <v>4</v>
      </c>
      <c r="G171" s="40" t="s">
        <v>82</v>
      </c>
      <c r="H171" s="48">
        <v>9.5906044972409663E-2</v>
      </c>
      <c r="I171" s="48">
        <v>9.8404014193828176E-5</v>
      </c>
      <c r="J171" s="48">
        <v>0.13860429775881508</v>
      </c>
      <c r="K171" s="48">
        <v>0.84662936981917003</v>
      </c>
      <c r="L171" s="48">
        <v>0.13119374893247818</v>
      </c>
      <c r="M171" s="48">
        <v>0.19508976509793569</v>
      </c>
      <c r="N171" s="48">
        <v>0.32628351403041383</v>
      </c>
      <c r="O171" s="48">
        <v>0.32628351403041383</v>
      </c>
      <c r="P171" s="48">
        <v>2.4514684237760685E-3</v>
      </c>
      <c r="Q171" s="48">
        <v>0.12413536939690016</v>
      </c>
      <c r="R171" s="23">
        <v>4582.8915821356986</v>
      </c>
      <c r="S171" s="48">
        <v>8.4750422520495611E-2</v>
      </c>
      <c r="T171" s="48">
        <v>1.3833795568104608E-2</v>
      </c>
      <c r="U171" s="48">
        <v>5.8174783386375131E-3</v>
      </c>
      <c r="V171" s="23">
        <v>4589.1328137780101</v>
      </c>
    </row>
    <row r="172" spans="2:22" x14ac:dyDescent="0.3">
      <c r="B172" s="49" t="s">
        <v>101</v>
      </c>
      <c r="C172" s="39" t="s">
        <v>102</v>
      </c>
      <c r="D172" s="39" t="s">
        <v>81</v>
      </c>
      <c r="E172" s="39" t="s">
        <v>32</v>
      </c>
      <c r="F172" s="40">
        <v>4</v>
      </c>
      <c r="G172" s="40" t="s">
        <v>82</v>
      </c>
      <c r="H172" s="48">
        <v>9.1102891643970091E-2</v>
      </c>
      <c r="I172" s="48">
        <v>2.3286168506808095E-6</v>
      </c>
      <c r="J172" s="48">
        <v>1.8421993912351069E-3</v>
      </c>
      <c r="K172" s="48">
        <v>4.200258806444012E-2</v>
      </c>
      <c r="L172" s="48">
        <v>1.0030744276957701E-3</v>
      </c>
      <c r="M172" s="48">
        <v>3.0092232830873119E-3</v>
      </c>
      <c r="N172" s="48">
        <v>4.0122977107830806E-3</v>
      </c>
      <c r="O172" s="48">
        <v>4.0122977107830806E-3</v>
      </c>
      <c r="P172" s="48">
        <v>5.8011156630995606E-5</v>
      </c>
      <c r="Q172" s="48">
        <v>2.9036365012245985E-3</v>
      </c>
      <c r="R172" s="23">
        <v>61.646485505682506</v>
      </c>
      <c r="S172" s="48">
        <v>1.1871739084900849E-3</v>
      </c>
      <c r="T172" s="48">
        <v>1.1871739084900848E-4</v>
      </c>
      <c r="U172" s="48">
        <v>5.0026066965516484E-5</v>
      </c>
      <c r="V172" s="23">
        <v>61.711542635867751</v>
      </c>
    </row>
    <row r="173" spans="2:22" x14ac:dyDescent="0.3">
      <c r="B173" s="49" t="s">
        <v>101</v>
      </c>
      <c r="C173" s="39" t="s">
        <v>102</v>
      </c>
      <c r="D173" s="39" t="s">
        <v>81</v>
      </c>
      <c r="E173" s="39" t="s">
        <v>33</v>
      </c>
      <c r="F173" s="40">
        <v>4</v>
      </c>
      <c r="G173" s="40" t="s">
        <v>82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23"/>
      <c r="S173" s="48"/>
      <c r="T173" s="48"/>
      <c r="U173" s="48"/>
      <c r="V173" s="23"/>
    </row>
    <row r="174" spans="2:22" x14ac:dyDescent="0.3">
      <c r="B174" s="50" t="s">
        <v>101</v>
      </c>
      <c r="C174" s="44" t="s">
        <v>102</v>
      </c>
      <c r="D174" s="44"/>
      <c r="E174" s="44" t="s">
        <v>83</v>
      </c>
      <c r="F174" s="45"/>
      <c r="G174" s="45"/>
      <c r="H174" s="46">
        <f>SUM(H162:H173)</f>
        <v>0.99339509423041583</v>
      </c>
      <c r="I174" s="46">
        <f t="shared" ref="I174:V174" si="12">SUM(I162:I173)</f>
        <v>8.9664269936408098E-4</v>
      </c>
      <c r="J174" s="46">
        <f t="shared" si="12"/>
        <v>2.2512041966092533</v>
      </c>
      <c r="K174" s="46">
        <f t="shared" si="12"/>
        <v>11.468661095604515</v>
      </c>
      <c r="L174" s="46">
        <f t="shared" si="12"/>
        <v>1.8315452425576508</v>
      </c>
      <c r="M174" s="46">
        <f t="shared" si="12"/>
        <v>2.9736823495527021</v>
      </c>
      <c r="N174" s="46">
        <f t="shared" si="12"/>
        <v>4.805227592110354</v>
      </c>
      <c r="O174" s="46">
        <f t="shared" si="12"/>
        <v>4.805227592110354</v>
      </c>
      <c r="P174" s="46">
        <f t="shared" si="12"/>
        <v>2.233741461573675E-2</v>
      </c>
      <c r="Q174" s="46">
        <f t="shared" si="12"/>
        <v>1.8450271945987891</v>
      </c>
      <c r="R174" s="47">
        <f t="shared" si="12"/>
        <v>64467.814659055883</v>
      </c>
      <c r="S174" s="46">
        <f t="shared" si="12"/>
        <v>1.1908178543884558</v>
      </c>
      <c r="T174" s="46">
        <f t="shared" si="12"/>
        <v>0.20825931798589103</v>
      </c>
      <c r="U174" s="46">
        <f t="shared" si="12"/>
        <v>8.755966241951435E-2</v>
      </c>
      <c r="V174" s="47">
        <f t="shared" si="12"/>
        <v>64559.646382175379</v>
      </c>
    </row>
    <row r="175" spans="2:22" x14ac:dyDescent="0.3">
      <c r="B175" s="38">
        <v>104</v>
      </c>
      <c r="C175" s="39" t="s">
        <v>103</v>
      </c>
      <c r="D175" s="39" t="s">
        <v>81</v>
      </c>
      <c r="E175" s="39" t="s">
        <v>22</v>
      </c>
      <c r="F175" s="40">
        <v>1</v>
      </c>
      <c r="G175" s="40" t="s">
        <v>104</v>
      </c>
      <c r="H175" s="41"/>
      <c r="I175" s="41"/>
      <c r="J175" s="41"/>
      <c r="K175" s="41"/>
      <c r="L175" s="41">
        <v>6.1254915055681196E-2</v>
      </c>
      <c r="M175" s="41"/>
      <c r="N175" s="41">
        <v>3.8897488354012716E-2</v>
      </c>
      <c r="O175" s="41">
        <v>1.307308575640808E-4</v>
      </c>
      <c r="P175" s="41"/>
      <c r="Q175" s="41"/>
      <c r="R175" s="42"/>
      <c r="S175" s="41"/>
      <c r="T175" s="41"/>
      <c r="U175" s="41"/>
      <c r="V175" s="42"/>
    </row>
    <row r="176" spans="2:22" x14ac:dyDescent="0.3">
      <c r="B176" s="38">
        <v>104</v>
      </c>
      <c r="C176" s="39" t="s">
        <v>103</v>
      </c>
      <c r="D176" s="39" t="s">
        <v>81</v>
      </c>
      <c r="E176" s="39" t="s">
        <v>23</v>
      </c>
      <c r="F176" s="40">
        <v>1</v>
      </c>
      <c r="G176" s="40" t="s">
        <v>104</v>
      </c>
      <c r="H176" s="41"/>
      <c r="I176" s="41"/>
      <c r="J176" s="41"/>
      <c r="K176" s="41"/>
      <c r="L176" s="41">
        <v>7.8682639747665886E-2</v>
      </c>
      <c r="M176" s="41"/>
      <c r="N176" s="41">
        <v>4.9964269160535799E-2</v>
      </c>
      <c r="O176" s="41">
        <v>1.6792528338775277E-4</v>
      </c>
      <c r="P176" s="41"/>
      <c r="Q176" s="41"/>
      <c r="R176" s="42"/>
      <c r="S176" s="41"/>
      <c r="T176" s="41"/>
      <c r="U176" s="41"/>
      <c r="V176" s="42"/>
    </row>
    <row r="177" spans="2:22" x14ac:dyDescent="0.3">
      <c r="B177" s="38">
        <v>104</v>
      </c>
      <c r="C177" s="39" t="s">
        <v>103</v>
      </c>
      <c r="D177" s="39" t="s">
        <v>81</v>
      </c>
      <c r="E177" s="39" t="s">
        <v>24</v>
      </c>
      <c r="F177" s="40">
        <v>1</v>
      </c>
      <c r="G177" s="40" t="s">
        <v>104</v>
      </c>
      <c r="H177" s="41"/>
      <c r="I177" s="41"/>
      <c r="J177" s="41"/>
      <c r="K177" s="41"/>
      <c r="L177" s="41">
        <v>7.2900817314854094E-2</v>
      </c>
      <c r="M177" s="41"/>
      <c r="N177" s="41">
        <v>4.6292753649644462E-2</v>
      </c>
      <c r="O177" s="41">
        <v>1.5558565963286493E-4</v>
      </c>
      <c r="P177" s="41"/>
      <c r="Q177" s="41"/>
      <c r="R177" s="42"/>
      <c r="S177" s="41"/>
      <c r="T177" s="41"/>
      <c r="U177" s="41"/>
      <c r="V177" s="42"/>
    </row>
    <row r="178" spans="2:22" x14ac:dyDescent="0.3">
      <c r="B178" s="38">
        <v>104</v>
      </c>
      <c r="C178" s="39" t="s">
        <v>103</v>
      </c>
      <c r="D178" s="39" t="s">
        <v>81</v>
      </c>
      <c r="E178" s="39" t="s">
        <v>25</v>
      </c>
      <c r="F178" s="40">
        <v>2</v>
      </c>
      <c r="G178" s="40" t="s">
        <v>104</v>
      </c>
      <c r="H178" s="41"/>
      <c r="I178" s="41"/>
      <c r="J178" s="41"/>
      <c r="K178" s="41"/>
      <c r="L178" s="41">
        <v>7.7858844169308772E-2</v>
      </c>
      <c r="M178" s="41"/>
      <c r="N178" s="41">
        <v>4.9441150666516089E-2</v>
      </c>
      <c r="O178" s="41">
        <v>1.661671305551478E-4</v>
      </c>
      <c r="P178" s="41"/>
      <c r="Q178" s="41"/>
      <c r="R178" s="42"/>
      <c r="S178" s="41"/>
      <c r="T178" s="41"/>
      <c r="U178" s="41"/>
      <c r="V178" s="42"/>
    </row>
    <row r="179" spans="2:22" x14ac:dyDescent="0.3">
      <c r="B179" s="38">
        <v>104</v>
      </c>
      <c r="C179" s="39" t="s">
        <v>103</v>
      </c>
      <c r="D179" s="39" t="s">
        <v>81</v>
      </c>
      <c r="E179" s="39" t="s">
        <v>26</v>
      </c>
      <c r="F179" s="40">
        <v>2</v>
      </c>
      <c r="G179" s="40" t="s">
        <v>104</v>
      </c>
      <c r="H179" s="41"/>
      <c r="I179" s="41"/>
      <c r="J179" s="41"/>
      <c r="K179" s="41"/>
      <c r="L179" s="41">
        <v>0.10293186487984049</v>
      </c>
      <c r="M179" s="41"/>
      <c r="N179" s="41">
        <v>6.536277148994378E-2</v>
      </c>
      <c r="O179" s="41">
        <v>2.1967822425644851E-4</v>
      </c>
      <c r="P179" s="41"/>
      <c r="Q179" s="41"/>
      <c r="R179" s="42"/>
      <c r="S179" s="41"/>
      <c r="T179" s="41"/>
      <c r="U179" s="41"/>
      <c r="V179" s="42"/>
    </row>
    <row r="180" spans="2:22" x14ac:dyDescent="0.3">
      <c r="B180" s="38">
        <v>104</v>
      </c>
      <c r="C180" s="39" t="s">
        <v>103</v>
      </c>
      <c r="D180" s="39" t="s">
        <v>81</v>
      </c>
      <c r="E180" s="39" t="s">
        <v>27</v>
      </c>
      <c r="F180" s="40">
        <v>2</v>
      </c>
      <c r="G180" s="40" t="s">
        <v>104</v>
      </c>
      <c r="H180" s="41"/>
      <c r="I180" s="41"/>
      <c r="J180" s="41"/>
      <c r="K180" s="41"/>
      <c r="L180" s="41">
        <v>0.10989521110422912</v>
      </c>
      <c r="M180" s="41"/>
      <c r="N180" s="41">
        <v>6.9784566515239357E-2</v>
      </c>
      <c r="O180" s="41">
        <v>2.3453946800484701E-4</v>
      </c>
      <c r="P180" s="41"/>
      <c r="Q180" s="41"/>
      <c r="R180" s="42"/>
      <c r="S180" s="41"/>
      <c r="T180" s="41"/>
      <c r="U180" s="41"/>
      <c r="V180" s="42"/>
    </row>
    <row r="181" spans="2:22" x14ac:dyDescent="0.3">
      <c r="B181" s="38">
        <v>104</v>
      </c>
      <c r="C181" s="39" t="s">
        <v>103</v>
      </c>
      <c r="D181" s="39" t="s">
        <v>81</v>
      </c>
      <c r="E181" s="39" t="s">
        <v>28</v>
      </c>
      <c r="F181" s="40">
        <v>3</v>
      </c>
      <c r="G181" s="40" t="s">
        <v>104</v>
      </c>
      <c r="H181" s="41"/>
      <c r="I181" s="41"/>
      <c r="J181" s="41"/>
      <c r="K181" s="41"/>
      <c r="L181" s="41">
        <v>0.12371535335510256</v>
      </c>
      <c r="M181" s="41"/>
      <c r="N181" s="41">
        <v>7.8560496116406808E-2</v>
      </c>
      <c r="O181" s="41">
        <v>2.6403455499455147E-4</v>
      </c>
      <c r="P181" s="41"/>
      <c r="Q181" s="41"/>
      <c r="R181" s="42"/>
      <c r="S181" s="41"/>
      <c r="T181" s="41"/>
      <c r="U181" s="41"/>
      <c r="V181" s="42"/>
    </row>
    <row r="182" spans="2:22" x14ac:dyDescent="0.3">
      <c r="B182" s="38">
        <v>104</v>
      </c>
      <c r="C182" s="39" t="s">
        <v>103</v>
      </c>
      <c r="D182" s="39" t="s">
        <v>81</v>
      </c>
      <c r="E182" s="39" t="s">
        <v>29</v>
      </c>
      <c r="F182" s="40">
        <v>3</v>
      </c>
      <c r="G182" s="40" t="s">
        <v>104</v>
      </c>
      <c r="H182" s="41"/>
      <c r="I182" s="41"/>
      <c r="J182" s="41"/>
      <c r="K182" s="41"/>
      <c r="L182" s="41">
        <v>0.11448839451901636</v>
      </c>
      <c r="M182" s="41"/>
      <c r="N182" s="41">
        <v>7.270128427122885E-2</v>
      </c>
      <c r="O182" s="41">
        <v>2.4434228637817133E-4</v>
      </c>
      <c r="P182" s="41"/>
      <c r="Q182" s="41"/>
      <c r="R182" s="42"/>
      <c r="S182" s="41"/>
      <c r="T182" s="41"/>
      <c r="U182" s="41"/>
      <c r="V182" s="42"/>
    </row>
    <row r="183" spans="2:22" x14ac:dyDescent="0.3">
      <c r="B183" s="38">
        <v>104</v>
      </c>
      <c r="C183" s="39" t="s">
        <v>103</v>
      </c>
      <c r="D183" s="39" t="s">
        <v>81</v>
      </c>
      <c r="E183" s="39" t="s">
        <v>30</v>
      </c>
      <c r="F183" s="40">
        <v>3</v>
      </c>
      <c r="G183" s="40" t="s">
        <v>104</v>
      </c>
      <c r="H183" s="41"/>
      <c r="I183" s="41"/>
      <c r="J183" s="41"/>
      <c r="K183" s="41"/>
      <c r="L183" s="41">
        <v>0.12843628734201928</v>
      </c>
      <c r="M183" s="41"/>
      <c r="N183" s="41">
        <v>8.1558336773099094E-2</v>
      </c>
      <c r="O183" s="41">
        <v>2.7411001992748001E-4</v>
      </c>
      <c r="P183" s="41"/>
      <c r="Q183" s="41"/>
      <c r="R183" s="42"/>
      <c r="S183" s="41"/>
      <c r="T183" s="41"/>
      <c r="U183" s="41"/>
      <c r="V183" s="42"/>
    </row>
    <row r="184" spans="2:22" x14ac:dyDescent="0.3">
      <c r="B184" s="38">
        <v>104</v>
      </c>
      <c r="C184" s="39" t="s">
        <v>103</v>
      </c>
      <c r="D184" s="39" t="s">
        <v>81</v>
      </c>
      <c r="E184" s="39" t="s">
        <v>31</v>
      </c>
      <c r="F184" s="40">
        <v>4</v>
      </c>
      <c r="G184" s="40" t="s">
        <v>104</v>
      </c>
      <c r="H184" s="41"/>
      <c r="I184" s="41"/>
      <c r="J184" s="41"/>
      <c r="K184" s="41"/>
      <c r="L184" s="41">
        <v>0.10789160831664185</v>
      </c>
      <c r="M184" s="41"/>
      <c r="N184" s="41">
        <v>6.8512258553904332E-2</v>
      </c>
      <c r="O184" s="41">
        <v>2.3026335872608999E-4</v>
      </c>
      <c r="P184" s="41"/>
      <c r="Q184" s="41"/>
      <c r="R184" s="42"/>
      <c r="S184" s="41"/>
      <c r="T184" s="41"/>
      <c r="U184" s="41"/>
      <c r="V184" s="42"/>
    </row>
    <row r="185" spans="2:22" x14ac:dyDescent="0.3">
      <c r="B185" s="38">
        <v>104</v>
      </c>
      <c r="C185" s="39" t="s">
        <v>103</v>
      </c>
      <c r="D185" s="39" t="s">
        <v>81</v>
      </c>
      <c r="E185" s="39" t="s">
        <v>32</v>
      </c>
      <c r="F185" s="40">
        <v>4</v>
      </c>
      <c r="G185" s="40" t="s">
        <v>104</v>
      </c>
      <c r="H185" s="41"/>
      <c r="I185" s="41"/>
      <c r="J185" s="41"/>
      <c r="K185" s="41"/>
      <c r="L185" s="41">
        <v>6.509618381648026E-2</v>
      </c>
      <c r="M185" s="41"/>
      <c r="N185" s="41">
        <v>4.1336732727333542E-2</v>
      </c>
      <c r="O185" s="41">
        <v>1.389289320986205E-4</v>
      </c>
      <c r="P185" s="41"/>
      <c r="Q185" s="41"/>
      <c r="R185" s="42"/>
      <c r="S185" s="41"/>
      <c r="T185" s="41"/>
      <c r="U185" s="41"/>
      <c r="V185" s="42"/>
    </row>
    <row r="186" spans="2:22" x14ac:dyDescent="0.3">
      <c r="B186" s="38">
        <v>104</v>
      </c>
      <c r="C186" s="39" t="s">
        <v>103</v>
      </c>
      <c r="D186" s="39" t="s">
        <v>81</v>
      </c>
      <c r="E186" s="39" t="s">
        <v>33</v>
      </c>
      <c r="F186" s="40">
        <v>4</v>
      </c>
      <c r="G186" s="40" t="s">
        <v>104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  <c r="S186" s="41"/>
      <c r="T186" s="41"/>
      <c r="U186" s="41"/>
      <c r="V186" s="42"/>
    </row>
    <row r="187" spans="2:22" x14ac:dyDescent="0.3">
      <c r="B187" s="43">
        <v>104</v>
      </c>
      <c r="C187" s="44" t="s">
        <v>103</v>
      </c>
      <c r="D187" s="44"/>
      <c r="E187" s="44" t="s">
        <v>83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1.0431521196208398</v>
      </c>
      <c r="M187" s="51">
        <f t="shared" si="13"/>
        <v>0</v>
      </c>
      <c r="N187" s="51">
        <f t="shared" si="13"/>
        <v>0.66241210827786479</v>
      </c>
      <c r="O187" s="51">
        <f t="shared" si="13"/>
        <v>2.2263057755260553E-3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3">
      <c r="B188" s="38">
        <v>203</v>
      </c>
      <c r="C188" s="39" t="s">
        <v>105</v>
      </c>
      <c r="D188" s="39" t="s">
        <v>81</v>
      </c>
      <c r="E188" s="39" t="s">
        <v>22</v>
      </c>
      <c r="F188" s="40">
        <v>1</v>
      </c>
      <c r="G188" s="40" t="s">
        <v>104</v>
      </c>
      <c r="H188" s="41"/>
      <c r="I188" s="41"/>
      <c r="J188" s="41"/>
      <c r="K188" s="41"/>
      <c r="L188" s="41">
        <v>0.28638139070743196</v>
      </c>
      <c r="M188" s="41"/>
      <c r="N188" s="41">
        <v>0.1818550690948211</v>
      </c>
      <c r="O188" s="41">
        <v>6.1119805265494862E-4</v>
      </c>
      <c r="P188" s="41"/>
      <c r="Q188" s="41"/>
      <c r="R188" s="42"/>
      <c r="S188" s="41"/>
      <c r="T188" s="41"/>
      <c r="U188" s="41"/>
      <c r="V188" s="42"/>
    </row>
    <row r="189" spans="2:22" x14ac:dyDescent="0.3">
      <c r="B189" s="38">
        <v>203</v>
      </c>
      <c r="C189" s="39" t="s">
        <v>105</v>
      </c>
      <c r="D189" s="39" t="s">
        <v>81</v>
      </c>
      <c r="E189" s="39" t="s">
        <v>23</v>
      </c>
      <c r="F189" s="40">
        <v>1</v>
      </c>
      <c r="G189" s="40" t="s">
        <v>104</v>
      </c>
      <c r="H189" s="41"/>
      <c r="I189" s="41"/>
      <c r="J189" s="41"/>
      <c r="K189" s="41"/>
      <c r="L189" s="41">
        <v>0.30925963051556032</v>
      </c>
      <c r="M189" s="41"/>
      <c r="N189" s="41">
        <v>0.19638298192741668</v>
      </c>
      <c r="O189" s="41">
        <v>6.600250228165199E-4</v>
      </c>
      <c r="P189" s="41"/>
      <c r="Q189" s="41"/>
      <c r="R189" s="42"/>
      <c r="S189" s="41"/>
      <c r="T189" s="41"/>
      <c r="U189" s="41"/>
      <c r="V189" s="42"/>
    </row>
    <row r="190" spans="2:22" x14ac:dyDescent="0.3">
      <c r="B190" s="38">
        <v>203</v>
      </c>
      <c r="C190" s="39" t="s">
        <v>105</v>
      </c>
      <c r="D190" s="39" t="s">
        <v>81</v>
      </c>
      <c r="E190" s="39" t="s">
        <v>24</v>
      </c>
      <c r="F190" s="40">
        <v>1</v>
      </c>
      <c r="G190" s="40" t="s">
        <v>104</v>
      </c>
      <c r="H190" s="41"/>
      <c r="I190" s="41"/>
      <c r="J190" s="41"/>
      <c r="K190" s="41"/>
      <c r="L190" s="41">
        <v>0.34084509169043536</v>
      </c>
      <c r="M190" s="41"/>
      <c r="N190" s="41">
        <v>0.21644006807452867</v>
      </c>
      <c r="O190" s="41">
        <v>7.27435032645036E-4</v>
      </c>
      <c r="P190" s="41"/>
      <c r="Q190" s="41"/>
      <c r="R190" s="42"/>
      <c r="S190" s="41"/>
      <c r="T190" s="41"/>
      <c r="U190" s="41"/>
      <c r="V190" s="42"/>
    </row>
    <row r="191" spans="2:22" x14ac:dyDescent="0.3">
      <c r="B191" s="38">
        <v>203</v>
      </c>
      <c r="C191" s="39" t="s">
        <v>105</v>
      </c>
      <c r="D191" s="39" t="s">
        <v>81</v>
      </c>
      <c r="E191" s="39" t="s">
        <v>25</v>
      </c>
      <c r="F191" s="40">
        <v>2</v>
      </c>
      <c r="G191" s="40" t="s">
        <v>104</v>
      </c>
      <c r="H191" s="41"/>
      <c r="I191" s="41"/>
      <c r="J191" s="41"/>
      <c r="K191" s="41"/>
      <c r="L191" s="41">
        <v>0.24097808424216291</v>
      </c>
      <c r="M191" s="41"/>
      <c r="N191" s="41">
        <v>0.15302351193959368</v>
      </c>
      <c r="O191" s="41">
        <v>5.1429785803295202E-4</v>
      </c>
      <c r="P191" s="41"/>
      <c r="Q191" s="41"/>
      <c r="R191" s="42"/>
      <c r="S191" s="41"/>
      <c r="T191" s="41"/>
      <c r="U191" s="41"/>
      <c r="V191" s="42"/>
    </row>
    <row r="192" spans="2:22" x14ac:dyDescent="0.3">
      <c r="B192" s="38">
        <v>203</v>
      </c>
      <c r="C192" s="39" t="s">
        <v>105</v>
      </c>
      <c r="D192" s="39" t="s">
        <v>81</v>
      </c>
      <c r="E192" s="39" t="s">
        <v>26</v>
      </c>
      <c r="F192" s="40">
        <v>2</v>
      </c>
      <c r="G192" s="40" t="s">
        <v>104</v>
      </c>
      <c r="H192" s="41"/>
      <c r="I192" s="41"/>
      <c r="J192" s="41"/>
      <c r="K192" s="41"/>
      <c r="L192" s="41">
        <v>0.1803237020934681</v>
      </c>
      <c r="M192" s="41"/>
      <c r="N192" s="41">
        <v>0.1145073680333607</v>
      </c>
      <c r="O192" s="41">
        <v>3.8484866385628117E-4</v>
      </c>
      <c r="P192" s="41"/>
      <c r="Q192" s="41"/>
      <c r="R192" s="42"/>
      <c r="S192" s="41"/>
      <c r="T192" s="41"/>
      <c r="U192" s="41"/>
      <c r="V192" s="42"/>
    </row>
    <row r="193" spans="2:22" x14ac:dyDescent="0.3">
      <c r="B193" s="38">
        <v>203</v>
      </c>
      <c r="C193" s="39" t="s">
        <v>105</v>
      </c>
      <c r="D193" s="39" t="s">
        <v>81</v>
      </c>
      <c r="E193" s="39" t="s">
        <v>27</v>
      </c>
      <c r="F193" s="40">
        <v>2</v>
      </c>
      <c r="G193" s="40" t="s">
        <v>104</v>
      </c>
      <c r="H193" s="41"/>
      <c r="I193" s="41"/>
      <c r="J193" s="41"/>
      <c r="K193" s="41"/>
      <c r="L193" s="41">
        <v>0.33135697417221999</v>
      </c>
      <c r="M193" s="41"/>
      <c r="N193" s="41">
        <v>0.21041501783438368</v>
      </c>
      <c r="O193" s="41">
        <v>7.0718539653505939E-4</v>
      </c>
      <c r="P193" s="41"/>
      <c r="Q193" s="41"/>
      <c r="R193" s="42"/>
      <c r="S193" s="41"/>
      <c r="T193" s="41"/>
      <c r="U193" s="41"/>
      <c r="V193" s="42"/>
    </row>
    <row r="194" spans="2:22" x14ac:dyDescent="0.3">
      <c r="B194" s="38">
        <v>203</v>
      </c>
      <c r="C194" s="39" t="s">
        <v>105</v>
      </c>
      <c r="D194" s="39" t="s">
        <v>81</v>
      </c>
      <c r="E194" s="39" t="s">
        <v>28</v>
      </c>
      <c r="F194" s="40">
        <v>3</v>
      </c>
      <c r="G194" s="40" t="s">
        <v>104</v>
      </c>
      <c r="H194" s="41"/>
      <c r="I194" s="41"/>
      <c r="J194" s="41"/>
      <c r="K194" s="41"/>
      <c r="L194" s="41">
        <v>0.36460231134246407</v>
      </c>
      <c r="M194" s="41"/>
      <c r="N194" s="41">
        <v>0.23152614196588089</v>
      </c>
      <c r="O194" s="41">
        <v>7.7813793045535462E-4</v>
      </c>
      <c r="P194" s="41"/>
      <c r="Q194" s="41"/>
      <c r="R194" s="42"/>
      <c r="S194" s="41"/>
      <c r="T194" s="41"/>
      <c r="U194" s="41"/>
      <c r="V194" s="42"/>
    </row>
    <row r="195" spans="2:22" x14ac:dyDescent="0.3">
      <c r="B195" s="38">
        <v>203</v>
      </c>
      <c r="C195" s="39" t="s">
        <v>105</v>
      </c>
      <c r="D195" s="39" t="s">
        <v>81</v>
      </c>
      <c r="E195" s="39" t="s">
        <v>29</v>
      </c>
      <c r="F195" s="40">
        <v>3</v>
      </c>
      <c r="G195" s="40" t="s">
        <v>104</v>
      </c>
      <c r="H195" s="41"/>
      <c r="I195" s="41"/>
      <c r="J195" s="41"/>
      <c r="K195" s="41"/>
      <c r="L195" s="41">
        <v>0.35992801540029895</v>
      </c>
      <c r="M195" s="41"/>
      <c r="N195" s="41">
        <v>0.22855791693759858</v>
      </c>
      <c r="O195" s="41">
        <v>7.6816200090795293E-4</v>
      </c>
      <c r="P195" s="41"/>
      <c r="Q195" s="41"/>
      <c r="R195" s="42"/>
      <c r="S195" s="41"/>
      <c r="T195" s="41"/>
      <c r="U195" s="41"/>
      <c r="V195" s="42"/>
    </row>
    <row r="196" spans="2:22" x14ac:dyDescent="0.3">
      <c r="B196" s="38">
        <v>203</v>
      </c>
      <c r="C196" s="39" t="s">
        <v>105</v>
      </c>
      <c r="D196" s="39" t="s">
        <v>81</v>
      </c>
      <c r="E196" s="39" t="s">
        <v>30</v>
      </c>
      <c r="F196" s="40">
        <v>3</v>
      </c>
      <c r="G196" s="40" t="s">
        <v>104</v>
      </c>
      <c r="H196" s="41"/>
      <c r="I196" s="41"/>
      <c r="J196" s="41"/>
      <c r="K196" s="41"/>
      <c r="L196" s="41">
        <v>0.36181286471193291</v>
      </c>
      <c r="M196" s="41"/>
      <c r="N196" s="41">
        <v>0.22975481524497038</v>
      </c>
      <c r="O196" s="41">
        <v>7.7218466532051437E-4</v>
      </c>
      <c r="P196" s="41"/>
      <c r="Q196" s="41"/>
      <c r="R196" s="42"/>
      <c r="S196" s="41"/>
      <c r="T196" s="41"/>
      <c r="U196" s="41"/>
      <c r="V196" s="42"/>
    </row>
    <row r="197" spans="2:22" x14ac:dyDescent="0.3">
      <c r="B197" s="38">
        <v>203</v>
      </c>
      <c r="C197" s="39" t="s">
        <v>105</v>
      </c>
      <c r="D197" s="39" t="s">
        <v>81</v>
      </c>
      <c r="E197" s="39" t="s">
        <v>31</v>
      </c>
      <c r="F197" s="40">
        <v>4</v>
      </c>
      <c r="G197" s="40" t="s">
        <v>104</v>
      </c>
      <c r="H197" s="41"/>
      <c r="I197" s="41"/>
      <c r="J197" s="41"/>
      <c r="K197" s="41"/>
      <c r="L197" s="41">
        <v>0.30399611744509081</v>
      </c>
      <c r="M197" s="41"/>
      <c r="N197" s="41">
        <v>0.19304059808485208</v>
      </c>
      <c r="O197" s="41">
        <v>6.4879158013070857E-4</v>
      </c>
      <c r="P197" s="41"/>
      <c r="Q197" s="41"/>
      <c r="R197" s="42"/>
      <c r="S197" s="41"/>
      <c r="T197" s="41"/>
      <c r="U197" s="41"/>
      <c r="V197" s="42"/>
    </row>
    <row r="198" spans="2:22" x14ac:dyDescent="0.3">
      <c r="B198" s="38">
        <v>203</v>
      </c>
      <c r="C198" s="39" t="s">
        <v>105</v>
      </c>
      <c r="D198" s="39" t="s">
        <v>81</v>
      </c>
      <c r="E198" s="39" t="s">
        <v>32</v>
      </c>
      <c r="F198" s="40">
        <v>4</v>
      </c>
      <c r="G198" s="40" t="s">
        <v>104</v>
      </c>
      <c r="H198" s="41"/>
      <c r="I198" s="41"/>
      <c r="J198" s="41"/>
      <c r="K198" s="41"/>
      <c r="L198" s="41">
        <v>0.12071350816565095</v>
      </c>
      <c r="M198" s="41"/>
      <c r="N198" s="41">
        <v>7.6654294170144938E-2</v>
      </c>
      <c r="O198" s="41">
        <v>2.5762798671288953E-4</v>
      </c>
      <c r="P198" s="41"/>
      <c r="Q198" s="41"/>
      <c r="R198" s="42"/>
      <c r="S198" s="41"/>
      <c r="T198" s="41"/>
      <c r="U198" s="41"/>
      <c r="V198" s="42"/>
    </row>
    <row r="199" spans="2:22" x14ac:dyDescent="0.3">
      <c r="B199" s="38">
        <v>203</v>
      </c>
      <c r="C199" s="39" t="s">
        <v>105</v>
      </c>
      <c r="D199" s="39" t="s">
        <v>81</v>
      </c>
      <c r="E199" s="39" t="s">
        <v>33</v>
      </c>
      <c r="F199" s="40">
        <v>4</v>
      </c>
      <c r="G199" s="40" t="s">
        <v>104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41"/>
      <c r="T199" s="41"/>
      <c r="U199" s="41"/>
      <c r="V199" s="42"/>
    </row>
    <row r="200" spans="2:22" x14ac:dyDescent="0.3">
      <c r="B200" s="43">
        <v>203</v>
      </c>
      <c r="C200" s="44" t="s">
        <v>105</v>
      </c>
      <c r="D200" s="44"/>
      <c r="E200" s="44" t="s">
        <v>83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3.2001976904867155</v>
      </c>
      <c r="M200" s="51">
        <f t="shared" si="14"/>
        <v>0</v>
      </c>
      <c r="N200" s="51">
        <f t="shared" si="14"/>
        <v>2.0321577833075519</v>
      </c>
      <c r="O200" s="51">
        <f t="shared" si="14"/>
        <v>6.8298941900682168E-3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3">
      <c r="B201" s="38">
        <v>204</v>
      </c>
      <c r="C201" s="39" t="s">
        <v>106</v>
      </c>
      <c r="D201" s="39" t="s">
        <v>81</v>
      </c>
      <c r="E201" s="39" t="s">
        <v>22</v>
      </c>
      <c r="F201" s="40">
        <v>1</v>
      </c>
      <c r="G201" s="40" t="s">
        <v>82</v>
      </c>
      <c r="H201" s="48">
        <v>1.5389425859294124E-2</v>
      </c>
      <c r="I201" s="48">
        <v>2.6414073032569484E-7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6.580348018640117E-6</v>
      </c>
      <c r="Q201" s="48">
        <v>1.0076409788823536E-3</v>
      </c>
      <c r="R201" s="23">
        <v>21.285442080999179</v>
      </c>
      <c r="S201" s="48">
        <v>4.1198169218151996E-4</v>
      </c>
      <c r="T201" s="48">
        <v>4.1198169218151984E-5</v>
      </c>
      <c r="U201" s="48">
        <v>1.736040825547815E-5</v>
      </c>
      <c r="V201" s="23">
        <v>21.30801867773074</v>
      </c>
    </row>
    <row r="202" spans="2:22" x14ac:dyDescent="0.3">
      <c r="B202" s="38">
        <v>204</v>
      </c>
      <c r="C202" s="39" t="s">
        <v>106</v>
      </c>
      <c r="D202" s="39" t="s">
        <v>81</v>
      </c>
      <c r="E202" s="39" t="s">
        <v>23</v>
      </c>
      <c r="F202" s="40">
        <v>1</v>
      </c>
      <c r="G202" s="40" t="s">
        <v>82</v>
      </c>
      <c r="H202" s="48">
        <v>1.3900126582588239E-2</v>
      </c>
      <c r="I202" s="48">
        <v>2.2187629337996283E-7</v>
      </c>
      <c r="J202" s="48">
        <v>0</v>
      </c>
      <c r="K202" s="48">
        <v>1.6547769741176471E-2</v>
      </c>
      <c r="L202" s="48">
        <v>3.1440762508235296E-4</v>
      </c>
      <c r="M202" s="48">
        <v>9.4322287524705828E-4</v>
      </c>
      <c r="N202" s="48">
        <v>1.2576305003294118E-3</v>
      </c>
      <c r="O202" s="48">
        <v>1.2576305003294118E-3</v>
      </c>
      <c r="P202" s="48">
        <v>5.5274445017464412E-6</v>
      </c>
      <c r="Q202" s="48">
        <v>9.1012733576470645E-4</v>
      </c>
      <c r="R202" s="23">
        <v>19.228316063026284</v>
      </c>
      <c r="S202" s="48">
        <v>3.7211249616395353E-4</v>
      </c>
      <c r="T202" s="48">
        <v>3.7211249616395343E-5</v>
      </c>
      <c r="U202" s="48">
        <v>1.5680368746883491E-5</v>
      </c>
      <c r="V202" s="23">
        <v>19.248707827816069</v>
      </c>
    </row>
    <row r="203" spans="2:22" x14ac:dyDescent="0.3">
      <c r="B203" s="38">
        <v>204</v>
      </c>
      <c r="C203" s="39" t="s">
        <v>106</v>
      </c>
      <c r="D203" s="39" t="s">
        <v>81</v>
      </c>
      <c r="E203" s="39" t="s">
        <v>24</v>
      </c>
      <c r="F203" s="40">
        <v>1</v>
      </c>
      <c r="G203" s="40" t="s">
        <v>82</v>
      </c>
      <c r="H203" s="48">
        <v>1.5389425859294124E-2</v>
      </c>
      <c r="I203" s="48">
        <v>2.5853451242595078E-7</v>
      </c>
      <c r="J203" s="48">
        <v>0</v>
      </c>
      <c r="K203" s="48">
        <v>1.8320745070588236E-2</v>
      </c>
      <c r="L203" s="48">
        <v>3.4809415634117657E-4</v>
      </c>
      <c r="M203" s="48">
        <v>1.0442824690235289E-3</v>
      </c>
      <c r="N203" s="48">
        <v>1.3923766253647063E-3</v>
      </c>
      <c r="O203" s="48">
        <v>1.3923766253647063E-3</v>
      </c>
      <c r="P203" s="48">
        <v>6.4406843446464936E-6</v>
      </c>
      <c r="Q203" s="48">
        <v>1.0076409788823536E-3</v>
      </c>
      <c r="R203" s="23">
        <v>21.272527323694025</v>
      </c>
      <c r="S203" s="48">
        <v>4.1198169218151996E-4</v>
      </c>
      <c r="T203" s="48">
        <v>4.1198169218151984E-5</v>
      </c>
      <c r="U203" s="48">
        <v>1.736040825547815E-5</v>
      </c>
      <c r="V203" s="23">
        <v>21.295103920425575</v>
      </c>
    </row>
    <row r="204" spans="2:22" x14ac:dyDescent="0.3">
      <c r="B204" s="38">
        <v>204</v>
      </c>
      <c r="C204" s="39" t="s">
        <v>106</v>
      </c>
      <c r="D204" s="39" t="s">
        <v>81</v>
      </c>
      <c r="E204" s="39" t="s">
        <v>25</v>
      </c>
      <c r="F204" s="40">
        <v>2</v>
      </c>
      <c r="G204" s="40" t="s">
        <v>82</v>
      </c>
      <c r="H204" s="48">
        <v>1.4892992767058829E-2</v>
      </c>
      <c r="I204" s="48">
        <v>2.3938047029364454E-7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5.9635134704732489E-6</v>
      </c>
      <c r="Q204" s="48">
        <v>9.751364311764713E-4</v>
      </c>
      <c r="R204" s="23">
        <v>20.592042315896155</v>
      </c>
      <c r="S204" s="48">
        <v>3.9869196017566452E-4</v>
      </c>
      <c r="T204" s="48">
        <v>3.9869196017566437E-5</v>
      </c>
      <c r="U204" s="48">
        <v>1.6800395085946596E-5</v>
      </c>
      <c r="V204" s="23">
        <v>20.613890635313776</v>
      </c>
    </row>
    <row r="205" spans="2:22" x14ac:dyDescent="0.3">
      <c r="B205" s="38">
        <v>204</v>
      </c>
      <c r="C205" s="39" t="s">
        <v>106</v>
      </c>
      <c r="D205" s="39" t="s">
        <v>81</v>
      </c>
      <c r="E205" s="39" t="s">
        <v>26</v>
      </c>
      <c r="F205" s="40">
        <v>2</v>
      </c>
      <c r="G205" s="40" t="s">
        <v>82</v>
      </c>
      <c r="H205" s="48">
        <v>1.5389425859294124E-2</v>
      </c>
      <c r="I205" s="48">
        <v>2.4294956643538918E-7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6.0524277954079412E-6</v>
      </c>
      <c r="Q205" s="48">
        <v>1.0076409788823536E-3</v>
      </c>
      <c r="R205" s="23">
        <v>21.224268552843078</v>
      </c>
      <c r="S205" s="48">
        <v>4.1198169218151996E-4</v>
      </c>
      <c r="T205" s="48">
        <v>4.1198169218151984E-5</v>
      </c>
      <c r="U205" s="48">
        <v>1.736040825547815E-5</v>
      </c>
      <c r="V205" s="23">
        <v>21.246845149574622</v>
      </c>
    </row>
    <row r="206" spans="2:22" x14ac:dyDescent="0.3">
      <c r="B206" s="38">
        <v>204</v>
      </c>
      <c r="C206" s="39" t="s">
        <v>106</v>
      </c>
      <c r="D206" s="39" t="s">
        <v>81</v>
      </c>
      <c r="E206" s="39" t="s">
        <v>27</v>
      </c>
      <c r="F206" s="40">
        <v>2</v>
      </c>
      <c r="G206" s="40" t="s">
        <v>82</v>
      </c>
      <c r="H206" s="48">
        <v>1.4892992767058829E-2</v>
      </c>
      <c r="I206" s="48">
        <v>2.463296473614693E-7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6.1366333202330963E-6</v>
      </c>
      <c r="Q206" s="48">
        <v>9.751364311764713E-4</v>
      </c>
      <c r="R206" s="23">
        <v>20.493860878875068</v>
      </c>
      <c r="S206" s="48">
        <v>3.9869196017566452E-4</v>
      </c>
      <c r="T206" s="48">
        <v>3.9869196017566437E-5</v>
      </c>
      <c r="U206" s="48">
        <v>1.6800395085946596E-5</v>
      </c>
      <c r="V206" s="23">
        <v>20.515709198292694</v>
      </c>
    </row>
    <row r="207" spans="2:22" x14ac:dyDescent="0.3">
      <c r="B207" s="38">
        <v>204</v>
      </c>
      <c r="C207" s="39" t="s">
        <v>106</v>
      </c>
      <c r="D207" s="39" t="s">
        <v>81</v>
      </c>
      <c r="E207" s="39" t="s">
        <v>28</v>
      </c>
      <c r="F207" s="40">
        <v>3</v>
      </c>
      <c r="G207" s="40" t="s">
        <v>82</v>
      </c>
      <c r="H207" s="48">
        <v>1.5389425859294124E-2</v>
      </c>
      <c r="I207" s="48">
        <v>2.3790264979490827E-7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5.9266975913819261E-6</v>
      </c>
      <c r="Q207" s="48">
        <v>1.0076409788823536E-3</v>
      </c>
      <c r="R207" s="23">
        <v>21.196644059562967</v>
      </c>
      <c r="S207" s="48">
        <v>4.1198169218151996E-4</v>
      </c>
      <c r="T207" s="48">
        <v>4.1198169218151984E-5</v>
      </c>
      <c r="U207" s="48">
        <v>1.736040825547815E-5</v>
      </c>
      <c r="V207" s="23">
        <v>21.219220656294517</v>
      </c>
    </row>
    <row r="208" spans="2:22" x14ac:dyDescent="0.3">
      <c r="B208" s="38">
        <v>204</v>
      </c>
      <c r="C208" s="39" t="s">
        <v>106</v>
      </c>
      <c r="D208" s="39" t="s">
        <v>81</v>
      </c>
      <c r="E208" s="39" t="s">
        <v>29</v>
      </c>
      <c r="F208" s="40">
        <v>3</v>
      </c>
      <c r="G208" s="40" t="s">
        <v>82</v>
      </c>
      <c r="H208" s="48">
        <v>1.5389425859294124E-2</v>
      </c>
      <c r="I208" s="48">
        <v>3.1100891702518993E-7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7.7479414416801715E-6</v>
      </c>
      <c r="Q208" s="48">
        <v>1.0076409788823536E-3</v>
      </c>
      <c r="R208" s="23">
        <v>21.195485305002961</v>
      </c>
      <c r="S208" s="48">
        <v>4.1198169218151996E-4</v>
      </c>
      <c r="T208" s="48">
        <v>4.1198169218151984E-5</v>
      </c>
      <c r="U208" s="48">
        <v>1.736040825547815E-5</v>
      </c>
      <c r="V208" s="23">
        <v>21.218061901734508</v>
      </c>
    </row>
    <row r="209" spans="2:22" x14ac:dyDescent="0.3">
      <c r="B209" s="38">
        <v>204</v>
      </c>
      <c r="C209" s="39" t="s">
        <v>106</v>
      </c>
      <c r="D209" s="39" t="s">
        <v>81</v>
      </c>
      <c r="E209" s="39" t="s">
        <v>30</v>
      </c>
      <c r="F209" s="40">
        <v>3</v>
      </c>
      <c r="G209" s="40" t="s">
        <v>82</v>
      </c>
      <c r="H209" s="48">
        <v>1.4892992767058829E-2</v>
      </c>
      <c r="I209" s="48">
        <v>3.7565419745996402E-7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9.3584028139148896E-6</v>
      </c>
      <c r="Q209" s="48">
        <v>9.751364311764713E-4</v>
      </c>
      <c r="R209" s="23">
        <v>20.556748649294253</v>
      </c>
      <c r="S209" s="48">
        <v>3.9869196017566452E-4</v>
      </c>
      <c r="T209" s="48">
        <v>3.9869196017566437E-5</v>
      </c>
      <c r="U209" s="48">
        <v>1.6800395085946596E-5</v>
      </c>
      <c r="V209" s="23">
        <v>20.578596968711881</v>
      </c>
    </row>
    <row r="210" spans="2:22" x14ac:dyDescent="0.3">
      <c r="B210" s="38">
        <v>204</v>
      </c>
      <c r="C210" s="39" t="s">
        <v>106</v>
      </c>
      <c r="D210" s="39" t="s">
        <v>81</v>
      </c>
      <c r="E210" s="39" t="s">
        <v>31</v>
      </c>
      <c r="F210" s="40">
        <v>4</v>
      </c>
      <c r="G210" s="40" t="s">
        <v>82</v>
      </c>
      <c r="H210" s="48">
        <v>1.5389425859294124E-2</v>
      </c>
      <c r="I210" s="48">
        <v>4.0175151614422404E-7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1.000854654254032E-5</v>
      </c>
      <c r="Q210" s="48">
        <v>1.0076409788823536E-3</v>
      </c>
      <c r="R210" s="23">
        <v>21.287268909645601</v>
      </c>
      <c r="S210" s="48">
        <v>4.1198169218151996E-4</v>
      </c>
      <c r="T210" s="48">
        <v>4.1198169218151984E-5</v>
      </c>
      <c r="U210" s="48">
        <v>1.736040825547815E-5</v>
      </c>
      <c r="V210" s="23">
        <v>21.309845506377147</v>
      </c>
    </row>
    <row r="211" spans="2:22" x14ac:dyDescent="0.3">
      <c r="B211" s="38">
        <v>204</v>
      </c>
      <c r="C211" s="39" t="s">
        <v>106</v>
      </c>
      <c r="D211" s="39" t="s">
        <v>81</v>
      </c>
      <c r="E211" s="39" t="s">
        <v>32</v>
      </c>
      <c r="F211" s="40">
        <v>4</v>
      </c>
      <c r="G211" s="40" t="s">
        <v>82</v>
      </c>
      <c r="H211" s="48">
        <v>1.4892992767058829E-2</v>
      </c>
      <c r="I211" s="48">
        <v>1.1435620871953111E-6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2.8488739716093716E-5</v>
      </c>
      <c r="Q211" s="48">
        <v>9.751364311764713E-4</v>
      </c>
      <c r="R211" s="23">
        <v>20.614702934339892</v>
      </c>
      <c r="S211" s="48">
        <v>3.9869196017566452E-4</v>
      </c>
      <c r="T211" s="48">
        <v>3.9869196017566437E-5</v>
      </c>
      <c r="U211" s="48">
        <v>1.6800395085946596E-5</v>
      </c>
      <c r="V211" s="23">
        <v>20.636551253757528</v>
      </c>
    </row>
    <row r="212" spans="2:22" x14ac:dyDescent="0.3">
      <c r="B212" s="38">
        <v>204</v>
      </c>
      <c r="C212" s="39" t="s">
        <v>106</v>
      </c>
      <c r="D212" s="39" t="s">
        <v>81</v>
      </c>
      <c r="E212" s="39" t="s">
        <v>33</v>
      </c>
      <c r="F212" s="40">
        <v>4</v>
      </c>
      <c r="G212" s="40" t="s">
        <v>82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23"/>
      <c r="S212" s="48"/>
      <c r="T212" s="48"/>
      <c r="U212" s="48"/>
      <c r="V212" s="23"/>
    </row>
    <row r="213" spans="2:22" x14ac:dyDescent="0.3">
      <c r="B213" s="43">
        <v>204</v>
      </c>
      <c r="C213" s="44" t="s">
        <v>106</v>
      </c>
      <c r="D213" s="44"/>
      <c r="E213" s="44" t="s">
        <v>83</v>
      </c>
      <c r="F213" s="45"/>
      <c r="G213" s="45"/>
      <c r="H213" s="46">
        <f>SUM(H201:H212)</f>
        <v>0.16580865280658827</v>
      </c>
      <c r="I213" s="46">
        <f t="shared" ref="I213:V213" si="15">SUM(I201:I212)</f>
        <v>3.9430905878417088E-6</v>
      </c>
      <c r="J213" s="46">
        <f t="shared" si="15"/>
        <v>0</v>
      </c>
      <c r="K213" s="46">
        <f t="shared" si="15"/>
        <v>0.19739125334117646</v>
      </c>
      <c r="L213" s="46">
        <f t="shared" si="15"/>
        <v>3.750433813482354E-3</v>
      </c>
      <c r="M213" s="46">
        <f t="shared" si="15"/>
        <v>1.1251301440447054E-2</v>
      </c>
      <c r="N213" s="46">
        <f t="shared" si="15"/>
        <v>1.5001735253929416E-2</v>
      </c>
      <c r="O213" s="46">
        <f t="shared" si="15"/>
        <v>1.5001735253929416E-2</v>
      </c>
      <c r="P213" s="46">
        <f t="shared" si="15"/>
        <v>9.8231379556758367E-5</v>
      </c>
      <c r="Q213" s="46">
        <f t="shared" si="15"/>
        <v>1.0856518933764714E-2</v>
      </c>
      <c r="R213" s="47">
        <f t="shared" si="15"/>
        <v>228.94730707317947</v>
      </c>
      <c r="S213" s="46">
        <f t="shared" si="15"/>
        <v>4.4387704899557312E-3</v>
      </c>
      <c r="T213" s="46">
        <f t="shared" si="15"/>
        <v>4.4387704899557292E-4</v>
      </c>
      <c r="U213" s="46">
        <f t="shared" si="15"/>
        <v>1.8704439862353881E-4</v>
      </c>
      <c r="V213" s="47">
        <f t="shared" si="15"/>
        <v>229.19055169602905</v>
      </c>
    </row>
    <row r="214" spans="2:22" x14ac:dyDescent="0.3">
      <c r="B214" s="38">
        <v>204</v>
      </c>
      <c r="C214" s="39" t="s">
        <v>107</v>
      </c>
      <c r="D214" s="39" t="s">
        <v>81</v>
      </c>
      <c r="E214" s="39" t="s">
        <v>22</v>
      </c>
      <c r="F214" s="40">
        <v>1</v>
      </c>
      <c r="G214" s="40" t="s">
        <v>82</v>
      </c>
      <c r="H214" s="48">
        <v>0.2559371951744131</v>
      </c>
      <c r="I214" s="48">
        <v>4.4345421213215492E-6</v>
      </c>
      <c r="J214" s="48">
        <v>0</v>
      </c>
      <c r="K214" s="48">
        <v>0.21121030669733126</v>
      </c>
      <c r="L214" s="48">
        <v>5.7857494625854853E-3</v>
      </c>
      <c r="M214" s="48">
        <v>1.7357248387756461E-2</v>
      </c>
      <c r="N214" s="48">
        <v>2.3142997850341941E-2</v>
      </c>
      <c r="O214" s="48">
        <v>2.3142997850341941E-2</v>
      </c>
      <c r="P214" s="48">
        <v>1.1047455811011578E-4</v>
      </c>
      <c r="Q214" s="48">
        <v>1.6748222128536931E-2</v>
      </c>
      <c r="R214" s="23">
        <v>353.79569949152426</v>
      </c>
      <c r="S214" s="48">
        <v>6.8476382344035544E-3</v>
      </c>
      <c r="T214" s="48">
        <v>6.8476382344035563E-4</v>
      </c>
      <c r="U214" s="48">
        <v>2.8855116038187793E-4</v>
      </c>
      <c r="V214" s="23">
        <v>354.17095006676959</v>
      </c>
    </row>
    <row r="215" spans="2:22" x14ac:dyDescent="0.3">
      <c r="B215" s="38">
        <v>204</v>
      </c>
      <c r="C215" s="39" t="s">
        <v>107</v>
      </c>
      <c r="D215" s="39" t="s">
        <v>81</v>
      </c>
      <c r="E215" s="39" t="s">
        <v>23</v>
      </c>
      <c r="F215" s="40">
        <v>1</v>
      </c>
      <c r="G215" s="40" t="s">
        <v>82</v>
      </c>
      <c r="H215" s="48">
        <v>0.29556063889614792</v>
      </c>
      <c r="I215" s="48">
        <v>4.641701500974978E-6</v>
      </c>
      <c r="J215" s="48">
        <v>0</v>
      </c>
      <c r="K215" s="48">
        <v>0.24390926510847163</v>
      </c>
      <c r="L215" s="48">
        <v>6.6814821756934241E-3</v>
      </c>
      <c r="M215" s="48">
        <v>2.0044446527080276E-2</v>
      </c>
      <c r="N215" s="48">
        <v>2.6725928702773696E-2</v>
      </c>
      <c r="O215" s="48">
        <v>2.6725928702773696E-2</v>
      </c>
      <c r="P215" s="48">
        <v>1.1563537072604334E-4</v>
      </c>
      <c r="Q215" s="48">
        <v>1.9341132613849382E-2</v>
      </c>
      <c r="R215" s="23">
        <v>408.62135295994273</v>
      </c>
      <c r="S215" s="48">
        <v>7.9077694436355192E-3</v>
      </c>
      <c r="T215" s="48">
        <v>7.9077694436355207E-4</v>
      </c>
      <c r="U215" s="48">
        <v>3.3322380226357497E-4</v>
      </c>
      <c r="V215" s="23">
        <v>409.05469872545393</v>
      </c>
    </row>
    <row r="216" spans="2:22" x14ac:dyDescent="0.3">
      <c r="B216" s="38">
        <v>204</v>
      </c>
      <c r="C216" s="39" t="s">
        <v>107</v>
      </c>
      <c r="D216" s="39" t="s">
        <v>81</v>
      </c>
      <c r="E216" s="39" t="s">
        <v>24</v>
      </c>
      <c r="F216" s="40">
        <v>1</v>
      </c>
      <c r="G216" s="40" t="s">
        <v>82</v>
      </c>
      <c r="H216" s="48">
        <v>0.48623724306933802</v>
      </c>
      <c r="I216" s="48">
        <v>8.0150495421961447E-6</v>
      </c>
      <c r="J216" s="48">
        <v>0</v>
      </c>
      <c r="K216" s="48">
        <v>0.40126374428052164</v>
      </c>
      <c r="L216" s="48">
        <v>1.0991942245285337E-2</v>
      </c>
      <c r="M216" s="48">
        <v>3.2975826735856015E-2</v>
      </c>
      <c r="N216" s="48">
        <v>4.3967768981141346E-2</v>
      </c>
      <c r="O216" s="48">
        <v>4.3967768981141346E-2</v>
      </c>
      <c r="P216" s="48">
        <v>1.9967316403365838E-4</v>
      </c>
      <c r="Q216" s="48">
        <v>3.1818780183720717E-2</v>
      </c>
      <c r="R216" s="23">
        <v>671.67901427709967</v>
      </c>
      <c r="S216" s="48">
        <v>1.3009350729047301E-2</v>
      </c>
      <c r="T216" s="48">
        <v>1.3009350729047302E-3</v>
      </c>
      <c r="U216" s="48">
        <v>5.4819824298273513E-4</v>
      </c>
      <c r="V216" s="23">
        <v>672.39192669705108</v>
      </c>
    </row>
    <row r="217" spans="2:22" x14ac:dyDescent="0.3">
      <c r="B217" s="38">
        <v>204</v>
      </c>
      <c r="C217" s="39" t="s">
        <v>107</v>
      </c>
      <c r="D217" s="39" t="s">
        <v>81</v>
      </c>
      <c r="E217" s="39" t="s">
        <v>25</v>
      </c>
      <c r="F217" s="40">
        <v>2</v>
      </c>
      <c r="G217" s="40" t="s">
        <v>82</v>
      </c>
      <c r="H217" s="48">
        <v>0.6433464288395695</v>
      </c>
      <c r="I217" s="48">
        <v>9.2209498721979361E-6</v>
      </c>
      <c r="J217" s="48">
        <v>0</v>
      </c>
      <c r="K217" s="48">
        <v>0.53091695583847964</v>
      </c>
      <c r="L217" s="48">
        <v>1.4543572896382806E-2</v>
      </c>
      <c r="M217" s="48">
        <v>4.3630718689148397E-2</v>
      </c>
      <c r="N217" s="48">
        <v>5.8174291585531224E-2</v>
      </c>
      <c r="O217" s="48">
        <v>5.8174291585531224E-2</v>
      </c>
      <c r="P217" s="48">
        <v>2.2971489155300111E-4</v>
      </c>
      <c r="Q217" s="48">
        <v>4.2099816279002854E-2</v>
      </c>
      <c r="R217" s="23">
        <v>889.80102323026767</v>
      </c>
      <c r="S217" s="48">
        <v>1.7212830675458007E-2</v>
      </c>
      <c r="T217" s="48">
        <v>1.7212830675458004E-3</v>
      </c>
      <c r="U217" s="48">
        <v>7.2532778380527416E-4</v>
      </c>
      <c r="V217" s="23">
        <v>890.74428635128277</v>
      </c>
    </row>
    <row r="218" spans="2:22" x14ac:dyDescent="0.3">
      <c r="B218" s="38">
        <v>204</v>
      </c>
      <c r="C218" s="39" t="s">
        <v>107</v>
      </c>
      <c r="D218" s="39" t="s">
        <v>81</v>
      </c>
      <c r="E218" s="39" t="s">
        <v>26</v>
      </c>
      <c r="F218" s="40">
        <v>2</v>
      </c>
      <c r="G218" s="40" t="s">
        <v>82</v>
      </c>
      <c r="H218" s="48">
        <v>1.0268850585301195</v>
      </c>
      <c r="I218" s="48">
        <v>1.5255714461421486E-5</v>
      </c>
      <c r="J218" s="48">
        <v>0</v>
      </c>
      <c r="K218" s="48">
        <v>0.84742941723359422</v>
      </c>
      <c r="L218" s="48">
        <v>2.321389695420745E-2</v>
      </c>
      <c r="M218" s="48">
        <v>6.9641690862622341E-2</v>
      </c>
      <c r="N218" s="48">
        <v>9.2855587816829802E-2</v>
      </c>
      <c r="O218" s="48">
        <v>9.2855587816829802E-2</v>
      </c>
      <c r="P218" s="48">
        <v>3.800546409687458E-4</v>
      </c>
      <c r="Q218" s="48">
        <v>6.7198122762179457E-2</v>
      </c>
      <c r="R218" s="23">
        <v>1415.8454942061571</v>
      </c>
      <c r="S218" s="48">
        <v>2.7474464523754245E-2</v>
      </c>
      <c r="T218" s="48">
        <v>2.7474464523754242E-3</v>
      </c>
      <c r="U218" s="48">
        <v>1.1577405738769366E-3</v>
      </c>
      <c r="V218" s="23">
        <v>1417.351094862059</v>
      </c>
    </row>
    <row r="219" spans="2:22" x14ac:dyDescent="0.3">
      <c r="B219" s="38">
        <v>204</v>
      </c>
      <c r="C219" s="39" t="s">
        <v>107</v>
      </c>
      <c r="D219" s="39" t="s">
        <v>81</v>
      </c>
      <c r="E219" s="39" t="s">
        <v>27</v>
      </c>
      <c r="F219" s="40">
        <v>2</v>
      </c>
      <c r="G219" s="40" t="s">
        <v>82</v>
      </c>
      <c r="H219" s="48">
        <v>0.39921607567869</v>
      </c>
      <c r="I219" s="48">
        <v>6.6031040593049496E-6</v>
      </c>
      <c r="J219" s="48">
        <v>0</v>
      </c>
      <c r="K219" s="48">
        <v>0.32945015954066659</v>
      </c>
      <c r="L219" s="48">
        <v>9.0247304372443275E-3</v>
      </c>
      <c r="M219" s="48">
        <v>2.7074191311732974E-2</v>
      </c>
      <c r="N219" s="48">
        <v>3.609892174897731E-2</v>
      </c>
      <c r="O219" s="48">
        <v>3.609892174897731E-2</v>
      </c>
      <c r="P219" s="48">
        <v>1.6449838182829875E-4</v>
      </c>
      <c r="Q219" s="48">
        <v>2.6124219686759886E-2</v>
      </c>
      <c r="R219" s="23">
        <v>549.24493119855083</v>
      </c>
      <c r="S219" s="48">
        <v>1.0681086278776395E-2</v>
      </c>
      <c r="T219" s="48">
        <v>1.0681086278776395E-3</v>
      </c>
      <c r="U219" s="48">
        <v>4.5008800616762361E-4</v>
      </c>
      <c r="V219" s="23">
        <v>549.83025472662769</v>
      </c>
    </row>
    <row r="220" spans="2:22" x14ac:dyDescent="0.3">
      <c r="B220" s="38">
        <v>204</v>
      </c>
      <c r="C220" s="39" t="s">
        <v>107</v>
      </c>
      <c r="D220" s="39" t="s">
        <v>81</v>
      </c>
      <c r="E220" s="39" t="s">
        <v>28</v>
      </c>
      <c r="F220" s="40">
        <v>3</v>
      </c>
      <c r="G220" s="40" t="s">
        <v>82</v>
      </c>
      <c r="H220" s="48">
        <v>0.35668673183272226</v>
      </c>
      <c r="I220" s="48">
        <v>5.5660671574375443E-6</v>
      </c>
      <c r="J220" s="48">
        <v>0</v>
      </c>
      <c r="K220" s="48">
        <v>0.29435312821146981</v>
      </c>
      <c r="L220" s="48">
        <v>8.0633065686532938E-3</v>
      </c>
      <c r="M220" s="48">
        <v>2.4189919705959888E-2</v>
      </c>
      <c r="N220" s="48">
        <v>3.2253226274613175E-2</v>
      </c>
      <c r="O220" s="48">
        <v>3.2253226274613175E-2</v>
      </c>
      <c r="P220" s="48">
        <v>1.3866342743090024E-4</v>
      </c>
      <c r="Q220" s="48">
        <v>2.334115059347007E-2</v>
      </c>
      <c r="R220" s="23">
        <v>491.21558525372916</v>
      </c>
      <c r="S220" s="48">
        <v>9.5432072737131283E-3</v>
      </c>
      <c r="T220" s="48">
        <v>9.5432072737131296E-4</v>
      </c>
      <c r="U220" s="48">
        <v>4.0213916657566443E-4</v>
      </c>
      <c r="V220" s="23">
        <v>491.73855301232879</v>
      </c>
    </row>
    <row r="221" spans="2:22" x14ac:dyDescent="0.3">
      <c r="B221" s="38">
        <v>204</v>
      </c>
      <c r="C221" s="39" t="s">
        <v>107</v>
      </c>
      <c r="D221" s="39" t="s">
        <v>81</v>
      </c>
      <c r="E221" s="39" t="s">
        <v>29</v>
      </c>
      <c r="F221" s="40">
        <v>3</v>
      </c>
      <c r="G221" s="40" t="s">
        <v>82</v>
      </c>
      <c r="H221" s="48">
        <v>0.37187388453999054</v>
      </c>
      <c r="I221" s="48">
        <v>7.1199962373035574E-6</v>
      </c>
      <c r="J221" s="48">
        <v>0</v>
      </c>
      <c r="K221" s="48">
        <v>0.3068862153970795</v>
      </c>
      <c r="L221" s="48">
        <v>8.4066293145105414E-3</v>
      </c>
      <c r="M221" s="48">
        <v>2.5219887943531624E-2</v>
      </c>
      <c r="N221" s="48">
        <v>3.3626517258042166E-2</v>
      </c>
      <c r="O221" s="48">
        <v>3.3626517258042166E-2</v>
      </c>
      <c r="P221" s="48">
        <v>1.7737534485914123E-4</v>
      </c>
      <c r="Q221" s="48">
        <v>2.4334979594635774E-2</v>
      </c>
      <c r="R221" s="23">
        <v>511.67612600129343</v>
      </c>
      <c r="S221" s="48">
        <v>9.9495418335614743E-3</v>
      </c>
      <c r="T221" s="48">
        <v>9.9495418335614769E-4</v>
      </c>
      <c r="U221" s="48">
        <v>4.1926161153171186E-4</v>
      </c>
      <c r="V221" s="23">
        <v>512.22136089377238</v>
      </c>
    </row>
    <row r="222" spans="2:22" x14ac:dyDescent="0.3">
      <c r="B222" s="38">
        <v>204</v>
      </c>
      <c r="C222" s="39" t="s">
        <v>107</v>
      </c>
      <c r="D222" s="39" t="s">
        <v>81</v>
      </c>
      <c r="E222" s="39" t="s">
        <v>30</v>
      </c>
      <c r="F222" s="40">
        <v>3</v>
      </c>
      <c r="G222" s="40" t="s">
        <v>82</v>
      </c>
      <c r="H222" s="48">
        <v>0.2482474793664709</v>
      </c>
      <c r="I222" s="48">
        <v>6.5611208608429219E-6</v>
      </c>
      <c r="J222" s="48">
        <v>0</v>
      </c>
      <c r="K222" s="48">
        <v>0.20486442471990307</v>
      </c>
      <c r="L222" s="48">
        <v>5.6119147486709334E-3</v>
      </c>
      <c r="M222" s="48">
        <v>1.68357442460128E-2</v>
      </c>
      <c r="N222" s="48">
        <v>2.2447658994683733E-2</v>
      </c>
      <c r="O222" s="48">
        <v>2.2447658994683733E-2</v>
      </c>
      <c r="P222" s="48">
        <v>1.6345248460345531E-4</v>
      </c>
      <c r="Q222" s="48">
        <v>1.6245016377731646E-2</v>
      </c>
      <c r="R222" s="23">
        <v>342.40780027515177</v>
      </c>
      <c r="S222" s="48">
        <v>6.6418987288882269E-3</v>
      </c>
      <c r="T222" s="48">
        <v>6.6418987288882278E-4</v>
      </c>
      <c r="U222" s="48">
        <v>2.7988154744079468E-4</v>
      </c>
      <c r="V222" s="23">
        <v>342.7717763254949</v>
      </c>
    </row>
    <row r="223" spans="2:22" x14ac:dyDescent="0.3">
      <c r="B223" s="38">
        <v>204</v>
      </c>
      <c r="C223" s="39" t="s">
        <v>107</v>
      </c>
      <c r="D223" s="39" t="s">
        <v>81</v>
      </c>
      <c r="E223" s="39" t="s">
        <v>31</v>
      </c>
      <c r="F223" s="40">
        <v>4</v>
      </c>
      <c r="G223" s="40" t="s">
        <v>82</v>
      </c>
      <c r="H223" s="48">
        <v>0.29047860646851503</v>
      </c>
      <c r="I223" s="48">
        <v>8.1696977418079441E-6</v>
      </c>
      <c r="J223" s="48">
        <v>0</v>
      </c>
      <c r="K223" s="48">
        <v>0.23971535485265802</v>
      </c>
      <c r="L223" s="48">
        <v>6.5665970908311746E-3</v>
      </c>
      <c r="M223" s="48">
        <v>1.9699791272493522E-2</v>
      </c>
      <c r="N223" s="48">
        <v>2.6266388363324698E-2</v>
      </c>
      <c r="O223" s="48">
        <v>2.6266388363324698E-2</v>
      </c>
      <c r="P223" s="48">
        <v>2.0352580339240837E-4</v>
      </c>
      <c r="Q223" s="48">
        <v>1.900857052609024E-2</v>
      </c>
      <c r="R223" s="23">
        <v>401.68776558953823</v>
      </c>
      <c r="S223" s="48">
        <v>7.7717989000174953E-3</v>
      </c>
      <c r="T223" s="48">
        <v>7.7717989000174951E-4</v>
      </c>
      <c r="U223" s="48">
        <v>3.2749416865915707E-4</v>
      </c>
      <c r="V223" s="23">
        <v>402.11366016925922</v>
      </c>
    </row>
    <row r="224" spans="2:22" x14ac:dyDescent="0.3">
      <c r="B224" s="38">
        <v>204</v>
      </c>
      <c r="C224" s="39" t="s">
        <v>107</v>
      </c>
      <c r="D224" s="39" t="s">
        <v>81</v>
      </c>
      <c r="E224" s="39" t="s">
        <v>32</v>
      </c>
      <c r="F224" s="40">
        <v>4</v>
      </c>
      <c r="G224" s="40" t="s">
        <v>82</v>
      </c>
      <c r="H224" s="48">
        <v>0.12338469419978451</v>
      </c>
      <c r="I224" s="48">
        <v>1.0337273692076951E-5</v>
      </c>
      <c r="J224" s="48">
        <v>0</v>
      </c>
      <c r="K224" s="48">
        <v>0.10182232045613286</v>
      </c>
      <c r="L224" s="48">
        <v>2.7892504161858775E-3</v>
      </c>
      <c r="M224" s="48">
        <v>8.3677512485576307E-3</v>
      </c>
      <c r="N224" s="48">
        <v>1.115700166474351E-2</v>
      </c>
      <c r="O224" s="48">
        <v>1.115700166474351E-2</v>
      </c>
      <c r="P224" s="48">
        <v>2.5752506390788196E-4</v>
      </c>
      <c r="Q224" s="48">
        <v>8.0741459415906956E-3</v>
      </c>
      <c r="R224" s="23">
        <v>170.55424245192364</v>
      </c>
      <c r="S224" s="48">
        <v>3.3011760911377747E-3</v>
      </c>
      <c r="T224" s="48">
        <v>3.3011760911377759E-4</v>
      </c>
      <c r="U224" s="48">
        <v>1.3910755199317078E-4</v>
      </c>
      <c r="V224" s="23">
        <v>170.73514690171802</v>
      </c>
    </row>
    <row r="225" spans="2:22" x14ac:dyDescent="0.3">
      <c r="B225" s="38">
        <v>204</v>
      </c>
      <c r="C225" s="39" t="s">
        <v>107</v>
      </c>
      <c r="D225" s="39" t="s">
        <v>81</v>
      </c>
      <c r="E225" s="39" t="s">
        <v>33</v>
      </c>
      <c r="F225" s="40">
        <v>4</v>
      </c>
      <c r="G225" s="40" t="s">
        <v>82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23"/>
      <c r="S225" s="48"/>
      <c r="T225" s="48"/>
      <c r="U225" s="48"/>
      <c r="V225" s="23"/>
    </row>
    <row r="226" spans="2:22" x14ac:dyDescent="0.3">
      <c r="B226" s="43">
        <v>204</v>
      </c>
      <c r="C226" s="44" t="s">
        <v>107</v>
      </c>
      <c r="D226" s="44"/>
      <c r="E226" s="44" t="s">
        <v>83</v>
      </c>
      <c r="F226" s="45"/>
      <c r="G226" s="45"/>
      <c r="H226" s="46">
        <f>SUM(H214:H225)</f>
        <v>4.4978540365957604</v>
      </c>
      <c r="I226" s="46">
        <f t="shared" ref="I226:V226" si="16">SUM(I214:I225)</f>
        <v>8.5925217246885969E-5</v>
      </c>
      <c r="J226" s="46">
        <f t="shared" si="16"/>
        <v>0</v>
      </c>
      <c r="K226" s="46">
        <f t="shared" si="16"/>
        <v>3.7118212923363081</v>
      </c>
      <c r="L226" s="46">
        <f t="shared" si="16"/>
        <v>0.10167907231025064</v>
      </c>
      <c r="M226" s="46">
        <f t="shared" si="16"/>
        <v>0.30503721693075198</v>
      </c>
      <c r="N226" s="46">
        <f t="shared" si="16"/>
        <v>0.40671628924100256</v>
      </c>
      <c r="O226" s="46">
        <f t="shared" si="16"/>
        <v>0.40671628924100256</v>
      </c>
      <c r="P226" s="46">
        <f t="shared" si="16"/>
        <v>2.14059313141365E-3</v>
      </c>
      <c r="Q226" s="46">
        <f t="shared" si="16"/>
        <v>0.29433415668756757</v>
      </c>
      <c r="R226" s="47">
        <f t="shared" si="16"/>
        <v>6206.529034935179</v>
      </c>
      <c r="S226" s="46">
        <f t="shared" si="16"/>
        <v>0.12034076271239315</v>
      </c>
      <c r="T226" s="46">
        <f t="shared" si="16"/>
        <v>1.203407627123931E-2</v>
      </c>
      <c r="U226" s="46">
        <f t="shared" si="16"/>
        <v>5.0710136156785221E-3</v>
      </c>
      <c r="V226" s="47">
        <f t="shared" si="16"/>
        <v>6213.1237087318186</v>
      </c>
    </row>
    <row r="227" spans="2:22" x14ac:dyDescent="0.3">
      <c r="B227" s="38">
        <v>204</v>
      </c>
      <c r="C227" s="39" t="s">
        <v>108</v>
      </c>
      <c r="D227" s="39" t="s">
        <v>81</v>
      </c>
      <c r="E227" s="39" t="s">
        <v>22</v>
      </c>
      <c r="F227" s="40">
        <v>1</v>
      </c>
      <c r="G227" s="40" t="s">
        <v>82</v>
      </c>
      <c r="H227" s="48">
        <v>1.6212342631044534</v>
      </c>
      <c r="I227" s="48">
        <v>0</v>
      </c>
      <c r="J227" s="48">
        <v>0</v>
      </c>
      <c r="K227" s="48">
        <v>1.33867629153482</v>
      </c>
      <c r="L227" s="48">
        <v>3.667077499879122E-2</v>
      </c>
      <c r="M227" s="48">
        <v>0.1100123249963736</v>
      </c>
      <c r="N227" s="48">
        <v>0.14668309999516488</v>
      </c>
      <c r="O227" s="48">
        <v>0.14668309999516488</v>
      </c>
      <c r="P227" s="48">
        <v>0</v>
      </c>
      <c r="Q227" s="48">
        <v>0.53264850342212866</v>
      </c>
      <c r="R227" s="23">
        <v>2588.4274402808869</v>
      </c>
      <c r="S227" s="48">
        <v>0.30331068199213401</v>
      </c>
      <c r="T227" s="48">
        <v>2.6040692144459306E-2</v>
      </c>
      <c r="U227" s="48">
        <v>2.2669911705068511E-3</v>
      </c>
      <c r="V227" s="23">
        <v>2603.7703335897386</v>
      </c>
    </row>
    <row r="228" spans="2:22" x14ac:dyDescent="0.3">
      <c r="B228" s="38">
        <v>204</v>
      </c>
      <c r="C228" s="39" t="s">
        <v>108</v>
      </c>
      <c r="D228" s="39" t="s">
        <v>81</v>
      </c>
      <c r="E228" s="39" t="s">
        <v>23</v>
      </c>
      <c r="F228" s="40">
        <v>1</v>
      </c>
      <c r="G228" s="40" t="s">
        <v>82</v>
      </c>
      <c r="H228" s="48">
        <v>1.3709456509018481</v>
      </c>
      <c r="I228" s="48">
        <v>0</v>
      </c>
      <c r="J228" s="48">
        <v>0</v>
      </c>
      <c r="K228" s="48">
        <v>1.1320094088875259</v>
      </c>
      <c r="L228" s="48">
        <v>3.100948496087514E-2</v>
      </c>
      <c r="M228" s="48">
        <v>9.3028454882625372E-2</v>
      </c>
      <c r="N228" s="48">
        <v>0.12403793984350056</v>
      </c>
      <c r="O228" s="48">
        <v>0.12403793984350056</v>
      </c>
      <c r="P228" s="48">
        <v>0</v>
      </c>
      <c r="Q228" s="48">
        <v>0.39674179184968744</v>
      </c>
      <c r="R228" s="23">
        <v>2161.2269417887146</v>
      </c>
      <c r="S228" s="48">
        <v>0.30324271314914591</v>
      </c>
      <c r="T228" s="48">
        <v>2.2020490470981549E-2</v>
      </c>
      <c r="U228" s="48">
        <v>1.9170096244376115E-3</v>
      </c>
      <c r="V228" s="23">
        <v>2175.3701157777964</v>
      </c>
    </row>
    <row r="229" spans="2:22" x14ac:dyDescent="0.3">
      <c r="B229" s="38">
        <v>204</v>
      </c>
      <c r="C229" s="39" t="s">
        <v>108</v>
      </c>
      <c r="D229" s="39" t="s">
        <v>81</v>
      </c>
      <c r="E229" s="39" t="s">
        <v>24</v>
      </c>
      <c r="F229" s="40">
        <v>1</v>
      </c>
      <c r="G229" s="40" t="s">
        <v>82</v>
      </c>
      <c r="H229" s="48">
        <v>1.7027564054823494</v>
      </c>
      <c r="I229" s="48">
        <v>0</v>
      </c>
      <c r="J229" s="48">
        <v>0</v>
      </c>
      <c r="K229" s="48">
        <v>1.4059902890982825</v>
      </c>
      <c r="L229" s="48">
        <v>3.8514728219243621E-2</v>
      </c>
      <c r="M229" s="48">
        <v>0.11554418465773085</v>
      </c>
      <c r="N229" s="48">
        <v>0.15405891287697449</v>
      </c>
      <c r="O229" s="48">
        <v>0.15405891287697449</v>
      </c>
      <c r="P229" s="48">
        <v>0</v>
      </c>
      <c r="Q229" s="48">
        <v>0.56203869183376409</v>
      </c>
      <c r="R229" s="23">
        <v>2722.8973574637821</v>
      </c>
      <c r="S229" s="48">
        <v>0.32245194423024504</v>
      </c>
      <c r="T229" s="48">
        <v>2.735012228724109E-2</v>
      </c>
      <c r="U229" s="48">
        <v>2.3809845526955578E-3</v>
      </c>
      <c r="V229" s="23">
        <v>2739.1089925111355</v>
      </c>
    </row>
    <row r="230" spans="2:22" x14ac:dyDescent="0.3">
      <c r="B230" s="38">
        <v>204</v>
      </c>
      <c r="C230" s="39" t="s">
        <v>108</v>
      </c>
      <c r="D230" s="39" t="s">
        <v>81</v>
      </c>
      <c r="E230" s="39" t="s">
        <v>25</v>
      </c>
      <c r="F230" s="40">
        <v>2</v>
      </c>
      <c r="G230" s="40" t="s">
        <v>82</v>
      </c>
      <c r="H230" s="48">
        <v>2.3354513425628354</v>
      </c>
      <c r="I230" s="48">
        <v>0</v>
      </c>
      <c r="J230" s="48">
        <v>0</v>
      </c>
      <c r="K230" s="48">
        <v>1.9284155371447411</v>
      </c>
      <c r="L230" s="48">
        <v>5.2825685129397462E-2</v>
      </c>
      <c r="M230" s="48">
        <v>0.1584770553881924</v>
      </c>
      <c r="N230" s="48">
        <v>0.21130274051758985</v>
      </c>
      <c r="O230" s="48">
        <v>0.21130274051758985</v>
      </c>
      <c r="P230" s="48">
        <v>0</v>
      </c>
      <c r="Q230" s="48">
        <v>3.1447341906703175E-2</v>
      </c>
      <c r="R230" s="23">
        <v>3310.9275313130311</v>
      </c>
      <c r="S230" s="48">
        <v>1.0589316790627632</v>
      </c>
      <c r="T230" s="48">
        <v>3.7512635165745108E-2</v>
      </c>
      <c r="U230" s="48">
        <v>3.2656894152977849E-3</v>
      </c>
      <c r="V230" s="23">
        <v>3348.5795885689922</v>
      </c>
    </row>
    <row r="231" spans="2:22" x14ac:dyDescent="0.3">
      <c r="B231" s="38">
        <v>204</v>
      </c>
      <c r="C231" s="39" t="s">
        <v>108</v>
      </c>
      <c r="D231" s="39" t="s">
        <v>81</v>
      </c>
      <c r="E231" s="39" t="s">
        <v>26</v>
      </c>
      <c r="F231" s="40">
        <v>2</v>
      </c>
      <c r="G231" s="40" t="s">
        <v>82</v>
      </c>
      <c r="H231" s="48">
        <v>0.32592937189555721</v>
      </c>
      <c r="I231" s="48">
        <v>0</v>
      </c>
      <c r="J231" s="48">
        <v>0</v>
      </c>
      <c r="K231" s="48">
        <v>0.26912453850804574</v>
      </c>
      <c r="L231" s="48">
        <v>7.3722119833518861E-3</v>
      </c>
      <c r="M231" s="48">
        <v>2.2116635950055669E-2</v>
      </c>
      <c r="N231" s="48">
        <v>2.9488847933407544E-2</v>
      </c>
      <c r="O231" s="48">
        <v>2.9488847933407544E-2</v>
      </c>
      <c r="P231" s="48">
        <v>0</v>
      </c>
      <c r="Q231" s="48">
        <v>2.3100274817999976E-3</v>
      </c>
      <c r="R231" s="23">
        <v>460.52063557990988</v>
      </c>
      <c r="S231" s="48">
        <v>0.15050502283854453</v>
      </c>
      <c r="T231" s="48">
        <v>5.2351634970487686E-3</v>
      </c>
      <c r="U231" s="48">
        <v>4.5575092083312768E-4</v>
      </c>
      <c r="V231" s="23">
        <v>465.84333987299397</v>
      </c>
    </row>
    <row r="232" spans="2:22" x14ac:dyDescent="0.3">
      <c r="B232" s="38">
        <v>204</v>
      </c>
      <c r="C232" s="39" t="s">
        <v>108</v>
      </c>
      <c r="D232" s="39" t="s">
        <v>81</v>
      </c>
      <c r="E232" s="39" t="s">
        <v>27</v>
      </c>
      <c r="F232" s="40">
        <v>2</v>
      </c>
      <c r="G232" s="40" t="s">
        <v>82</v>
      </c>
      <c r="H232" s="48">
        <v>1.5799261960072288</v>
      </c>
      <c r="I232" s="48">
        <v>0</v>
      </c>
      <c r="J232" s="48">
        <v>0</v>
      </c>
      <c r="K232" s="48">
        <v>1.3045676304173979</v>
      </c>
      <c r="L232" s="48">
        <v>3.5736425862068273E-2</v>
      </c>
      <c r="M232" s="48">
        <v>0.10720927758620483</v>
      </c>
      <c r="N232" s="48">
        <v>0.14294570344827309</v>
      </c>
      <c r="O232" s="48">
        <v>0.14294570344827309</v>
      </c>
      <c r="P232" s="48">
        <v>0</v>
      </c>
      <c r="Q232" s="48">
        <v>0.42407858302026369</v>
      </c>
      <c r="R232" s="23">
        <v>2444.2257124826215</v>
      </c>
      <c r="S232" s="48">
        <v>0.36955615357244986</v>
      </c>
      <c r="T232" s="48">
        <v>2.5377191080583648E-2</v>
      </c>
      <c r="U232" s="48">
        <v>2.2092296085220978E-3</v>
      </c>
      <c r="V232" s="23">
        <v>2461.0270192639473</v>
      </c>
    </row>
    <row r="233" spans="2:22" x14ac:dyDescent="0.3">
      <c r="B233" s="38">
        <v>204</v>
      </c>
      <c r="C233" s="39" t="s">
        <v>108</v>
      </c>
      <c r="D233" s="39" t="s">
        <v>81</v>
      </c>
      <c r="E233" s="39" t="s">
        <v>28</v>
      </c>
      <c r="F233" s="40">
        <v>3</v>
      </c>
      <c r="G233" s="40" t="s">
        <v>82</v>
      </c>
      <c r="H233" s="48">
        <v>1.3400621528129852</v>
      </c>
      <c r="I233" s="48">
        <v>0</v>
      </c>
      <c r="J233" s="48">
        <v>0</v>
      </c>
      <c r="K233" s="48">
        <v>1.106508463322722</v>
      </c>
      <c r="L233" s="48">
        <v>3.0310929646960375E-2</v>
      </c>
      <c r="M233" s="48">
        <v>9.0932788940881151E-2</v>
      </c>
      <c r="N233" s="48">
        <v>0.1212437185878415</v>
      </c>
      <c r="O233" s="48">
        <v>0.1212437185878415</v>
      </c>
      <c r="P233" s="48">
        <v>0</v>
      </c>
      <c r="Q233" s="48">
        <v>0.29359200776971373</v>
      </c>
      <c r="R233" s="23">
        <v>2039.4662393763369</v>
      </c>
      <c r="S233" s="48">
        <v>0.36692543735741889</v>
      </c>
      <c r="T233" s="48">
        <v>2.1524431582776164E-2</v>
      </c>
      <c r="U233" s="48">
        <v>1.873824861399263E-3</v>
      </c>
      <c r="V233" s="23">
        <v>2055.0536559219399</v>
      </c>
    </row>
    <row r="234" spans="2:22" x14ac:dyDescent="0.3">
      <c r="B234" s="38">
        <v>204</v>
      </c>
      <c r="C234" s="39" t="s">
        <v>108</v>
      </c>
      <c r="D234" s="39" t="s">
        <v>81</v>
      </c>
      <c r="E234" s="39" t="s">
        <v>29</v>
      </c>
      <c r="F234" s="40">
        <v>3</v>
      </c>
      <c r="G234" s="40" t="s">
        <v>82</v>
      </c>
      <c r="H234" s="48">
        <v>1.3816930879033325</v>
      </c>
      <c r="I234" s="48">
        <v>0</v>
      </c>
      <c r="J234" s="48">
        <v>0</v>
      </c>
      <c r="K234" s="48">
        <v>1.1408837211544662</v>
      </c>
      <c r="L234" s="48">
        <v>3.1252581750194429E-2</v>
      </c>
      <c r="M234" s="48">
        <v>9.3757745250583252E-2</v>
      </c>
      <c r="N234" s="48">
        <v>0.12501032700077772</v>
      </c>
      <c r="O234" s="48">
        <v>0.12501032700077772</v>
      </c>
      <c r="P234" s="48">
        <v>0</v>
      </c>
      <c r="Q234" s="48">
        <v>0.35432087155543196</v>
      </c>
      <c r="R234" s="23">
        <v>2129.1736817526848</v>
      </c>
      <c r="S234" s="48">
        <v>0.32966898839233871</v>
      </c>
      <c r="T234" s="48">
        <v>2.2193118637475952E-2</v>
      </c>
      <c r="U234" s="48">
        <v>1.9320378935424663E-3</v>
      </c>
      <c r="V234" s="23">
        <v>2144.0289558164609</v>
      </c>
    </row>
    <row r="235" spans="2:22" x14ac:dyDescent="0.3">
      <c r="B235" s="38">
        <v>204</v>
      </c>
      <c r="C235" s="39" t="s">
        <v>108</v>
      </c>
      <c r="D235" s="39" t="s">
        <v>81</v>
      </c>
      <c r="E235" s="39" t="s">
        <v>30</v>
      </c>
      <c r="F235" s="40">
        <v>3</v>
      </c>
      <c r="G235" s="40" t="s">
        <v>82</v>
      </c>
      <c r="H235" s="48">
        <v>1.4942617318667748</v>
      </c>
      <c r="I235" s="48">
        <v>0</v>
      </c>
      <c r="J235" s="48">
        <v>0</v>
      </c>
      <c r="K235" s="48">
        <v>1.2338332585985654</v>
      </c>
      <c r="L235" s="48">
        <v>3.3798777268415139E-2</v>
      </c>
      <c r="M235" s="48">
        <v>0.1013963318052454</v>
      </c>
      <c r="N235" s="48">
        <v>0.13519510907366056</v>
      </c>
      <c r="O235" s="48">
        <v>0.13519510907366056</v>
      </c>
      <c r="P235" s="48">
        <v>0</v>
      </c>
      <c r="Q235" s="48">
        <v>0.4580703160063323</v>
      </c>
      <c r="R235" s="23">
        <v>2330.1941873248629</v>
      </c>
      <c r="S235" s="48">
        <v>0.27830429621102304</v>
      </c>
      <c r="T235" s="48">
        <v>2.4001225873599902E-2</v>
      </c>
      <c r="U235" s="48">
        <v>2.0894439684994506E-3</v>
      </c>
      <c r="V235" s="23">
        <v>2344.3041600404713</v>
      </c>
    </row>
    <row r="236" spans="2:22" x14ac:dyDescent="0.3">
      <c r="B236" s="38">
        <v>204</v>
      </c>
      <c r="C236" s="39" t="s">
        <v>108</v>
      </c>
      <c r="D236" s="39" t="s">
        <v>81</v>
      </c>
      <c r="E236" s="39" t="s">
        <v>31</v>
      </c>
      <c r="F236" s="40">
        <v>4</v>
      </c>
      <c r="G236" s="40" t="s">
        <v>82</v>
      </c>
      <c r="H236" s="48">
        <v>0.9537542911853012</v>
      </c>
      <c r="I236" s="48">
        <v>0</v>
      </c>
      <c r="J236" s="48">
        <v>0</v>
      </c>
      <c r="K236" s="48">
        <v>0.78752854329300581</v>
      </c>
      <c r="L236" s="48">
        <v>2.1573013729191331E-2</v>
      </c>
      <c r="M236" s="48">
        <v>6.4719041187574017E-2</v>
      </c>
      <c r="N236" s="48">
        <v>8.6292054916765323E-2</v>
      </c>
      <c r="O236" s="48">
        <v>8.6292054916765323E-2</v>
      </c>
      <c r="P236" s="48">
        <v>0</v>
      </c>
      <c r="Q236" s="48">
        <v>0.33859154586543266</v>
      </c>
      <c r="R236" s="23">
        <v>1530.6348036188417</v>
      </c>
      <c r="S236" s="48">
        <v>0.14771659669413142</v>
      </c>
      <c r="T236" s="48">
        <v>1.5319452865901625E-2</v>
      </c>
      <c r="U236" s="48">
        <v>1.3336459795821583E-3</v>
      </c>
      <c r="V236" s="23">
        <v>1538.8929154902337</v>
      </c>
    </row>
    <row r="237" spans="2:22" x14ac:dyDescent="0.3">
      <c r="B237" s="38">
        <v>204</v>
      </c>
      <c r="C237" s="39" t="s">
        <v>108</v>
      </c>
      <c r="D237" s="39" t="s">
        <v>81</v>
      </c>
      <c r="E237" s="39" t="s">
        <v>32</v>
      </c>
      <c r="F237" s="40">
        <v>4</v>
      </c>
      <c r="G237" s="40" t="s">
        <v>82</v>
      </c>
      <c r="H237" s="48">
        <v>8.4315013566556463E-2</v>
      </c>
      <c r="I237" s="48">
        <v>0</v>
      </c>
      <c r="J237" s="48">
        <v>0</v>
      </c>
      <c r="K237" s="48">
        <v>6.9620111202099488E-2</v>
      </c>
      <c r="L237" s="48">
        <v>1.9071253068625865E-3</v>
      </c>
      <c r="M237" s="48">
        <v>5.7213759205877604E-3</v>
      </c>
      <c r="N237" s="48">
        <v>7.6285012274503461E-3</v>
      </c>
      <c r="O237" s="48">
        <v>7.6285012274503461E-3</v>
      </c>
      <c r="P237" s="48">
        <v>0</v>
      </c>
      <c r="Q237" s="48">
        <v>3.5179577293456424E-4</v>
      </c>
      <c r="R237" s="23">
        <v>119.29795868426527</v>
      </c>
      <c r="S237" s="48">
        <v>3.8273423632190599E-2</v>
      </c>
      <c r="T237" s="48">
        <v>1.3542899761064E-3</v>
      </c>
      <c r="U237" s="48">
        <v>1.1789868722027736E-4</v>
      </c>
      <c r="V237" s="23">
        <v>120.65837268794976</v>
      </c>
    </row>
    <row r="238" spans="2:22" x14ac:dyDescent="0.3">
      <c r="B238" s="38">
        <v>204</v>
      </c>
      <c r="C238" s="39" t="s">
        <v>108</v>
      </c>
      <c r="D238" s="39" t="s">
        <v>81</v>
      </c>
      <c r="E238" s="39" t="s">
        <v>33</v>
      </c>
      <c r="F238" s="40">
        <v>4</v>
      </c>
      <c r="G238" s="40" t="s">
        <v>82</v>
      </c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23"/>
      <c r="S238" s="48"/>
      <c r="T238" s="48"/>
      <c r="U238" s="48"/>
      <c r="V238" s="23"/>
    </row>
    <row r="239" spans="2:22" x14ac:dyDescent="0.3">
      <c r="B239" s="43">
        <v>204</v>
      </c>
      <c r="C239" s="44" t="s">
        <v>108</v>
      </c>
      <c r="D239" s="44"/>
      <c r="E239" s="44" t="s">
        <v>83</v>
      </c>
      <c r="F239" s="45"/>
      <c r="G239" s="45"/>
      <c r="H239" s="46">
        <f>SUM(H227:H238)</f>
        <v>14.190329507289224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11.717157793161672</v>
      </c>
      <c r="L239" s="46">
        <f t="shared" si="17"/>
        <v>0.32097173885535146</v>
      </c>
      <c r="M239" s="46">
        <f t="shared" si="17"/>
        <v>0.96291521656605428</v>
      </c>
      <c r="N239" s="46">
        <f t="shared" si="17"/>
        <v>1.2838869554214059</v>
      </c>
      <c r="O239" s="46">
        <f t="shared" si="17"/>
        <v>1.2838869554214059</v>
      </c>
      <c r="P239" s="46">
        <f t="shared" si="17"/>
        <v>0</v>
      </c>
      <c r="Q239" s="46">
        <f t="shared" si="17"/>
        <v>3.3941914764841918</v>
      </c>
      <c r="R239" s="47">
        <f t="shared" si="17"/>
        <v>21836.99248966594</v>
      </c>
      <c r="S239" s="46">
        <f t="shared" si="17"/>
        <v>3.6688869371323851</v>
      </c>
      <c r="T239" s="46">
        <f t="shared" si="17"/>
        <v>0.22792881358191949</v>
      </c>
      <c r="U239" s="46">
        <f t="shared" si="17"/>
        <v>1.9842506682536648E-2</v>
      </c>
      <c r="V239" s="47">
        <f t="shared" si="17"/>
        <v>21996.63744954166</v>
      </c>
    </row>
    <row r="240" spans="2:22" x14ac:dyDescent="0.3">
      <c r="B240" s="38">
        <v>204</v>
      </c>
      <c r="C240" s="39" t="s">
        <v>109</v>
      </c>
      <c r="D240" s="39" t="s">
        <v>81</v>
      </c>
      <c r="E240" s="39" t="s">
        <v>22</v>
      </c>
      <c r="F240" s="40">
        <v>1</v>
      </c>
      <c r="G240" s="40" t="s">
        <v>110</v>
      </c>
      <c r="H240" s="48">
        <v>7.5692745905675277E-2</v>
      </c>
      <c r="I240" s="48">
        <v>1.2991736902132484E-6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3.2365379650926534E-5</v>
      </c>
      <c r="Q240" s="48">
        <v>4.95607264858588E-3</v>
      </c>
      <c r="R240" s="23">
        <v>104.69224606933713</v>
      </c>
      <c r="S240" s="48">
        <v>2.0263280663750704E-3</v>
      </c>
      <c r="T240" s="48">
        <v>2.0263280663750699E-4</v>
      </c>
      <c r="U240" s="48">
        <v>8.53870042271329E-5</v>
      </c>
      <c r="V240" s="23">
        <v>104.80328884737447</v>
      </c>
    </row>
    <row r="241" spans="2:22" x14ac:dyDescent="0.3">
      <c r="B241" s="38">
        <v>204</v>
      </c>
      <c r="C241" s="39" t="s">
        <v>109</v>
      </c>
      <c r="D241" s="39" t="s">
        <v>81</v>
      </c>
      <c r="E241" s="39" t="s">
        <v>23</v>
      </c>
      <c r="F241" s="40">
        <v>1</v>
      </c>
      <c r="G241" s="40" t="s">
        <v>110</v>
      </c>
      <c r="H241" s="48">
        <v>6.836764146319059E-2</v>
      </c>
      <c r="I241" s="48">
        <v>1.0912964558167682E-6</v>
      </c>
      <c r="J241" s="48">
        <v>0</v>
      </c>
      <c r="K241" s="48">
        <v>8.1390049360941172E-2</v>
      </c>
      <c r="L241" s="48">
        <v>1.5464109378578821E-3</v>
      </c>
      <c r="M241" s="48">
        <v>4.6392328135736504E-3</v>
      </c>
      <c r="N241" s="48">
        <v>6.1856437514315283E-3</v>
      </c>
      <c r="O241" s="48">
        <v>6.1856437514315283E-3</v>
      </c>
      <c r="P241" s="48">
        <v>2.7186683636137029E-5</v>
      </c>
      <c r="Q241" s="48">
        <v>4.4764527148517625E-3</v>
      </c>
      <c r="R241" s="23">
        <v>94.574291156786643</v>
      </c>
      <c r="S241" s="48">
        <v>1.8302318018871603E-3</v>
      </c>
      <c r="T241" s="48">
        <v>1.8302318018871596E-4</v>
      </c>
      <c r="U241" s="48">
        <v>7.712374575353938E-5</v>
      </c>
      <c r="V241" s="23">
        <v>94.674587859530092</v>
      </c>
    </row>
    <row r="242" spans="2:22" x14ac:dyDescent="0.3">
      <c r="B242" s="38">
        <v>204</v>
      </c>
      <c r="C242" s="39" t="s">
        <v>109</v>
      </c>
      <c r="D242" s="39" t="s">
        <v>81</v>
      </c>
      <c r="E242" s="39" t="s">
        <v>24</v>
      </c>
      <c r="F242" s="40">
        <v>1</v>
      </c>
      <c r="G242" s="40" t="s">
        <v>110</v>
      </c>
      <c r="H242" s="48">
        <v>7.5692745905675277E-2</v>
      </c>
      <c r="I242" s="48">
        <v>1.271599560362205E-6</v>
      </c>
      <c r="J242" s="48">
        <v>0</v>
      </c>
      <c r="K242" s="48">
        <v>9.0110411792470577E-2</v>
      </c>
      <c r="L242" s="48">
        <v>1.7120978240569406E-3</v>
      </c>
      <c r="M242" s="48">
        <v>5.1362934721708269E-3</v>
      </c>
      <c r="N242" s="48">
        <v>6.8483912962277625E-3</v>
      </c>
      <c r="O242" s="48">
        <v>6.8483912962277625E-3</v>
      </c>
      <c r="P242" s="48">
        <v>3.1678445187970714E-5</v>
      </c>
      <c r="Q242" s="48">
        <v>4.95607264858588E-3</v>
      </c>
      <c r="R242" s="23">
        <v>104.62872495736903</v>
      </c>
      <c r="S242" s="48">
        <v>2.0263280663750704E-3</v>
      </c>
      <c r="T242" s="48">
        <v>2.0263280663750699E-4</v>
      </c>
      <c r="U242" s="48">
        <v>8.53870042271329E-5</v>
      </c>
      <c r="V242" s="23">
        <v>104.7397677354064</v>
      </c>
    </row>
    <row r="243" spans="2:22" x14ac:dyDescent="0.3">
      <c r="B243" s="38">
        <v>204</v>
      </c>
      <c r="C243" s="39" t="s">
        <v>109</v>
      </c>
      <c r="D243" s="39" t="s">
        <v>81</v>
      </c>
      <c r="E243" s="39" t="s">
        <v>25</v>
      </c>
      <c r="F243" s="40">
        <v>2</v>
      </c>
      <c r="G243" s="40" t="s">
        <v>110</v>
      </c>
      <c r="H243" s="48">
        <v>7.3251044424847048E-2</v>
      </c>
      <c r="I243" s="48">
        <v>1.1773905848329672E-6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2.9331484744961637E-5</v>
      </c>
      <c r="Q243" s="48">
        <v>4.7961993373411742E-3</v>
      </c>
      <c r="R243" s="23">
        <v>101.28176586618504</v>
      </c>
      <c r="S243" s="48">
        <v>1.9609626448791003E-3</v>
      </c>
      <c r="T243" s="48">
        <v>1.9609626448790999E-4</v>
      </c>
      <c r="U243" s="48">
        <v>8.2632584735935064E-5</v>
      </c>
      <c r="V243" s="23">
        <v>101.38922661912447</v>
      </c>
    </row>
    <row r="244" spans="2:22" x14ac:dyDescent="0.3">
      <c r="B244" s="38">
        <v>204</v>
      </c>
      <c r="C244" s="39" t="s">
        <v>109</v>
      </c>
      <c r="D244" s="39" t="s">
        <v>81</v>
      </c>
      <c r="E244" s="39" t="s">
        <v>26</v>
      </c>
      <c r="F244" s="40">
        <v>2</v>
      </c>
      <c r="G244" s="40" t="s">
        <v>110</v>
      </c>
      <c r="H244" s="48">
        <v>7.5692745905675277E-2</v>
      </c>
      <c r="I244" s="48">
        <v>1.1949451505354198E-6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2.9768809013338526E-5</v>
      </c>
      <c r="Q244" s="48">
        <v>4.95607264858588E-3</v>
      </c>
      <c r="R244" s="23">
        <v>104.39136464821006</v>
      </c>
      <c r="S244" s="48">
        <v>2.0263280663750704E-3</v>
      </c>
      <c r="T244" s="48">
        <v>2.0263280663750699E-4</v>
      </c>
      <c r="U244" s="48">
        <v>8.53870042271329E-5</v>
      </c>
      <c r="V244" s="23">
        <v>104.50240742624743</v>
      </c>
    </row>
    <row r="245" spans="2:22" x14ac:dyDescent="0.3">
      <c r="B245" s="38">
        <v>204</v>
      </c>
      <c r="C245" s="39" t="s">
        <v>109</v>
      </c>
      <c r="D245" s="39" t="s">
        <v>81</v>
      </c>
      <c r="E245" s="39" t="s">
        <v>27</v>
      </c>
      <c r="F245" s="40">
        <v>2</v>
      </c>
      <c r="G245" s="40" t="s">
        <v>110</v>
      </c>
      <c r="H245" s="48">
        <v>7.3251044424847048E-2</v>
      </c>
      <c r="I245" s="48">
        <v>1.21157004668279E-6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3.0182973092799315E-5</v>
      </c>
      <c r="Q245" s="48">
        <v>4.7961993373411742E-3</v>
      </c>
      <c r="R245" s="23">
        <v>100.79886139443686</v>
      </c>
      <c r="S245" s="48">
        <v>1.9609626448791003E-3</v>
      </c>
      <c r="T245" s="48">
        <v>1.9609626448790999E-4</v>
      </c>
      <c r="U245" s="48">
        <v>8.2632584735935064E-5</v>
      </c>
      <c r="V245" s="23">
        <v>100.90632214737626</v>
      </c>
    </row>
    <row r="246" spans="2:22" x14ac:dyDescent="0.3">
      <c r="B246" s="38">
        <v>204</v>
      </c>
      <c r="C246" s="39" t="s">
        <v>109</v>
      </c>
      <c r="D246" s="39" t="s">
        <v>81</v>
      </c>
      <c r="E246" s="39" t="s">
        <v>28</v>
      </c>
      <c r="F246" s="40">
        <v>3</v>
      </c>
      <c r="G246" s="40" t="s">
        <v>110</v>
      </c>
      <c r="H246" s="48">
        <v>7.5692745905675277E-2</v>
      </c>
      <c r="I246" s="48">
        <v>1.1701219386516356E-6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2.9150406190970575E-5</v>
      </c>
      <c r="Q246" s="48">
        <v>4.95607264858588E-3</v>
      </c>
      <c r="R246" s="23">
        <v>104.2554938386203</v>
      </c>
      <c r="S246" s="48">
        <v>2.0263280663750704E-3</v>
      </c>
      <c r="T246" s="48">
        <v>2.0263280663750699E-4</v>
      </c>
      <c r="U246" s="48">
        <v>8.53870042271329E-5</v>
      </c>
      <c r="V246" s="23">
        <v>104.36653661665764</v>
      </c>
    </row>
    <row r="247" spans="2:22" x14ac:dyDescent="0.3">
      <c r="B247" s="38">
        <v>204</v>
      </c>
      <c r="C247" s="39" t="s">
        <v>109</v>
      </c>
      <c r="D247" s="39" t="s">
        <v>81</v>
      </c>
      <c r="E247" s="39" t="s">
        <v>29</v>
      </c>
      <c r="F247" s="40">
        <v>3</v>
      </c>
      <c r="G247" s="40" t="s">
        <v>110</v>
      </c>
      <c r="H247" s="48">
        <v>7.5692745905675277E-2</v>
      </c>
      <c r="I247" s="48">
        <v>1.5296944243420101E-6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3.8108176887116731E-5</v>
      </c>
      <c r="Q247" s="48">
        <v>4.95607264858588E-3</v>
      </c>
      <c r="R247" s="23">
        <v>104.24979451524855</v>
      </c>
      <c r="S247" s="48">
        <v>2.0263280663750704E-3</v>
      </c>
      <c r="T247" s="48">
        <v>2.0263280663750699E-4</v>
      </c>
      <c r="U247" s="48">
        <v>8.53870042271329E-5</v>
      </c>
      <c r="V247" s="23">
        <v>104.36083729328588</v>
      </c>
    </row>
    <row r="248" spans="2:22" x14ac:dyDescent="0.3">
      <c r="B248" s="38">
        <v>204</v>
      </c>
      <c r="C248" s="39" t="s">
        <v>109</v>
      </c>
      <c r="D248" s="39" t="s">
        <v>81</v>
      </c>
      <c r="E248" s="39" t="s">
        <v>30</v>
      </c>
      <c r="F248" s="40">
        <v>3</v>
      </c>
      <c r="G248" s="40" t="s">
        <v>110</v>
      </c>
      <c r="H248" s="48">
        <v>7.3251044424847048E-2</v>
      </c>
      <c r="I248" s="48">
        <v>1.8476516262993099E-6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4.6029215953421394E-5</v>
      </c>
      <c r="Q248" s="48">
        <v>4.7961993373411742E-3</v>
      </c>
      <c r="R248" s="23">
        <v>101.10817429996276</v>
      </c>
      <c r="S248" s="48">
        <v>1.9609626448791003E-3</v>
      </c>
      <c r="T248" s="48">
        <v>1.9609626448790999E-4</v>
      </c>
      <c r="U248" s="48">
        <v>8.2632584735935064E-5</v>
      </c>
      <c r="V248" s="23">
        <v>101.21563505290212</v>
      </c>
    </row>
    <row r="249" spans="2:22" x14ac:dyDescent="0.3">
      <c r="B249" s="38">
        <v>204</v>
      </c>
      <c r="C249" s="39" t="s">
        <v>109</v>
      </c>
      <c r="D249" s="39" t="s">
        <v>81</v>
      </c>
      <c r="E249" s="39" t="s">
        <v>31</v>
      </c>
      <c r="F249" s="40">
        <v>4</v>
      </c>
      <c r="G249" s="40" t="s">
        <v>110</v>
      </c>
      <c r="H249" s="48">
        <v>7.5692745905675277E-2</v>
      </c>
      <c r="I249" s="48">
        <v>1.976011042046723E-6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4.9226941749234157E-5</v>
      </c>
      <c r="Q249" s="48">
        <v>4.95607264858588E-3</v>
      </c>
      <c r="R249" s="23">
        <v>104.7012313088003</v>
      </c>
      <c r="S249" s="48">
        <v>2.0263280663750704E-3</v>
      </c>
      <c r="T249" s="48">
        <v>2.0263280663750699E-4</v>
      </c>
      <c r="U249" s="48">
        <v>8.53870042271329E-5</v>
      </c>
      <c r="V249" s="23">
        <v>104.81227408683763</v>
      </c>
    </row>
    <row r="250" spans="2:22" x14ac:dyDescent="0.3">
      <c r="B250" s="38">
        <v>204</v>
      </c>
      <c r="C250" s="39" t="s">
        <v>109</v>
      </c>
      <c r="D250" s="39" t="s">
        <v>81</v>
      </c>
      <c r="E250" s="39" t="s">
        <v>32</v>
      </c>
      <c r="F250" s="40">
        <v>4</v>
      </c>
      <c r="G250" s="40" t="s">
        <v>110</v>
      </c>
      <c r="H250" s="48">
        <v>7.3251044424847048E-2</v>
      </c>
      <c r="I250" s="48">
        <v>5.6245993375485596E-6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1.4012159753191153E-4</v>
      </c>
      <c r="Q250" s="48">
        <v>4.7961993373411742E-3</v>
      </c>
      <c r="R250" s="23">
        <v>101.39322190422124</v>
      </c>
      <c r="S250" s="48">
        <v>1.9609626448791003E-3</v>
      </c>
      <c r="T250" s="48">
        <v>1.9609626448790999E-4</v>
      </c>
      <c r="U250" s="48">
        <v>8.2632584735935064E-5</v>
      </c>
      <c r="V250" s="23">
        <v>101.50068265716061</v>
      </c>
    </row>
    <row r="251" spans="2:22" x14ac:dyDescent="0.3">
      <c r="B251" s="38">
        <v>204</v>
      </c>
      <c r="C251" s="39" t="s">
        <v>109</v>
      </c>
      <c r="D251" s="39" t="s">
        <v>81</v>
      </c>
      <c r="E251" s="39" t="s">
        <v>33</v>
      </c>
      <c r="F251" s="40">
        <v>4</v>
      </c>
      <c r="G251" s="40" t="s">
        <v>110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23"/>
      <c r="S251" s="48"/>
      <c r="T251" s="48"/>
      <c r="U251" s="48"/>
      <c r="V251" s="23"/>
    </row>
    <row r="252" spans="2:22" x14ac:dyDescent="0.3">
      <c r="B252" s="43">
        <v>204</v>
      </c>
      <c r="C252" s="44" t="s">
        <v>109</v>
      </c>
      <c r="D252" s="44"/>
      <c r="E252" s="44" t="s">
        <v>83</v>
      </c>
      <c r="F252" s="45"/>
      <c r="G252" s="45"/>
      <c r="H252" s="46">
        <f>SUM(H240:H251)</f>
        <v>0.81552829459663057</v>
      </c>
      <c r="I252" s="46">
        <f t="shared" ref="I252:V252" si="18">SUM(I240:I251)</f>
        <v>1.9394053857331637E-5</v>
      </c>
      <c r="J252" s="46">
        <f t="shared" si="18"/>
        <v>0</v>
      </c>
      <c r="K252" s="46">
        <f t="shared" si="18"/>
        <v>0.97086701737694114</v>
      </c>
      <c r="L252" s="46">
        <f t="shared" si="18"/>
        <v>1.8446473330161875E-2</v>
      </c>
      <c r="M252" s="46">
        <f t="shared" si="18"/>
        <v>5.5339419990485687E-2</v>
      </c>
      <c r="N252" s="46">
        <f t="shared" si="18"/>
        <v>7.37858933206475E-2</v>
      </c>
      <c r="O252" s="46">
        <f t="shared" si="18"/>
        <v>7.37858933206475E-2</v>
      </c>
      <c r="P252" s="46">
        <f t="shared" si="18"/>
        <v>4.8315011363878806E-4</v>
      </c>
      <c r="Q252" s="46">
        <f t="shared" si="18"/>
        <v>5.3397685955731744E-2</v>
      </c>
      <c r="R252" s="47">
        <f t="shared" si="18"/>
        <v>1126.0751699591781</v>
      </c>
      <c r="S252" s="46">
        <f t="shared" si="18"/>
        <v>2.1832050779653986E-2</v>
      </c>
      <c r="T252" s="46">
        <f t="shared" si="18"/>
        <v>2.1832050779653977E-3</v>
      </c>
      <c r="U252" s="46">
        <f t="shared" si="18"/>
        <v>9.1997611006007691E-4</v>
      </c>
      <c r="V252" s="47">
        <f t="shared" si="18"/>
        <v>1127.2715663419031</v>
      </c>
    </row>
    <row r="253" spans="2:22" x14ac:dyDescent="0.3">
      <c r="B253" s="38">
        <v>204</v>
      </c>
      <c r="C253" s="39" t="s">
        <v>111</v>
      </c>
      <c r="D253" s="39" t="s">
        <v>81</v>
      </c>
      <c r="E253" s="39" t="s">
        <v>22</v>
      </c>
      <c r="F253" s="40">
        <v>1</v>
      </c>
      <c r="G253" s="40" t="s">
        <v>110</v>
      </c>
      <c r="H253" s="48">
        <v>5.0846697835999182</v>
      </c>
      <c r="I253" s="48">
        <v>0</v>
      </c>
      <c r="J253" s="48">
        <v>0</v>
      </c>
      <c r="K253" s="48">
        <v>1.1153469202735304</v>
      </c>
      <c r="L253" s="48">
        <v>3.0553044240480217E-2</v>
      </c>
      <c r="M253" s="48">
        <v>9.1659132721440648E-2</v>
      </c>
      <c r="N253" s="48">
        <v>0.12221217696192087</v>
      </c>
      <c r="O253" s="48">
        <v>0.12221217696192087</v>
      </c>
      <c r="P253" s="48">
        <v>0</v>
      </c>
      <c r="Q253" s="48">
        <v>3.2294556812039417E-2</v>
      </c>
      <c r="R253" s="23">
        <v>1884.8455168362157</v>
      </c>
      <c r="S253" s="48">
        <v>6.3503955517260735</v>
      </c>
      <c r="T253" s="48">
        <v>2.1696362271280533E-2</v>
      </c>
      <c r="U253" s="48">
        <v>1.8887924110564062E-3</v>
      </c>
      <c r="V253" s="23">
        <v>2050.0709215862084</v>
      </c>
    </row>
    <row r="254" spans="2:22" x14ac:dyDescent="0.3">
      <c r="B254" s="38">
        <v>204</v>
      </c>
      <c r="C254" s="39" t="s">
        <v>111</v>
      </c>
      <c r="D254" s="39" t="s">
        <v>81</v>
      </c>
      <c r="E254" s="39" t="s">
        <v>23</v>
      </c>
      <c r="F254" s="40">
        <v>1</v>
      </c>
      <c r="G254" s="40" t="s">
        <v>110</v>
      </c>
      <c r="H254" s="48">
        <v>10.108241819610679</v>
      </c>
      <c r="I254" s="48">
        <v>0</v>
      </c>
      <c r="J254" s="48">
        <v>0</v>
      </c>
      <c r="K254" s="48">
        <v>2.2172917539791177</v>
      </c>
      <c r="L254" s="48">
        <v>6.07389609654026E-2</v>
      </c>
      <c r="M254" s="48">
        <v>0.18221688289620774</v>
      </c>
      <c r="N254" s="48">
        <v>0.2429558438616104</v>
      </c>
      <c r="O254" s="48">
        <v>0.2429558438616104</v>
      </c>
      <c r="P254" s="48">
        <v>0</v>
      </c>
      <c r="Q254" s="48">
        <v>0.1429268098415096</v>
      </c>
      <c r="R254" s="23">
        <v>3747.4641942198377</v>
      </c>
      <c r="S254" s="48">
        <v>12.49745480306413</v>
      </c>
      <c r="T254" s="48">
        <v>4.3132019536716033E-2</v>
      </c>
      <c r="U254" s="48">
        <v>3.7548889604560255E-3</v>
      </c>
      <c r="V254" s="23">
        <v>4072.7539061183825</v>
      </c>
    </row>
    <row r="255" spans="2:22" x14ac:dyDescent="0.3">
      <c r="B255" s="38">
        <v>204</v>
      </c>
      <c r="C255" s="39" t="s">
        <v>111</v>
      </c>
      <c r="D255" s="39" t="s">
        <v>81</v>
      </c>
      <c r="E255" s="39" t="s">
        <v>24</v>
      </c>
      <c r="F255" s="40">
        <v>1</v>
      </c>
      <c r="G255" s="40" t="s">
        <v>110</v>
      </c>
      <c r="H255" s="48">
        <v>12.791905396221219</v>
      </c>
      <c r="I255" s="48">
        <v>0</v>
      </c>
      <c r="J255" s="48">
        <v>0</v>
      </c>
      <c r="K255" s="48">
        <v>2.8059663449775578</v>
      </c>
      <c r="L255" s="48">
        <v>7.6864706681911199E-2</v>
      </c>
      <c r="M255" s="48">
        <v>0.23059412004573365</v>
      </c>
      <c r="N255" s="48">
        <v>0.3074588267276448</v>
      </c>
      <c r="O255" s="48">
        <v>0.3074588267276448</v>
      </c>
      <c r="P255" s="48">
        <v>0</v>
      </c>
      <c r="Q255" s="48">
        <v>0.18799321007322534</v>
      </c>
      <c r="R255" s="23">
        <v>4742.9780710770019</v>
      </c>
      <c r="S255" s="48">
        <v>15.902441232527938</v>
      </c>
      <c r="T255" s="48">
        <v>5.4583252291335378E-2</v>
      </c>
      <c r="U255" s="48">
        <v>4.7517842580975045E-3</v>
      </c>
      <c r="V255" s="23">
        <v>5156.804911073018</v>
      </c>
    </row>
    <row r="256" spans="2:22" x14ac:dyDescent="0.3">
      <c r="B256" s="38">
        <v>204</v>
      </c>
      <c r="C256" s="39" t="s">
        <v>111</v>
      </c>
      <c r="D256" s="39" t="s">
        <v>81</v>
      </c>
      <c r="E256" s="39" t="s">
        <v>25</v>
      </c>
      <c r="F256" s="40">
        <v>2</v>
      </c>
      <c r="G256" s="40" t="s">
        <v>110</v>
      </c>
      <c r="H256" s="48">
        <v>14.568217840658495</v>
      </c>
      <c r="I256" s="48">
        <v>0</v>
      </c>
      <c r="J256" s="48">
        <v>0</v>
      </c>
      <c r="K256" s="48">
        <v>3.1956090747250876</v>
      </c>
      <c r="L256" s="48">
        <v>8.753831087049696E-2</v>
      </c>
      <c r="M256" s="48">
        <v>0.26261493261149083</v>
      </c>
      <c r="N256" s="48">
        <v>0.35015324348198784</v>
      </c>
      <c r="O256" s="48">
        <v>0.35015324348198784</v>
      </c>
      <c r="P256" s="48">
        <v>0</v>
      </c>
      <c r="Q256" s="48">
        <v>0.21946333922318426</v>
      </c>
      <c r="R256" s="23">
        <v>5418.2755763165396</v>
      </c>
      <c r="S256" s="48">
        <v>17.781502186752654</v>
      </c>
      <c r="T256" s="48">
        <v>6.2162804148527789E-2</v>
      </c>
      <c r="U256" s="48">
        <v>5.4116275925731577E-3</v>
      </c>
      <c r="V256" s="23">
        <v>5881.3376466216159</v>
      </c>
    </row>
    <row r="257" spans="2:22" x14ac:dyDescent="0.3">
      <c r="B257" s="38">
        <v>204</v>
      </c>
      <c r="C257" s="39" t="s">
        <v>111</v>
      </c>
      <c r="D257" s="39" t="s">
        <v>81</v>
      </c>
      <c r="E257" s="39" t="s">
        <v>26</v>
      </c>
      <c r="F257" s="40">
        <v>2</v>
      </c>
      <c r="G257" s="40" t="s">
        <v>110</v>
      </c>
      <c r="H257" s="48">
        <v>15.902741597039689</v>
      </c>
      <c r="I257" s="48">
        <v>0</v>
      </c>
      <c r="J257" s="48">
        <v>0</v>
      </c>
      <c r="K257" s="48">
        <v>3.4883433180603189</v>
      </c>
      <c r="L257" s="48">
        <v>9.5557270823451654E-2</v>
      </c>
      <c r="M257" s="48">
        <v>0.28667181247035489</v>
      </c>
      <c r="N257" s="48">
        <v>0.38222908329380662</v>
      </c>
      <c r="O257" s="48">
        <v>0.38222908329380662</v>
      </c>
      <c r="P257" s="48">
        <v>0</v>
      </c>
      <c r="Q257" s="48">
        <v>0.13397386476654236</v>
      </c>
      <c r="R257" s="23">
        <v>5899.5930532014199</v>
      </c>
      <c r="S257" s="48">
        <v>19.752998947757604</v>
      </c>
      <c r="T257" s="48">
        <v>6.7857237043947208E-2</v>
      </c>
      <c r="U257" s="48">
        <v>5.9073605409658662E-3</v>
      </c>
      <c r="V257" s="23">
        <v>6413.6394835344581</v>
      </c>
    </row>
    <row r="258" spans="2:22" x14ac:dyDescent="0.3">
      <c r="B258" s="38">
        <v>204</v>
      </c>
      <c r="C258" s="39" t="s">
        <v>111</v>
      </c>
      <c r="D258" s="39" t="s">
        <v>81</v>
      </c>
      <c r="E258" s="39" t="s">
        <v>27</v>
      </c>
      <c r="F258" s="40">
        <v>2</v>
      </c>
      <c r="G258" s="40" t="s">
        <v>110</v>
      </c>
      <c r="H258" s="48">
        <v>16.219213298530171</v>
      </c>
      <c r="I258" s="48">
        <v>0</v>
      </c>
      <c r="J258" s="48">
        <v>0</v>
      </c>
      <c r="K258" s="48">
        <v>3.5577629170969423</v>
      </c>
      <c r="L258" s="48">
        <v>9.7458903438353353E-2</v>
      </c>
      <c r="M258" s="48">
        <v>0.29237671031506007</v>
      </c>
      <c r="N258" s="48">
        <v>0.38983561375341341</v>
      </c>
      <c r="O258" s="48">
        <v>0.38983561375341341</v>
      </c>
      <c r="P258" s="48">
        <v>0</v>
      </c>
      <c r="Q258" s="48">
        <v>0.73387092030363255</v>
      </c>
      <c r="R258" s="23">
        <v>6011.4286797850291</v>
      </c>
      <c r="S258" s="48">
        <v>20.231123817254236</v>
      </c>
      <c r="T258" s="48">
        <v>6.9207626543436956E-2</v>
      </c>
      <c r="U258" s="48">
        <v>6.024919669390943E-3</v>
      </c>
      <c r="V258" s="23">
        <v>6537.8306479263283</v>
      </c>
    </row>
    <row r="259" spans="2:22" x14ac:dyDescent="0.3">
      <c r="B259" s="38">
        <v>204</v>
      </c>
      <c r="C259" s="39" t="s">
        <v>111</v>
      </c>
      <c r="D259" s="39" t="s">
        <v>81</v>
      </c>
      <c r="E259" s="39" t="s">
        <v>28</v>
      </c>
      <c r="F259" s="40">
        <v>3</v>
      </c>
      <c r="G259" s="40" t="s">
        <v>110</v>
      </c>
      <c r="H259" s="48">
        <v>13.621850342333337</v>
      </c>
      <c r="I259" s="48">
        <v>0</v>
      </c>
      <c r="J259" s="48">
        <v>0</v>
      </c>
      <c r="K259" s="48">
        <v>2.9880187847698942</v>
      </c>
      <c r="L259" s="48">
        <v>8.1851725649694299E-2</v>
      </c>
      <c r="M259" s="48">
        <v>0.24555517694908291</v>
      </c>
      <c r="N259" s="48">
        <v>0.32740690259877719</v>
      </c>
      <c r="O259" s="48">
        <v>0.32740690259877719</v>
      </c>
      <c r="P259" s="48">
        <v>0</v>
      </c>
      <c r="Q259" s="48">
        <v>0.19375570554029525</v>
      </c>
      <c r="R259" s="23">
        <v>5056.0367605525225</v>
      </c>
      <c r="S259" s="48">
        <v>16.88066830553036</v>
      </c>
      <c r="T259" s="48">
        <v>5.8124639831219647E-2</v>
      </c>
      <c r="U259" s="48">
        <v>5.0600822956352225E-3</v>
      </c>
      <c r="V259" s="23">
        <v>5495.3746108604864</v>
      </c>
    </row>
    <row r="260" spans="2:22" x14ac:dyDescent="0.3">
      <c r="B260" s="38">
        <v>204</v>
      </c>
      <c r="C260" s="39" t="s">
        <v>111</v>
      </c>
      <c r="D260" s="39" t="s">
        <v>81</v>
      </c>
      <c r="E260" s="39" t="s">
        <v>29</v>
      </c>
      <c r="F260" s="40">
        <v>3</v>
      </c>
      <c r="G260" s="40" t="s">
        <v>110</v>
      </c>
      <c r="H260" s="48">
        <v>19.109626585120218</v>
      </c>
      <c r="I260" s="48">
        <v>0</v>
      </c>
      <c r="J260" s="48">
        <v>0</v>
      </c>
      <c r="K260" s="48">
        <v>4.1917890573812091</v>
      </c>
      <c r="L260" s="48">
        <v>0.11482697821545988</v>
      </c>
      <c r="M260" s="48">
        <v>0.34448093464637974</v>
      </c>
      <c r="N260" s="48">
        <v>0.45930791286183953</v>
      </c>
      <c r="O260" s="48">
        <v>0.45930791286183953</v>
      </c>
      <c r="P260" s="48">
        <v>0</v>
      </c>
      <c r="Q260" s="48">
        <v>0.58954322926554503</v>
      </c>
      <c r="R260" s="23">
        <v>7110.4523779626197</v>
      </c>
      <c r="S260" s="48">
        <v>23.344033393974438</v>
      </c>
      <c r="T260" s="48">
        <v>8.1541063413191922E-2</v>
      </c>
      <c r="U260" s="48">
        <v>7.0986158803300657E-3</v>
      </c>
      <c r="V260" s="23">
        <v>7718.3524497091112</v>
      </c>
    </row>
    <row r="261" spans="2:22" x14ac:dyDescent="0.3">
      <c r="B261" s="38">
        <v>204</v>
      </c>
      <c r="C261" s="39" t="s">
        <v>111</v>
      </c>
      <c r="D261" s="39" t="s">
        <v>81</v>
      </c>
      <c r="E261" s="39" t="s">
        <v>30</v>
      </c>
      <c r="F261" s="40">
        <v>3</v>
      </c>
      <c r="G261" s="40" t="s">
        <v>110</v>
      </c>
      <c r="H261" s="48">
        <v>19.33782884329549</v>
      </c>
      <c r="I261" s="48">
        <v>0</v>
      </c>
      <c r="J261" s="48">
        <v>0</v>
      </c>
      <c r="K261" s="48">
        <v>4.2418463269164288</v>
      </c>
      <c r="L261" s="48">
        <v>0.11619821253087105</v>
      </c>
      <c r="M261" s="48">
        <v>0.34859463759261311</v>
      </c>
      <c r="N261" s="48">
        <v>0.4647928501234842</v>
      </c>
      <c r="O261" s="48">
        <v>0.4647928501234842</v>
      </c>
      <c r="P261" s="48">
        <v>0</v>
      </c>
      <c r="Q261" s="48">
        <v>0.39489168103679451</v>
      </c>
      <c r="R261" s="23">
        <v>7202.7037177615566</v>
      </c>
      <c r="S261" s="48">
        <v>23.354209413123062</v>
      </c>
      <c r="T261" s="48">
        <v>8.2514805873413116E-2</v>
      </c>
      <c r="U261" s="48">
        <v>7.1833857300492394E-3</v>
      </c>
      <c r="V261" s="23">
        <v>7811.1483652399111</v>
      </c>
    </row>
    <row r="262" spans="2:22" x14ac:dyDescent="0.3">
      <c r="B262" s="38">
        <v>204</v>
      </c>
      <c r="C262" s="39" t="s">
        <v>111</v>
      </c>
      <c r="D262" s="39" t="s">
        <v>81</v>
      </c>
      <c r="E262" s="39" t="s">
        <v>31</v>
      </c>
      <c r="F262" s="40">
        <v>4</v>
      </c>
      <c r="G262" s="40" t="s">
        <v>110</v>
      </c>
      <c r="H262" s="48">
        <v>19.044025569476865</v>
      </c>
      <c r="I262" s="48">
        <v>0</v>
      </c>
      <c r="J262" s="48">
        <v>0</v>
      </c>
      <c r="K262" s="48">
        <v>4.1773991571755715</v>
      </c>
      <c r="L262" s="48">
        <v>0.11443279121444039</v>
      </c>
      <c r="M262" s="48">
        <v>0.34329837364332128</v>
      </c>
      <c r="N262" s="48">
        <v>0.45773116485776155</v>
      </c>
      <c r="O262" s="48">
        <v>0.45773116485776155</v>
      </c>
      <c r="P262" s="48">
        <v>0</v>
      </c>
      <c r="Q262" s="48">
        <v>0.20051989482267349</v>
      </c>
      <c r="R262" s="23">
        <v>7094.7715981818146</v>
      </c>
      <c r="S262" s="48">
        <v>22.891846899756175</v>
      </c>
      <c r="T262" s="48">
        <v>8.126114289497996E-2</v>
      </c>
      <c r="U262" s="48">
        <v>7.0742471984336737E-3</v>
      </c>
      <c r="V262" s="23">
        <v>7691.2835912584233</v>
      </c>
    </row>
    <row r="263" spans="2:22" x14ac:dyDescent="0.3">
      <c r="B263" s="38">
        <v>204</v>
      </c>
      <c r="C263" s="39" t="s">
        <v>111</v>
      </c>
      <c r="D263" s="39" t="s">
        <v>81</v>
      </c>
      <c r="E263" s="39" t="s">
        <v>32</v>
      </c>
      <c r="F263" s="40">
        <v>4</v>
      </c>
      <c r="G263" s="40" t="s">
        <v>110</v>
      </c>
      <c r="H263" s="48">
        <v>16.070164956688572</v>
      </c>
      <c r="I263" s="48">
        <v>0</v>
      </c>
      <c r="J263" s="48">
        <v>0</v>
      </c>
      <c r="K263" s="48">
        <v>3.5250684421123317</v>
      </c>
      <c r="L263" s="48">
        <v>9.6563293541139447E-2</v>
      </c>
      <c r="M263" s="48">
        <v>0.28968988062341827</v>
      </c>
      <c r="N263" s="48">
        <v>0.38625317416455779</v>
      </c>
      <c r="O263" s="48">
        <v>0.38625317416455779</v>
      </c>
      <c r="P263" s="48">
        <v>0</v>
      </c>
      <c r="Q263" s="48">
        <v>0.15729691460339826</v>
      </c>
      <c r="R263" s="23">
        <v>5979.2282454233409</v>
      </c>
      <c r="S263" s="48">
        <v>19.510681891106234</v>
      </c>
      <c r="T263" s="48">
        <v>6.8571635032059097E-2</v>
      </c>
      <c r="U263" s="48">
        <v>5.9695529712704525E-3</v>
      </c>
      <c r="V263" s="23">
        <v>6487.4296399405521</v>
      </c>
    </row>
    <row r="264" spans="2:22" x14ac:dyDescent="0.3">
      <c r="B264" s="38">
        <v>204</v>
      </c>
      <c r="C264" s="39" t="s">
        <v>111</v>
      </c>
      <c r="D264" s="39" t="s">
        <v>81</v>
      </c>
      <c r="E264" s="39" t="s">
        <v>33</v>
      </c>
      <c r="F264" s="40">
        <v>4</v>
      </c>
      <c r="G264" s="40" t="s">
        <v>110</v>
      </c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23"/>
      <c r="S264" s="48"/>
      <c r="T264" s="48"/>
      <c r="U264" s="48"/>
      <c r="V264" s="23"/>
    </row>
    <row r="265" spans="2:22" x14ac:dyDescent="0.3">
      <c r="B265" s="43">
        <v>204</v>
      </c>
      <c r="C265" s="44" t="s">
        <v>111</v>
      </c>
      <c r="D265" s="44"/>
      <c r="E265" s="44" t="s">
        <v>83</v>
      </c>
      <c r="F265" s="45"/>
      <c r="G265" s="45"/>
      <c r="H265" s="46">
        <f>SUM(H253:H264)</f>
        <v>161.85848603257466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35.504442097467987</v>
      </c>
      <c r="L265" s="46">
        <f t="shared" si="19"/>
        <v>0.97258419817170105</v>
      </c>
      <c r="M265" s="46">
        <f t="shared" si="19"/>
        <v>2.9177525945151035</v>
      </c>
      <c r="N265" s="46">
        <f t="shared" si="19"/>
        <v>3.8903367926868042</v>
      </c>
      <c r="O265" s="46">
        <f t="shared" si="19"/>
        <v>3.8903367926868042</v>
      </c>
      <c r="P265" s="46">
        <f t="shared" si="19"/>
        <v>0</v>
      </c>
      <c r="Q265" s="46">
        <f t="shared" si="19"/>
        <v>2.9865301262888404</v>
      </c>
      <c r="R265" s="47">
        <f t="shared" si="19"/>
        <v>60147.777791317894</v>
      </c>
      <c r="S265" s="46">
        <f t="shared" si="19"/>
        <v>198.49735644257294</v>
      </c>
      <c r="T265" s="46">
        <f t="shared" si="19"/>
        <v>0.69065258888010761</v>
      </c>
      <c r="U265" s="46">
        <f t="shared" si="19"/>
        <v>6.0125257508258548E-2</v>
      </c>
      <c r="V265" s="47">
        <f t="shared" si="19"/>
        <v>65316.0261738685</v>
      </c>
    </row>
    <row r="266" spans="2:22" x14ac:dyDescent="0.3">
      <c r="B266" s="38">
        <v>204</v>
      </c>
      <c r="C266" s="39" t="s">
        <v>112</v>
      </c>
      <c r="D266" s="39" t="s">
        <v>81</v>
      </c>
      <c r="E266" s="39" t="s">
        <v>22</v>
      </c>
      <c r="F266" s="40">
        <v>1</v>
      </c>
      <c r="G266" s="40" t="s">
        <v>110</v>
      </c>
      <c r="H266" s="48">
        <v>0.51401992607885716</v>
      </c>
      <c r="I266" s="48">
        <v>0</v>
      </c>
      <c r="J266" s="48">
        <v>0</v>
      </c>
      <c r="K266" s="48">
        <v>0.11275275797858803</v>
      </c>
      <c r="L266" s="48">
        <v>3.0886712825737785E-3</v>
      </c>
      <c r="M266" s="48">
        <v>9.2660138477213359E-3</v>
      </c>
      <c r="N266" s="48">
        <v>1.2354685130295114E-2</v>
      </c>
      <c r="O266" s="48">
        <v>1.2354685130295114E-2</v>
      </c>
      <c r="P266" s="48">
        <v>0</v>
      </c>
      <c r="Q266" s="48">
        <v>0.76623326885525267</v>
      </c>
      <c r="R266" s="23">
        <v>238.03712585166801</v>
      </c>
      <c r="S266" s="48">
        <v>3.6555512306274472E-3</v>
      </c>
      <c r="T266" s="48">
        <v>3.6555512306274477E-4</v>
      </c>
      <c r="U266" s="48">
        <v>1.9094198381200379E-4</v>
      </c>
      <c r="V266" s="23">
        <v>238.23745005910638</v>
      </c>
    </row>
    <row r="267" spans="2:22" x14ac:dyDescent="0.3">
      <c r="B267" s="38">
        <v>204</v>
      </c>
      <c r="C267" s="39" t="s">
        <v>112</v>
      </c>
      <c r="D267" s="39" t="s">
        <v>81</v>
      </c>
      <c r="E267" s="39" t="s">
        <v>23</v>
      </c>
      <c r="F267" s="40">
        <v>1</v>
      </c>
      <c r="G267" s="40" t="s">
        <v>110</v>
      </c>
      <c r="H267" s="48">
        <v>1.1560505821182914</v>
      </c>
      <c r="I267" s="48">
        <v>0</v>
      </c>
      <c r="J267" s="48">
        <v>0</v>
      </c>
      <c r="K267" s="48">
        <v>0.25358528898078647</v>
      </c>
      <c r="L267" s="48">
        <v>6.9465404997620279E-3</v>
      </c>
      <c r="M267" s="48">
        <v>2.0839621499286087E-2</v>
      </c>
      <c r="N267" s="48">
        <v>2.7786161999048112E-2</v>
      </c>
      <c r="O267" s="48">
        <v>2.7786161999048112E-2</v>
      </c>
      <c r="P267" s="48">
        <v>0</v>
      </c>
      <c r="Q267" s="48">
        <v>1.7232880897356935</v>
      </c>
      <c r="R267" s="23">
        <v>535.35465055953705</v>
      </c>
      <c r="S267" s="48">
        <v>8.2214753042117953E-3</v>
      </c>
      <c r="T267" s="48">
        <v>8.221475304211797E-4</v>
      </c>
      <c r="U267" s="48">
        <v>4.294358649100779E-4</v>
      </c>
      <c r="V267" s="23">
        <v>535.80518740620801</v>
      </c>
    </row>
    <row r="268" spans="2:22" x14ac:dyDescent="0.3">
      <c r="B268" s="38">
        <v>204</v>
      </c>
      <c r="C268" s="39" t="s">
        <v>112</v>
      </c>
      <c r="D268" s="39" t="s">
        <v>81</v>
      </c>
      <c r="E268" s="39" t="s">
        <v>24</v>
      </c>
      <c r="F268" s="40">
        <v>1</v>
      </c>
      <c r="G268" s="40" t="s">
        <v>110</v>
      </c>
      <c r="H268" s="48">
        <v>1.5210443065379635</v>
      </c>
      <c r="I268" s="48">
        <v>0</v>
      </c>
      <c r="J268" s="48">
        <v>0</v>
      </c>
      <c r="K268" s="48">
        <v>0.3336484285309082</v>
      </c>
      <c r="L268" s="48">
        <v>9.1397349222711276E-3</v>
      </c>
      <c r="M268" s="48">
        <v>2.7419204766813383E-2</v>
      </c>
      <c r="N268" s="48">
        <v>3.655893968908451E-2</v>
      </c>
      <c r="O268" s="48">
        <v>3.655893968908451E-2</v>
      </c>
      <c r="P268" s="48">
        <v>0</v>
      </c>
      <c r="Q268" s="48">
        <v>2.2673727066632354</v>
      </c>
      <c r="R268" s="23">
        <v>704.37933755469817</v>
      </c>
      <c r="S268" s="48">
        <v>1.0817198136693847E-2</v>
      </c>
      <c r="T268" s="48">
        <v>1.0817198136693848E-3</v>
      </c>
      <c r="U268" s="48">
        <v>5.6501937497216122E-4</v>
      </c>
      <c r="V268" s="23">
        <v>704.9721200125889</v>
      </c>
    </row>
    <row r="269" spans="2:22" x14ac:dyDescent="0.3">
      <c r="B269" s="38">
        <v>204</v>
      </c>
      <c r="C269" s="39" t="s">
        <v>112</v>
      </c>
      <c r="D269" s="39" t="s">
        <v>81</v>
      </c>
      <c r="E269" s="39" t="s">
        <v>25</v>
      </c>
      <c r="F269" s="40">
        <v>2</v>
      </c>
      <c r="G269" s="40" t="s">
        <v>110</v>
      </c>
      <c r="H269" s="48">
        <v>1.9853044759717569</v>
      </c>
      <c r="I269" s="48">
        <v>0</v>
      </c>
      <c r="J269" s="48">
        <v>0</v>
      </c>
      <c r="K269" s="48">
        <v>0.4354861431163855</v>
      </c>
      <c r="L269" s="48">
        <v>1.19294070346184E-2</v>
      </c>
      <c r="M269" s="48">
        <v>3.5788221103855197E-2</v>
      </c>
      <c r="N269" s="48">
        <v>4.7717628138473599E-2</v>
      </c>
      <c r="O269" s="48">
        <v>4.7717628138473599E-2</v>
      </c>
      <c r="P269" s="48">
        <v>0</v>
      </c>
      <c r="Q269" s="48">
        <v>2.9594306779138964</v>
      </c>
      <c r="R269" s="23">
        <v>919.37325271757982</v>
      </c>
      <c r="S269" s="48">
        <v>1.411887332008869E-2</v>
      </c>
      <c r="T269" s="48">
        <v>1.4118873320088682E-3</v>
      </c>
      <c r="U269" s="48">
        <v>7.3747719860716571E-4</v>
      </c>
      <c r="V269" s="23">
        <v>920.14696697552085</v>
      </c>
    </row>
    <row r="270" spans="2:22" x14ac:dyDescent="0.3">
      <c r="B270" s="38">
        <v>204</v>
      </c>
      <c r="C270" s="39" t="s">
        <v>112</v>
      </c>
      <c r="D270" s="39" t="s">
        <v>81</v>
      </c>
      <c r="E270" s="39" t="s">
        <v>26</v>
      </c>
      <c r="F270" s="40">
        <v>2</v>
      </c>
      <c r="G270" s="40" t="s">
        <v>110</v>
      </c>
      <c r="H270" s="48">
        <v>1.4010563608728923</v>
      </c>
      <c r="I270" s="48">
        <v>0</v>
      </c>
      <c r="J270" s="48">
        <v>0</v>
      </c>
      <c r="K270" s="48">
        <v>0.30732849206244101</v>
      </c>
      <c r="L270" s="48">
        <v>8.4187447364278793E-3</v>
      </c>
      <c r="M270" s="48">
        <v>2.5256234209283648E-2</v>
      </c>
      <c r="N270" s="48">
        <v>3.3674978945711517E-2</v>
      </c>
      <c r="O270" s="48">
        <v>3.3674978945711517E-2</v>
      </c>
      <c r="P270" s="48">
        <v>0</v>
      </c>
      <c r="Q270" s="48">
        <v>2.0885104657934734</v>
      </c>
      <c r="R270" s="23">
        <v>648.81420423226382</v>
      </c>
      <c r="S270" s="48">
        <v>9.9638808620457868E-3</v>
      </c>
      <c r="T270" s="48">
        <v>9.9638808620457881E-4</v>
      </c>
      <c r="U270" s="48">
        <v>5.2044768578962805E-4</v>
      </c>
      <c r="V270" s="23">
        <v>649.36022490350388</v>
      </c>
    </row>
    <row r="271" spans="2:22" x14ac:dyDescent="0.3">
      <c r="B271" s="38">
        <v>204</v>
      </c>
      <c r="C271" s="39" t="s">
        <v>112</v>
      </c>
      <c r="D271" s="39" t="s">
        <v>81</v>
      </c>
      <c r="E271" s="39" t="s">
        <v>27</v>
      </c>
      <c r="F271" s="40">
        <v>2</v>
      </c>
      <c r="G271" s="40" t="s">
        <v>110</v>
      </c>
      <c r="H271" s="48">
        <v>0.12379287498747912</v>
      </c>
      <c r="I271" s="48">
        <v>0</v>
      </c>
      <c r="J271" s="48">
        <v>0</v>
      </c>
      <c r="K271" s="48">
        <v>2.7154566126285744E-2</v>
      </c>
      <c r="L271" s="48">
        <v>7.43853455016478E-4</v>
      </c>
      <c r="M271" s="48">
        <v>2.2315603650494339E-3</v>
      </c>
      <c r="N271" s="48">
        <v>2.975413820065912E-3</v>
      </c>
      <c r="O271" s="48">
        <v>2.975413820065912E-3</v>
      </c>
      <c r="P271" s="48">
        <v>0</v>
      </c>
      <c r="Q271" s="48">
        <v>0.18453412883471354</v>
      </c>
      <c r="R271" s="23">
        <v>57.327155364816925</v>
      </c>
      <c r="S271" s="48">
        <v>8.8037675884565828E-4</v>
      </c>
      <c r="T271" s="48">
        <v>8.8037675884565815E-5</v>
      </c>
      <c r="U271" s="48">
        <v>4.5985098889482338E-5</v>
      </c>
      <c r="V271" s="23">
        <v>57.375400011201698</v>
      </c>
    </row>
    <row r="272" spans="2:22" x14ac:dyDescent="0.3">
      <c r="B272" s="38">
        <v>204</v>
      </c>
      <c r="C272" s="39" t="s">
        <v>112</v>
      </c>
      <c r="D272" s="39" t="s">
        <v>81</v>
      </c>
      <c r="E272" s="39" t="s">
        <v>28</v>
      </c>
      <c r="F272" s="40">
        <v>3</v>
      </c>
      <c r="G272" s="40" t="s">
        <v>110</v>
      </c>
      <c r="H272" s="48">
        <v>0.13123827303317939</v>
      </c>
      <c r="I272" s="48">
        <v>0</v>
      </c>
      <c r="J272" s="48">
        <v>0</v>
      </c>
      <c r="K272" s="48">
        <v>2.8787750213729677E-2</v>
      </c>
      <c r="L272" s="48">
        <v>7.8859177344415231E-4</v>
      </c>
      <c r="M272" s="48">
        <v>2.365775320332456E-3</v>
      </c>
      <c r="N272" s="48">
        <v>3.1543670937766092E-3</v>
      </c>
      <c r="O272" s="48">
        <v>3.1543670937766092E-3</v>
      </c>
      <c r="P272" s="48">
        <v>0</v>
      </c>
      <c r="Q272" s="48">
        <v>0.19563274854388463</v>
      </c>
      <c r="R272" s="23">
        <v>60.775039506468367</v>
      </c>
      <c r="S272" s="48">
        <v>9.3332613416675307E-4</v>
      </c>
      <c r="T272" s="48">
        <v>9.333261341667529E-5</v>
      </c>
      <c r="U272" s="48">
        <v>4.875082644397782E-5</v>
      </c>
      <c r="V272" s="23">
        <v>60.826185778620712</v>
      </c>
    </row>
    <row r="273" spans="2:22" x14ac:dyDescent="0.3">
      <c r="B273" s="38">
        <v>204</v>
      </c>
      <c r="C273" s="39" t="s">
        <v>112</v>
      </c>
      <c r="D273" s="39" t="s">
        <v>81</v>
      </c>
      <c r="E273" s="39" t="s">
        <v>29</v>
      </c>
      <c r="F273" s="40">
        <v>3</v>
      </c>
      <c r="G273" s="40" t="s">
        <v>110</v>
      </c>
      <c r="H273" s="48">
        <v>0.36028249142713842</v>
      </c>
      <c r="I273" s="48">
        <v>0</v>
      </c>
      <c r="J273" s="48">
        <v>0</v>
      </c>
      <c r="K273" s="48">
        <v>7.9029707796920673E-2</v>
      </c>
      <c r="L273" s="48">
        <v>2.1648853058556707E-3</v>
      </c>
      <c r="M273" s="48">
        <v>6.4946559175670087E-3</v>
      </c>
      <c r="N273" s="48">
        <v>8.6595412234226829E-3</v>
      </c>
      <c r="O273" s="48">
        <v>8.6595412234226829E-3</v>
      </c>
      <c r="P273" s="48">
        <v>0</v>
      </c>
      <c r="Q273" s="48">
        <v>0.53706173070648522</v>
      </c>
      <c r="R273" s="23">
        <v>166.84296542394634</v>
      </c>
      <c r="S273" s="48">
        <v>2.5622179960158769E-3</v>
      </c>
      <c r="T273" s="48">
        <v>2.5622179960158752E-4</v>
      </c>
      <c r="U273" s="48">
        <v>1.3383343749066122E-4</v>
      </c>
      <c r="V273" s="23">
        <v>166.98337497012801</v>
      </c>
    </row>
    <row r="274" spans="2:22" x14ac:dyDescent="0.3">
      <c r="B274" s="38">
        <v>204</v>
      </c>
      <c r="C274" s="39" t="s">
        <v>112</v>
      </c>
      <c r="D274" s="39" t="s">
        <v>81</v>
      </c>
      <c r="E274" s="39" t="s">
        <v>30</v>
      </c>
      <c r="F274" s="40">
        <v>3</v>
      </c>
      <c r="G274" s="40" t="s">
        <v>110</v>
      </c>
      <c r="H274" s="48">
        <v>0.37555577062845963</v>
      </c>
      <c r="I274" s="48">
        <v>0</v>
      </c>
      <c r="J274" s="48">
        <v>0</v>
      </c>
      <c r="K274" s="48">
        <v>8.2379975492694366E-2</v>
      </c>
      <c r="L274" s="48">
        <v>2.256660228317752E-3</v>
      </c>
      <c r="M274" s="48">
        <v>6.7699806849532574E-3</v>
      </c>
      <c r="N274" s="48">
        <v>9.0266409132710081E-3</v>
      </c>
      <c r="O274" s="48">
        <v>9.0266409132710081E-3</v>
      </c>
      <c r="P274" s="48">
        <v>0</v>
      </c>
      <c r="Q274" s="48">
        <v>0.55982912561633191</v>
      </c>
      <c r="R274" s="23">
        <v>173.91585754146874</v>
      </c>
      <c r="S274" s="48">
        <v>2.6708368486078695E-3</v>
      </c>
      <c r="T274" s="48">
        <v>2.67083684860787E-4</v>
      </c>
      <c r="U274" s="48">
        <v>1.3950697285778534E-4</v>
      </c>
      <c r="V274" s="23">
        <v>174.06221940077242</v>
      </c>
    </row>
    <row r="275" spans="2:22" x14ac:dyDescent="0.3">
      <c r="B275" s="38">
        <v>204</v>
      </c>
      <c r="C275" s="39" t="s">
        <v>112</v>
      </c>
      <c r="D275" s="39" t="s">
        <v>81</v>
      </c>
      <c r="E275" s="39" t="s">
        <v>31</v>
      </c>
      <c r="F275" s="40">
        <v>4</v>
      </c>
      <c r="G275" s="40" t="s">
        <v>110</v>
      </c>
      <c r="H275" s="48">
        <v>6.5642541981430103E-2</v>
      </c>
      <c r="I275" s="48">
        <v>0</v>
      </c>
      <c r="J275" s="48">
        <v>0</v>
      </c>
      <c r="K275" s="48">
        <v>1.4399009208829833E-2</v>
      </c>
      <c r="L275" s="48">
        <v>3.9443652677013659E-4</v>
      </c>
      <c r="M275" s="48">
        <v>1.1833095803104102E-3</v>
      </c>
      <c r="N275" s="48">
        <v>1.5777461070805463E-3</v>
      </c>
      <c r="O275" s="48">
        <v>1.5777461070805463E-3</v>
      </c>
      <c r="P275" s="48">
        <v>0</v>
      </c>
      <c r="Q275" s="48">
        <v>9.7851264059135065E-2</v>
      </c>
      <c r="R275" s="23">
        <v>30.398358573476685</v>
      </c>
      <c r="S275" s="48">
        <v>4.668295195329022E-4</v>
      </c>
      <c r="T275" s="48">
        <v>4.6682951953290208E-5</v>
      </c>
      <c r="U275" s="48">
        <v>2.4384107604564242E-5</v>
      </c>
      <c r="V275" s="23">
        <v>30.423940831147085</v>
      </c>
    </row>
    <row r="276" spans="2:22" x14ac:dyDescent="0.3">
      <c r="B276" s="38">
        <v>204</v>
      </c>
      <c r="C276" s="39" t="s">
        <v>112</v>
      </c>
      <c r="D276" s="39" t="s">
        <v>81</v>
      </c>
      <c r="E276" s="39" t="s">
        <v>32</v>
      </c>
      <c r="F276" s="40">
        <v>4</v>
      </c>
      <c r="G276" s="40" t="s">
        <v>110</v>
      </c>
      <c r="H276" s="48">
        <v>5.0800837779726105E-2</v>
      </c>
      <c r="I276" s="48">
        <v>0</v>
      </c>
      <c r="J276" s="48">
        <v>0</v>
      </c>
      <c r="K276" s="48">
        <v>1.1143409577488307E-2</v>
      </c>
      <c r="L276" s="48">
        <v>3.0525487596925875E-4</v>
      </c>
      <c r="M276" s="48">
        <v>9.1576462790777635E-4</v>
      </c>
      <c r="N276" s="48">
        <v>1.221019503877035E-3</v>
      </c>
      <c r="O276" s="48">
        <v>1.221019503877035E-3</v>
      </c>
      <c r="P276" s="48">
        <v>0</v>
      </c>
      <c r="Q276" s="48">
        <v>7.5727204370231588E-2</v>
      </c>
      <c r="R276" s="23">
        <v>23.525324218827446</v>
      </c>
      <c r="S276" s="48">
        <v>3.6127989527412512E-4</v>
      </c>
      <c r="T276" s="48">
        <v>3.6127989527412505E-5</v>
      </c>
      <c r="U276" s="48">
        <v>1.8870888564511768E-5</v>
      </c>
      <c r="V276" s="23">
        <v>23.545122357088474</v>
      </c>
    </row>
    <row r="277" spans="2:22" x14ac:dyDescent="0.3">
      <c r="B277" s="38">
        <v>204</v>
      </c>
      <c r="C277" s="39" t="s">
        <v>112</v>
      </c>
      <c r="D277" s="39" t="s">
        <v>81</v>
      </c>
      <c r="E277" s="39" t="s">
        <v>33</v>
      </c>
      <c r="F277" s="40">
        <v>4</v>
      </c>
      <c r="G277" s="40" t="s">
        <v>110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23"/>
      <c r="S277" s="48"/>
      <c r="T277" s="48"/>
      <c r="U277" s="48"/>
      <c r="V277" s="23"/>
    </row>
    <row r="278" spans="2:22" x14ac:dyDescent="0.3">
      <c r="B278" s="43">
        <v>204</v>
      </c>
      <c r="C278" s="44" t="s">
        <v>112</v>
      </c>
      <c r="D278" s="44"/>
      <c r="E278" s="44" t="s">
        <v>83</v>
      </c>
      <c r="F278" s="45"/>
      <c r="G278" s="45"/>
      <c r="H278" s="46">
        <f>SUM(H266:H277)</f>
        <v>7.684788441417175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1.6856955290850577</v>
      </c>
      <c r="L278" s="46">
        <f t="shared" si="20"/>
        <v>4.6176780641026677E-2</v>
      </c>
      <c r="M278" s="46">
        <f t="shared" si="20"/>
        <v>0.13853034192307997</v>
      </c>
      <c r="N278" s="46">
        <f t="shared" si="20"/>
        <v>0.18470712256410671</v>
      </c>
      <c r="O278" s="46">
        <f t="shared" si="20"/>
        <v>0.18470712256410671</v>
      </c>
      <c r="P278" s="46">
        <f t="shared" si="20"/>
        <v>0</v>
      </c>
      <c r="Q278" s="46">
        <f t="shared" si="20"/>
        <v>11.455471411092335</v>
      </c>
      <c r="R278" s="47">
        <f t="shared" si="20"/>
        <v>3558.7432715447508</v>
      </c>
      <c r="S278" s="46">
        <f t="shared" si="20"/>
        <v>5.4651846006110748E-2</v>
      </c>
      <c r="T278" s="46">
        <f t="shared" si="20"/>
        <v>5.4651846006110736E-3</v>
      </c>
      <c r="U278" s="46">
        <f t="shared" si="20"/>
        <v>2.854653439942019E-3</v>
      </c>
      <c r="V278" s="47">
        <f t="shared" si="20"/>
        <v>3561.7381927058859</v>
      </c>
    </row>
    <row r="279" spans="2:22" x14ac:dyDescent="0.3">
      <c r="B279" s="38">
        <v>204</v>
      </c>
      <c r="C279" s="39" t="s">
        <v>113</v>
      </c>
      <c r="D279" s="39" t="s">
        <v>81</v>
      </c>
      <c r="E279" s="39" t="s">
        <v>22</v>
      </c>
      <c r="F279" s="40">
        <v>1</v>
      </c>
      <c r="G279" s="40" t="s">
        <v>110</v>
      </c>
      <c r="H279" s="48">
        <v>0.23183093023721194</v>
      </c>
      <c r="I279" s="48">
        <v>0</v>
      </c>
      <c r="J279" s="48">
        <v>0</v>
      </c>
      <c r="K279" s="48">
        <v>5.085323631009811E-2</v>
      </c>
      <c r="L279" s="48">
        <v>1.3930384802362515E-3</v>
      </c>
      <c r="M279" s="48">
        <v>4.1791154407087548E-3</v>
      </c>
      <c r="N279" s="48">
        <v>5.5721539209450058E-3</v>
      </c>
      <c r="O279" s="48">
        <v>5.5721539209450058E-3</v>
      </c>
      <c r="P279" s="48">
        <v>0</v>
      </c>
      <c r="Q279" s="48">
        <v>0.1019646347862317</v>
      </c>
      <c r="R279" s="23">
        <v>89.404225926748936</v>
      </c>
      <c r="S279" s="48">
        <v>0.23434607562159027</v>
      </c>
      <c r="T279" s="48">
        <v>9.8922605836428232E-4</v>
      </c>
      <c r="U279" s="48">
        <v>8.611778548383454E-5</v>
      </c>
      <c r="V279" s="23">
        <v>95.557667182681257</v>
      </c>
    </row>
    <row r="280" spans="2:22" x14ac:dyDescent="0.3">
      <c r="B280" s="38">
        <v>204</v>
      </c>
      <c r="C280" s="39" t="s">
        <v>113</v>
      </c>
      <c r="D280" s="39" t="s">
        <v>81</v>
      </c>
      <c r="E280" s="39" t="s">
        <v>23</v>
      </c>
      <c r="F280" s="40">
        <v>1</v>
      </c>
      <c r="G280" s="40" t="s">
        <v>110</v>
      </c>
      <c r="H280" s="48">
        <v>0.86686925132258807</v>
      </c>
      <c r="I280" s="48">
        <v>0</v>
      </c>
      <c r="J280" s="48">
        <v>0</v>
      </c>
      <c r="K280" s="48">
        <v>0.19015196480624519</v>
      </c>
      <c r="L280" s="48">
        <v>5.2088917694905687E-3</v>
      </c>
      <c r="M280" s="48">
        <v>1.5626675308471706E-2</v>
      </c>
      <c r="N280" s="48">
        <v>2.0835567077962275E-2</v>
      </c>
      <c r="O280" s="48">
        <v>2.0835567077962275E-2</v>
      </c>
      <c r="P280" s="48">
        <v>0</v>
      </c>
      <c r="Q280" s="48">
        <v>0.34750586744792056</v>
      </c>
      <c r="R280" s="23">
        <v>332.31163883162355</v>
      </c>
      <c r="S280" s="48">
        <v>0.90809853170243993</v>
      </c>
      <c r="T280" s="48">
        <v>3.6989441043333024E-3</v>
      </c>
      <c r="U280" s="48">
        <v>3.220142374943036E-4</v>
      </c>
      <c r="V280" s="23">
        <v>356.1163874672759</v>
      </c>
    </row>
    <row r="281" spans="2:22" x14ac:dyDescent="0.3">
      <c r="B281" s="38">
        <v>204</v>
      </c>
      <c r="C281" s="39" t="s">
        <v>113</v>
      </c>
      <c r="D281" s="39" t="s">
        <v>81</v>
      </c>
      <c r="E281" s="39" t="s">
        <v>24</v>
      </c>
      <c r="F281" s="40">
        <v>1</v>
      </c>
      <c r="G281" s="40" t="s">
        <v>110</v>
      </c>
      <c r="H281" s="48">
        <v>5.9083161316103201</v>
      </c>
      <c r="I281" s="48">
        <v>0</v>
      </c>
      <c r="J281" s="48">
        <v>0</v>
      </c>
      <c r="K281" s="48">
        <v>1.2960177320951674</v>
      </c>
      <c r="L281" s="48">
        <v>3.550221584459079E-2</v>
      </c>
      <c r="M281" s="48">
        <v>0.10650664753377238</v>
      </c>
      <c r="N281" s="48">
        <v>0.14200886337836316</v>
      </c>
      <c r="O281" s="48">
        <v>0.14200886337836316</v>
      </c>
      <c r="P281" s="48">
        <v>0</v>
      </c>
      <c r="Q281" s="48">
        <v>3.0238698779502258</v>
      </c>
      <c r="R281" s="23">
        <v>2290.2386132823108</v>
      </c>
      <c r="S281" s="48">
        <v>5.8678339797668917</v>
      </c>
      <c r="T281" s="48">
        <v>2.5210873598542953E-2</v>
      </c>
      <c r="U281" s="48">
        <v>2.1947507205879544E-3</v>
      </c>
      <c r="V281" s="23">
        <v>2444.4473031088492</v>
      </c>
    </row>
    <row r="282" spans="2:22" x14ac:dyDescent="0.3">
      <c r="B282" s="38">
        <v>204</v>
      </c>
      <c r="C282" s="39" t="s">
        <v>113</v>
      </c>
      <c r="D282" s="39" t="s">
        <v>81</v>
      </c>
      <c r="E282" s="39" t="s">
        <v>25</v>
      </c>
      <c r="F282" s="40">
        <v>2</v>
      </c>
      <c r="G282" s="40" t="s">
        <v>110</v>
      </c>
      <c r="H282" s="48">
        <v>6.8984279512062043</v>
      </c>
      <c r="I282" s="48">
        <v>0</v>
      </c>
      <c r="J282" s="48">
        <v>0</v>
      </c>
      <c r="K282" s="48">
        <v>1.5132035505871679</v>
      </c>
      <c r="L282" s="48">
        <v>4.1451654355761508E-2</v>
      </c>
      <c r="M282" s="48">
        <v>0.12435496306728454</v>
      </c>
      <c r="N282" s="48">
        <v>0.16580661742304603</v>
      </c>
      <c r="O282" s="48">
        <v>0.16580661742304603</v>
      </c>
      <c r="P282" s="48">
        <v>0</v>
      </c>
      <c r="Q282" s="48">
        <v>1.2772839700920036</v>
      </c>
      <c r="R282" s="23">
        <v>2601.1668796282661</v>
      </c>
      <c r="S282" s="48">
        <v>7.8332656475666136</v>
      </c>
      <c r="T282" s="48">
        <v>2.9435695591175891E-2</v>
      </c>
      <c r="U282" s="48">
        <v>2.5625456356052133E-3</v>
      </c>
      <c r="V282" s="23">
        <v>2805.7703581036012</v>
      </c>
    </row>
    <row r="283" spans="2:22" x14ac:dyDescent="0.3">
      <c r="B283" s="38">
        <v>204</v>
      </c>
      <c r="C283" s="39" t="s">
        <v>113</v>
      </c>
      <c r="D283" s="39" t="s">
        <v>81</v>
      </c>
      <c r="E283" s="39" t="s">
        <v>26</v>
      </c>
      <c r="F283" s="40">
        <v>2</v>
      </c>
      <c r="G283" s="40" t="s">
        <v>110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23">
        <v>0</v>
      </c>
      <c r="S283" s="48">
        <v>0</v>
      </c>
      <c r="T283" s="48">
        <v>0</v>
      </c>
      <c r="U283" s="48">
        <v>0</v>
      </c>
      <c r="V283" s="23">
        <v>0</v>
      </c>
    </row>
    <row r="284" spans="2:22" x14ac:dyDescent="0.3">
      <c r="B284" s="38">
        <v>204</v>
      </c>
      <c r="C284" s="39" t="s">
        <v>113</v>
      </c>
      <c r="D284" s="39" t="s">
        <v>81</v>
      </c>
      <c r="E284" s="39" t="s">
        <v>27</v>
      </c>
      <c r="F284" s="40">
        <v>2</v>
      </c>
      <c r="G284" s="40" t="s">
        <v>110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23">
        <v>0</v>
      </c>
      <c r="S284" s="48">
        <v>0</v>
      </c>
      <c r="T284" s="48">
        <v>0</v>
      </c>
      <c r="U284" s="48">
        <v>0</v>
      </c>
      <c r="V284" s="23">
        <v>0</v>
      </c>
    </row>
    <row r="285" spans="2:22" x14ac:dyDescent="0.3">
      <c r="B285" s="38">
        <v>204</v>
      </c>
      <c r="C285" s="39" t="s">
        <v>113</v>
      </c>
      <c r="D285" s="39" t="s">
        <v>81</v>
      </c>
      <c r="E285" s="39" t="s">
        <v>28</v>
      </c>
      <c r="F285" s="40">
        <v>3</v>
      </c>
      <c r="G285" s="40" t="s">
        <v>110</v>
      </c>
      <c r="H285" s="48">
        <v>7.5335932280826745E-2</v>
      </c>
      <c r="I285" s="48">
        <v>0</v>
      </c>
      <c r="J285" s="48">
        <v>0</v>
      </c>
      <c r="K285" s="48">
        <v>1.6525301274503929E-2</v>
      </c>
      <c r="L285" s="48">
        <v>4.5268270503975589E-4</v>
      </c>
      <c r="M285" s="48">
        <v>1.3580481151192676E-3</v>
      </c>
      <c r="N285" s="48">
        <v>1.8107308201590236E-3</v>
      </c>
      <c r="O285" s="48">
        <v>1.8107308201590236E-3</v>
      </c>
      <c r="P285" s="48">
        <v>0</v>
      </c>
      <c r="Q285" s="48">
        <v>1.3642096754237238E-2</v>
      </c>
      <c r="R285" s="23">
        <v>28.359034003225155</v>
      </c>
      <c r="S285" s="48">
        <v>8.7339700304885914E-2</v>
      </c>
      <c r="T285" s="48">
        <v>3.2145955359410709E-4</v>
      </c>
      <c r="U285" s="48">
        <v>2.7984892476368753E-5</v>
      </c>
      <c r="V285" s="23">
        <v>30.638321457818346</v>
      </c>
    </row>
    <row r="286" spans="2:22" x14ac:dyDescent="0.3">
      <c r="B286" s="38">
        <v>204</v>
      </c>
      <c r="C286" s="39" t="s">
        <v>113</v>
      </c>
      <c r="D286" s="39" t="s">
        <v>81</v>
      </c>
      <c r="E286" s="39" t="s">
        <v>29</v>
      </c>
      <c r="F286" s="40">
        <v>3</v>
      </c>
      <c r="G286" s="40" t="s">
        <v>110</v>
      </c>
      <c r="H286" s="48">
        <v>4.1618004599185925</v>
      </c>
      <c r="I286" s="48">
        <v>0</v>
      </c>
      <c r="J286" s="48">
        <v>0</v>
      </c>
      <c r="K286" s="48">
        <v>0.9129110686273042</v>
      </c>
      <c r="L286" s="48">
        <v>2.5007656147518431E-2</v>
      </c>
      <c r="M286" s="48">
        <v>7.5022968442555266E-2</v>
      </c>
      <c r="N286" s="48">
        <v>0.10003062459007372</v>
      </c>
      <c r="O286" s="48">
        <v>0.10003062459007372</v>
      </c>
      <c r="P286" s="48">
        <v>0</v>
      </c>
      <c r="Q286" s="48">
        <v>0.87416377165708892</v>
      </c>
      <c r="R286" s="23">
        <v>1574.9067448041944</v>
      </c>
      <c r="S286" s="48">
        <v>4.5600407906121028</v>
      </c>
      <c r="T286" s="48">
        <v>1.7758465017810206E-2</v>
      </c>
      <c r="U286" s="48">
        <v>1.545975935424446E-3</v>
      </c>
      <c r="V286" s="23">
        <v>1694.1997871448045</v>
      </c>
    </row>
    <row r="287" spans="2:22" x14ac:dyDescent="0.3">
      <c r="B287" s="38">
        <v>204</v>
      </c>
      <c r="C287" s="39" t="s">
        <v>113</v>
      </c>
      <c r="D287" s="39" t="s">
        <v>81</v>
      </c>
      <c r="E287" s="39" t="s">
        <v>30</v>
      </c>
      <c r="F287" s="40">
        <v>3</v>
      </c>
      <c r="G287" s="40" t="s">
        <v>110</v>
      </c>
      <c r="H287" s="48">
        <v>0.97877598341362237</v>
      </c>
      <c r="I287" s="48">
        <v>0</v>
      </c>
      <c r="J287" s="48">
        <v>0</v>
      </c>
      <c r="K287" s="48">
        <v>0.21469924797460099</v>
      </c>
      <c r="L287" s="48">
        <v>5.8813231134910906E-3</v>
      </c>
      <c r="M287" s="48">
        <v>1.764396934047327E-2</v>
      </c>
      <c r="N287" s="48">
        <v>2.3525292453964362E-2</v>
      </c>
      <c r="O287" s="48">
        <v>2.3525292453964362E-2</v>
      </c>
      <c r="P287" s="48">
        <v>0</v>
      </c>
      <c r="Q287" s="48">
        <v>0.21762339947272447</v>
      </c>
      <c r="R287" s="23">
        <v>370.25071671158116</v>
      </c>
      <c r="S287" s="48">
        <v>1.0781632803624122</v>
      </c>
      <c r="T287" s="48">
        <v>4.1764518095285105E-3</v>
      </c>
      <c r="U287" s="48">
        <v>3.6358401396266259E-4</v>
      </c>
      <c r="V287" s="23">
        <v>398.44938135988104</v>
      </c>
    </row>
    <row r="288" spans="2:22" x14ac:dyDescent="0.3">
      <c r="B288" s="38">
        <v>204</v>
      </c>
      <c r="C288" s="39" t="s">
        <v>113</v>
      </c>
      <c r="D288" s="39" t="s">
        <v>81</v>
      </c>
      <c r="E288" s="39" t="s">
        <v>31</v>
      </c>
      <c r="F288" s="40">
        <v>4</v>
      </c>
      <c r="G288" s="40" t="s">
        <v>110</v>
      </c>
      <c r="H288" s="48">
        <v>16.221112028326523</v>
      </c>
      <c r="I288" s="48">
        <v>0</v>
      </c>
      <c r="J288" s="48">
        <v>0</v>
      </c>
      <c r="K288" s="48">
        <v>3.5581794126651736</v>
      </c>
      <c r="L288" s="48">
        <v>9.7470312630678055E-2</v>
      </c>
      <c r="M288" s="48">
        <v>0.2924109378920341</v>
      </c>
      <c r="N288" s="48">
        <v>0.38988125052271222</v>
      </c>
      <c r="O288" s="48">
        <v>0.38988125052271222</v>
      </c>
      <c r="P288" s="48">
        <v>0</v>
      </c>
      <c r="Q288" s="48">
        <v>0.60070287576782144</v>
      </c>
      <c r="R288" s="23">
        <v>6053.3704722896664</v>
      </c>
      <c r="S288" s="48">
        <v>19.380830781360213</v>
      </c>
      <c r="T288" s="48">
        <v>6.9215728451971853E-2</v>
      </c>
      <c r="U288" s="48">
        <v>6.0256249868614227E-3</v>
      </c>
      <c r="V288" s="23">
        <v>6558.5175289023591</v>
      </c>
    </row>
    <row r="289" spans="2:22" x14ac:dyDescent="0.3">
      <c r="B289" s="38">
        <v>204</v>
      </c>
      <c r="C289" s="39" t="s">
        <v>113</v>
      </c>
      <c r="D289" s="39" t="s">
        <v>81</v>
      </c>
      <c r="E289" s="39" t="s">
        <v>32</v>
      </c>
      <c r="F289" s="40">
        <v>4</v>
      </c>
      <c r="G289" s="40" t="s">
        <v>110</v>
      </c>
      <c r="H289" s="48">
        <v>8.2201860921063883</v>
      </c>
      <c r="I289" s="48">
        <v>0</v>
      </c>
      <c r="J289" s="48">
        <v>0</v>
      </c>
      <c r="K289" s="48">
        <v>1.8031375943975301</v>
      </c>
      <c r="L289" s="48">
        <v>4.9393907574326816E-2</v>
      </c>
      <c r="M289" s="48">
        <v>0.14818172272298041</v>
      </c>
      <c r="N289" s="48">
        <v>0.19757563029730726</v>
      </c>
      <c r="O289" s="48">
        <v>0.19757563029730726</v>
      </c>
      <c r="P289" s="48">
        <v>0</v>
      </c>
      <c r="Q289" s="48">
        <v>9.1878705414625839E-2</v>
      </c>
      <c r="R289" s="23">
        <v>3059.1488188179569</v>
      </c>
      <c r="S289" s="48">
        <v>9.967226139487094</v>
      </c>
      <c r="T289" s="48">
        <v>3.5075657413766698E-2</v>
      </c>
      <c r="U289" s="48">
        <v>3.0535365656035739E-3</v>
      </c>
      <c r="V289" s="23">
        <v>3318.7820182144364</v>
      </c>
    </row>
    <row r="290" spans="2:22" x14ac:dyDescent="0.3">
      <c r="B290" s="38">
        <v>204</v>
      </c>
      <c r="C290" s="39" t="s">
        <v>113</v>
      </c>
      <c r="D290" s="39" t="s">
        <v>81</v>
      </c>
      <c r="E290" s="39" t="s">
        <v>33</v>
      </c>
      <c r="F290" s="40">
        <v>4</v>
      </c>
      <c r="G290" s="40" t="s">
        <v>110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23"/>
      <c r="S290" s="48"/>
      <c r="T290" s="48"/>
      <c r="U290" s="48"/>
      <c r="V290" s="23"/>
    </row>
    <row r="291" spans="2:22" x14ac:dyDescent="0.3">
      <c r="B291" s="43">
        <v>204</v>
      </c>
      <c r="C291" s="44" t="s">
        <v>113</v>
      </c>
      <c r="D291" s="44"/>
      <c r="E291" s="44" t="s">
        <v>83</v>
      </c>
      <c r="F291" s="45"/>
      <c r="G291" s="45"/>
      <c r="H291" s="46">
        <f>SUM(H279:H290)</f>
        <v>43.562654760422276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9.5556791087377917</v>
      </c>
      <c r="L291" s="46">
        <f t="shared" si="21"/>
        <v>0.26176168262113325</v>
      </c>
      <c r="M291" s="46">
        <f t="shared" si="21"/>
        <v>0.7852850478633997</v>
      </c>
      <c r="N291" s="46">
        <f t="shared" si="21"/>
        <v>1.047046730484533</v>
      </c>
      <c r="O291" s="46">
        <f t="shared" si="21"/>
        <v>1.047046730484533</v>
      </c>
      <c r="P291" s="46">
        <f t="shared" si="21"/>
        <v>0</v>
      </c>
      <c r="Q291" s="46">
        <f t="shared" si="21"/>
        <v>6.5486351993428791</v>
      </c>
      <c r="R291" s="47">
        <f t="shared" si="21"/>
        <v>16399.157144295572</v>
      </c>
      <c r="S291" s="46">
        <f t="shared" si="21"/>
        <v>49.917144926784246</v>
      </c>
      <c r="T291" s="46">
        <f t="shared" si="21"/>
        <v>0.18588250159908778</v>
      </c>
      <c r="U291" s="46">
        <f t="shared" si="21"/>
        <v>1.6182134773499779E-2</v>
      </c>
      <c r="V291" s="47">
        <f t="shared" si="21"/>
        <v>17702.478752941708</v>
      </c>
    </row>
    <row r="292" spans="2:22" x14ac:dyDescent="0.3">
      <c r="B292" s="38">
        <v>205</v>
      </c>
      <c r="C292" s="39" t="s">
        <v>114</v>
      </c>
      <c r="D292" s="39" t="s">
        <v>81</v>
      </c>
      <c r="E292" s="39" t="s">
        <v>22</v>
      </c>
      <c r="F292" s="40">
        <v>1</v>
      </c>
      <c r="G292" s="40" t="s">
        <v>110</v>
      </c>
      <c r="H292" s="48">
        <v>3.3862544220960009E-2</v>
      </c>
      <c r="I292" s="48">
        <v>5.8120928246382163E-7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1.4479248791203974E-5</v>
      </c>
      <c r="Q292" s="48">
        <v>2.2171903954200018E-3</v>
      </c>
      <c r="R292" s="23">
        <v>46.836004820492938</v>
      </c>
      <c r="S292" s="48">
        <v>9.0651518758884625E-4</v>
      </c>
      <c r="T292" s="48">
        <v>9.06515187588846E-5</v>
      </c>
      <c r="U292" s="48">
        <v>3.8199449259506785E-5</v>
      </c>
      <c r="V292" s="23">
        <v>46.885681852772798</v>
      </c>
    </row>
    <row r="293" spans="2:22" x14ac:dyDescent="0.3">
      <c r="B293" s="38">
        <v>205</v>
      </c>
      <c r="C293" s="39" t="s">
        <v>114</v>
      </c>
      <c r="D293" s="39" t="s">
        <v>81</v>
      </c>
      <c r="E293" s="39" t="s">
        <v>23</v>
      </c>
      <c r="F293" s="40">
        <v>1</v>
      </c>
      <c r="G293" s="40" t="s">
        <v>110</v>
      </c>
      <c r="H293" s="48">
        <v>3.0585523812480017E-2</v>
      </c>
      <c r="I293" s="48">
        <v>4.882115723390804E-7</v>
      </c>
      <c r="J293" s="48">
        <v>0</v>
      </c>
      <c r="K293" s="48">
        <v>3.6411337871999981E-2</v>
      </c>
      <c r="L293" s="48">
        <v>6.9181541956800006E-4</v>
      </c>
      <c r="M293" s="48">
        <v>2.0754462587040004E-3</v>
      </c>
      <c r="N293" s="48">
        <v>2.7672616782720002E-3</v>
      </c>
      <c r="O293" s="48">
        <v>2.7672616782720002E-3</v>
      </c>
      <c r="P293" s="48">
        <v>1.2162463731956043E-5</v>
      </c>
      <c r="Q293" s="48">
        <v>2.0026235829600013E-3</v>
      </c>
      <c r="R293" s="23">
        <v>42.309551306983501</v>
      </c>
      <c r="S293" s="48">
        <v>8.1878791137057088E-4</v>
      </c>
      <c r="T293" s="48">
        <v>8.1878791137057061E-5</v>
      </c>
      <c r="U293" s="48">
        <v>3.4502728363425491E-5</v>
      </c>
      <c r="V293" s="23">
        <v>42.354420884526611</v>
      </c>
    </row>
    <row r="294" spans="2:22" x14ac:dyDescent="0.3">
      <c r="B294" s="38">
        <v>205</v>
      </c>
      <c r="C294" s="39" t="s">
        <v>114</v>
      </c>
      <c r="D294" s="39" t="s">
        <v>81</v>
      </c>
      <c r="E294" s="39" t="s">
        <v>24</v>
      </c>
      <c r="F294" s="40">
        <v>1</v>
      </c>
      <c r="G294" s="40" t="s">
        <v>110</v>
      </c>
      <c r="H294" s="48">
        <v>3.3862544220960009E-2</v>
      </c>
      <c r="I294" s="48">
        <v>5.6887348753046003E-7</v>
      </c>
      <c r="J294" s="48">
        <v>0</v>
      </c>
      <c r="K294" s="48">
        <v>4.031255264399998E-2</v>
      </c>
      <c r="L294" s="48">
        <v>7.6593850023600005E-4</v>
      </c>
      <c r="M294" s="48">
        <v>2.2978155007080002E-3</v>
      </c>
      <c r="N294" s="48">
        <v>3.0637540009440002E-3</v>
      </c>
      <c r="O294" s="48">
        <v>3.0637540009440002E-3</v>
      </c>
      <c r="P294" s="48">
        <v>1.4171936005144794E-5</v>
      </c>
      <c r="Q294" s="48">
        <v>2.2171903954200018E-3</v>
      </c>
      <c r="R294" s="23">
        <v>46.807587480928255</v>
      </c>
      <c r="S294" s="48">
        <v>9.0651518758884625E-4</v>
      </c>
      <c r="T294" s="48">
        <v>9.06515187588846E-5</v>
      </c>
      <c r="U294" s="48">
        <v>3.8199449259506785E-5</v>
      </c>
      <c r="V294" s="23">
        <v>46.857264513208115</v>
      </c>
    </row>
    <row r="295" spans="2:22" x14ac:dyDescent="0.3">
      <c r="B295" s="38">
        <v>205</v>
      </c>
      <c r="C295" s="39" t="s">
        <v>114</v>
      </c>
      <c r="D295" s="39" t="s">
        <v>81</v>
      </c>
      <c r="E295" s="39" t="s">
        <v>25</v>
      </c>
      <c r="F295" s="40">
        <v>2</v>
      </c>
      <c r="G295" s="40" t="s">
        <v>110</v>
      </c>
      <c r="H295" s="48">
        <v>1.9024924038120009E-2</v>
      </c>
      <c r="I295" s="48">
        <v>3.5309408190539275E-7</v>
      </c>
      <c r="J295" s="48">
        <v>0</v>
      </c>
      <c r="K295" s="48">
        <v>2.2648719092999998E-2</v>
      </c>
      <c r="L295" s="48">
        <v>4.3032566276700004E-4</v>
      </c>
      <c r="M295" s="48">
        <v>1.2909769883010002E-3</v>
      </c>
      <c r="N295" s="48">
        <v>1.7213026510680002E-3</v>
      </c>
      <c r="O295" s="48">
        <v>1.7213026510680002E-3</v>
      </c>
      <c r="P295" s="48">
        <v>8.7963788825553991E-6</v>
      </c>
      <c r="Q295" s="48">
        <v>1.2456795501150006E-3</v>
      </c>
      <c r="R295" s="23">
        <v>26.27320647979305</v>
      </c>
      <c r="S295" s="48">
        <v>5.0930557582276614E-4</v>
      </c>
      <c r="T295" s="48">
        <v>5.0930557582276596E-5</v>
      </c>
      <c r="U295" s="48">
        <v>2.1461518535583124E-5</v>
      </c>
      <c r="V295" s="23">
        <v>26.301116425348148</v>
      </c>
    </row>
    <row r="296" spans="2:22" x14ac:dyDescent="0.3">
      <c r="B296" s="38">
        <v>205</v>
      </c>
      <c r="C296" s="39" t="s">
        <v>114</v>
      </c>
      <c r="D296" s="39" t="s">
        <v>81</v>
      </c>
      <c r="E296" s="39" t="s">
        <v>26</v>
      </c>
      <c r="F296" s="40">
        <v>2</v>
      </c>
      <c r="G296" s="40" t="s">
        <v>110</v>
      </c>
      <c r="H296" s="48">
        <v>3.1268236397580015E-2</v>
      </c>
      <c r="I296" s="48">
        <v>5.0417087772395461E-7</v>
      </c>
      <c r="J296" s="48">
        <v>0</v>
      </c>
      <c r="K296" s="48">
        <v>3.722409094949998E-2</v>
      </c>
      <c r="L296" s="48">
        <v>7.0725772804050005E-4</v>
      </c>
      <c r="M296" s="48">
        <v>2.1217731841215001E-3</v>
      </c>
      <c r="N296" s="48">
        <v>2.8290309121620002E-3</v>
      </c>
      <c r="O296" s="48">
        <v>2.8290309121620002E-3</v>
      </c>
      <c r="P296" s="48">
        <v>1.2560046427509047E-5</v>
      </c>
      <c r="Q296" s="48">
        <v>2.0473250022225013E-3</v>
      </c>
      <c r="R296" s="23">
        <v>43.110343947582834</v>
      </c>
      <c r="S296" s="48">
        <v>8.3706442724937823E-4</v>
      </c>
      <c r="T296" s="48">
        <v>8.3706442724937807E-5</v>
      </c>
      <c r="U296" s="48">
        <v>3.527287855010909E-5</v>
      </c>
      <c r="V296" s="23">
        <v>43.156215078196112</v>
      </c>
    </row>
    <row r="297" spans="2:22" x14ac:dyDescent="0.3">
      <c r="B297" s="38">
        <v>205</v>
      </c>
      <c r="C297" s="39" t="s">
        <v>114</v>
      </c>
      <c r="D297" s="39" t="s">
        <v>81</v>
      </c>
      <c r="E297" s="39" t="s">
        <v>27</v>
      </c>
      <c r="F297" s="40">
        <v>2</v>
      </c>
      <c r="G297" s="40" t="s">
        <v>110</v>
      </c>
      <c r="H297" s="48">
        <v>3.2770204084800011E-2</v>
      </c>
      <c r="I297" s="48">
        <v>5.4201817877914266E-7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1.3502909015199693E-5</v>
      </c>
      <c r="Q297" s="48">
        <v>2.1456681246000016E-3</v>
      </c>
      <c r="R297" s="23">
        <v>45.094227465932278</v>
      </c>
      <c r="S297" s="48">
        <v>8.7727276218275442E-4</v>
      </c>
      <c r="T297" s="48">
        <v>8.7727276218275421E-5</v>
      </c>
      <c r="U297" s="48">
        <v>3.6967208960813022E-5</v>
      </c>
      <c r="V297" s="23">
        <v>45.142302013299904</v>
      </c>
    </row>
    <row r="298" spans="2:22" x14ac:dyDescent="0.3">
      <c r="B298" s="38">
        <v>205</v>
      </c>
      <c r="C298" s="39" t="s">
        <v>114</v>
      </c>
      <c r="D298" s="39" t="s">
        <v>81</v>
      </c>
      <c r="E298" s="39" t="s">
        <v>28</v>
      </c>
      <c r="F298" s="40">
        <v>3</v>
      </c>
      <c r="G298" s="40" t="s">
        <v>110</v>
      </c>
      <c r="H298" s="48">
        <v>3.3862544220960009E-2</v>
      </c>
      <c r="I298" s="48">
        <v>5.234756041336265E-7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1.3040971190697364E-5</v>
      </c>
      <c r="Q298" s="48">
        <v>2.2171903954200018E-3</v>
      </c>
      <c r="R298" s="23">
        <v>46.640615664645914</v>
      </c>
      <c r="S298" s="48">
        <v>9.0651518758884625E-4</v>
      </c>
      <c r="T298" s="48">
        <v>9.06515187588846E-5</v>
      </c>
      <c r="U298" s="48">
        <v>3.8199449259506785E-5</v>
      </c>
      <c r="V298" s="23">
        <v>46.690292696925781</v>
      </c>
    </row>
    <row r="299" spans="2:22" x14ac:dyDescent="0.3">
      <c r="B299" s="38">
        <v>205</v>
      </c>
      <c r="C299" s="39" t="s">
        <v>114</v>
      </c>
      <c r="D299" s="39" t="s">
        <v>81</v>
      </c>
      <c r="E299" s="39" t="s">
        <v>29</v>
      </c>
      <c r="F299" s="40">
        <v>3</v>
      </c>
      <c r="G299" s="40" t="s">
        <v>110</v>
      </c>
      <c r="H299" s="48">
        <v>3.3862544220960009E-2</v>
      </c>
      <c r="I299" s="48">
        <v>6.8433697931089937E-7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1.7048394923183809E-5</v>
      </c>
      <c r="Q299" s="48">
        <v>2.2171903954200018E-3</v>
      </c>
      <c r="R299" s="23">
        <v>46.638065967348034</v>
      </c>
      <c r="S299" s="48">
        <v>9.0651518758884625E-4</v>
      </c>
      <c r="T299" s="48">
        <v>9.06515187588846E-5</v>
      </c>
      <c r="U299" s="48">
        <v>3.8199449259506785E-5</v>
      </c>
      <c r="V299" s="23">
        <v>46.687742999627901</v>
      </c>
    </row>
    <row r="300" spans="2:22" x14ac:dyDescent="0.3">
      <c r="B300" s="38">
        <v>205</v>
      </c>
      <c r="C300" s="39" t="s">
        <v>114</v>
      </c>
      <c r="D300" s="39" t="s">
        <v>81</v>
      </c>
      <c r="E300" s="39" t="s">
        <v>30</v>
      </c>
      <c r="F300" s="40">
        <v>3</v>
      </c>
      <c r="G300" s="40" t="s">
        <v>110</v>
      </c>
      <c r="H300" s="48">
        <v>3.2770204084800011E-2</v>
      </c>
      <c r="I300" s="48">
        <v>8.2658099071284887E-7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2.059201766337273E-5</v>
      </c>
      <c r="Q300" s="48">
        <v>2.1456681246000016E-3</v>
      </c>
      <c r="R300" s="23">
        <v>45.23260429208861</v>
      </c>
      <c r="S300" s="48">
        <v>8.7727276218275442E-4</v>
      </c>
      <c r="T300" s="48">
        <v>8.7727276218275421E-5</v>
      </c>
      <c r="U300" s="48">
        <v>3.6967208960813022E-5</v>
      </c>
      <c r="V300" s="23">
        <v>45.280678839456229</v>
      </c>
    </row>
    <row r="301" spans="2:22" x14ac:dyDescent="0.3">
      <c r="B301" s="38">
        <v>205</v>
      </c>
      <c r="C301" s="39" t="s">
        <v>114</v>
      </c>
      <c r="D301" s="39" t="s">
        <v>81</v>
      </c>
      <c r="E301" s="39" t="s">
        <v>31</v>
      </c>
      <c r="F301" s="40">
        <v>4</v>
      </c>
      <c r="G301" s="40" t="s">
        <v>110</v>
      </c>
      <c r="H301" s="48">
        <v>3.3862544220960009E-2</v>
      </c>
      <c r="I301" s="48">
        <v>8.8400493986300783E-7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2.2022579203604756E-5</v>
      </c>
      <c r="Q301" s="48">
        <v>2.2171903954200018E-3</v>
      </c>
      <c r="R301" s="23">
        <v>46.840024532884335</v>
      </c>
      <c r="S301" s="48">
        <v>9.0651518758884625E-4</v>
      </c>
      <c r="T301" s="48">
        <v>9.06515187588846E-5</v>
      </c>
      <c r="U301" s="48">
        <v>3.8199449259506785E-5</v>
      </c>
      <c r="V301" s="23">
        <v>46.889701565164216</v>
      </c>
    </row>
    <row r="302" spans="2:22" x14ac:dyDescent="0.3">
      <c r="B302" s="38">
        <v>205</v>
      </c>
      <c r="C302" s="39" t="s">
        <v>114</v>
      </c>
      <c r="D302" s="39" t="s">
        <v>81</v>
      </c>
      <c r="E302" s="39" t="s">
        <v>32</v>
      </c>
      <c r="F302" s="40">
        <v>4</v>
      </c>
      <c r="G302" s="40" t="s">
        <v>110</v>
      </c>
      <c r="H302" s="48">
        <v>3.2770204084800011E-2</v>
      </c>
      <c r="I302" s="48">
        <v>2.5162681246927767E-6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6.2685977843223575E-5</v>
      </c>
      <c r="Q302" s="48">
        <v>2.1456681246000016E-3</v>
      </c>
      <c r="R302" s="23">
        <v>45.360125588730554</v>
      </c>
      <c r="S302" s="48">
        <v>8.7727276218275442E-4</v>
      </c>
      <c r="T302" s="48">
        <v>8.7727276218275421E-5</v>
      </c>
      <c r="U302" s="48">
        <v>3.6967208960813022E-5</v>
      </c>
      <c r="V302" s="23">
        <v>45.408200136098181</v>
      </c>
    </row>
    <row r="303" spans="2:22" x14ac:dyDescent="0.3">
      <c r="B303" s="38">
        <v>205</v>
      </c>
      <c r="C303" s="39" t="s">
        <v>114</v>
      </c>
      <c r="D303" s="39" t="s">
        <v>81</v>
      </c>
      <c r="E303" s="39" t="s">
        <v>33</v>
      </c>
      <c r="F303" s="40">
        <v>4</v>
      </c>
      <c r="G303" s="40" t="s">
        <v>110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23"/>
      <c r="S303" s="48"/>
      <c r="T303" s="48"/>
      <c r="U303" s="48"/>
      <c r="V303" s="23"/>
    </row>
    <row r="304" spans="2:22" x14ac:dyDescent="0.3">
      <c r="B304" s="43">
        <v>205</v>
      </c>
      <c r="C304" s="44" t="s">
        <v>114</v>
      </c>
      <c r="D304" s="44"/>
      <c r="E304" s="44" t="s">
        <v>83</v>
      </c>
      <c r="F304" s="45"/>
      <c r="G304" s="45"/>
      <c r="H304" s="46">
        <f>SUM(H292:H303)</f>
        <v>0.3485020176073802</v>
      </c>
      <c r="I304" s="46">
        <f t="shared" ref="I304:V304" si="22">SUM(I292:I303)</f>
        <v>8.4722441194550121E-6</v>
      </c>
      <c r="J304" s="46">
        <f t="shared" si="22"/>
        <v>0</v>
      </c>
      <c r="K304" s="46">
        <f t="shared" si="22"/>
        <v>0.4148833542944998</v>
      </c>
      <c r="L304" s="46">
        <f t="shared" si="22"/>
        <v>7.882783731595502E-3</v>
      </c>
      <c r="M304" s="46">
        <f t="shared" si="22"/>
        <v>2.3648351194786504E-2</v>
      </c>
      <c r="N304" s="46">
        <f t="shared" si="22"/>
        <v>3.1531134926382008E-2</v>
      </c>
      <c r="O304" s="46">
        <f t="shared" si="22"/>
        <v>3.1531134926382008E-2</v>
      </c>
      <c r="P304" s="46">
        <f t="shared" si="22"/>
        <v>2.1106292367765122E-4</v>
      </c>
      <c r="Q304" s="46">
        <f t="shared" si="22"/>
        <v>2.2818584486197516E-2</v>
      </c>
      <c r="R304" s="47">
        <f t="shared" si="22"/>
        <v>481.14235754741037</v>
      </c>
      <c r="S304" s="46">
        <f t="shared" si="22"/>
        <v>9.3295521389352102E-3</v>
      </c>
      <c r="T304" s="46">
        <f t="shared" si="22"/>
        <v>9.3295521389352059E-4</v>
      </c>
      <c r="U304" s="46">
        <f t="shared" si="22"/>
        <v>3.9313599862909063E-4</v>
      </c>
      <c r="V304" s="47">
        <f t="shared" si="22"/>
        <v>481.65361700462404</v>
      </c>
    </row>
    <row r="305" spans="2:22" x14ac:dyDescent="0.3">
      <c r="B305" s="38">
        <v>205</v>
      </c>
      <c r="C305" s="39" t="s">
        <v>115</v>
      </c>
      <c r="D305" s="39" t="s">
        <v>81</v>
      </c>
      <c r="E305" s="39" t="s">
        <v>22</v>
      </c>
      <c r="F305" s="40">
        <v>1</v>
      </c>
      <c r="G305" s="40" t="s">
        <v>110</v>
      </c>
      <c r="H305" s="48">
        <v>3.3862544220960009E-2</v>
      </c>
      <c r="I305" s="48">
        <v>5.8120928246382163E-7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1.4479248791203974E-5</v>
      </c>
      <c r="Q305" s="48">
        <v>2.2171903954200018E-3</v>
      </c>
      <c r="R305" s="23">
        <v>46.836004820492938</v>
      </c>
      <c r="S305" s="48">
        <v>9.0651518758884625E-4</v>
      </c>
      <c r="T305" s="48">
        <v>9.06515187588846E-5</v>
      </c>
      <c r="U305" s="48">
        <v>3.8199449259506785E-5</v>
      </c>
      <c r="V305" s="23">
        <v>46.885681852772798</v>
      </c>
    </row>
    <row r="306" spans="2:22" x14ac:dyDescent="0.3">
      <c r="B306" s="38">
        <v>205</v>
      </c>
      <c r="C306" s="39" t="s">
        <v>115</v>
      </c>
      <c r="D306" s="39" t="s">
        <v>81</v>
      </c>
      <c r="E306" s="39" t="s">
        <v>23</v>
      </c>
      <c r="F306" s="40">
        <v>1</v>
      </c>
      <c r="G306" s="40" t="s">
        <v>110</v>
      </c>
      <c r="H306" s="48">
        <v>3.0585523812480017E-2</v>
      </c>
      <c r="I306" s="48">
        <v>4.882115723390804E-7</v>
      </c>
      <c r="J306" s="48">
        <v>0</v>
      </c>
      <c r="K306" s="48">
        <v>3.6411337871999981E-2</v>
      </c>
      <c r="L306" s="48">
        <v>6.9181541956800006E-4</v>
      </c>
      <c r="M306" s="48">
        <v>2.0754462587040004E-3</v>
      </c>
      <c r="N306" s="48">
        <v>2.7672616782720002E-3</v>
      </c>
      <c r="O306" s="48">
        <v>2.7672616782720002E-3</v>
      </c>
      <c r="P306" s="48">
        <v>1.2162463731956043E-5</v>
      </c>
      <c r="Q306" s="48">
        <v>2.0026235829600013E-3</v>
      </c>
      <c r="R306" s="23">
        <v>42.309551306983501</v>
      </c>
      <c r="S306" s="48">
        <v>8.1878791137057088E-4</v>
      </c>
      <c r="T306" s="48">
        <v>8.1878791137057061E-5</v>
      </c>
      <c r="U306" s="48">
        <v>3.4502728363425491E-5</v>
      </c>
      <c r="V306" s="23">
        <v>42.354420884526611</v>
      </c>
    </row>
    <row r="307" spans="2:22" x14ac:dyDescent="0.3">
      <c r="B307" s="38">
        <v>205</v>
      </c>
      <c r="C307" s="39" t="s">
        <v>115</v>
      </c>
      <c r="D307" s="39" t="s">
        <v>81</v>
      </c>
      <c r="E307" s="39" t="s">
        <v>24</v>
      </c>
      <c r="F307" s="40">
        <v>1</v>
      </c>
      <c r="G307" s="40" t="s">
        <v>110</v>
      </c>
      <c r="H307" s="48">
        <v>3.3862544220960009E-2</v>
      </c>
      <c r="I307" s="48">
        <v>5.6887348753046003E-7</v>
      </c>
      <c r="J307" s="48">
        <v>0</v>
      </c>
      <c r="K307" s="48">
        <v>4.031255264399998E-2</v>
      </c>
      <c r="L307" s="48">
        <v>7.6593850023600005E-4</v>
      </c>
      <c r="M307" s="48">
        <v>2.2978155007080002E-3</v>
      </c>
      <c r="N307" s="48">
        <v>3.0637540009440002E-3</v>
      </c>
      <c r="O307" s="48">
        <v>3.0637540009440002E-3</v>
      </c>
      <c r="P307" s="48">
        <v>1.4171936005144794E-5</v>
      </c>
      <c r="Q307" s="48">
        <v>2.2171903954200018E-3</v>
      </c>
      <c r="R307" s="23">
        <v>46.807587480928255</v>
      </c>
      <c r="S307" s="48">
        <v>9.0651518758884625E-4</v>
      </c>
      <c r="T307" s="48">
        <v>9.06515187588846E-5</v>
      </c>
      <c r="U307" s="48">
        <v>3.8199449259506785E-5</v>
      </c>
      <c r="V307" s="23">
        <v>46.857264513208115</v>
      </c>
    </row>
    <row r="308" spans="2:22" x14ac:dyDescent="0.3">
      <c r="B308" s="38">
        <v>205</v>
      </c>
      <c r="C308" s="39" t="s">
        <v>115</v>
      </c>
      <c r="D308" s="39" t="s">
        <v>81</v>
      </c>
      <c r="E308" s="39" t="s">
        <v>25</v>
      </c>
      <c r="F308" s="40">
        <v>2</v>
      </c>
      <c r="G308" s="40" t="s">
        <v>110</v>
      </c>
      <c r="H308" s="48">
        <v>1.9024924038120009E-2</v>
      </c>
      <c r="I308" s="48">
        <v>3.5309408190539275E-7</v>
      </c>
      <c r="J308" s="48">
        <v>0</v>
      </c>
      <c r="K308" s="48">
        <v>2.2648719092999998E-2</v>
      </c>
      <c r="L308" s="48">
        <v>4.3032566276700004E-4</v>
      </c>
      <c r="M308" s="48">
        <v>1.2909769883010002E-3</v>
      </c>
      <c r="N308" s="48">
        <v>1.7213026510680002E-3</v>
      </c>
      <c r="O308" s="48">
        <v>1.7213026510680002E-3</v>
      </c>
      <c r="P308" s="48">
        <v>8.7963788825553991E-6</v>
      </c>
      <c r="Q308" s="48">
        <v>1.2456795501150006E-3</v>
      </c>
      <c r="R308" s="23">
        <v>26.27320647979305</v>
      </c>
      <c r="S308" s="48">
        <v>5.0930557582276614E-4</v>
      </c>
      <c r="T308" s="48">
        <v>5.0930557582276596E-5</v>
      </c>
      <c r="U308" s="48">
        <v>2.1461518535583124E-5</v>
      </c>
      <c r="V308" s="23">
        <v>26.301116425348148</v>
      </c>
    </row>
    <row r="309" spans="2:22" x14ac:dyDescent="0.3">
      <c r="B309" s="38">
        <v>205</v>
      </c>
      <c r="C309" s="39" t="s">
        <v>115</v>
      </c>
      <c r="D309" s="39" t="s">
        <v>81</v>
      </c>
      <c r="E309" s="39" t="s">
        <v>26</v>
      </c>
      <c r="F309" s="40">
        <v>2</v>
      </c>
      <c r="G309" s="40" t="s">
        <v>110</v>
      </c>
      <c r="H309" s="48">
        <v>3.1268236397580015E-2</v>
      </c>
      <c r="I309" s="48">
        <v>5.0417087772395461E-7</v>
      </c>
      <c r="J309" s="48">
        <v>0</v>
      </c>
      <c r="K309" s="48">
        <v>3.722409094949998E-2</v>
      </c>
      <c r="L309" s="48">
        <v>7.0725772804050005E-4</v>
      </c>
      <c r="M309" s="48">
        <v>2.1217731841215001E-3</v>
      </c>
      <c r="N309" s="48">
        <v>2.8290309121620002E-3</v>
      </c>
      <c r="O309" s="48">
        <v>2.8290309121620002E-3</v>
      </c>
      <c r="P309" s="48">
        <v>1.2560046427509047E-5</v>
      </c>
      <c r="Q309" s="48">
        <v>2.0473250022225013E-3</v>
      </c>
      <c r="R309" s="23">
        <v>43.110343947582834</v>
      </c>
      <c r="S309" s="48">
        <v>8.3706442724937823E-4</v>
      </c>
      <c r="T309" s="48">
        <v>8.3706442724937807E-5</v>
      </c>
      <c r="U309" s="48">
        <v>3.527287855010909E-5</v>
      </c>
      <c r="V309" s="23">
        <v>43.156215078196112</v>
      </c>
    </row>
    <row r="310" spans="2:22" x14ac:dyDescent="0.3">
      <c r="B310" s="38">
        <v>205</v>
      </c>
      <c r="C310" s="39" t="s">
        <v>115</v>
      </c>
      <c r="D310" s="39" t="s">
        <v>81</v>
      </c>
      <c r="E310" s="39" t="s">
        <v>27</v>
      </c>
      <c r="F310" s="40">
        <v>2</v>
      </c>
      <c r="G310" s="40" t="s">
        <v>110</v>
      </c>
      <c r="H310" s="48">
        <v>3.2770204084800011E-2</v>
      </c>
      <c r="I310" s="48">
        <v>5.4201817877914266E-7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1.3502909015199693E-5</v>
      </c>
      <c r="Q310" s="48">
        <v>2.1456681246000016E-3</v>
      </c>
      <c r="R310" s="23">
        <v>45.094227465932278</v>
      </c>
      <c r="S310" s="48">
        <v>8.7727276218275442E-4</v>
      </c>
      <c r="T310" s="48">
        <v>8.7727276218275421E-5</v>
      </c>
      <c r="U310" s="48">
        <v>3.6967208960813022E-5</v>
      </c>
      <c r="V310" s="23">
        <v>45.142302013299904</v>
      </c>
    </row>
    <row r="311" spans="2:22" x14ac:dyDescent="0.3">
      <c r="B311" s="38">
        <v>205</v>
      </c>
      <c r="C311" s="39" t="s">
        <v>115</v>
      </c>
      <c r="D311" s="39" t="s">
        <v>81</v>
      </c>
      <c r="E311" s="39" t="s">
        <v>28</v>
      </c>
      <c r="F311" s="40">
        <v>3</v>
      </c>
      <c r="G311" s="40" t="s">
        <v>110</v>
      </c>
      <c r="H311" s="48">
        <v>3.3862544220960009E-2</v>
      </c>
      <c r="I311" s="48">
        <v>5.234756041336265E-7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1.3040971190697364E-5</v>
      </c>
      <c r="Q311" s="48">
        <v>2.2171903954200018E-3</v>
      </c>
      <c r="R311" s="23">
        <v>46.640615664645914</v>
      </c>
      <c r="S311" s="48">
        <v>9.0651518758884625E-4</v>
      </c>
      <c r="T311" s="48">
        <v>9.06515187588846E-5</v>
      </c>
      <c r="U311" s="48">
        <v>3.8199449259506785E-5</v>
      </c>
      <c r="V311" s="23">
        <v>46.690292696925781</v>
      </c>
    </row>
    <row r="312" spans="2:22" x14ac:dyDescent="0.3">
      <c r="B312" s="38">
        <v>205</v>
      </c>
      <c r="C312" s="39" t="s">
        <v>115</v>
      </c>
      <c r="D312" s="39" t="s">
        <v>81</v>
      </c>
      <c r="E312" s="39" t="s">
        <v>29</v>
      </c>
      <c r="F312" s="40">
        <v>3</v>
      </c>
      <c r="G312" s="40" t="s">
        <v>110</v>
      </c>
      <c r="H312" s="48">
        <v>3.3862544220960009E-2</v>
      </c>
      <c r="I312" s="48">
        <v>6.8433697931089937E-7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1.7048394923183809E-5</v>
      </c>
      <c r="Q312" s="48">
        <v>2.2171903954200018E-3</v>
      </c>
      <c r="R312" s="23">
        <v>46.638065967348034</v>
      </c>
      <c r="S312" s="48">
        <v>9.0651518758884625E-4</v>
      </c>
      <c r="T312" s="48">
        <v>9.06515187588846E-5</v>
      </c>
      <c r="U312" s="48">
        <v>3.8199449259506785E-5</v>
      </c>
      <c r="V312" s="23">
        <v>46.687742999627901</v>
      </c>
    </row>
    <row r="313" spans="2:22" x14ac:dyDescent="0.3">
      <c r="B313" s="38">
        <v>205</v>
      </c>
      <c r="C313" s="39" t="s">
        <v>115</v>
      </c>
      <c r="D313" s="39" t="s">
        <v>81</v>
      </c>
      <c r="E313" s="39" t="s">
        <v>30</v>
      </c>
      <c r="F313" s="40">
        <v>3</v>
      </c>
      <c r="G313" s="40" t="s">
        <v>110</v>
      </c>
      <c r="H313" s="48">
        <v>3.2770204084800011E-2</v>
      </c>
      <c r="I313" s="48">
        <v>8.2658099071284887E-7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2.059201766337273E-5</v>
      </c>
      <c r="Q313" s="48">
        <v>2.1456681246000016E-3</v>
      </c>
      <c r="R313" s="23">
        <v>45.23260429208861</v>
      </c>
      <c r="S313" s="48">
        <v>8.7727276218275442E-4</v>
      </c>
      <c r="T313" s="48">
        <v>8.7727276218275421E-5</v>
      </c>
      <c r="U313" s="48">
        <v>3.6967208960813022E-5</v>
      </c>
      <c r="V313" s="23">
        <v>45.280678839456229</v>
      </c>
    </row>
    <row r="314" spans="2:22" x14ac:dyDescent="0.3">
      <c r="B314" s="38">
        <v>205</v>
      </c>
      <c r="C314" s="39" t="s">
        <v>115</v>
      </c>
      <c r="D314" s="39" t="s">
        <v>81</v>
      </c>
      <c r="E314" s="39" t="s">
        <v>31</v>
      </c>
      <c r="F314" s="40">
        <v>4</v>
      </c>
      <c r="G314" s="40" t="s">
        <v>110</v>
      </c>
      <c r="H314" s="48">
        <v>3.3862544220960009E-2</v>
      </c>
      <c r="I314" s="48">
        <v>8.8400493986300783E-7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2.2022579203604756E-5</v>
      </c>
      <c r="Q314" s="48">
        <v>2.2171903954200018E-3</v>
      </c>
      <c r="R314" s="23">
        <v>46.840024532884335</v>
      </c>
      <c r="S314" s="48">
        <v>9.0651518758884625E-4</v>
      </c>
      <c r="T314" s="48">
        <v>9.06515187588846E-5</v>
      </c>
      <c r="U314" s="48">
        <v>3.8199449259506785E-5</v>
      </c>
      <c r="V314" s="23">
        <v>46.889701565164216</v>
      </c>
    </row>
    <row r="315" spans="2:22" x14ac:dyDescent="0.3">
      <c r="B315" s="38">
        <v>205</v>
      </c>
      <c r="C315" s="39" t="s">
        <v>115</v>
      </c>
      <c r="D315" s="39" t="s">
        <v>81</v>
      </c>
      <c r="E315" s="39" t="s">
        <v>32</v>
      </c>
      <c r="F315" s="40">
        <v>4</v>
      </c>
      <c r="G315" s="40" t="s">
        <v>110</v>
      </c>
      <c r="H315" s="48">
        <v>3.2770204084800011E-2</v>
      </c>
      <c r="I315" s="48">
        <v>2.5162681246927767E-6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6.2685977843223575E-5</v>
      </c>
      <c r="Q315" s="48">
        <v>2.1456681246000016E-3</v>
      </c>
      <c r="R315" s="23">
        <v>45.360125588730554</v>
      </c>
      <c r="S315" s="48">
        <v>8.7727276218275442E-4</v>
      </c>
      <c r="T315" s="48">
        <v>8.7727276218275421E-5</v>
      </c>
      <c r="U315" s="48">
        <v>3.6967208960813022E-5</v>
      </c>
      <c r="V315" s="23">
        <v>45.408200136098181</v>
      </c>
    </row>
    <row r="316" spans="2:22" x14ac:dyDescent="0.3">
      <c r="B316" s="38">
        <v>205</v>
      </c>
      <c r="C316" s="39" t="s">
        <v>115</v>
      </c>
      <c r="D316" s="39" t="s">
        <v>81</v>
      </c>
      <c r="E316" s="39" t="s">
        <v>33</v>
      </c>
      <c r="F316" s="40">
        <v>4</v>
      </c>
      <c r="G316" s="40" t="s">
        <v>110</v>
      </c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23"/>
      <c r="S316" s="48"/>
      <c r="T316" s="48"/>
      <c r="U316" s="48"/>
      <c r="V316" s="23"/>
    </row>
    <row r="317" spans="2:22" x14ac:dyDescent="0.3">
      <c r="B317" s="43">
        <v>205</v>
      </c>
      <c r="C317" s="44" t="s">
        <v>115</v>
      </c>
      <c r="D317" s="44"/>
      <c r="E317" s="44" t="s">
        <v>83</v>
      </c>
      <c r="F317" s="45"/>
      <c r="G317" s="45"/>
      <c r="H317" s="46">
        <f>SUM(H305:H316)</f>
        <v>0.3485020176073802</v>
      </c>
      <c r="I317" s="46">
        <f t="shared" ref="I317:V317" si="23">SUM(I305:I316)</f>
        <v>8.4722441194550121E-6</v>
      </c>
      <c r="J317" s="46">
        <f t="shared" si="23"/>
        <v>0</v>
      </c>
      <c r="K317" s="46">
        <f t="shared" si="23"/>
        <v>0.4148833542944998</v>
      </c>
      <c r="L317" s="46">
        <f t="shared" si="23"/>
        <v>7.882783731595502E-3</v>
      </c>
      <c r="M317" s="46">
        <f t="shared" si="23"/>
        <v>2.3648351194786504E-2</v>
      </c>
      <c r="N317" s="46">
        <f t="shared" si="23"/>
        <v>3.1531134926382008E-2</v>
      </c>
      <c r="O317" s="46">
        <f t="shared" si="23"/>
        <v>3.1531134926382008E-2</v>
      </c>
      <c r="P317" s="46">
        <f t="shared" si="23"/>
        <v>2.1106292367765122E-4</v>
      </c>
      <c r="Q317" s="46">
        <f t="shared" si="23"/>
        <v>2.2818584486197516E-2</v>
      </c>
      <c r="R317" s="47">
        <f t="shared" si="23"/>
        <v>481.14235754741037</v>
      </c>
      <c r="S317" s="46">
        <f t="shared" si="23"/>
        <v>9.3295521389352102E-3</v>
      </c>
      <c r="T317" s="46">
        <f t="shared" si="23"/>
        <v>9.3295521389352059E-4</v>
      </c>
      <c r="U317" s="46">
        <f t="shared" si="23"/>
        <v>3.9313599862909063E-4</v>
      </c>
      <c r="V317" s="47">
        <f t="shared" si="23"/>
        <v>481.65361700462404</v>
      </c>
    </row>
    <row r="318" spans="2:22" x14ac:dyDescent="0.3">
      <c r="B318" s="38">
        <v>205</v>
      </c>
      <c r="C318" s="39" t="s">
        <v>116</v>
      </c>
      <c r="D318" s="39" t="s">
        <v>81</v>
      </c>
      <c r="E318" s="39" t="s">
        <v>22</v>
      </c>
      <c r="F318" s="40">
        <v>1</v>
      </c>
      <c r="G318" s="40" t="s">
        <v>110</v>
      </c>
      <c r="H318" s="48">
        <v>7.9676574637552993E-3</v>
      </c>
      <c r="I318" s="48">
        <v>1.3675512528560504E-7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3.4068820685185821E-6</v>
      </c>
      <c r="Q318" s="48">
        <v>5.2169185774588226E-4</v>
      </c>
      <c r="R318" s="23">
        <v>11.020236428351277</v>
      </c>
      <c r="S318" s="48">
        <v>2.1329769119737558E-4</v>
      </c>
      <c r="T318" s="48">
        <v>2.1329769119737572E-5</v>
      </c>
      <c r="U318" s="48">
        <v>8.9881057081192473E-6</v>
      </c>
      <c r="V318" s="23">
        <v>11.031925141828893</v>
      </c>
    </row>
    <row r="319" spans="2:22" x14ac:dyDescent="0.3">
      <c r="B319" s="38">
        <v>205</v>
      </c>
      <c r="C319" s="39" t="s">
        <v>116</v>
      </c>
      <c r="D319" s="39" t="s">
        <v>81</v>
      </c>
      <c r="E319" s="39" t="s">
        <v>23</v>
      </c>
      <c r="F319" s="40">
        <v>1</v>
      </c>
      <c r="G319" s="40" t="s">
        <v>110</v>
      </c>
      <c r="H319" s="48">
        <v>7.1965938382305928E-3</v>
      </c>
      <c r="I319" s="48">
        <v>1.148733111386072E-7</v>
      </c>
      <c r="J319" s="48">
        <v>0</v>
      </c>
      <c r="K319" s="48">
        <v>8.5673736169411749E-3</v>
      </c>
      <c r="L319" s="48">
        <v>1.6278009872188243E-4</v>
      </c>
      <c r="M319" s="48">
        <v>4.8834029616564678E-4</v>
      </c>
      <c r="N319" s="48">
        <v>6.5112039488752973E-4</v>
      </c>
      <c r="O319" s="48">
        <v>6.5112039488752973E-4</v>
      </c>
      <c r="P319" s="48">
        <v>2.8617561722249509E-6</v>
      </c>
      <c r="Q319" s="48">
        <v>4.712055489317645E-4</v>
      </c>
      <c r="R319" s="23">
        <v>9.9551885428196485</v>
      </c>
      <c r="S319" s="48">
        <v>1.9265597914601664E-4</v>
      </c>
      <c r="T319" s="48">
        <v>1.9265597914601679E-5</v>
      </c>
      <c r="U319" s="48">
        <v>8.1182890266883511E-6</v>
      </c>
      <c r="V319" s="23">
        <v>9.9657460904768467</v>
      </c>
    </row>
    <row r="320" spans="2:22" x14ac:dyDescent="0.3">
      <c r="B320" s="38">
        <v>205</v>
      </c>
      <c r="C320" s="39" t="s">
        <v>116</v>
      </c>
      <c r="D320" s="39" t="s">
        <v>81</v>
      </c>
      <c r="E320" s="39" t="s">
        <v>24</v>
      </c>
      <c r="F320" s="40">
        <v>1</v>
      </c>
      <c r="G320" s="40" t="s">
        <v>110</v>
      </c>
      <c r="H320" s="48">
        <v>7.9676574637552993E-3</v>
      </c>
      <c r="I320" s="48">
        <v>1.3385258530128467E-7</v>
      </c>
      <c r="J320" s="48">
        <v>0</v>
      </c>
      <c r="K320" s="48">
        <v>9.4853065044705892E-3</v>
      </c>
      <c r="L320" s="48">
        <v>1.8022082358494127E-4</v>
      </c>
      <c r="M320" s="48">
        <v>5.4066247075482317E-4</v>
      </c>
      <c r="N320" s="48">
        <v>7.2088329433976509E-4</v>
      </c>
      <c r="O320" s="48">
        <v>7.2088329433976509E-4</v>
      </c>
      <c r="P320" s="48">
        <v>3.334573177681127E-6</v>
      </c>
      <c r="Q320" s="48">
        <v>5.2169185774588226E-4</v>
      </c>
      <c r="R320" s="23">
        <v>11.013549995512529</v>
      </c>
      <c r="S320" s="48">
        <v>2.1329769119737558E-4</v>
      </c>
      <c r="T320" s="48">
        <v>2.1329769119737572E-5</v>
      </c>
      <c r="U320" s="48">
        <v>8.9881057081192473E-6</v>
      </c>
      <c r="V320" s="23">
        <v>11.025238708990143</v>
      </c>
    </row>
    <row r="321" spans="2:22" x14ac:dyDescent="0.3">
      <c r="B321" s="38">
        <v>205</v>
      </c>
      <c r="C321" s="39" t="s">
        <v>116</v>
      </c>
      <c r="D321" s="39" t="s">
        <v>81</v>
      </c>
      <c r="E321" s="39" t="s">
        <v>25</v>
      </c>
      <c r="F321" s="40">
        <v>2</v>
      </c>
      <c r="G321" s="40" t="s">
        <v>110</v>
      </c>
      <c r="H321" s="48">
        <v>4.476452714851766E-3</v>
      </c>
      <c r="I321" s="48">
        <v>8.3080960448327712E-8</v>
      </c>
      <c r="J321" s="48">
        <v>0</v>
      </c>
      <c r="K321" s="48">
        <v>5.3291103748235287E-3</v>
      </c>
      <c r="L321" s="48">
        <v>1.0125309712164708E-4</v>
      </c>
      <c r="M321" s="48">
        <v>3.0375929136494109E-4</v>
      </c>
      <c r="N321" s="48">
        <v>4.0501238848658833E-4</v>
      </c>
      <c r="O321" s="48">
        <v>4.0501238848658833E-4</v>
      </c>
      <c r="P321" s="48">
        <v>2.0697362076600936E-6</v>
      </c>
      <c r="Q321" s="48">
        <v>2.9310107061529414E-4</v>
      </c>
      <c r="R321" s="23">
        <v>6.1819309364218933</v>
      </c>
      <c r="S321" s="48">
        <v>1.1983660607594488E-4</v>
      </c>
      <c r="T321" s="48">
        <v>1.1983660607594494E-5</v>
      </c>
      <c r="U321" s="48">
        <v>5.049769067196028E-6</v>
      </c>
      <c r="V321" s="23">
        <v>6.1884979824348578</v>
      </c>
    </row>
    <row r="322" spans="2:22" x14ac:dyDescent="0.3">
      <c r="B322" s="38">
        <v>205</v>
      </c>
      <c r="C322" s="39" t="s">
        <v>116</v>
      </c>
      <c r="D322" s="39" t="s">
        <v>81</v>
      </c>
      <c r="E322" s="39" t="s">
        <v>26</v>
      </c>
      <c r="F322" s="40">
        <v>2</v>
      </c>
      <c r="G322" s="40" t="s">
        <v>110</v>
      </c>
      <c r="H322" s="48">
        <v>4.1123393361317661E-3</v>
      </c>
      <c r="I322" s="48">
        <v>7.2088063676423379E-8</v>
      </c>
      <c r="J322" s="48">
        <v>0</v>
      </c>
      <c r="K322" s="48">
        <v>4.8956420668235289E-3</v>
      </c>
      <c r="L322" s="48">
        <v>9.3017199269647082E-5</v>
      </c>
      <c r="M322" s="48">
        <v>2.7905159780894107E-4</v>
      </c>
      <c r="N322" s="48">
        <v>3.7206879707858833E-4</v>
      </c>
      <c r="O322" s="48">
        <v>3.7206879707858833E-4</v>
      </c>
      <c r="P322" s="48">
        <v>1.7958780775530035E-6</v>
      </c>
      <c r="Q322" s="48">
        <v>2.6926031367529419E-4</v>
      </c>
      <c r="R322" s="23">
        <v>5.6671236888909204</v>
      </c>
      <c r="S322" s="48">
        <v>1.1008913094058094E-4</v>
      </c>
      <c r="T322" s="48">
        <v>1.1008913094058101E-5</v>
      </c>
      <c r="U322" s="48">
        <v>4.639022300964773E-6</v>
      </c>
      <c r="V322" s="23">
        <v>5.6731565732664651</v>
      </c>
    </row>
    <row r="323" spans="2:22" x14ac:dyDescent="0.3">
      <c r="B323" s="38">
        <v>205</v>
      </c>
      <c r="C323" s="39" t="s">
        <v>116</v>
      </c>
      <c r="D323" s="39" t="s">
        <v>81</v>
      </c>
      <c r="E323" s="39" t="s">
        <v>27</v>
      </c>
      <c r="F323" s="40">
        <v>2</v>
      </c>
      <c r="G323" s="40" t="s">
        <v>110</v>
      </c>
      <c r="H323" s="48">
        <v>7.7106362552470638E-3</v>
      </c>
      <c r="I323" s="48">
        <v>1.2753368912450415E-7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3.1771550623999267E-6</v>
      </c>
      <c r="Q323" s="48">
        <v>5.0486308814117636E-4</v>
      </c>
      <c r="R323" s="23">
        <v>10.6104064625723</v>
      </c>
      <c r="S323" s="48">
        <v>2.0641712051358926E-4</v>
      </c>
      <c r="T323" s="48">
        <v>2.064171205135894E-5</v>
      </c>
      <c r="U323" s="48">
        <v>8.6981668143089486E-6</v>
      </c>
      <c r="V323" s="23">
        <v>10.621718120776446</v>
      </c>
    </row>
    <row r="324" spans="2:22" x14ac:dyDescent="0.3">
      <c r="B324" s="38">
        <v>205</v>
      </c>
      <c r="C324" s="39" t="s">
        <v>116</v>
      </c>
      <c r="D324" s="39" t="s">
        <v>81</v>
      </c>
      <c r="E324" s="39" t="s">
        <v>28</v>
      </c>
      <c r="F324" s="40">
        <v>3</v>
      </c>
      <c r="G324" s="40" t="s">
        <v>110</v>
      </c>
      <c r="H324" s="48">
        <v>7.9676574637552993E-3</v>
      </c>
      <c r="I324" s="48">
        <v>1.2317073038438266E-7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3.0684638095758501E-6</v>
      </c>
      <c r="Q324" s="48">
        <v>5.2169185774588226E-4</v>
      </c>
      <c r="R324" s="23">
        <v>10.974262509328447</v>
      </c>
      <c r="S324" s="48">
        <v>2.1329769119737558E-4</v>
      </c>
      <c r="T324" s="48">
        <v>2.1329769119737572E-5</v>
      </c>
      <c r="U324" s="48">
        <v>8.9881057081192473E-6</v>
      </c>
      <c r="V324" s="23">
        <v>10.985951222806065</v>
      </c>
    </row>
    <row r="325" spans="2:22" x14ac:dyDescent="0.3">
      <c r="B325" s="38">
        <v>205</v>
      </c>
      <c r="C325" s="39" t="s">
        <v>116</v>
      </c>
      <c r="D325" s="39" t="s">
        <v>81</v>
      </c>
      <c r="E325" s="39" t="s">
        <v>29</v>
      </c>
      <c r="F325" s="40">
        <v>3</v>
      </c>
      <c r="G325" s="40" t="s">
        <v>110</v>
      </c>
      <c r="H325" s="48">
        <v>7.9676574637552993E-3</v>
      </c>
      <c r="I325" s="48">
        <v>1.6102046572021156E-7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4.0113870407491293E-6</v>
      </c>
      <c r="Q325" s="48">
        <v>5.2169185774588226E-4</v>
      </c>
      <c r="R325" s="23">
        <v>10.973662580552473</v>
      </c>
      <c r="S325" s="48">
        <v>2.1329769119737558E-4</v>
      </c>
      <c r="T325" s="48">
        <v>2.1329769119737572E-5</v>
      </c>
      <c r="U325" s="48">
        <v>8.9881057081192473E-6</v>
      </c>
      <c r="V325" s="23">
        <v>10.985351294030092</v>
      </c>
    </row>
    <row r="326" spans="2:22" x14ac:dyDescent="0.3">
      <c r="B326" s="38">
        <v>205</v>
      </c>
      <c r="C326" s="39" t="s">
        <v>116</v>
      </c>
      <c r="D326" s="39" t="s">
        <v>81</v>
      </c>
      <c r="E326" s="39" t="s">
        <v>30</v>
      </c>
      <c r="F326" s="40">
        <v>3</v>
      </c>
      <c r="G326" s="40" t="s">
        <v>110</v>
      </c>
      <c r="H326" s="48">
        <v>7.7106362552470638E-3</v>
      </c>
      <c r="I326" s="48">
        <v>1.9448964487361151E-7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4.8451806266759361E-6</v>
      </c>
      <c r="Q326" s="48">
        <v>5.0486308814117636E-4</v>
      </c>
      <c r="R326" s="23">
        <v>10.642965715785552</v>
      </c>
      <c r="S326" s="48">
        <v>2.0641712051358926E-4</v>
      </c>
      <c r="T326" s="48">
        <v>2.064171205135894E-5</v>
      </c>
      <c r="U326" s="48">
        <v>8.6981668143089486E-6</v>
      </c>
      <c r="V326" s="23">
        <v>10.654277373989698</v>
      </c>
    </row>
    <row r="327" spans="2:22" x14ac:dyDescent="0.3">
      <c r="B327" s="38">
        <v>205</v>
      </c>
      <c r="C327" s="39" t="s">
        <v>116</v>
      </c>
      <c r="D327" s="39" t="s">
        <v>81</v>
      </c>
      <c r="E327" s="39" t="s">
        <v>31</v>
      </c>
      <c r="F327" s="40">
        <v>4</v>
      </c>
      <c r="G327" s="40" t="s">
        <v>110</v>
      </c>
      <c r="H327" s="48">
        <v>7.9676574637552993E-3</v>
      </c>
      <c r="I327" s="48">
        <v>2.0800116232070773E-7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5.1817833420246512E-6</v>
      </c>
      <c r="Q327" s="48">
        <v>5.2169185774588226E-4</v>
      </c>
      <c r="R327" s="23">
        <v>11.02118224303161</v>
      </c>
      <c r="S327" s="48">
        <v>2.1329769119737558E-4</v>
      </c>
      <c r="T327" s="48">
        <v>2.1329769119737572E-5</v>
      </c>
      <c r="U327" s="48">
        <v>8.9881057081192473E-6</v>
      </c>
      <c r="V327" s="23">
        <v>11.032870956509226</v>
      </c>
    </row>
    <row r="328" spans="2:22" x14ac:dyDescent="0.3">
      <c r="B328" s="38">
        <v>205</v>
      </c>
      <c r="C328" s="39" t="s">
        <v>116</v>
      </c>
      <c r="D328" s="39" t="s">
        <v>81</v>
      </c>
      <c r="E328" s="39" t="s">
        <v>32</v>
      </c>
      <c r="F328" s="40">
        <v>4</v>
      </c>
      <c r="G328" s="40" t="s">
        <v>110</v>
      </c>
      <c r="H328" s="48">
        <v>7.7106362552470638E-3</v>
      </c>
      <c r="I328" s="48">
        <v>5.9206308816300636E-7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1.4749641845464368E-5</v>
      </c>
      <c r="Q328" s="48">
        <v>5.0486308814117636E-4</v>
      </c>
      <c r="R328" s="23">
        <v>10.672970726760131</v>
      </c>
      <c r="S328" s="48">
        <v>2.0641712051358926E-4</v>
      </c>
      <c r="T328" s="48">
        <v>2.064171205135894E-5</v>
      </c>
      <c r="U328" s="48">
        <v>8.6981668143089486E-6</v>
      </c>
      <c r="V328" s="23">
        <v>10.684282384964273</v>
      </c>
    </row>
    <row r="329" spans="2:22" x14ac:dyDescent="0.3">
      <c r="B329" s="38">
        <v>205</v>
      </c>
      <c r="C329" s="39" t="s">
        <v>116</v>
      </c>
      <c r="D329" s="39" t="s">
        <v>81</v>
      </c>
      <c r="E329" s="39" t="s">
        <v>33</v>
      </c>
      <c r="F329" s="40">
        <v>4</v>
      </c>
      <c r="G329" s="40" t="s">
        <v>110</v>
      </c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23"/>
      <c r="S329" s="48"/>
      <c r="T329" s="48"/>
      <c r="U329" s="48"/>
      <c r="V329" s="23"/>
    </row>
    <row r="330" spans="2:22" x14ac:dyDescent="0.3">
      <c r="B330" s="43">
        <v>205</v>
      </c>
      <c r="C330" s="44" t="s">
        <v>116</v>
      </c>
      <c r="D330" s="44"/>
      <c r="E330" s="44" t="s">
        <v>83</v>
      </c>
      <c r="F330" s="45"/>
      <c r="G330" s="45"/>
      <c r="H330" s="46">
        <f>SUM(H318:H329)</f>
        <v>7.8755581973731822E-2</v>
      </c>
      <c r="I330" s="46">
        <f t="shared" ref="I330:V330" si="24">SUM(I318:I329)</f>
        <v>1.9469288264366719E-6</v>
      </c>
      <c r="J330" s="46">
        <f t="shared" si="24"/>
        <v>0</v>
      </c>
      <c r="K330" s="46">
        <f t="shared" si="24"/>
        <v>9.375664520682353E-2</v>
      </c>
      <c r="L330" s="46">
        <f t="shared" si="24"/>
        <v>1.7813762589296478E-3</v>
      </c>
      <c r="M330" s="46">
        <f t="shared" si="24"/>
        <v>5.3441287767889371E-3</v>
      </c>
      <c r="N330" s="46">
        <f t="shared" si="24"/>
        <v>7.1255050357185911E-3</v>
      </c>
      <c r="O330" s="46">
        <f t="shared" si="24"/>
        <v>7.1255050357185911E-3</v>
      </c>
      <c r="P330" s="46">
        <f t="shared" si="24"/>
        <v>4.8502437430527622E-5</v>
      </c>
      <c r="Q330" s="46">
        <f t="shared" si="24"/>
        <v>5.1566154863752931E-3</v>
      </c>
      <c r="R330" s="47">
        <f t="shared" si="24"/>
        <v>108.73347983002677</v>
      </c>
      <c r="S330" s="46">
        <f t="shared" si="24"/>
        <v>2.1083215336901882E-3</v>
      </c>
      <c r="T330" s="46">
        <f t="shared" si="24"/>
        <v>2.1083215336901894E-4</v>
      </c>
      <c r="U330" s="46">
        <f t="shared" si="24"/>
        <v>8.8842109378372246E-5</v>
      </c>
      <c r="V330" s="47">
        <f t="shared" si="24"/>
        <v>108.84901585007303</v>
      </c>
    </row>
    <row r="331" spans="2:22" x14ac:dyDescent="0.3">
      <c r="B331" s="38">
        <v>205</v>
      </c>
      <c r="C331" s="39" t="s">
        <v>117</v>
      </c>
      <c r="D331" s="39" t="s">
        <v>81</v>
      </c>
      <c r="E331" s="39" t="s">
        <v>22</v>
      </c>
      <c r="F331" s="40">
        <v>1</v>
      </c>
      <c r="G331" s="40" t="s">
        <v>110</v>
      </c>
      <c r="H331" s="48">
        <v>72.351786309544863</v>
      </c>
      <c r="I331" s="48">
        <v>0</v>
      </c>
      <c r="J331" s="48">
        <v>0</v>
      </c>
      <c r="K331" s="48">
        <v>17.858154152628131</v>
      </c>
      <c r="L331" s="48">
        <v>0.48919395746818706</v>
      </c>
      <c r="M331" s="48">
        <v>1.4675818724045611</v>
      </c>
      <c r="N331" s="48">
        <v>1.9567758298727482</v>
      </c>
      <c r="O331" s="48">
        <v>1.9567758298727482</v>
      </c>
      <c r="P331" s="48">
        <v>0</v>
      </c>
      <c r="Q331" s="48">
        <v>36.321469680329173</v>
      </c>
      <c r="R331" s="23">
        <v>28346.894817598124</v>
      </c>
      <c r="S331" s="48">
        <v>40.820814086179922</v>
      </c>
      <c r="T331" s="48">
        <v>0.34738696539079689</v>
      </c>
      <c r="U331" s="48">
        <v>1.9830209214239554</v>
      </c>
      <c r="V331" s="23">
        <v>29470.93648543907</v>
      </c>
    </row>
    <row r="332" spans="2:22" x14ac:dyDescent="0.3">
      <c r="B332" s="38">
        <v>205</v>
      </c>
      <c r="C332" s="39" t="s">
        <v>117</v>
      </c>
      <c r="D332" s="39" t="s">
        <v>81</v>
      </c>
      <c r="E332" s="39" t="s">
        <v>23</v>
      </c>
      <c r="F332" s="40">
        <v>1</v>
      </c>
      <c r="G332" s="40" t="s">
        <v>110</v>
      </c>
      <c r="H332" s="48">
        <v>62.772263713954892</v>
      </c>
      <c r="I332" s="48">
        <v>0</v>
      </c>
      <c r="J332" s="48">
        <v>0</v>
      </c>
      <c r="K332" s="48">
        <v>15.412660817795659</v>
      </c>
      <c r="L332" s="48">
        <v>0.42220379979544059</v>
      </c>
      <c r="M332" s="48">
        <v>1.2666113993863217</v>
      </c>
      <c r="N332" s="48">
        <v>1.6888151991817624</v>
      </c>
      <c r="O332" s="48">
        <v>1.6888151991817624</v>
      </c>
      <c r="P332" s="48">
        <v>0</v>
      </c>
      <c r="Q332" s="48">
        <v>30.957862120353614</v>
      </c>
      <c r="R332" s="23">
        <v>23102.178081880651</v>
      </c>
      <c r="S332" s="48">
        <v>37.068285707332983</v>
      </c>
      <c r="T332" s="48">
        <v>0.29981583899048803</v>
      </c>
      <c r="U332" s="48">
        <v>2.2067909833449626</v>
      </c>
      <c r="V332" s="23">
        <v>24118.230344583139</v>
      </c>
    </row>
    <row r="333" spans="2:22" x14ac:dyDescent="0.3">
      <c r="B333" s="38">
        <v>205</v>
      </c>
      <c r="C333" s="39" t="s">
        <v>117</v>
      </c>
      <c r="D333" s="39" t="s">
        <v>81</v>
      </c>
      <c r="E333" s="39" t="s">
        <v>24</v>
      </c>
      <c r="F333" s="40">
        <v>1</v>
      </c>
      <c r="G333" s="40" t="s">
        <v>110</v>
      </c>
      <c r="H333" s="48">
        <v>64.342826484472724</v>
      </c>
      <c r="I333" s="48">
        <v>0</v>
      </c>
      <c r="J333" s="48">
        <v>0</v>
      </c>
      <c r="K333" s="48">
        <v>15.872813816024463</v>
      </c>
      <c r="L333" s="48">
        <v>0.43480891364542207</v>
      </c>
      <c r="M333" s="48">
        <v>1.3044267409362658</v>
      </c>
      <c r="N333" s="48">
        <v>1.7392356545816883</v>
      </c>
      <c r="O333" s="48">
        <v>1.7392356545816883</v>
      </c>
      <c r="P333" s="48">
        <v>0</v>
      </c>
      <c r="Q333" s="48">
        <v>22.206778019803064</v>
      </c>
      <c r="R333" s="23">
        <v>24195.308466211685</v>
      </c>
      <c r="S333" s="48">
        <v>57.422757690709709</v>
      </c>
      <c r="T333" s="48">
        <v>0.30876699666915858</v>
      </c>
      <c r="U333" s="48">
        <v>2.1929932292399243</v>
      </c>
      <c r="V333" s="23">
        <v>25722.889973486832</v>
      </c>
    </row>
    <row r="334" spans="2:22" x14ac:dyDescent="0.3">
      <c r="B334" s="38">
        <v>205</v>
      </c>
      <c r="C334" s="39" t="s">
        <v>117</v>
      </c>
      <c r="D334" s="39" t="s">
        <v>81</v>
      </c>
      <c r="E334" s="39" t="s">
        <v>25</v>
      </c>
      <c r="F334" s="40">
        <v>2</v>
      </c>
      <c r="G334" s="40" t="s">
        <v>110</v>
      </c>
      <c r="H334" s="48">
        <v>55.888426227829662</v>
      </c>
      <c r="I334" s="48">
        <v>0</v>
      </c>
      <c r="J334" s="48">
        <v>0</v>
      </c>
      <c r="K334" s="48">
        <v>13.777349538662715</v>
      </c>
      <c r="L334" s="48">
        <v>0.37740721054583565</v>
      </c>
      <c r="M334" s="48">
        <v>1.1322216316375071</v>
      </c>
      <c r="N334" s="48">
        <v>1.5096288421833426</v>
      </c>
      <c r="O334" s="48">
        <v>1.5096288421833426</v>
      </c>
      <c r="P334" s="48">
        <v>0</v>
      </c>
      <c r="Q334" s="48">
        <v>10.505588288152692</v>
      </c>
      <c r="R334" s="23">
        <v>23906.390241687081</v>
      </c>
      <c r="S334" s="48">
        <v>67.959228357561244</v>
      </c>
      <c r="T334" s="48">
        <v>0.26800483445597223</v>
      </c>
      <c r="U334" s="48">
        <v>0.67525655001188967</v>
      </c>
      <c r="V334" s="23">
        <v>25685.236391293998</v>
      </c>
    </row>
    <row r="335" spans="2:22" x14ac:dyDescent="0.3">
      <c r="B335" s="38">
        <v>205</v>
      </c>
      <c r="C335" s="39" t="s">
        <v>117</v>
      </c>
      <c r="D335" s="39" t="s">
        <v>81</v>
      </c>
      <c r="E335" s="39" t="s">
        <v>26</v>
      </c>
      <c r="F335" s="40">
        <v>2</v>
      </c>
      <c r="G335" s="40" t="s">
        <v>110</v>
      </c>
      <c r="H335" s="48">
        <v>35.840629542656139</v>
      </c>
      <c r="I335" s="48">
        <v>0</v>
      </c>
      <c r="J335" s="48">
        <v>0</v>
      </c>
      <c r="K335" s="48">
        <v>9.0936603319260314</v>
      </c>
      <c r="L335" s="48">
        <v>0.24910545891954242</v>
      </c>
      <c r="M335" s="48">
        <v>0.74731637675862728</v>
      </c>
      <c r="N335" s="48">
        <v>0.99642183567816967</v>
      </c>
      <c r="O335" s="48">
        <v>0.99642183567816967</v>
      </c>
      <c r="P335" s="48">
        <v>0</v>
      </c>
      <c r="Q335" s="48">
        <v>14.934517631466875</v>
      </c>
      <c r="R335" s="23">
        <v>16096.604596427018</v>
      </c>
      <c r="S335" s="48">
        <v>34.313661471144584</v>
      </c>
      <c r="T335" s="48">
        <v>0.17689504973488807</v>
      </c>
      <c r="U335" s="48">
        <v>0.45643061824275777</v>
      </c>
      <c r="V335" s="23">
        <v>17007.160858026633</v>
      </c>
    </row>
    <row r="336" spans="2:22" x14ac:dyDescent="0.3">
      <c r="B336" s="38">
        <v>205</v>
      </c>
      <c r="C336" s="39" t="s">
        <v>117</v>
      </c>
      <c r="D336" s="39" t="s">
        <v>81</v>
      </c>
      <c r="E336" s="39" t="s">
        <v>27</v>
      </c>
      <c r="F336" s="40">
        <v>2</v>
      </c>
      <c r="G336" s="40" t="s">
        <v>110</v>
      </c>
      <c r="H336" s="48">
        <v>55.452211674782291</v>
      </c>
      <c r="I336" s="48">
        <v>0</v>
      </c>
      <c r="J336" s="48">
        <v>0</v>
      </c>
      <c r="K336" s="48">
        <v>14.73071300558718</v>
      </c>
      <c r="L336" s="48">
        <v>0.40352299179088302</v>
      </c>
      <c r="M336" s="48">
        <v>1.2105689753726492</v>
      </c>
      <c r="N336" s="48">
        <v>1.6140919671635321</v>
      </c>
      <c r="O336" s="48">
        <v>1.6140919671635321</v>
      </c>
      <c r="P336" s="48">
        <v>0</v>
      </c>
      <c r="Q336" s="48">
        <v>44.362736166405753</v>
      </c>
      <c r="R336" s="23">
        <v>24690.217238408663</v>
      </c>
      <c r="S336" s="48">
        <v>30.611154678007569</v>
      </c>
      <c r="T336" s="48">
        <v>0.28655020251914359</v>
      </c>
      <c r="U336" s="48">
        <v>3.1321534151179478</v>
      </c>
      <c r="V336" s="23">
        <v>25540.888065709554</v>
      </c>
    </row>
    <row r="337" spans="2:22" x14ac:dyDescent="0.3">
      <c r="B337" s="38">
        <v>205</v>
      </c>
      <c r="C337" s="39" t="s">
        <v>117</v>
      </c>
      <c r="D337" s="39" t="s">
        <v>81</v>
      </c>
      <c r="E337" s="39" t="s">
        <v>28</v>
      </c>
      <c r="F337" s="40">
        <v>3</v>
      </c>
      <c r="G337" s="40" t="s">
        <v>110</v>
      </c>
      <c r="H337" s="48">
        <v>46.43711601164361</v>
      </c>
      <c r="I337" s="48">
        <v>0</v>
      </c>
      <c r="J337" s="48">
        <v>0</v>
      </c>
      <c r="K337" s="48">
        <v>13.98261181766445</v>
      </c>
      <c r="L337" s="48">
        <v>0.38303002384028911</v>
      </c>
      <c r="M337" s="48">
        <v>1.1490900715208676</v>
      </c>
      <c r="N337" s="48">
        <v>1.5321200953611565</v>
      </c>
      <c r="O337" s="48">
        <v>1.5321200953611565</v>
      </c>
      <c r="P337" s="48">
        <v>0</v>
      </c>
      <c r="Q337" s="48">
        <v>41.785736437543811</v>
      </c>
      <c r="R337" s="23">
        <v>23164.807066875292</v>
      </c>
      <c r="S337" s="48">
        <v>29.999463110278882</v>
      </c>
      <c r="T337" s="48">
        <v>0.27199771298094111</v>
      </c>
      <c r="U337" s="48">
        <v>4.1967647458227724</v>
      </c>
      <c r="V337" s="23">
        <v>23995.84896310058</v>
      </c>
    </row>
    <row r="338" spans="2:22" x14ac:dyDescent="0.3">
      <c r="B338" s="38">
        <v>205</v>
      </c>
      <c r="C338" s="39" t="s">
        <v>117</v>
      </c>
      <c r="D338" s="39" t="s">
        <v>81</v>
      </c>
      <c r="E338" s="39" t="s">
        <v>29</v>
      </c>
      <c r="F338" s="40">
        <v>3</v>
      </c>
      <c r="G338" s="40" t="s">
        <v>110</v>
      </c>
      <c r="H338" s="48">
        <v>40.162383696158642</v>
      </c>
      <c r="I338" s="48">
        <v>0</v>
      </c>
      <c r="J338" s="48">
        <v>0</v>
      </c>
      <c r="K338" s="48">
        <v>9.913038444060934</v>
      </c>
      <c r="L338" s="48">
        <v>0.27155093776983524</v>
      </c>
      <c r="M338" s="48">
        <v>0.81465281330950612</v>
      </c>
      <c r="N338" s="48">
        <v>1.086203751079341</v>
      </c>
      <c r="O338" s="48">
        <v>1.086203751079341</v>
      </c>
      <c r="P338" s="48">
        <v>0</v>
      </c>
      <c r="Q338" s="48">
        <v>12.441557064929363</v>
      </c>
      <c r="R338" s="23">
        <v>15243.419271655952</v>
      </c>
      <c r="S338" s="48">
        <v>40.618091956332833</v>
      </c>
      <c r="T338" s="48">
        <v>0.19283405851762353</v>
      </c>
      <c r="U338" s="48">
        <v>1.957898889809389</v>
      </c>
      <c r="V338" s="23">
        <v>16316.336120002521</v>
      </c>
    </row>
    <row r="339" spans="2:22" x14ac:dyDescent="0.3">
      <c r="B339" s="38">
        <v>205</v>
      </c>
      <c r="C339" s="39" t="s">
        <v>117</v>
      </c>
      <c r="D339" s="39" t="s">
        <v>81</v>
      </c>
      <c r="E339" s="39" t="s">
        <v>30</v>
      </c>
      <c r="F339" s="40">
        <v>3</v>
      </c>
      <c r="G339" s="40" t="s">
        <v>110</v>
      </c>
      <c r="H339" s="48">
        <v>45.321298591737481</v>
      </c>
      <c r="I339" s="48">
        <v>0</v>
      </c>
      <c r="J339" s="48">
        <v>0</v>
      </c>
      <c r="K339" s="48">
        <v>11.186382229539568</v>
      </c>
      <c r="L339" s="48">
        <v>0.30643203915982076</v>
      </c>
      <c r="M339" s="48">
        <v>0.9192961174794626</v>
      </c>
      <c r="N339" s="48">
        <v>1.225728156639283</v>
      </c>
      <c r="O339" s="48">
        <v>1.225728156639283</v>
      </c>
      <c r="P339" s="48">
        <v>0</v>
      </c>
      <c r="Q339" s="48">
        <v>18.057526216511349</v>
      </c>
      <c r="R339" s="23">
        <v>17206.800635230378</v>
      </c>
      <c r="S339" s="48">
        <v>40.001790986893553</v>
      </c>
      <c r="T339" s="48">
        <v>0.21760386561840672</v>
      </c>
      <c r="U339" s="48">
        <v>1.061195374467343</v>
      </c>
      <c r="V339" s="23">
        <v>18271.691361856992</v>
      </c>
    </row>
    <row r="340" spans="2:22" x14ac:dyDescent="0.3">
      <c r="B340" s="38">
        <v>205</v>
      </c>
      <c r="C340" s="39" t="s">
        <v>117</v>
      </c>
      <c r="D340" s="39" t="s">
        <v>81</v>
      </c>
      <c r="E340" s="39" t="s">
        <v>31</v>
      </c>
      <c r="F340" s="40">
        <v>4</v>
      </c>
      <c r="G340" s="40" t="s">
        <v>110</v>
      </c>
      <c r="H340" s="48">
        <v>96.724006826688893</v>
      </c>
      <c r="I340" s="48">
        <v>0</v>
      </c>
      <c r="J340" s="48">
        <v>0</v>
      </c>
      <c r="K340" s="48">
        <v>24.984284913156692</v>
      </c>
      <c r="L340" s="48">
        <v>0.68440226838231999</v>
      </c>
      <c r="M340" s="48">
        <v>2.053206805146961</v>
      </c>
      <c r="N340" s="48">
        <v>2.73760907352928</v>
      </c>
      <c r="O340" s="48">
        <v>2.73760907352928</v>
      </c>
      <c r="P340" s="48">
        <v>0</v>
      </c>
      <c r="Q340" s="48">
        <v>47.99352659183176</v>
      </c>
      <c r="R340" s="23">
        <v>42529.999813273113</v>
      </c>
      <c r="S340" s="48">
        <v>69.360640498219169</v>
      </c>
      <c r="T340" s="48">
        <v>0.48600851153271513</v>
      </c>
      <c r="U340" s="48">
        <v>1.7064644708115431</v>
      </c>
      <c r="V340" s="23">
        <v>44408.846362165335</v>
      </c>
    </row>
    <row r="341" spans="2:22" x14ac:dyDescent="0.3">
      <c r="B341" s="38">
        <v>205</v>
      </c>
      <c r="C341" s="39" t="s">
        <v>117</v>
      </c>
      <c r="D341" s="39" t="s">
        <v>81</v>
      </c>
      <c r="E341" s="39" t="s">
        <v>32</v>
      </c>
      <c r="F341" s="40">
        <v>4</v>
      </c>
      <c r="G341" s="40" t="s">
        <v>110</v>
      </c>
      <c r="H341" s="48">
        <v>44.028053805623912</v>
      </c>
      <c r="I341" s="48">
        <v>0</v>
      </c>
      <c r="J341" s="48">
        <v>0</v>
      </c>
      <c r="K341" s="48">
        <v>10.867178434781943</v>
      </c>
      <c r="L341" s="48">
        <v>0.29768799057216977</v>
      </c>
      <c r="M341" s="48">
        <v>0.8930639717165092</v>
      </c>
      <c r="N341" s="48">
        <v>1.1907519622886791</v>
      </c>
      <c r="O341" s="48">
        <v>1.1907519622886791</v>
      </c>
      <c r="P341" s="48">
        <v>0</v>
      </c>
      <c r="Q341" s="48">
        <v>2.807542540855803</v>
      </c>
      <c r="R341" s="23">
        <v>18579.491542624251</v>
      </c>
      <c r="S341" s="48">
        <v>57.977492315341294</v>
      </c>
      <c r="T341" s="48">
        <v>0.21139453196307167</v>
      </c>
      <c r="U341" s="48">
        <v>2.7550482839685968E-2</v>
      </c>
      <c r="V341" s="23">
        <v>20091.924421032778</v>
      </c>
    </row>
    <row r="342" spans="2:22" x14ac:dyDescent="0.3">
      <c r="B342" s="38">
        <v>205</v>
      </c>
      <c r="C342" s="39" t="s">
        <v>117</v>
      </c>
      <c r="D342" s="39" t="s">
        <v>81</v>
      </c>
      <c r="E342" s="39" t="s">
        <v>33</v>
      </c>
      <c r="F342" s="40">
        <v>4</v>
      </c>
      <c r="G342" s="40" t="s">
        <v>110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23"/>
      <c r="S342" s="48"/>
      <c r="T342" s="48"/>
      <c r="U342" s="48"/>
      <c r="V342" s="23"/>
    </row>
    <row r="343" spans="2:22" x14ac:dyDescent="0.3">
      <c r="B343" s="43">
        <v>205</v>
      </c>
      <c r="C343" s="44" t="s">
        <v>117</v>
      </c>
      <c r="D343" s="44"/>
      <c r="E343" s="44" t="s">
        <v>83</v>
      </c>
      <c r="F343" s="45"/>
      <c r="G343" s="45"/>
      <c r="H343" s="46">
        <f>SUM(H331:H342)</f>
        <v>619.32100288509309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157.67884750182776</v>
      </c>
      <c r="L343" s="46">
        <f t="shared" si="25"/>
        <v>4.3193455918897454</v>
      </c>
      <c r="M343" s="46">
        <f t="shared" si="25"/>
        <v>12.958036775669237</v>
      </c>
      <c r="N343" s="46">
        <f t="shared" si="25"/>
        <v>17.277382367558982</v>
      </c>
      <c r="O343" s="46">
        <f t="shared" si="25"/>
        <v>17.277382367558982</v>
      </c>
      <c r="P343" s="46">
        <f t="shared" si="25"/>
        <v>0</v>
      </c>
      <c r="Q343" s="46">
        <f t="shared" si="25"/>
        <v>282.37484075818327</v>
      </c>
      <c r="R343" s="47">
        <f t="shared" si="25"/>
        <v>257062.11177187224</v>
      </c>
      <c r="S343" s="46">
        <f t="shared" si="25"/>
        <v>506.15338085800175</v>
      </c>
      <c r="T343" s="46">
        <f t="shared" si="25"/>
        <v>3.0672585683732057</v>
      </c>
      <c r="U343" s="46">
        <f t="shared" si="25"/>
        <v>19.596519681132172</v>
      </c>
      <c r="V343" s="47">
        <f t="shared" si="25"/>
        <v>270629.9893466974</v>
      </c>
    </row>
    <row r="344" spans="2:22" x14ac:dyDescent="0.3">
      <c r="B344" s="38">
        <v>206</v>
      </c>
      <c r="C344" s="39" t="s">
        <v>118</v>
      </c>
      <c r="D344" s="39" t="s">
        <v>81</v>
      </c>
      <c r="E344" s="39" t="s">
        <v>22</v>
      </c>
      <c r="F344" s="40">
        <v>1</v>
      </c>
      <c r="G344" s="40" t="s">
        <v>82</v>
      </c>
      <c r="H344" s="48">
        <v>1.5389425859294124E-2</v>
      </c>
      <c r="I344" s="48">
        <v>2.6414073032569484E-7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6.580348018640117E-6</v>
      </c>
      <c r="Q344" s="48">
        <v>1.0076409788823536E-3</v>
      </c>
      <c r="R344" s="23">
        <v>21.285442080999179</v>
      </c>
      <c r="S344" s="48">
        <v>4.1198169218151996E-4</v>
      </c>
      <c r="T344" s="48">
        <v>4.1198169218151984E-5</v>
      </c>
      <c r="U344" s="48">
        <v>1.736040825547815E-5</v>
      </c>
      <c r="V344" s="23">
        <v>21.30801867773074</v>
      </c>
    </row>
    <row r="345" spans="2:22" x14ac:dyDescent="0.3">
      <c r="B345" s="38">
        <v>206</v>
      </c>
      <c r="C345" s="39" t="s">
        <v>118</v>
      </c>
      <c r="D345" s="39" t="s">
        <v>81</v>
      </c>
      <c r="E345" s="39" t="s">
        <v>23</v>
      </c>
      <c r="F345" s="40">
        <v>1</v>
      </c>
      <c r="G345" s="40" t="s">
        <v>82</v>
      </c>
      <c r="H345" s="48">
        <v>1.3900126582588239E-2</v>
      </c>
      <c r="I345" s="48">
        <v>2.2187629337996283E-7</v>
      </c>
      <c r="J345" s="48">
        <v>0</v>
      </c>
      <c r="K345" s="48">
        <v>1.6547769741176471E-2</v>
      </c>
      <c r="L345" s="48">
        <v>3.1440762508235296E-4</v>
      </c>
      <c r="M345" s="48">
        <v>9.4322287524705828E-4</v>
      </c>
      <c r="N345" s="48">
        <v>1.2576305003294118E-3</v>
      </c>
      <c r="O345" s="48">
        <v>1.2576305003294118E-3</v>
      </c>
      <c r="P345" s="48">
        <v>5.5274445017464412E-6</v>
      </c>
      <c r="Q345" s="48">
        <v>9.1012733576470645E-4</v>
      </c>
      <c r="R345" s="23">
        <v>19.228316063026284</v>
      </c>
      <c r="S345" s="48">
        <v>3.7211249616395353E-4</v>
      </c>
      <c r="T345" s="48">
        <v>3.7211249616395343E-5</v>
      </c>
      <c r="U345" s="48">
        <v>1.5680368746883491E-5</v>
      </c>
      <c r="V345" s="23">
        <v>19.248707827816069</v>
      </c>
    </row>
    <row r="346" spans="2:22" x14ac:dyDescent="0.3">
      <c r="B346" s="38">
        <v>206</v>
      </c>
      <c r="C346" s="39" t="s">
        <v>118</v>
      </c>
      <c r="D346" s="39" t="s">
        <v>81</v>
      </c>
      <c r="E346" s="39" t="s">
        <v>24</v>
      </c>
      <c r="F346" s="40">
        <v>1</v>
      </c>
      <c r="G346" s="40" t="s">
        <v>82</v>
      </c>
      <c r="H346" s="48">
        <v>1.5389425859294124E-2</v>
      </c>
      <c r="I346" s="48">
        <v>2.5853451242595078E-7</v>
      </c>
      <c r="J346" s="48">
        <v>0</v>
      </c>
      <c r="K346" s="48">
        <v>1.8320745070588236E-2</v>
      </c>
      <c r="L346" s="48">
        <v>3.4809415634117657E-4</v>
      </c>
      <c r="M346" s="48">
        <v>1.0442824690235289E-3</v>
      </c>
      <c r="N346" s="48">
        <v>1.3923766253647063E-3</v>
      </c>
      <c r="O346" s="48">
        <v>1.3923766253647063E-3</v>
      </c>
      <c r="P346" s="48">
        <v>6.4406843446464936E-6</v>
      </c>
      <c r="Q346" s="48">
        <v>1.0076409788823536E-3</v>
      </c>
      <c r="R346" s="23">
        <v>21.272527323694025</v>
      </c>
      <c r="S346" s="48">
        <v>4.1198169218151996E-4</v>
      </c>
      <c r="T346" s="48">
        <v>4.1198169218151984E-5</v>
      </c>
      <c r="U346" s="48">
        <v>1.736040825547815E-5</v>
      </c>
      <c r="V346" s="23">
        <v>21.295103920425575</v>
      </c>
    </row>
    <row r="347" spans="2:22" x14ac:dyDescent="0.3">
      <c r="B347" s="38">
        <v>206</v>
      </c>
      <c r="C347" s="39" t="s">
        <v>118</v>
      </c>
      <c r="D347" s="39" t="s">
        <v>81</v>
      </c>
      <c r="E347" s="39" t="s">
        <v>25</v>
      </c>
      <c r="F347" s="40">
        <v>2</v>
      </c>
      <c r="G347" s="40" t="s">
        <v>82</v>
      </c>
      <c r="H347" s="48">
        <v>1.4892992767058829E-2</v>
      </c>
      <c r="I347" s="48">
        <v>2.3938047029364454E-7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5.9635134704732489E-6</v>
      </c>
      <c r="Q347" s="48">
        <v>9.751364311764713E-4</v>
      </c>
      <c r="R347" s="23">
        <v>20.592042315896155</v>
      </c>
      <c r="S347" s="48">
        <v>3.9869196017566452E-4</v>
      </c>
      <c r="T347" s="48">
        <v>3.9869196017566437E-5</v>
      </c>
      <c r="U347" s="48">
        <v>1.6800395085946596E-5</v>
      </c>
      <c r="V347" s="23">
        <v>20.613890635313776</v>
      </c>
    </row>
    <row r="348" spans="2:22" x14ac:dyDescent="0.3">
      <c r="B348" s="38">
        <v>206</v>
      </c>
      <c r="C348" s="39" t="s">
        <v>118</v>
      </c>
      <c r="D348" s="39" t="s">
        <v>81</v>
      </c>
      <c r="E348" s="39" t="s">
        <v>26</v>
      </c>
      <c r="F348" s="40">
        <v>2</v>
      </c>
      <c r="G348" s="40" t="s">
        <v>82</v>
      </c>
      <c r="H348" s="48">
        <v>1.5389425859294124E-2</v>
      </c>
      <c r="I348" s="48">
        <v>2.4294956643538918E-7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6.0524277954079412E-6</v>
      </c>
      <c r="Q348" s="48">
        <v>1.0076409788823536E-3</v>
      </c>
      <c r="R348" s="23">
        <v>21.224268552843078</v>
      </c>
      <c r="S348" s="48">
        <v>4.1198169218151996E-4</v>
      </c>
      <c r="T348" s="48">
        <v>4.1198169218151984E-5</v>
      </c>
      <c r="U348" s="48">
        <v>1.736040825547815E-5</v>
      </c>
      <c r="V348" s="23">
        <v>21.246845149574622</v>
      </c>
    </row>
    <row r="349" spans="2:22" x14ac:dyDescent="0.3">
      <c r="B349" s="38">
        <v>206</v>
      </c>
      <c r="C349" s="39" t="s">
        <v>118</v>
      </c>
      <c r="D349" s="39" t="s">
        <v>81</v>
      </c>
      <c r="E349" s="39" t="s">
        <v>27</v>
      </c>
      <c r="F349" s="40">
        <v>2</v>
      </c>
      <c r="G349" s="40" t="s">
        <v>82</v>
      </c>
      <c r="H349" s="48">
        <v>1.4892992767058829E-2</v>
      </c>
      <c r="I349" s="48">
        <v>2.463296473614693E-7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6.1366333202330963E-6</v>
      </c>
      <c r="Q349" s="48">
        <v>9.751364311764713E-4</v>
      </c>
      <c r="R349" s="23">
        <v>20.493860878875068</v>
      </c>
      <c r="S349" s="48">
        <v>3.9869196017566452E-4</v>
      </c>
      <c r="T349" s="48">
        <v>3.9869196017566437E-5</v>
      </c>
      <c r="U349" s="48">
        <v>1.6800395085946596E-5</v>
      </c>
      <c r="V349" s="23">
        <v>20.515709198292694</v>
      </c>
    </row>
    <row r="350" spans="2:22" x14ac:dyDescent="0.3">
      <c r="B350" s="38">
        <v>206</v>
      </c>
      <c r="C350" s="39" t="s">
        <v>118</v>
      </c>
      <c r="D350" s="39" t="s">
        <v>81</v>
      </c>
      <c r="E350" s="39" t="s">
        <v>28</v>
      </c>
      <c r="F350" s="40">
        <v>3</v>
      </c>
      <c r="G350" s="40" t="s">
        <v>82</v>
      </c>
      <c r="H350" s="48">
        <v>1.5389425859294124E-2</v>
      </c>
      <c r="I350" s="48">
        <v>2.3790264979490827E-7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5.9266975913819261E-6</v>
      </c>
      <c r="Q350" s="48">
        <v>1.0076409788823536E-3</v>
      </c>
      <c r="R350" s="23">
        <v>21.196644059562967</v>
      </c>
      <c r="S350" s="48">
        <v>4.1198169218151996E-4</v>
      </c>
      <c r="T350" s="48">
        <v>4.1198169218151984E-5</v>
      </c>
      <c r="U350" s="48">
        <v>1.736040825547815E-5</v>
      </c>
      <c r="V350" s="23">
        <v>21.219220656294517</v>
      </c>
    </row>
    <row r="351" spans="2:22" x14ac:dyDescent="0.3">
      <c r="B351" s="38">
        <v>206</v>
      </c>
      <c r="C351" s="39" t="s">
        <v>118</v>
      </c>
      <c r="D351" s="39" t="s">
        <v>81</v>
      </c>
      <c r="E351" s="39" t="s">
        <v>29</v>
      </c>
      <c r="F351" s="40">
        <v>3</v>
      </c>
      <c r="G351" s="40" t="s">
        <v>82</v>
      </c>
      <c r="H351" s="48">
        <v>1.5389425859294124E-2</v>
      </c>
      <c r="I351" s="48">
        <v>3.1100891702518993E-7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7.7479414416801715E-6</v>
      </c>
      <c r="Q351" s="48">
        <v>1.0076409788823536E-3</v>
      </c>
      <c r="R351" s="23">
        <v>21.195485305002961</v>
      </c>
      <c r="S351" s="48">
        <v>4.1198169218151996E-4</v>
      </c>
      <c r="T351" s="48">
        <v>4.1198169218151984E-5</v>
      </c>
      <c r="U351" s="48">
        <v>1.736040825547815E-5</v>
      </c>
      <c r="V351" s="23">
        <v>21.218061901734508</v>
      </c>
    </row>
    <row r="352" spans="2:22" x14ac:dyDescent="0.3">
      <c r="B352" s="38">
        <v>206</v>
      </c>
      <c r="C352" s="39" t="s">
        <v>118</v>
      </c>
      <c r="D352" s="39" t="s">
        <v>81</v>
      </c>
      <c r="E352" s="39" t="s">
        <v>30</v>
      </c>
      <c r="F352" s="40">
        <v>3</v>
      </c>
      <c r="G352" s="40" t="s">
        <v>82</v>
      </c>
      <c r="H352" s="48">
        <v>1.4892992767058829E-2</v>
      </c>
      <c r="I352" s="48">
        <v>3.7565419745996402E-7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9.3584028139148896E-6</v>
      </c>
      <c r="Q352" s="48">
        <v>9.751364311764713E-4</v>
      </c>
      <c r="R352" s="23">
        <v>20.556748649294253</v>
      </c>
      <c r="S352" s="48">
        <v>3.9869196017566452E-4</v>
      </c>
      <c r="T352" s="48">
        <v>3.9869196017566437E-5</v>
      </c>
      <c r="U352" s="48">
        <v>1.6800395085946596E-5</v>
      </c>
      <c r="V352" s="23">
        <v>20.578596968711881</v>
      </c>
    </row>
    <row r="353" spans="2:22" x14ac:dyDescent="0.3">
      <c r="B353" s="38">
        <v>206</v>
      </c>
      <c r="C353" s="39" t="s">
        <v>118</v>
      </c>
      <c r="D353" s="39" t="s">
        <v>81</v>
      </c>
      <c r="E353" s="39" t="s">
        <v>31</v>
      </c>
      <c r="F353" s="40">
        <v>4</v>
      </c>
      <c r="G353" s="40" t="s">
        <v>82</v>
      </c>
      <c r="H353" s="48">
        <v>1.5389425859294124E-2</v>
      </c>
      <c r="I353" s="48">
        <v>4.0175151614422404E-7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1.000854654254032E-5</v>
      </c>
      <c r="Q353" s="48">
        <v>1.0076409788823536E-3</v>
      </c>
      <c r="R353" s="23">
        <v>21.287268909645601</v>
      </c>
      <c r="S353" s="48">
        <v>4.1198169218151996E-4</v>
      </c>
      <c r="T353" s="48">
        <v>4.1198169218151984E-5</v>
      </c>
      <c r="U353" s="48">
        <v>1.736040825547815E-5</v>
      </c>
      <c r="V353" s="23">
        <v>21.309845506377147</v>
      </c>
    </row>
    <row r="354" spans="2:22" x14ac:dyDescent="0.3">
      <c r="B354" s="38">
        <v>206</v>
      </c>
      <c r="C354" s="39" t="s">
        <v>118</v>
      </c>
      <c r="D354" s="39" t="s">
        <v>81</v>
      </c>
      <c r="E354" s="39" t="s">
        <v>32</v>
      </c>
      <c r="F354" s="40">
        <v>4</v>
      </c>
      <c r="G354" s="40" t="s">
        <v>82</v>
      </c>
      <c r="H354" s="48">
        <v>1.4892992767058829E-2</v>
      </c>
      <c r="I354" s="48">
        <v>1.1435620871953111E-6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2.8488739716093716E-5</v>
      </c>
      <c r="Q354" s="48">
        <v>9.751364311764713E-4</v>
      </c>
      <c r="R354" s="23">
        <v>20.614702934339892</v>
      </c>
      <c r="S354" s="48">
        <v>3.9869196017566452E-4</v>
      </c>
      <c r="T354" s="48">
        <v>3.9869196017566437E-5</v>
      </c>
      <c r="U354" s="48">
        <v>1.6800395085946596E-5</v>
      </c>
      <c r="V354" s="23">
        <v>20.636551253757528</v>
      </c>
    </row>
    <row r="355" spans="2:22" x14ac:dyDescent="0.3">
      <c r="B355" s="38">
        <v>206</v>
      </c>
      <c r="C355" s="39" t="s">
        <v>118</v>
      </c>
      <c r="D355" s="39" t="s">
        <v>81</v>
      </c>
      <c r="E355" s="39" t="s">
        <v>33</v>
      </c>
      <c r="F355" s="40">
        <v>4</v>
      </c>
      <c r="G355" s="40" t="s">
        <v>82</v>
      </c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23"/>
      <c r="S355" s="48"/>
      <c r="T355" s="48"/>
      <c r="U355" s="48"/>
      <c r="V355" s="23"/>
    </row>
    <row r="356" spans="2:22" x14ac:dyDescent="0.3">
      <c r="B356" s="43">
        <v>206</v>
      </c>
      <c r="C356" s="44" t="s">
        <v>118</v>
      </c>
      <c r="D356" s="44"/>
      <c r="E356" s="44" t="s">
        <v>83</v>
      </c>
      <c r="F356" s="45"/>
      <c r="G356" s="45"/>
      <c r="H356" s="46">
        <f>SUM(H344:H355)</f>
        <v>0.16580865280658827</v>
      </c>
      <c r="I356" s="46">
        <f t="shared" ref="I356:V356" si="26">SUM(I344:I355)</f>
        <v>3.9430905878417088E-6</v>
      </c>
      <c r="J356" s="46">
        <f t="shared" si="26"/>
        <v>0</v>
      </c>
      <c r="K356" s="46">
        <f t="shared" si="26"/>
        <v>0.19739125334117646</v>
      </c>
      <c r="L356" s="46">
        <f t="shared" si="26"/>
        <v>3.750433813482354E-3</v>
      </c>
      <c r="M356" s="46">
        <f t="shared" si="26"/>
        <v>1.1251301440447054E-2</v>
      </c>
      <c r="N356" s="46">
        <f t="shared" si="26"/>
        <v>1.5001735253929416E-2</v>
      </c>
      <c r="O356" s="46">
        <f t="shared" si="26"/>
        <v>1.5001735253929416E-2</v>
      </c>
      <c r="P356" s="46">
        <f t="shared" si="26"/>
        <v>9.8231379556758367E-5</v>
      </c>
      <c r="Q356" s="46">
        <f t="shared" si="26"/>
        <v>1.0856518933764714E-2</v>
      </c>
      <c r="R356" s="47">
        <f t="shared" si="26"/>
        <v>228.94730707317947</v>
      </c>
      <c r="S356" s="46">
        <f t="shared" si="26"/>
        <v>4.4387704899557312E-3</v>
      </c>
      <c r="T356" s="46">
        <f t="shared" si="26"/>
        <v>4.4387704899557292E-4</v>
      </c>
      <c r="U356" s="46">
        <f t="shared" si="26"/>
        <v>1.8704439862353881E-4</v>
      </c>
      <c r="V356" s="47">
        <f t="shared" si="26"/>
        <v>229.19055169602905</v>
      </c>
    </row>
    <row r="357" spans="2:22" x14ac:dyDescent="0.3">
      <c r="B357" s="38">
        <v>206</v>
      </c>
      <c r="C357" s="39" t="s">
        <v>119</v>
      </c>
      <c r="D357" s="39" t="s">
        <v>81</v>
      </c>
      <c r="E357" s="39" t="s">
        <v>22</v>
      </c>
      <c r="F357" s="40">
        <v>1</v>
      </c>
      <c r="G357" s="40" t="s">
        <v>82</v>
      </c>
      <c r="H357" s="48">
        <v>0.13733021165939893</v>
      </c>
      <c r="I357" s="48">
        <v>2.3450890110247332E-6</v>
      </c>
      <c r="J357" s="48">
        <v>0</v>
      </c>
      <c r="K357" s="48">
        <v>0.11333075719464962</v>
      </c>
      <c r="L357" s="48">
        <v>3.1045045944324426E-3</v>
      </c>
      <c r="M357" s="48">
        <v>9.313513783297327E-3</v>
      </c>
      <c r="N357" s="48">
        <v>1.241801837772977E-2</v>
      </c>
      <c r="O357" s="48">
        <v>1.241801837772977E-2</v>
      </c>
      <c r="P357" s="48">
        <v>5.8421515713247736E-5</v>
      </c>
      <c r="Q357" s="48">
        <v>8.986723825988651E-3</v>
      </c>
      <c r="R357" s="23">
        <v>189.84419600207764</v>
      </c>
      <c r="S357" s="48">
        <v>3.6742905127829834E-3</v>
      </c>
      <c r="T357" s="48">
        <v>3.6742905127829835E-4</v>
      </c>
      <c r="U357" s="48">
        <v>1.5483014066323589E-4</v>
      </c>
      <c r="V357" s="23">
        <v>190.04554712217816</v>
      </c>
    </row>
    <row r="358" spans="2:22" x14ac:dyDescent="0.3">
      <c r="B358" s="38">
        <v>206</v>
      </c>
      <c r="C358" s="39" t="s">
        <v>119</v>
      </c>
      <c r="D358" s="39" t="s">
        <v>81</v>
      </c>
      <c r="E358" s="39" t="s">
        <v>23</v>
      </c>
      <c r="F358" s="40">
        <v>1</v>
      </c>
      <c r="G358" s="40" t="s">
        <v>82</v>
      </c>
      <c r="H358" s="48">
        <v>0.1241317166257172</v>
      </c>
      <c r="I358" s="48">
        <v>1.9823043069333467E-6</v>
      </c>
      <c r="J358" s="48">
        <v>0</v>
      </c>
      <c r="K358" s="48">
        <v>0.10243879527365016</v>
      </c>
      <c r="L358" s="48">
        <v>2.8061377021328612E-3</v>
      </c>
      <c r="M358" s="48">
        <v>8.4184131063985857E-3</v>
      </c>
      <c r="N358" s="48">
        <v>1.1224550808531445E-2</v>
      </c>
      <c r="O358" s="48">
        <v>1.1224550808531445E-2</v>
      </c>
      <c r="P358" s="48">
        <v>4.9383721330620206E-5</v>
      </c>
      <c r="Q358" s="48">
        <v>8.1230301903845985E-3</v>
      </c>
      <c r="R358" s="23">
        <v>171.62046493119558</v>
      </c>
      <c r="S358" s="48">
        <v>3.321162788742582E-3</v>
      </c>
      <c r="T358" s="48">
        <v>3.321162788742583E-4</v>
      </c>
      <c r="U358" s="48">
        <v>1.3994976716118215E-4</v>
      </c>
      <c r="V358" s="23">
        <v>171.80246465201867</v>
      </c>
    </row>
    <row r="359" spans="2:22" x14ac:dyDescent="0.3">
      <c r="B359" s="38">
        <v>206</v>
      </c>
      <c r="C359" s="39" t="s">
        <v>119</v>
      </c>
      <c r="D359" s="39" t="s">
        <v>81</v>
      </c>
      <c r="E359" s="39" t="s">
        <v>24</v>
      </c>
      <c r="F359" s="40">
        <v>1</v>
      </c>
      <c r="G359" s="40" t="s">
        <v>82</v>
      </c>
      <c r="H359" s="48">
        <v>0.13631650952204913</v>
      </c>
      <c r="I359" s="48">
        <v>2.2992390234656671E-6</v>
      </c>
      <c r="J359" s="48">
        <v>0</v>
      </c>
      <c r="K359" s="48">
        <v>0.11249420688712793</v>
      </c>
      <c r="L359" s="48">
        <v>3.0815887123059839E-3</v>
      </c>
      <c r="M359" s="48">
        <v>9.2447661369179489E-3</v>
      </c>
      <c r="N359" s="48">
        <v>1.2326354849223935E-2</v>
      </c>
      <c r="O359" s="48">
        <v>1.2326354849223935E-2</v>
      </c>
      <c r="P359" s="48">
        <v>5.7279287953004341E-5</v>
      </c>
      <c r="Q359" s="48">
        <v>8.9203883777278468E-3</v>
      </c>
      <c r="R359" s="23">
        <v>188.32361784156146</v>
      </c>
      <c r="S359" s="48">
        <v>3.6471687593024752E-3</v>
      </c>
      <c r="T359" s="48">
        <v>3.6471687593024756E-4</v>
      </c>
      <c r="U359" s="48">
        <v>1.536872629044383E-4</v>
      </c>
      <c r="V359" s="23">
        <v>188.52348268957118</v>
      </c>
    </row>
    <row r="360" spans="2:22" x14ac:dyDescent="0.3">
      <c r="B360" s="38">
        <v>206</v>
      </c>
      <c r="C360" s="39" t="s">
        <v>119</v>
      </c>
      <c r="D360" s="39" t="s">
        <v>81</v>
      </c>
      <c r="E360" s="39" t="s">
        <v>25</v>
      </c>
      <c r="F360" s="40">
        <v>2</v>
      </c>
      <c r="G360" s="40" t="s">
        <v>82</v>
      </c>
      <c r="H360" s="48">
        <v>0.14712026999143582</v>
      </c>
      <c r="I360" s="48">
        <v>2.366161533839156E-6</v>
      </c>
      <c r="J360" s="48">
        <v>0</v>
      </c>
      <c r="K360" s="48">
        <v>0.12140993154633048</v>
      </c>
      <c r="L360" s="48">
        <v>3.3258199241353514E-3</v>
      </c>
      <c r="M360" s="48">
        <v>9.9774597724060551E-3</v>
      </c>
      <c r="N360" s="48">
        <v>1.3303279696541406E-2</v>
      </c>
      <c r="O360" s="48">
        <v>1.3303279696541406E-2</v>
      </c>
      <c r="P360" s="48">
        <v>5.8946480316694757E-5</v>
      </c>
      <c r="Q360" s="48">
        <v>9.6273734646023339E-3</v>
      </c>
      <c r="R360" s="23">
        <v>203.32002439522307</v>
      </c>
      <c r="S360" s="48">
        <v>3.9362249991158971E-3</v>
      </c>
      <c r="T360" s="48">
        <v>3.9362249991158976E-4</v>
      </c>
      <c r="U360" s="48">
        <v>1.6586774186063284E-4</v>
      </c>
      <c r="V360" s="23">
        <v>203.5357295251747</v>
      </c>
    </row>
    <row r="361" spans="2:22" x14ac:dyDescent="0.3">
      <c r="B361" s="38">
        <v>206</v>
      </c>
      <c r="C361" s="39" t="s">
        <v>119</v>
      </c>
      <c r="D361" s="39" t="s">
        <v>81</v>
      </c>
      <c r="E361" s="39" t="s">
        <v>26</v>
      </c>
      <c r="F361" s="40">
        <v>2</v>
      </c>
      <c r="G361" s="40" t="s">
        <v>82</v>
      </c>
      <c r="H361" s="48">
        <v>0.14415946451273329</v>
      </c>
      <c r="I361" s="48">
        <v>2.3481579142983778E-6</v>
      </c>
      <c r="J361" s="48">
        <v>0</v>
      </c>
      <c r="K361" s="48">
        <v>0.11896654838429446</v>
      </c>
      <c r="L361" s="48">
        <v>3.2588875710807311E-3</v>
      </c>
      <c r="M361" s="48">
        <v>9.7766627132421947E-3</v>
      </c>
      <c r="N361" s="48">
        <v>1.3035550284322924E-2</v>
      </c>
      <c r="O361" s="48">
        <v>1.3035550284322924E-2</v>
      </c>
      <c r="P361" s="48">
        <v>5.8497969093047311E-5</v>
      </c>
      <c r="Q361" s="48">
        <v>9.433621916286326E-3</v>
      </c>
      <c r="R361" s="23">
        <v>198.70608026745924</v>
      </c>
      <c r="S361" s="48">
        <v>3.8570082022498613E-3</v>
      </c>
      <c r="T361" s="48">
        <v>3.8570082022498596E-4</v>
      </c>
      <c r="U361" s="48">
        <v>1.6252964223051686E-4</v>
      </c>
      <c r="V361" s="23">
        <v>198.91744431694258</v>
      </c>
    </row>
    <row r="362" spans="2:22" x14ac:dyDescent="0.3">
      <c r="B362" s="38">
        <v>206</v>
      </c>
      <c r="C362" s="39" t="s">
        <v>119</v>
      </c>
      <c r="D362" s="39" t="s">
        <v>81</v>
      </c>
      <c r="E362" s="39" t="s">
        <v>27</v>
      </c>
      <c r="F362" s="40">
        <v>2</v>
      </c>
      <c r="G362" s="40" t="s">
        <v>82</v>
      </c>
      <c r="H362" s="48">
        <v>0.20883263505379288</v>
      </c>
      <c r="I362" s="48">
        <v>3.4793135597281185E-6</v>
      </c>
      <c r="J362" s="48">
        <v>0</v>
      </c>
      <c r="K362" s="48">
        <v>0.17233761145215917</v>
      </c>
      <c r="L362" s="48">
        <v>4.7208976608867134E-3</v>
      </c>
      <c r="M362" s="48">
        <v>1.4162692982660135E-2</v>
      </c>
      <c r="N362" s="48">
        <v>1.8883590643546853E-2</v>
      </c>
      <c r="O362" s="48">
        <v>1.8883590643546853E-2</v>
      </c>
      <c r="P362" s="48">
        <v>8.6677636049367184E-5</v>
      </c>
      <c r="Q362" s="48">
        <v>1.3665756386777325E-2</v>
      </c>
      <c r="R362" s="23">
        <v>287.28749132109868</v>
      </c>
      <c r="S362" s="48">
        <v>5.587348628287846E-3</v>
      </c>
      <c r="T362" s="48">
        <v>5.5873486282878452E-4</v>
      </c>
      <c r="U362" s="48">
        <v>2.3544408669991322E-4</v>
      </c>
      <c r="V362" s="23">
        <v>287.59367802592885</v>
      </c>
    </row>
    <row r="363" spans="2:22" x14ac:dyDescent="0.3">
      <c r="B363" s="38">
        <v>206</v>
      </c>
      <c r="C363" s="39" t="s">
        <v>119</v>
      </c>
      <c r="D363" s="39" t="s">
        <v>81</v>
      </c>
      <c r="E363" s="39" t="s">
        <v>28</v>
      </c>
      <c r="F363" s="40">
        <v>3</v>
      </c>
      <c r="G363" s="40" t="s">
        <v>82</v>
      </c>
      <c r="H363" s="48">
        <v>0.26056432917362221</v>
      </c>
      <c r="I363" s="48">
        <v>4.067132553750673E-6</v>
      </c>
      <c r="J363" s="48">
        <v>0</v>
      </c>
      <c r="K363" s="48">
        <v>0.21502881533745516</v>
      </c>
      <c r="L363" s="48">
        <v>5.8903510545150637E-3</v>
      </c>
      <c r="M363" s="48">
        <v>1.7671053163545194E-2</v>
      </c>
      <c r="N363" s="48">
        <v>2.3561404218060255E-2</v>
      </c>
      <c r="O363" s="48">
        <v>2.3561404218060255E-2</v>
      </c>
      <c r="P363" s="48">
        <v>1.0132154783027991E-4</v>
      </c>
      <c r="Q363" s="48">
        <v>1.7051016210438343E-2</v>
      </c>
      <c r="R363" s="23">
        <v>358.72172016253802</v>
      </c>
      <c r="S363" s="48">
        <v>6.9714379020020846E-3</v>
      </c>
      <c r="T363" s="48">
        <v>6.9714379020020833E-4</v>
      </c>
      <c r="U363" s="48">
        <v>2.9376792804944698E-4</v>
      </c>
      <c r="V363" s="23">
        <v>359.10375495956771</v>
      </c>
    </row>
    <row r="364" spans="2:22" x14ac:dyDescent="0.3">
      <c r="B364" s="38">
        <v>206</v>
      </c>
      <c r="C364" s="39" t="s">
        <v>119</v>
      </c>
      <c r="D364" s="39" t="s">
        <v>81</v>
      </c>
      <c r="E364" s="39" t="s">
        <v>29</v>
      </c>
      <c r="F364" s="40">
        <v>3</v>
      </c>
      <c r="G364" s="40" t="s">
        <v>82</v>
      </c>
      <c r="H364" s="48">
        <v>0.24180469914494079</v>
      </c>
      <c r="I364" s="48">
        <v>4.7503410626265775E-6</v>
      </c>
      <c r="J364" s="48">
        <v>0</v>
      </c>
      <c r="K364" s="48">
        <v>0.1995475672555336</v>
      </c>
      <c r="L364" s="48">
        <v>5.4662684225131762E-3</v>
      </c>
      <c r="M364" s="48">
        <v>1.6398805267539538E-2</v>
      </c>
      <c r="N364" s="48">
        <v>2.1865073690052705E-2</v>
      </c>
      <c r="O364" s="48">
        <v>2.1865073690052705E-2</v>
      </c>
      <c r="P364" s="48">
        <v>1.183418299812235E-4</v>
      </c>
      <c r="Q364" s="48">
        <v>1.582340859148551E-2</v>
      </c>
      <c r="R364" s="23">
        <v>332.8578318345015</v>
      </c>
      <c r="S364" s="48">
        <v>6.4695211729384446E-3</v>
      </c>
      <c r="T364" s="48">
        <v>6.4695211729384446E-4</v>
      </c>
      <c r="U364" s="48">
        <v>2.7261776654430943E-4</v>
      </c>
      <c r="V364" s="23">
        <v>333.2123615947786</v>
      </c>
    </row>
    <row r="365" spans="2:22" x14ac:dyDescent="0.3">
      <c r="B365" s="38">
        <v>206</v>
      </c>
      <c r="C365" s="39" t="s">
        <v>119</v>
      </c>
      <c r="D365" s="39" t="s">
        <v>81</v>
      </c>
      <c r="E365" s="39" t="s">
        <v>30</v>
      </c>
      <c r="F365" s="40">
        <v>3</v>
      </c>
      <c r="G365" s="40" t="s">
        <v>82</v>
      </c>
      <c r="H365" s="48">
        <v>0.2203475618467578</v>
      </c>
      <c r="I365" s="48">
        <v>5.584542215727232E-6</v>
      </c>
      <c r="J365" s="48">
        <v>0</v>
      </c>
      <c r="K365" s="48">
        <v>0.18184022094149918</v>
      </c>
      <c r="L365" s="48">
        <v>4.9812055909580228E-3</v>
      </c>
      <c r="M365" s="48">
        <v>1.494361677287407E-2</v>
      </c>
      <c r="N365" s="48">
        <v>1.9924822363832091E-2</v>
      </c>
      <c r="O365" s="48">
        <v>1.9924822363832091E-2</v>
      </c>
      <c r="P365" s="48">
        <v>1.3912368326899423E-4</v>
      </c>
      <c r="Q365" s="48">
        <v>1.4419279342246905E-2</v>
      </c>
      <c r="R365" s="23">
        <v>304.01496005007721</v>
      </c>
      <c r="S365" s="48">
        <v>5.8954322302829792E-3</v>
      </c>
      <c r="T365" s="48">
        <v>5.8954322302829786E-4</v>
      </c>
      <c r="U365" s="48">
        <v>2.4842635559427283E-4</v>
      </c>
      <c r="V365" s="23">
        <v>304.33802973629673</v>
      </c>
    </row>
    <row r="366" spans="2:22" x14ac:dyDescent="0.3">
      <c r="B366" s="38">
        <v>206</v>
      </c>
      <c r="C366" s="39" t="s">
        <v>119</v>
      </c>
      <c r="D366" s="39" t="s">
        <v>81</v>
      </c>
      <c r="E366" s="39" t="s">
        <v>31</v>
      </c>
      <c r="F366" s="40">
        <v>4</v>
      </c>
      <c r="G366" s="40" t="s">
        <v>82</v>
      </c>
      <c r="H366" s="48">
        <v>0.13979088991004526</v>
      </c>
      <c r="I366" s="48">
        <v>3.7260942811821321E-6</v>
      </c>
      <c r="J366" s="48">
        <v>0</v>
      </c>
      <c r="K366" s="48">
        <v>0.11536141400343543</v>
      </c>
      <c r="L366" s="48">
        <v>3.1601310064378212E-3</v>
      </c>
      <c r="M366" s="48">
        <v>9.4803930193134659E-3</v>
      </c>
      <c r="N366" s="48">
        <v>1.2640524025751285E-2</v>
      </c>
      <c r="O366" s="48">
        <v>1.2640524025751285E-2</v>
      </c>
      <c r="P366" s="48">
        <v>9.2825506654011002E-5</v>
      </c>
      <c r="Q366" s="48">
        <v>9.1477476502147444E-3</v>
      </c>
      <c r="R366" s="23">
        <v>193.28173962351343</v>
      </c>
      <c r="S366" s="48">
        <v>3.7401263302780075E-3</v>
      </c>
      <c r="T366" s="48">
        <v>3.740126330278006E-4</v>
      </c>
      <c r="U366" s="48">
        <v>1.5760438207065063E-4</v>
      </c>
      <c r="V366" s="23">
        <v>193.48669854641258</v>
      </c>
    </row>
    <row r="367" spans="2:22" x14ac:dyDescent="0.3">
      <c r="B367" s="38">
        <v>206</v>
      </c>
      <c r="C367" s="39" t="s">
        <v>119</v>
      </c>
      <c r="D367" s="39" t="s">
        <v>81</v>
      </c>
      <c r="E367" s="39" t="s">
        <v>32</v>
      </c>
      <c r="F367" s="40">
        <v>4</v>
      </c>
      <c r="G367" s="40" t="s">
        <v>82</v>
      </c>
      <c r="H367" s="48">
        <v>9.1924146940417714E-2</v>
      </c>
      <c r="I367" s="48">
        <v>7.3072325470924915E-6</v>
      </c>
      <c r="J367" s="48">
        <v>0</v>
      </c>
      <c r="K367" s="48">
        <v>7.5859732911995215E-2</v>
      </c>
      <c r="L367" s="48">
        <v>2.0780492002997536E-3</v>
      </c>
      <c r="M367" s="48">
        <v>6.2341476008992598E-3</v>
      </c>
      <c r="N367" s="48">
        <v>8.3121968011990142E-3</v>
      </c>
      <c r="O367" s="48">
        <v>8.3121968011990142E-3</v>
      </c>
      <c r="P367" s="48">
        <v>1.820398283661638E-4</v>
      </c>
      <c r="Q367" s="48">
        <v>6.015405579815075E-3</v>
      </c>
      <c r="R367" s="23">
        <v>127.13677608547128</v>
      </c>
      <c r="S367" s="48">
        <v>2.4594444071529952E-3</v>
      </c>
      <c r="T367" s="48">
        <v>2.4594444071529954E-4</v>
      </c>
      <c r="U367" s="48">
        <v>1.0363800091149686E-4</v>
      </c>
      <c r="V367" s="23">
        <v>127.27155363898326</v>
      </c>
    </row>
    <row r="368" spans="2:22" x14ac:dyDescent="0.3">
      <c r="B368" s="38">
        <v>206</v>
      </c>
      <c r="C368" s="39" t="s">
        <v>119</v>
      </c>
      <c r="D368" s="39" t="s">
        <v>81</v>
      </c>
      <c r="E368" s="39" t="s">
        <v>33</v>
      </c>
      <c r="F368" s="40">
        <v>4</v>
      </c>
      <c r="G368" s="40" t="s">
        <v>82</v>
      </c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23"/>
      <c r="S368" s="48"/>
      <c r="T368" s="48"/>
      <c r="U368" s="48"/>
      <c r="V368" s="23"/>
    </row>
    <row r="369" spans="2:22" x14ac:dyDescent="0.3">
      <c r="B369" s="43">
        <v>206</v>
      </c>
      <c r="C369" s="44" t="s">
        <v>119</v>
      </c>
      <c r="D369" s="44"/>
      <c r="E369" s="44" t="s">
        <v>83</v>
      </c>
      <c r="F369" s="45"/>
      <c r="G369" s="45"/>
      <c r="H369" s="46">
        <f>SUM(H357:H368)</f>
        <v>1.852322434380911</v>
      </c>
      <c r="I369" s="46">
        <f t="shared" ref="I369:V369" si="27">SUM(I357:I368)</f>
        <v>4.0255608009668505E-5</v>
      </c>
      <c r="J369" s="46">
        <f t="shared" si="27"/>
        <v>0</v>
      </c>
      <c r="K369" s="46">
        <f t="shared" si="27"/>
        <v>1.5286156011881302</v>
      </c>
      <c r="L369" s="46">
        <f t="shared" si="27"/>
        <v>4.1873841439697919E-2</v>
      </c>
      <c r="M369" s="46">
        <f t="shared" si="27"/>
        <v>0.12562152431909379</v>
      </c>
      <c r="N369" s="46">
        <f t="shared" si="27"/>
        <v>0.16749536575879168</v>
      </c>
      <c r="O369" s="46">
        <f t="shared" si="27"/>
        <v>0.16749536575879168</v>
      </c>
      <c r="P369" s="46">
        <f t="shared" si="27"/>
        <v>1.0028590065566539E-3</v>
      </c>
      <c r="Q369" s="46">
        <f t="shared" si="27"/>
        <v>0.12121375153596765</v>
      </c>
      <c r="R369" s="47">
        <f t="shared" si="27"/>
        <v>2555.1149025147174</v>
      </c>
      <c r="S369" s="46">
        <f t="shared" si="27"/>
        <v>4.9559165933136161E-2</v>
      </c>
      <c r="T369" s="46">
        <f t="shared" si="27"/>
        <v>4.9559165933136156E-3</v>
      </c>
      <c r="U369" s="46">
        <f t="shared" si="27"/>
        <v>2.0883630746900959E-3</v>
      </c>
      <c r="V369" s="47">
        <f t="shared" si="27"/>
        <v>2557.8307448078531</v>
      </c>
    </row>
    <row r="370" spans="2:22" x14ac:dyDescent="0.3">
      <c r="B370" s="38">
        <v>206</v>
      </c>
      <c r="C370" s="39" t="s">
        <v>120</v>
      </c>
      <c r="D370" s="39" t="s">
        <v>81</v>
      </c>
      <c r="E370" s="39" t="s">
        <v>22</v>
      </c>
      <c r="F370" s="40">
        <v>1</v>
      </c>
      <c r="G370" s="40" t="s">
        <v>82</v>
      </c>
      <c r="H370" s="41">
        <v>1.7610215686273054E-2</v>
      </c>
      <c r="I370" s="41">
        <v>7.5450295880275463E-4</v>
      </c>
      <c r="J370" s="41">
        <v>0</v>
      </c>
      <c r="K370" s="41">
        <v>1.4541006666665465E-2</v>
      </c>
      <c r="L370" s="41">
        <v>3.9832630718950957E-4</v>
      </c>
      <c r="M370" s="41">
        <v>1.1949789215685287E-3</v>
      </c>
      <c r="N370" s="41">
        <v>1.5933052287580383E-3</v>
      </c>
      <c r="O370" s="41">
        <v>1.5933052287580383E-3</v>
      </c>
      <c r="P370" s="41">
        <v>1.8796389499998449E-2</v>
      </c>
      <c r="Q370" s="41">
        <v>9.9069403358310517E-3</v>
      </c>
      <c r="R370" s="42">
        <v>26.682185209513541</v>
      </c>
      <c r="S370" s="41">
        <v>4.7143321163802644E-4</v>
      </c>
      <c r="T370" s="41">
        <v>4.7143321163802637E-5</v>
      </c>
      <c r="U370" s="41">
        <v>9.9069403358310517E-3</v>
      </c>
      <c r="V370" s="42">
        <v>26.708019749511305</v>
      </c>
    </row>
    <row r="371" spans="2:22" x14ac:dyDescent="0.3">
      <c r="B371" s="38">
        <v>206</v>
      </c>
      <c r="C371" s="39" t="s">
        <v>120</v>
      </c>
      <c r="D371" s="39" t="s">
        <v>81</v>
      </c>
      <c r="E371" s="39" t="s">
        <v>23</v>
      </c>
      <c r="F371" s="40">
        <v>1</v>
      </c>
      <c r="G371" s="40" t="s">
        <v>82</v>
      </c>
      <c r="H371" s="41">
        <v>1.9369411764705882E-2</v>
      </c>
      <c r="I371" s="41">
        <v>8.298750422535212E-4</v>
      </c>
      <c r="J371" s="41">
        <v>0</v>
      </c>
      <c r="K371" s="41">
        <v>1.59936E-2</v>
      </c>
      <c r="L371" s="41">
        <v>4.3811764705882348E-4</v>
      </c>
      <c r="M371" s="41">
        <v>1.3143529411764705E-3</v>
      </c>
      <c r="N371" s="41">
        <v>1.7524705882352939E-3</v>
      </c>
      <c r="O371" s="41">
        <v>1.7524705882352939E-3</v>
      </c>
      <c r="P371" s="41">
        <v>2.0674080000000001E-2</v>
      </c>
      <c r="Q371" s="41">
        <v>1.0896607407407416E-2</v>
      </c>
      <c r="R371" s="42">
        <v>29.347637832060528</v>
      </c>
      <c r="S371" s="41">
        <v>5.1852766362722443E-4</v>
      </c>
      <c r="T371" s="41">
        <v>5.1852766362722445E-5</v>
      </c>
      <c r="U371" s="41">
        <v>1.0896607407407416E-2</v>
      </c>
      <c r="V371" s="42">
        <v>29.376053148027299</v>
      </c>
    </row>
    <row r="372" spans="2:22" x14ac:dyDescent="0.3">
      <c r="B372" s="38">
        <v>206</v>
      </c>
      <c r="C372" s="39" t="s">
        <v>120</v>
      </c>
      <c r="D372" s="39" t="s">
        <v>81</v>
      </c>
      <c r="E372" s="39" t="s">
        <v>24</v>
      </c>
      <c r="F372" s="40">
        <v>1</v>
      </c>
      <c r="G372" s="40" t="s">
        <v>82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3">
      <c r="B373" s="38">
        <v>206</v>
      </c>
      <c r="C373" s="39" t="s">
        <v>120</v>
      </c>
      <c r="D373" s="39" t="s">
        <v>81</v>
      </c>
      <c r="E373" s="39" t="s">
        <v>25</v>
      </c>
      <c r="F373" s="40">
        <v>2</v>
      </c>
      <c r="G373" s="40" t="s">
        <v>82</v>
      </c>
      <c r="H373" s="41">
        <v>2.0752941176470585E-2</v>
      </c>
      <c r="I373" s="41">
        <v>8.8915183098591552E-4</v>
      </c>
      <c r="J373" s="41">
        <v>0</v>
      </c>
      <c r="K373" s="41">
        <v>1.7135999999999998E-2</v>
      </c>
      <c r="L373" s="41">
        <v>4.6941176470588231E-4</v>
      </c>
      <c r="M373" s="41">
        <v>1.408235294117647E-3</v>
      </c>
      <c r="N373" s="41">
        <v>1.8776470588235292E-3</v>
      </c>
      <c r="O373" s="41">
        <v>1.8776470588235292E-3</v>
      </c>
      <c r="P373" s="41">
        <v>2.2150800000000002E-2</v>
      </c>
      <c r="Q373" s="41">
        <v>1.1674936507936516E-2</v>
      </c>
      <c r="R373" s="42">
        <v>31.443897677207708</v>
      </c>
      <c r="S373" s="41">
        <v>5.5556535388631191E-4</v>
      </c>
      <c r="T373" s="41">
        <v>5.5556535388631189E-5</v>
      </c>
      <c r="U373" s="41">
        <v>1.1674936507936516E-2</v>
      </c>
      <c r="V373" s="42">
        <v>31.47434265860068</v>
      </c>
    </row>
    <row r="374" spans="2:22" x14ac:dyDescent="0.3">
      <c r="B374" s="38">
        <v>206</v>
      </c>
      <c r="C374" s="39" t="s">
        <v>120</v>
      </c>
      <c r="D374" s="39" t="s">
        <v>81</v>
      </c>
      <c r="E374" s="39" t="s">
        <v>26</v>
      </c>
      <c r="F374" s="40">
        <v>2</v>
      </c>
      <c r="G374" s="40" t="s">
        <v>82</v>
      </c>
      <c r="H374" s="41">
        <v>2.1444705882352939E-2</v>
      </c>
      <c r="I374" s="41">
        <v>9.1879022535211279E-4</v>
      </c>
      <c r="J374" s="41">
        <v>0</v>
      </c>
      <c r="K374" s="41">
        <v>1.7707199999999999E-2</v>
      </c>
      <c r="L374" s="41">
        <v>4.8505882352941173E-4</v>
      </c>
      <c r="M374" s="41">
        <v>1.4551764705882353E-3</v>
      </c>
      <c r="N374" s="41">
        <v>1.9402352941176469E-3</v>
      </c>
      <c r="O374" s="41">
        <v>1.9402352941176469E-3</v>
      </c>
      <c r="P374" s="41">
        <v>2.2889159999999999E-2</v>
      </c>
      <c r="Q374" s="41">
        <v>1.2064101058201068E-2</v>
      </c>
      <c r="R374" s="42">
        <v>32.492027599781295</v>
      </c>
      <c r="S374" s="41">
        <v>5.7408419901585565E-4</v>
      </c>
      <c r="T374" s="41">
        <v>5.7408419901585565E-5</v>
      </c>
      <c r="U374" s="41">
        <v>1.2064101058201068E-2</v>
      </c>
      <c r="V374" s="42">
        <v>32.523487413887366</v>
      </c>
    </row>
    <row r="375" spans="2:22" x14ac:dyDescent="0.3">
      <c r="B375" s="38">
        <v>206</v>
      </c>
      <c r="C375" s="39" t="s">
        <v>120</v>
      </c>
      <c r="D375" s="39" t="s">
        <v>81</v>
      </c>
      <c r="E375" s="39" t="s">
        <v>27</v>
      </c>
      <c r="F375" s="40">
        <v>2</v>
      </c>
      <c r="G375" s="40" t="s">
        <v>82</v>
      </c>
      <c r="H375" s="41">
        <v>1.9134019607845932E-2</v>
      </c>
      <c r="I375" s="41">
        <v>8.197897552818101E-4</v>
      </c>
      <c r="J375" s="41">
        <v>0</v>
      </c>
      <c r="K375" s="41">
        <v>1.5799233333335643E-2</v>
      </c>
      <c r="L375" s="41">
        <v>4.32793300653658E-4</v>
      </c>
      <c r="M375" s="41">
        <v>1.2983799019609741E-3</v>
      </c>
      <c r="N375" s="41">
        <v>1.731173202614632E-3</v>
      </c>
      <c r="O375" s="41">
        <v>1.731173202614632E-3</v>
      </c>
      <c r="P375" s="41">
        <v>2.0422832500002985E-2</v>
      </c>
      <c r="Q375" s="41">
        <v>1.0764183359055079E-2</v>
      </c>
      <c r="R375" s="42">
        <v>28.990982511189028</v>
      </c>
      <c r="S375" s="41">
        <v>5.122261121596073E-4</v>
      </c>
      <c r="T375" s="41">
        <v>5.1222611215960736E-5</v>
      </c>
      <c r="U375" s="41">
        <v>1.0764183359055079E-2</v>
      </c>
      <c r="V375" s="42">
        <v>29.01905250213537</v>
      </c>
    </row>
    <row r="376" spans="2:22" x14ac:dyDescent="0.3">
      <c r="B376" s="38">
        <v>206</v>
      </c>
      <c r="C376" s="39" t="s">
        <v>120</v>
      </c>
      <c r="D376" s="39" t="s">
        <v>81</v>
      </c>
      <c r="E376" s="39" t="s">
        <v>28</v>
      </c>
      <c r="F376" s="40">
        <v>3</v>
      </c>
      <c r="G376" s="40" t="s">
        <v>82</v>
      </c>
      <c r="H376" s="41">
        <v>2.1444705882352939E-2</v>
      </c>
      <c r="I376" s="41">
        <v>9.1879022535211279E-4</v>
      </c>
      <c r="J376" s="41">
        <v>0</v>
      </c>
      <c r="K376" s="41">
        <v>1.7707199999999999E-2</v>
      </c>
      <c r="L376" s="41">
        <v>4.8505882352941173E-4</v>
      </c>
      <c r="M376" s="41">
        <v>1.4551764705882353E-3</v>
      </c>
      <c r="N376" s="41">
        <v>1.9402352941176469E-3</v>
      </c>
      <c r="O376" s="41">
        <v>1.9402352941176469E-3</v>
      </c>
      <c r="P376" s="41">
        <v>2.2889159999999999E-2</v>
      </c>
      <c r="Q376" s="41">
        <v>1.2064101058201068E-2</v>
      </c>
      <c r="R376" s="42">
        <v>32.492027599781295</v>
      </c>
      <c r="S376" s="41">
        <v>5.7408419901585565E-4</v>
      </c>
      <c r="T376" s="41">
        <v>5.7408419901585565E-5</v>
      </c>
      <c r="U376" s="41">
        <v>1.2064101058201068E-2</v>
      </c>
      <c r="V376" s="42">
        <v>32.523487413887366</v>
      </c>
    </row>
    <row r="377" spans="2:22" x14ac:dyDescent="0.3">
      <c r="B377" s="38">
        <v>206</v>
      </c>
      <c r="C377" s="39" t="s">
        <v>120</v>
      </c>
      <c r="D377" s="39" t="s">
        <v>81</v>
      </c>
      <c r="E377" s="39" t="s">
        <v>29</v>
      </c>
      <c r="F377" s="40">
        <v>3</v>
      </c>
      <c r="G377" s="40" t="s">
        <v>82</v>
      </c>
      <c r="H377" s="41">
        <v>2.1071921568625324E-2</v>
      </c>
      <c r="I377" s="41">
        <v>9.028184239435709E-4</v>
      </c>
      <c r="J377" s="41">
        <v>0</v>
      </c>
      <c r="K377" s="41">
        <v>1.739938666666491E-2</v>
      </c>
      <c r="L377" s="41">
        <v>4.7662679738557279E-4</v>
      </c>
      <c r="M377" s="41">
        <v>1.4298803921567185E-3</v>
      </c>
      <c r="N377" s="41">
        <v>1.9065071895422911E-3</v>
      </c>
      <c r="O377" s="41">
        <v>1.9065071895422911E-3</v>
      </c>
      <c r="P377" s="41">
        <v>2.249126599999773E-2</v>
      </c>
      <c r="Q377" s="41">
        <v>1.1854384606112864E-2</v>
      </c>
      <c r="R377" s="42">
        <v>31.9272020303912</v>
      </c>
      <c r="S377" s="41">
        <v>5.6410459914043351E-4</v>
      </c>
      <c r="T377" s="41">
        <v>5.6410459914043349E-5</v>
      </c>
      <c r="U377" s="41">
        <v>1.1854384606112864E-2</v>
      </c>
      <c r="V377" s="42">
        <v>31.958114962424094</v>
      </c>
    </row>
    <row r="378" spans="2:22" x14ac:dyDescent="0.3">
      <c r="B378" s="38">
        <v>206</v>
      </c>
      <c r="C378" s="39" t="s">
        <v>120</v>
      </c>
      <c r="D378" s="39" t="s">
        <v>81</v>
      </c>
      <c r="E378" s="39" t="s">
        <v>30</v>
      </c>
      <c r="F378" s="40">
        <v>3</v>
      </c>
      <c r="G378" s="40" t="s">
        <v>82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53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3">
      <c r="B379" s="38">
        <v>206</v>
      </c>
      <c r="C379" s="39" t="s">
        <v>120</v>
      </c>
      <c r="D379" s="39" t="s">
        <v>81</v>
      </c>
      <c r="E379" s="39" t="s">
        <v>31</v>
      </c>
      <c r="F379" s="40">
        <v>4</v>
      </c>
      <c r="G379" s="40" t="s">
        <v>82</v>
      </c>
      <c r="H379" s="41">
        <v>1.9861813725489636E-2</v>
      </c>
      <c r="I379" s="41">
        <v>8.5097181602110275E-4</v>
      </c>
      <c r="J379" s="41">
        <v>0</v>
      </c>
      <c r="K379" s="41">
        <v>1.6400183333332874E-2</v>
      </c>
      <c r="L379" s="41">
        <v>4.4925531045750364E-4</v>
      </c>
      <c r="M379" s="41">
        <v>1.3477659313725109E-3</v>
      </c>
      <c r="N379" s="41">
        <v>1.7970212418300146E-3</v>
      </c>
      <c r="O379" s="41">
        <v>1.7970212418300146E-3</v>
      </c>
      <c r="P379" s="41">
        <v>2.1199648749999401E-2</v>
      </c>
      <c r="Q379" s="53">
        <v>1.1173616896310686E-2</v>
      </c>
      <c r="R379" s="42">
        <v>30.093702533891573</v>
      </c>
      <c r="S379" s="41">
        <v>5.3170948047289173E-4</v>
      </c>
      <c r="T379" s="41">
        <v>5.3170948047289159E-5</v>
      </c>
      <c r="U379" s="41">
        <v>1.1173616896310686E-2</v>
      </c>
      <c r="V379" s="42">
        <v>30.122840213421487</v>
      </c>
    </row>
    <row r="380" spans="2:22" x14ac:dyDescent="0.3">
      <c r="B380" s="38">
        <v>206</v>
      </c>
      <c r="C380" s="39" t="s">
        <v>120</v>
      </c>
      <c r="D380" s="39" t="s">
        <v>81</v>
      </c>
      <c r="E380" s="39" t="s">
        <v>32</v>
      </c>
      <c r="F380" s="40">
        <v>4</v>
      </c>
      <c r="G380" s="40" t="s">
        <v>82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53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3">
      <c r="B381" s="38">
        <v>206</v>
      </c>
      <c r="C381" s="39" t="s">
        <v>120</v>
      </c>
      <c r="D381" s="39" t="s">
        <v>81</v>
      </c>
      <c r="E381" s="39" t="s">
        <v>33</v>
      </c>
      <c r="F381" s="40">
        <v>4</v>
      </c>
      <c r="G381" s="40" t="s">
        <v>82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23"/>
      <c r="S381" s="48"/>
      <c r="T381" s="48"/>
      <c r="U381" s="48"/>
      <c r="V381" s="23"/>
    </row>
    <row r="382" spans="2:22" x14ac:dyDescent="0.3">
      <c r="B382" s="43">
        <v>206</v>
      </c>
      <c r="C382" s="44" t="s">
        <v>120</v>
      </c>
      <c r="D382" s="44"/>
      <c r="E382" s="44" t="s">
        <v>83</v>
      </c>
      <c r="F382" s="45"/>
      <c r="G382" s="45"/>
      <c r="H382" s="46">
        <f>SUM(H370:H381)</f>
        <v>0.22364032352941041</v>
      </c>
      <c r="I382" s="46">
        <f t="shared" ref="I382:V382" si="28">SUM(I370:I381)</f>
        <v>9.581784165316843E-3</v>
      </c>
      <c r="J382" s="46">
        <f t="shared" si="28"/>
        <v>0</v>
      </c>
      <c r="K382" s="46">
        <f t="shared" si="28"/>
        <v>0.18466300999999885</v>
      </c>
      <c r="L382" s="46">
        <f t="shared" si="28"/>
        <v>5.0585311274509498E-3</v>
      </c>
      <c r="M382" s="46">
        <f t="shared" si="28"/>
        <v>1.517559338235285E-2</v>
      </c>
      <c r="N382" s="46">
        <f t="shared" si="28"/>
        <v>2.0234124509803799E-2</v>
      </c>
      <c r="O382" s="46">
        <f t="shared" si="28"/>
        <v>2.0234124509803799E-2</v>
      </c>
      <c r="P382" s="46">
        <f t="shared" si="28"/>
        <v>0.23870409674999857</v>
      </c>
      <c r="Q382" s="46">
        <f t="shared" si="28"/>
        <v>0.12581284530312986</v>
      </c>
      <c r="R382" s="47">
        <f t="shared" si="28"/>
        <v>338.8494859480129</v>
      </c>
      <c r="S382" s="46">
        <f t="shared" si="28"/>
        <v>5.9869497257446858E-3</v>
      </c>
      <c r="T382" s="46">
        <f t="shared" si="28"/>
        <v>5.9869497257446864E-4</v>
      </c>
      <c r="U382" s="46">
        <f t="shared" si="28"/>
        <v>0.12581284530312986</v>
      </c>
      <c r="V382" s="47">
        <f t="shared" si="28"/>
        <v>339.17757079298377</v>
      </c>
    </row>
    <row r="383" spans="2:22" x14ac:dyDescent="0.3">
      <c r="B383" s="38">
        <v>206</v>
      </c>
      <c r="C383" s="39" t="s">
        <v>121</v>
      </c>
      <c r="D383" s="39" t="s">
        <v>81</v>
      </c>
      <c r="E383" s="39" t="s">
        <v>22</v>
      </c>
      <c r="F383" s="40">
        <v>1</v>
      </c>
      <c r="G383" s="40" t="s">
        <v>82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23">
        <v>0</v>
      </c>
      <c r="S383" s="48">
        <v>0</v>
      </c>
      <c r="T383" s="48">
        <v>0</v>
      </c>
      <c r="U383" s="48">
        <v>0</v>
      </c>
      <c r="V383" s="23">
        <v>0</v>
      </c>
    </row>
    <row r="384" spans="2:22" x14ac:dyDescent="0.3">
      <c r="B384" s="38">
        <v>206</v>
      </c>
      <c r="C384" s="39" t="s">
        <v>121</v>
      </c>
      <c r="D384" s="39" t="s">
        <v>81</v>
      </c>
      <c r="E384" s="39" t="s">
        <v>23</v>
      </c>
      <c r="F384" s="40">
        <v>1</v>
      </c>
      <c r="G384" s="40" t="s">
        <v>82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23">
        <v>0</v>
      </c>
      <c r="S384" s="48">
        <v>0</v>
      </c>
      <c r="T384" s="48">
        <v>0</v>
      </c>
      <c r="U384" s="48">
        <v>0</v>
      </c>
      <c r="V384" s="23">
        <v>0</v>
      </c>
    </row>
    <row r="385" spans="2:23" x14ac:dyDescent="0.3">
      <c r="B385" s="38">
        <v>206</v>
      </c>
      <c r="C385" s="39" t="s">
        <v>121</v>
      </c>
      <c r="D385" s="39" t="s">
        <v>81</v>
      </c>
      <c r="E385" s="39" t="s">
        <v>24</v>
      </c>
      <c r="F385" s="40">
        <v>1</v>
      </c>
      <c r="G385" s="40" t="s">
        <v>82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23">
        <v>0</v>
      </c>
      <c r="S385" s="48">
        <v>0</v>
      </c>
      <c r="T385" s="48">
        <v>0</v>
      </c>
      <c r="U385" s="48">
        <v>0</v>
      </c>
      <c r="V385" s="23">
        <v>0</v>
      </c>
    </row>
    <row r="386" spans="2:23" x14ac:dyDescent="0.3">
      <c r="B386" s="38">
        <v>206</v>
      </c>
      <c r="C386" s="39" t="s">
        <v>121</v>
      </c>
      <c r="D386" s="39" t="s">
        <v>81</v>
      </c>
      <c r="E386" s="39" t="s">
        <v>25</v>
      </c>
      <c r="F386" s="40">
        <v>2</v>
      </c>
      <c r="G386" s="40" t="s">
        <v>82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23">
        <v>0</v>
      </c>
      <c r="S386" s="48">
        <v>0</v>
      </c>
      <c r="T386" s="48">
        <v>0</v>
      </c>
      <c r="U386" s="48">
        <v>0</v>
      </c>
      <c r="V386" s="23">
        <v>0</v>
      </c>
    </row>
    <row r="387" spans="2:23" x14ac:dyDescent="0.3">
      <c r="B387" s="38">
        <v>206</v>
      </c>
      <c r="C387" s="39" t="s">
        <v>121</v>
      </c>
      <c r="D387" s="39" t="s">
        <v>81</v>
      </c>
      <c r="E387" s="39" t="s">
        <v>26</v>
      </c>
      <c r="F387" s="40">
        <v>2</v>
      </c>
      <c r="G387" s="40" t="s">
        <v>82</v>
      </c>
      <c r="H387" s="48">
        <v>3.7675529128659937E-3</v>
      </c>
      <c r="I387" s="48">
        <v>1.6141936423976478E-4</v>
      </c>
      <c r="J387" s="48">
        <v>0</v>
      </c>
      <c r="K387" s="48">
        <v>3.1109222623379208E-3</v>
      </c>
      <c r="L387" s="48">
        <v>8.5218458743397486E-5</v>
      </c>
      <c r="M387" s="48">
        <v>2.5565537623019243E-4</v>
      </c>
      <c r="N387" s="48">
        <v>3.4087383497358994E-4</v>
      </c>
      <c r="O387" s="48">
        <v>3.4087383497358994E-4</v>
      </c>
      <c r="P387" s="48">
        <v>4.0213245126397533E-3</v>
      </c>
      <c r="Q387" s="48">
        <v>2.0423596785304481E-3</v>
      </c>
      <c r="R387" s="23">
        <v>5.708422111268737</v>
      </c>
      <c r="S387" s="48">
        <v>1.0085904689475799E-4</v>
      </c>
      <c r="T387" s="48">
        <v>1.0085904689475799E-5</v>
      </c>
      <c r="U387" s="48">
        <v>2.0423596785304481E-3</v>
      </c>
      <c r="V387" s="23">
        <v>5.7139491870385699</v>
      </c>
    </row>
    <row r="388" spans="2:23" x14ac:dyDescent="0.3">
      <c r="B388" s="38">
        <v>206</v>
      </c>
      <c r="C388" s="39" t="s">
        <v>121</v>
      </c>
      <c r="D388" s="39" t="s">
        <v>81</v>
      </c>
      <c r="E388" s="39" t="s">
        <v>27</v>
      </c>
      <c r="F388" s="40">
        <v>2</v>
      </c>
      <c r="G388" s="40" t="s">
        <v>82</v>
      </c>
      <c r="H388" s="41">
        <v>1.3842535921670663E-3</v>
      </c>
      <c r="I388" s="41">
        <v>5.9307815964883856E-5</v>
      </c>
      <c r="J388" s="41">
        <v>0</v>
      </c>
      <c r="K388" s="41">
        <v>1.1429979661036634E-3</v>
      </c>
      <c r="L388" s="41">
        <v>3.1310497918064591E-5</v>
      </c>
      <c r="M388" s="41">
        <v>9.39314937541938E-5</v>
      </c>
      <c r="N388" s="41">
        <v>1.2524199167225836E-4</v>
      </c>
      <c r="O388" s="41">
        <v>1.2524199167225836E-4</v>
      </c>
      <c r="P388" s="41">
        <v>1.4774929591251766E-3</v>
      </c>
      <c r="Q388" s="41">
        <v>4.1433159225873432E-3</v>
      </c>
      <c r="R388" s="42">
        <v>2.097357089835441</v>
      </c>
      <c r="S388" s="41">
        <v>3.7057076886654793E-5</v>
      </c>
      <c r="T388" s="41">
        <v>3.7057076886654794E-6</v>
      </c>
      <c r="U388" s="41">
        <v>4.1433159225873432E-3</v>
      </c>
      <c r="V388" s="42">
        <v>2.0993878176488301</v>
      </c>
      <c r="W388" s="53"/>
    </row>
    <row r="389" spans="2:23" x14ac:dyDescent="0.3">
      <c r="B389" s="38">
        <v>206</v>
      </c>
      <c r="C389" s="39" t="s">
        <v>121</v>
      </c>
      <c r="D389" s="39" t="s">
        <v>81</v>
      </c>
      <c r="E389" s="39" t="s">
        <v>28</v>
      </c>
      <c r="F389" s="40">
        <v>3</v>
      </c>
      <c r="G389" s="40" t="s">
        <v>82</v>
      </c>
      <c r="H389" s="41">
        <v>3.7675529128659937E-3</v>
      </c>
      <c r="I389" s="41">
        <v>1.6141936423976478E-4</v>
      </c>
      <c r="J389" s="41">
        <v>0</v>
      </c>
      <c r="K389" s="41">
        <v>3.1109222623379208E-3</v>
      </c>
      <c r="L389" s="41">
        <v>8.5218458743397486E-5</v>
      </c>
      <c r="M389" s="41">
        <v>2.5565537623019243E-4</v>
      </c>
      <c r="N389" s="41">
        <v>3.4087383497358994E-4</v>
      </c>
      <c r="O389" s="41">
        <v>3.4087383497358994E-4</v>
      </c>
      <c r="P389" s="41">
        <v>4.0213245126397533E-3</v>
      </c>
      <c r="Q389" s="41">
        <v>2.0423596785304481E-3</v>
      </c>
      <c r="R389" s="42">
        <v>5.708422111268737</v>
      </c>
      <c r="S389" s="41">
        <v>1.0085904689475799E-4</v>
      </c>
      <c r="T389" s="41">
        <v>1.0085904689475799E-5</v>
      </c>
      <c r="U389" s="41">
        <v>2.0423596785304481E-3</v>
      </c>
      <c r="V389" s="42">
        <v>5.7139491870385699</v>
      </c>
      <c r="W389" s="53"/>
    </row>
    <row r="390" spans="2:23" x14ac:dyDescent="0.3">
      <c r="B390" s="38">
        <v>206</v>
      </c>
      <c r="C390" s="39" t="s">
        <v>121</v>
      </c>
      <c r="D390" s="39" t="s">
        <v>81</v>
      </c>
      <c r="E390" s="39" t="s">
        <v>29</v>
      </c>
      <c r="F390" s="40">
        <v>3</v>
      </c>
      <c r="G390" s="40" t="s">
        <v>82</v>
      </c>
      <c r="H390" s="48">
        <v>3.286818562693767E-3</v>
      </c>
      <c r="I390" s="48">
        <v>1.4082248478837923E-4</v>
      </c>
      <c r="J390" s="48">
        <v>0</v>
      </c>
      <c r="K390" s="48">
        <v>2.7139730417671394E-3</v>
      </c>
      <c r="L390" s="48">
        <v>7.4344705584739959E-5</v>
      </c>
      <c r="M390" s="48">
        <v>2.2303411675421992E-4</v>
      </c>
      <c r="N390" s="48">
        <v>2.9737882233895984E-4</v>
      </c>
      <c r="O390" s="48">
        <v>2.9737882233895984E-4</v>
      </c>
      <c r="P390" s="48">
        <v>3.5082092701666403E-3</v>
      </c>
      <c r="Q390" s="48">
        <v>3.3250035309288972E-3</v>
      </c>
      <c r="R390" s="23">
        <v>4.9800356339884502</v>
      </c>
      <c r="S390" s="48">
        <v>8.7989577111768856E-5</v>
      </c>
      <c r="T390" s="48">
        <v>8.7989577111768863E-6</v>
      </c>
      <c r="U390" s="48">
        <v>3.3250035309288972E-3</v>
      </c>
      <c r="V390" s="23">
        <v>4.9848574628141753</v>
      </c>
    </row>
    <row r="391" spans="2:23" x14ac:dyDescent="0.3">
      <c r="B391" s="38">
        <v>206</v>
      </c>
      <c r="C391" s="39" t="s">
        <v>121</v>
      </c>
      <c r="D391" s="39" t="s">
        <v>81</v>
      </c>
      <c r="E391" s="39" t="s">
        <v>30</v>
      </c>
      <c r="F391" s="40">
        <v>3</v>
      </c>
      <c r="G391" s="40" t="s">
        <v>82</v>
      </c>
      <c r="H391" s="48">
        <v>3.0889882753333828E-3</v>
      </c>
      <c r="I391" s="48">
        <v>1.323465217557085E-4</v>
      </c>
      <c r="J391" s="48">
        <v>0</v>
      </c>
      <c r="K391" s="48">
        <v>2.5506217473467078E-3</v>
      </c>
      <c r="L391" s="48">
        <v>6.9869972894445579E-5</v>
      </c>
      <c r="M391" s="48">
        <v>2.0960991868333674E-4</v>
      </c>
      <c r="N391" s="48">
        <v>2.7947989157778232E-4</v>
      </c>
      <c r="O391" s="48">
        <v>2.7947989157778232E-4</v>
      </c>
      <c r="P391" s="48">
        <v>3.2970536998790535E-3</v>
      </c>
      <c r="Q391" s="48">
        <v>1.6745153278272236E-3</v>
      </c>
      <c r="R391" s="23">
        <v>4.6802923224107502</v>
      </c>
      <c r="S391" s="48">
        <v>8.269357339488778E-5</v>
      </c>
      <c r="T391" s="48">
        <v>8.269357339488779E-6</v>
      </c>
      <c r="U391" s="48">
        <v>1.6745153278272236E-3</v>
      </c>
      <c r="V391" s="23">
        <v>4.6848239302327901</v>
      </c>
    </row>
    <row r="392" spans="2:23" x14ac:dyDescent="0.3">
      <c r="B392" s="38">
        <v>206</v>
      </c>
      <c r="C392" s="39" t="s">
        <v>121</v>
      </c>
      <c r="D392" s="39" t="s">
        <v>81</v>
      </c>
      <c r="E392" s="39" t="s">
        <v>31</v>
      </c>
      <c r="F392" s="40">
        <v>4</v>
      </c>
      <c r="G392" s="40" t="s">
        <v>82</v>
      </c>
      <c r="H392" s="48">
        <v>3.2213252593693785E-3</v>
      </c>
      <c r="I392" s="48">
        <v>1.3801644924512718E-4</v>
      </c>
      <c r="J392" s="48">
        <v>0</v>
      </c>
      <c r="K392" s="48">
        <v>2.659894285593573E-3</v>
      </c>
      <c r="L392" s="48">
        <v>7.2863309438116905E-5</v>
      </c>
      <c r="M392" s="48">
        <v>2.185899283143507E-4</v>
      </c>
      <c r="N392" s="48">
        <v>2.9145323775246762E-4</v>
      </c>
      <c r="O392" s="48">
        <v>2.9145323775246762E-4</v>
      </c>
      <c r="P392" s="48">
        <v>3.438304525054045E-3</v>
      </c>
      <c r="Q392" s="48">
        <v>7.9789848596226037E-2</v>
      </c>
      <c r="R392" s="23">
        <v>4.8808032066056137</v>
      </c>
      <c r="S392" s="48">
        <v>8.6236292604806981E-5</v>
      </c>
      <c r="T392" s="48">
        <v>8.623629260480696E-6</v>
      </c>
      <c r="U392" s="48">
        <v>7.9789848596226037E-2</v>
      </c>
      <c r="V392" s="23">
        <v>4.8855289554403578</v>
      </c>
    </row>
    <row r="393" spans="2:23" x14ac:dyDescent="0.3">
      <c r="B393" s="38">
        <v>206</v>
      </c>
      <c r="C393" s="39" t="s">
        <v>121</v>
      </c>
      <c r="D393" s="39" t="s">
        <v>81</v>
      </c>
      <c r="E393" s="39" t="s">
        <v>32</v>
      </c>
      <c r="F393" s="40">
        <v>4</v>
      </c>
      <c r="G393" s="40" t="s">
        <v>82</v>
      </c>
      <c r="H393" s="48">
        <v>4.8290506027099979E-3</v>
      </c>
      <c r="I393" s="48">
        <v>2.068988269571853E-4</v>
      </c>
      <c r="J393" s="48">
        <v>0</v>
      </c>
      <c r="K393" s="48">
        <v>3.9874160690948277E-3</v>
      </c>
      <c r="L393" s="48">
        <v>1.0922852553748804E-4</v>
      </c>
      <c r="M393" s="48">
        <v>3.2768557661246413E-4</v>
      </c>
      <c r="N393" s="48">
        <v>4.3691410214995218E-4</v>
      </c>
      <c r="O393" s="48">
        <v>4.3691410214995218E-4</v>
      </c>
      <c r="P393" s="48">
        <v>5.1543216540211071E-3</v>
      </c>
      <c r="Q393" s="48">
        <v>2.6177889109075549E-3</v>
      </c>
      <c r="R393" s="23">
        <v>7.3167543693435766</v>
      </c>
      <c r="S393" s="48">
        <v>1.2927580646117148E-4</v>
      </c>
      <c r="T393" s="48">
        <v>1.2927580646117147E-5</v>
      </c>
      <c r="U393" s="48">
        <v>2.6177889109075549E-3</v>
      </c>
      <c r="V393" s="23">
        <v>7.3238386835376481</v>
      </c>
    </row>
    <row r="394" spans="2:23" x14ac:dyDescent="0.3">
      <c r="B394" s="38">
        <v>206</v>
      </c>
      <c r="C394" s="39" t="s">
        <v>121</v>
      </c>
      <c r="D394" s="39" t="s">
        <v>81</v>
      </c>
      <c r="E394" s="39" t="s">
        <v>33</v>
      </c>
      <c r="F394" s="40">
        <v>4</v>
      </c>
      <c r="G394" s="40" t="s">
        <v>82</v>
      </c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23"/>
      <c r="S394" s="48"/>
      <c r="T394" s="48"/>
      <c r="U394" s="48"/>
      <c r="V394" s="23"/>
    </row>
    <row r="395" spans="2:23" x14ac:dyDescent="0.3">
      <c r="B395" s="43">
        <v>206</v>
      </c>
      <c r="C395" s="44" t="s">
        <v>121</v>
      </c>
      <c r="D395" s="44"/>
      <c r="E395" s="44" t="s">
        <v>83</v>
      </c>
      <c r="F395" s="45"/>
      <c r="G395" s="45"/>
      <c r="H395" s="46">
        <f>SUM(H383:H394)</f>
        <v>2.3345542118005578E-2</v>
      </c>
      <c r="I395" s="46">
        <f t="shared" ref="I395:V395" si="29">SUM(I383:I394)</f>
        <v>1.0002308271908136E-3</v>
      </c>
      <c r="J395" s="46">
        <f t="shared" si="29"/>
        <v>0</v>
      </c>
      <c r="K395" s="46">
        <f t="shared" si="29"/>
        <v>1.9276747634581752E-2</v>
      </c>
      <c r="L395" s="46">
        <f t="shared" si="29"/>
        <v>5.2805392885965001E-4</v>
      </c>
      <c r="M395" s="46">
        <f t="shared" si="29"/>
        <v>1.5841617865789501E-3</v>
      </c>
      <c r="N395" s="46">
        <f t="shared" si="29"/>
        <v>2.1122157154386E-3</v>
      </c>
      <c r="O395" s="46">
        <f t="shared" si="29"/>
        <v>2.1122157154386E-3</v>
      </c>
      <c r="P395" s="46">
        <f t="shared" si="29"/>
        <v>2.4918031133525528E-2</v>
      </c>
      <c r="Q395" s="46">
        <f t="shared" si="29"/>
        <v>9.5635191645537951E-2</v>
      </c>
      <c r="R395" s="47">
        <f t="shared" si="29"/>
        <v>35.372086844721302</v>
      </c>
      <c r="S395" s="46">
        <f t="shared" si="29"/>
        <v>6.2497042024880589E-4</v>
      </c>
      <c r="T395" s="46">
        <f t="shared" si="29"/>
        <v>6.2497042024880586E-5</v>
      </c>
      <c r="U395" s="46">
        <f t="shared" si="29"/>
        <v>9.5635191645537951E-2</v>
      </c>
      <c r="V395" s="47">
        <f t="shared" si="29"/>
        <v>35.406335223750943</v>
      </c>
    </row>
    <row r="396" spans="2:23" x14ac:dyDescent="0.3">
      <c r="B396" s="38">
        <v>206</v>
      </c>
      <c r="C396" s="39" t="s">
        <v>122</v>
      </c>
      <c r="D396" s="39" t="s">
        <v>81</v>
      </c>
      <c r="E396" s="39" t="s">
        <v>22</v>
      </c>
      <c r="F396" s="40">
        <v>1</v>
      </c>
      <c r="G396" s="40" t="s">
        <v>82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23">
        <v>0</v>
      </c>
      <c r="S396" s="48">
        <v>0</v>
      </c>
      <c r="T396" s="48">
        <v>0</v>
      </c>
      <c r="U396" s="48">
        <v>0</v>
      </c>
      <c r="V396" s="23">
        <v>0</v>
      </c>
    </row>
    <row r="397" spans="2:23" x14ac:dyDescent="0.3">
      <c r="B397" s="38">
        <v>206</v>
      </c>
      <c r="C397" s="39" t="s">
        <v>122</v>
      </c>
      <c r="D397" s="39" t="s">
        <v>81</v>
      </c>
      <c r="E397" s="39" t="s">
        <v>23</v>
      </c>
      <c r="F397" s="40">
        <v>1</v>
      </c>
      <c r="G397" s="40" t="s">
        <v>82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23">
        <v>0</v>
      </c>
      <c r="S397" s="48">
        <v>0</v>
      </c>
      <c r="T397" s="48">
        <v>0</v>
      </c>
      <c r="U397" s="48">
        <v>0</v>
      </c>
      <c r="V397" s="23">
        <v>0</v>
      </c>
    </row>
    <row r="398" spans="2:23" x14ac:dyDescent="0.3">
      <c r="B398" s="38">
        <v>206</v>
      </c>
      <c r="C398" s="39" t="s">
        <v>122</v>
      </c>
      <c r="D398" s="39" t="s">
        <v>81</v>
      </c>
      <c r="E398" s="39" t="s">
        <v>24</v>
      </c>
      <c r="F398" s="40">
        <v>1</v>
      </c>
      <c r="G398" s="40" t="s">
        <v>82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23">
        <v>0</v>
      </c>
      <c r="S398" s="48">
        <v>0</v>
      </c>
      <c r="T398" s="48">
        <v>0</v>
      </c>
      <c r="U398" s="48">
        <v>0</v>
      </c>
      <c r="V398" s="23">
        <v>0</v>
      </c>
    </row>
    <row r="399" spans="2:23" x14ac:dyDescent="0.3">
      <c r="B399" s="38">
        <v>206</v>
      </c>
      <c r="C399" s="39" t="s">
        <v>122</v>
      </c>
      <c r="D399" s="39" t="s">
        <v>81</v>
      </c>
      <c r="E399" s="39" t="s">
        <v>25</v>
      </c>
      <c r="F399" s="40">
        <v>2</v>
      </c>
      <c r="G399" s="40" t="s">
        <v>82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23">
        <v>0</v>
      </c>
      <c r="S399" s="48">
        <v>0</v>
      </c>
      <c r="T399" s="48">
        <v>0</v>
      </c>
      <c r="U399" s="48">
        <v>0</v>
      </c>
      <c r="V399" s="23">
        <v>0</v>
      </c>
    </row>
    <row r="400" spans="2:23" x14ac:dyDescent="0.3">
      <c r="B400" s="38">
        <v>206</v>
      </c>
      <c r="C400" s="39" t="s">
        <v>122</v>
      </c>
      <c r="D400" s="39" t="s">
        <v>81</v>
      </c>
      <c r="E400" s="39" t="s">
        <v>26</v>
      </c>
      <c r="F400" s="40">
        <v>2</v>
      </c>
      <c r="G400" s="40" t="s">
        <v>82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23">
        <v>0</v>
      </c>
      <c r="S400" s="48">
        <v>0</v>
      </c>
      <c r="T400" s="48">
        <v>0</v>
      </c>
      <c r="U400" s="48">
        <v>0</v>
      </c>
      <c r="V400" s="23">
        <v>0</v>
      </c>
    </row>
    <row r="401" spans="2:22" x14ac:dyDescent="0.3">
      <c r="B401" s="38">
        <v>206</v>
      </c>
      <c r="C401" s="39" t="s">
        <v>122</v>
      </c>
      <c r="D401" s="39" t="s">
        <v>81</v>
      </c>
      <c r="E401" s="39" t="s">
        <v>27</v>
      </c>
      <c r="F401" s="40">
        <v>2</v>
      </c>
      <c r="G401" s="40" t="s">
        <v>82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23">
        <v>0</v>
      </c>
      <c r="S401" s="48">
        <v>0</v>
      </c>
      <c r="T401" s="48">
        <v>0</v>
      </c>
      <c r="U401" s="48">
        <v>0</v>
      </c>
      <c r="V401" s="23">
        <v>0</v>
      </c>
    </row>
    <row r="402" spans="2:22" x14ac:dyDescent="0.3">
      <c r="B402" s="38">
        <v>206</v>
      </c>
      <c r="C402" s="39" t="s">
        <v>122</v>
      </c>
      <c r="D402" s="39" t="s">
        <v>81</v>
      </c>
      <c r="E402" s="39" t="s">
        <v>28</v>
      </c>
      <c r="F402" s="40">
        <v>3</v>
      </c>
      <c r="G402" s="40" t="s">
        <v>82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23">
        <v>0</v>
      </c>
      <c r="S402" s="48">
        <v>0</v>
      </c>
      <c r="T402" s="48">
        <v>0</v>
      </c>
      <c r="U402" s="48">
        <v>0</v>
      </c>
      <c r="V402" s="23">
        <v>0</v>
      </c>
    </row>
    <row r="403" spans="2:22" x14ac:dyDescent="0.3">
      <c r="B403" s="38">
        <v>206</v>
      </c>
      <c r="C403" s="39" t="s">
        <v>122</v>
      </c>
      <c r="D403" s="39" t="s">
        <v>81</v>
      </c>
      <c r="E403" s="39" t="s">
        <v>29</v>
      </c>
      <c r="F403" s="40">
        <v>3</v>
      </c>
      <c r="G403" s="40" t="s">
        <v>82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23">
        <v>0</v>
      </c>
      <c r="S403" s="48">
        <v>0</v>
      </c>
      <c r="T403" s="48">
        <v>0</v>
      </c>
      <c r="U403" s="48">
        <v>0</v>
      </c>
      <c r="V403" s="23">
        <v>0</v>
      </c>
    </row>
    <row r="404" spans="2:22" x14ac:dyDescent="0.3">
      <c r="B404" s="38">
        <v>206</v>
      </c>
      <c r="C404" s="39" t="s">
        <v>122</v>
      </c>
      <c r="D404" s="39" t="s">
        <v>81</v>
      </c>
      <c r="E404" s="39" t="s">
        <v>30</v>
      </c>
      <c r="F404" s="40">
        <v>3</v>
      </c>
      <c r="G404" s="40" t="s">
        <v>82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23">
        <v>0</v>
      </c>
      <c r="S404" s="48">
        <v>0</v>
      </c>
      <c r="T404" s="48">
        <v>0</v>
      </c>
      <c r="U404" s="48">
        <v>0</v>
      </c>
      <c r="V404" s="23">
        <v>0</v>
      </c>
    </row>
    <row r="405" spans="2:22" x14ac:dyDescent="0.3">
      <c r="B405" s="38">
        <v>206</v>
      </c>
      <c r="C405" s="39" t="s">
        <v>122</v>
      </c>
      <c r="D405" s="39" t="s">
        <v>81</v>
      </c>
      <c r="E405" s="39" t="s">
        <v>31</v>
      </c>
      <c r="F405" s="40">
        <v>4</v>
      </c>
      <c r="G405" s="40" t="s">
        <v>82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23">
        <v>0</v>
      </c>
      <c r="S405" s="48">
        <v>0</v>
      </c>
      <c r="T405" s="48">
        <v>0</v>
      </c>
      <c r="U405" s="48">
        <v>0</v>
      </c>
      <c r="V405" s="23">
        <v>0</v>
      </c>
    </row>
    <row r="406" spans="2:22" x14ac:dyDescent="0.3">
      <c r="B406" s="38">
        <v>206</v>
      </c>
      <c r="C406" s="39" t="s">
        <v>122</v>
      </c>
      <c r="D406" s="39" t="s">
        <v>81</v>
      </c>
      <c r="E406" s="39" t="s">
        <v>32</v>
      </c>
      <c r="F406" s="40">
        <v>4</v>
      </c>
      <c r="G406" s="40" t="s">
        <v>82</v>
      </c>
      <c r="H406" s="48">
        <v>2.0497733250340175E-3</v>
      </c>
      <c r="I406" s="48">
        <v>8.7821754495525625E-5</v>
      </c>
      <c r="J406" s="48">
        <v>0</v>
      </c>
      <c r="K406" s="48">
        <v>1.6925271169566599E-3</v>
      </c>
      <c r="L406" s="48">
        <v>4.6363920447198017E-5</v>
      </c>
      <c r="M406" s="48">
        <v>1.3909176134159406E-4</v>
      </c>
      <c r="N406" s="48">
        <v>1.8545568178879207E-4</v>
      </c>
      <c r="O406" s="48">
        <v>1.8545568178879207E-4</v>
      </c>
      <c r="P406" s="48">
        <v>2.1878401997130945E-3</v>
      </c>
      <c r="Q406" s="48">
        <v>1.1111653866573486E-3</v>
      </c>
      <c r="R406" s="23">
        <v>3.1057218418233301</v>
      </c>
      <c r="S406" s="48">
        <v>5.4873332556851436E-5</v>
      </c>
      <c r="T406" s="48">
        <v>5.4873332556851438E-6</v>
      </c>
      <c r="U406" s="48">
        <v>1.1111653866573486E-3</v>
      </c>
      <c r="V406" s="23">
        <v>3.1087289004474452</v>
      </c>
    </row>
    <row r="407" spans="2:22" x14ac:dyDescent="0.3">
      <c r="B407" s="38">
        <v>206</v>
      </c>
      <c r="C407" s="39" t="s">
        <v>122</v>
      </c>
      <c r="D407" s="39" t="s">
        <v>81</v>
      </c>
      <c r="E407" s="39" t="s">
        <v>33</v>
      </c>
      <c r="F407" s="40">
        <v>4</v>
      </c>
      <c r="G407" s="40" t="s">
        <v>82</v>
      </c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23"/>
      <c r="S407" s="48"/>
      <c r="T407" s="48"/>
      <c r="U407" s="48"/>
      <c r="V407" s="23"/>
    </row>
    <row r="408" spans="2:22" x14ac:dyDescent="0.3">
      <c r="B408" s="43">
        <v>206</v>
      </c>
      <c r="C408" s="44" t="s">
        <v>122</v>
      </c>
      <c r="D408" s="44"/>
      <c r="E408" s="44" t="s">
        <v>83</v>
      </c>
      <c r="F408" s="45"/>
      <c r="G408" s="45"/>
      <c r="H408" s="46">
        <f t="shared" ref="H408:V408" si="30">SUM(H396:H407)</f>
        <v>2.0497733250340175E-3</v>
      </c>
      <c r="I408" s="46">
        <f t="shared" si="30"/>
        <v>8.7821754495525625E-5</v>
      </c>
      <c r="J408" s="46">
        <f t="shared" si="30"/>
        <v>0</v>
      </c>
      <c r="K408" s="46">
        <f t="shared" si="30"/>
        <v>1.6925271169566599E-3</v>
      </c>
      <c r="L408" s="46">
        <f t="shared" si="30"/>
        <v>4.6363920447198017E-5</v>
      </c>
      <c r="M408" s="46">
        <f t="shared" si="30"/>
        <v>1.3909176134159406E-4</v>
      </c>
      <c r="N408" s="46">
        <f t="shared" si="30"/>
        <v>1.8545568178879207E-4</v>
      </c>
      <c r="O408" s="46">
        <f t="shared" si="30"/>
        <v>1.8545568178879207E-4</v>
      </c>
      <c r="P408" s="46">
        <f t="shared" si="30"/>
        <v>2.1878401997130945E-3</v>
      </c>
      <c r="Q408" s="46">
        <f t="shared" si="30"/>
        <v>1.1111653866573486E-3</v>
      </c>
      <c r="R408" s="47">
        <f t="shared" si="30"/>
        <v>3.1057218418233301</v>
      </c>
      <c r="S408" s="46">
        <f t="shared" si="30"/>
        <v>5.4873332556851436E-5</v>
      </c>
      <c r="T408" s="46">
        <f t="shared" si="30"/>
        <v>5.4873332556851438E-6</v>
      </c>
      <c r="U408" s="46">
        <f t="shared" si="30"/>
        <v>1.1111653866573486E-3</v>
      </c>
      <c r="V408" s="47">
        <f t="shared" si="30"/>
        <v>3.1087289004474452</v>
      </c>
    </row>
    <row r="409" spans="2:22" x14ac:dyDescent="0.3">
      <c r="B409" s="38">
        <v>202</v>
      </c>
      <c r="C409" s="39" t="s">
        <v>123</v>
      </c>
      <c r="D409" s="54" t="s">
        <v>81</v>
      </c>
      <c r="E409" s="39" t="s">
        <v>22</v>
      </c>
      <c r="F409" s="40">
        <v>1</v>
      </c>
      <c r="G409" s="40" t="s">
        <v>124</v>
      </c>
      <c r="H409" s="48"/>
      <c r="I409" s="48"/>
      <c r="J409" s="48"/>
      <c r="K409" s="48"/>
      <c r="L409" s="41">
        <v>0.29647286222659064</v>
      </c>
      <c r="M409" s="55"/>
      <c r="N409" s="41">
        <v>0.29647286222659064</v>
      </c>
      <c r="O409" s="41">
        <v>0.29647286222659064</v>
      </c>
      <c r="P409" s="48"/>
      <c r="Q409" s="48"/>
      <c r="R409" s="23"/>
      <c r="S409" s="48"/>
      <c r="T409" s="48"/>
      <c r="U409" s="56">
        <v>2.5904680075538162E-7</v>
      </c>
      <c r="V409" s="23"/>
    </row>
    <row r="410" spans="2:22" x14ac:dyDescent="0.3">
      <c r="B410" s="38">
        <v>202</v>
      </c>
      <c r="C410" s="39" t="s">
        <v>123</v>
      </c>
      <c r="D410" s="54" t="s">
        <v>81</v>
      </c>
      <c r="E410" s="39" t="s">
        <v>23</v>
      </c>
      <c r="F410" s="40">
        <v>1</v>
      </c>
      <c r="G410" s="40" t="s">
        <v>124</v>
      </c>
      <c r="H410" s="48"/>
      <c r="I410" s="48"/>
      <c r="J410" s="48"/>
      <c r="K410" s="48"/>
      <c r="L410" s="41">
        <v>0.23895757751377772</v>
      </c>
      <c r="M410" s="48"/>
      <c r="N410" s="41">
        <v>0.23895757751377772</v>
      </c>
      <c r="O410" s="41">
        <v>0.23895757751377772</v>
      </c>
      <c r="P410" s="48"/>
      <c r="Q410" s="48"/>
      <c r="R410" s="23"/>
      <c r="S410" s="48"/>
      <c r="T410" s="48"/>
      <c r="U410" s="56">
        <v>2.6663980680039144E-7</v>
      </c>
      <c r="V410" s="23"/>
    </row>
    <row r="411" spans="2:22" x14ac:dyDescent="0.3">
      <c r="B411" s="38">
        <v>202</v>
      </c>
      <c r="C411" s="39" t="s">
        <v>123</v>
      </c>
      <c r="D411" s="54" t="s">
        <v>81</v>
      </c>
      <c r="E411" s="39" t="s">
        <v>24</v>
      </c>
      <c r="F411" s="40">
        <v>1</v>
      </c>
      <c r="G411" s="40" t="s">
        <v>124</v>
      </c>
      <c r="H411" s="48"/>
      <c r="I411" s="48"/>
      <c r="J411" s="48"/>
      <c r="K411" s="48"/>
      <c r="L411" s="41">
        <v>0.2597438323628341</v>
      </c>
      <c r="M411" s="48"/>
      <c r="N411" s="41">
        <v>0.2597438323628341</v>
      </c>
      <c r="O411" s="41">
        <v>0.2597438323628341</v>
      </c>
      <c r="P411" s="48"/>
      <c r="Q411" s="48"/>
      <c r="R411" s="23"/>
      <c r="S411" s="48"/>
      <c r="T411" s="48"/>
      <c r="U411" s="56">
        <v>2.3646999556007835E-6</v>
      </c>
      <c r="V411" s="23"/>
    </row>
    <row r="412" spans="2:22" x14ac:dyDescent="0.3">
      <c r="B412" s="38">
        <v>202</v>
      </c>
      <c r="C412" s="39" t="s">
        <v>123</v>
      </c>
      <c r="D412" s="54" t="s">
        <v>81</v>
      </c>
      <c r="E412" s="39" t="s">
        <v>25</v>
      </c>
      <c r="F412" s="40">
        <v>2</v>
      </c>
      <c r="G412" s="40" t="s">
        <v>124</v>
      </c>
      <c r="H412" s="48"/>
      <c r="I412" s="48"/>
      <c r="J412" s="48"/>
      <c r="K412" s="48"/>
      <c r="L412" s="41">
        <v>0</v>
      </c>
      <c r="M412" s="48"/>
      <c r="N412" s="41">
        <v>0</v>
      </c>
      <c r="O412" s="41">
        <v>0</v>
      </c>
      <c r="P412" s="48"/>
      <c r="Q412" s="48"/>
      <c r="R412" s="23"/>
      <c r="S412" s="48"/>
      <c r="T412" s="48"/>
      <c r="U412" s="56">
        <v>0</v>
      </c>
      <c r="V412" s="23"/>
    </row>
    <row r="413" spans="2:22" x14ac:dyDescent="0.3">
      <c r="B413" s="38">
        <v>202</v>
      </c>
      <c r="C413" s="39" t="s">
        <v>123</v>
      </c>
      <c r="D413" s="54" t="s">
        <v>81</v>
      </c>
      <c r="E413" s="39" t="s">
        <v>26</v>
      </c>
      <c r="F413" s="40">
        <v>2</v>
      </c>
      <c r="G413" s="40" t="s">
        <v>124</v>
      </c>
      <c r="H413" s="48"/>
      <c r="I413" s="48"/>
      <c r="J413" s="48"/>
      <c r="K413" s="48"/>
      <c r="L413" s="41">
        <v>0</v>
      </c>
      <c r="M413" s="48"/>
      <c r="N413" s="41">
        <v>0</v>
      </c>
      <c r="O413" s="41">
        <v>0</v>
      </c>
      <c r="P413" s="48"/>
      <c r="Q413" s="48"/>
      <c r="R413" s="23"/>
      <c r="S413" s="48"/>
      <c r="T413" s="48"/>
      <c r="U413" s="56">
        <v>0</v>
      </c>
      <c r="V413" s="23"/>
    </row>
    <row r="414" spans="2:22" x14ac:dyDescent="0.3">
      <c r="B414" s="38">
        <v>202</v>
      </c>
      <c r="C414" s="39" t="s">
        <v>123</v>
      </c>
      <c r="D414" s="54" t="s">
        <v>81</v>
      </c>
      <c r="E414" s="39" t="s">
        <v>27</v>
      </c>
      <c r="F414" s="40">
        <v>2</v>
      </c>
      <c r="G414" s="40" t="s">
        <v>124</v>
      </c>
      <c r="H414" s="48"/>
      <c r="I414" s="48"/>
      <c r="J414" s="48"/>
      <c r="K414" s="48"/>
      <c r="L414" s="41">
        <v>0.35033298736020357</v>
      </c>
      <c r="M414" s="48"/>
      <c r="N414" s="41">
        <v>0.35033298736020357</v>
      </c>
      <c r="O414" s="41">
        <v>0.35033298736020357</v>
      </c>
      <c r="P414" s="48"/>
      <c r="Q414" s="48"/>
      <c r="R414" s="23"/>
      <c r="S414" s="48"/>
      <c r="T414" s="48"/>
      <c r="U414" s="56">
        <v>2.4885736950684927E-7</v>
      </c>
      <c r="V414" s="23"/>
    </row>
    <row r="415" spans="2:22" x14ac:dyDescent="0.3">
      <c r="B415" s="38">
        <v>202</v>
      </c>
      <c r="C415" s="39" t="s">
        <v>123</v>
      </c>
      <c r="D415" s="54" t="s">
        <v>81</v>
      </c>
      <c r="E415" s="39" t="s">
        <v>28</v>
      </c>
      <c r="F415" s="40">
        <v>3</v>
      </c>
      <c r="G415" s="40" t="s">
        <v>124</v>
      </c>
      <c r="H415" s="48"/>
      <c r="I415" s="48"/>
      <c r="J415" s="48"/>
      <c r="K415" s="48"/>
      <c r="L415" s="41">
        <v>0.27469930068292042</v>
      </c>
      <c r="M415" s="48"/>
      <c r="N415" s="41">
        <v>0.27469930068292042</v>
      </c>
      <c r="O415" s="41">
        <v>0.27469930068292042</v>
      </c>
      <c r="P415" s="48"/>
      <c r="Q415" s="48"/>
      <c r="R415" s="23"/>
      <c r="S415" s="48"/>
      <c r="T415" s="48"/>
      <c r="U415" s="56">
        <v>1.9513134029549906E-7</v>
      </c>
      <c r="V415" s="23"/>
    </row>
    <row r="416" spans="2:22" x14ac:dyDescent="0.3">
      <c r="B416" s="38">
        <v>202</v>
      </c>
      <c r="C416" s="39" t="s">
        <v>123</v>
      </c>
      <c r="D416" s="54" t="s">
        <v>81</v>
      </c>
      <c r="E416" s="39" t="s">
        <v>29</v>
      </c>
      <c r="F416" s="40">
        <v>3</v>
      </c>
      <c r="G416" s="40" t="s">
        <v>124</v>
      </c>
      <c r="H416" s="48"/>
      <c r="I416" s="48"/>
      <c r="J416" s="48"/>
      <c r="K416" s="48"/>
      <c r="L416" s="41">
        <v>0.29466209530777948</v>
      </c>
      <c r="M416" s="48"/>
      <c r="N416" s="41">
        <v>0.29466209530777948</v>
      </c>
      <c r="O416" s="41">
        <v>0.29466209530777948</v>
      </c>
      <c r="P416" s="48"/>
      <c r="Q416" s="48"/>
      <c r="R416" s="23"/>
      <c r="S416" s="48"/>
      <c r="T416" s="48"/>
      <c r="U416" s="56">
        <v>2.0931181640704497E-7</v>
      </c>
      <c r="V416" s="23"/>
    </row>
    <row r="417" spans="2:22" x14ac:dyDescent="0.3">
      <c r="B417" s="38">
        <v>202</v>
      </c>
      <c r="C417" s="39" t="s">
        <v>123</v>
      </c>
      <c r="D417" s="54" t="s">
        <v>81</v>
      </c>
      <c r="E417" s="39" t="s">
        <v>30</v>
      </c>
      <c r="F417" s="40">
        <v>3</v>
      </c>
      <c r="G417" s="40" t="s">
        <v>124</v>
      </c>
      <c r="H417" s="48"/>
      <c r="I417" s="48"/>
      <c r="J417" s="48"/>
      <c r="K417" s="48"/>
      <c r="L417" s="41">
        <v>0.29353743082187206</v>
      </c>
      <c r="M417" s="48"/>
      <c r="N417" s="41">
        <v>0.29353743082187206</v>
      </c>
      <c r="O417" s="41">
        <v>0.29353743082187206</v>
      </c>
      <c r="P417" s="48"/>
      <c r="Q417" s="48"/>
      <c r="R417" s="23"/>
      <c r="S417" s="48"/>
      <c r="T417" s="48"/>
      <c r="U417" s="56">
        <v>2.085129163444227E-7</v>
      </c>
      <c r="V417" s="23"/>
    </row>
    <row r="418" spans="2:22" x14ac:dyDescent="0.3">
      <c r="B418" s="38">
        <v>202</v>
      </c>
      <c r="C418" s="39" t="s">
        <v>123</v>
      </c>
      <c r="D418" s="54" t="s">
        <v>81</v>
      </c>
      <c r="E418" s="39" t="s">
        <v>31</v>
      </c>
      <c r="F418" s="40">
        <v>4</v>
      </c>
      <c r="G418" s="40" t="s">
        <v>124</v>
      </c>
      <c r="H418" s="55"/>
      <c r="I418" s="55"/>
      <c r="J418" s="55"/>
      <c r="K418" s="55"/>
      <c r="L418" s="41">
        <v>0.11665031467133097</v>
      </c>
      <c r="M418" s="55"/>
      <c r="N418" s="41">
        <v>0.11665031467133097</v>
      </c>
      <c r="O418" s="41">
        <v>0.11665031467133097</v>
      </c>
      <c r="P418" s="55"/>
      <c r="Q418" s="55"/>
      <c r="R418" s="57"/>
      <c r="S418" s="55"/>
      <c r="T418" s="55"/>
      <c r="U418" s="56">
        <v>1.7975942499021528E-7</v>
      </c>
      <c r="V418" s="57"/>
    </row>
    <row r="419" spans="2:22" x14ac:dyDescent="0.3">
      <c r="B419" s="38">
        <v>202</v>
      </c>
      <c r="C419" s="39" t="s">
        <v>123</v>
      </c>
      <c r="D419" s="54" t="s">
        <v>81</v>
      </c>
      <c r="E419" s="39" t="s">
        <v>32</v>
      </c>
      <c r="F419" s="40">
        <v>4</v>
      </c>
      <c r="G419" s="40" t="s">
        <v>124</v>
      </c>
      <c r="H419" s="55"/>
      <c r="I419" s="55"/>
      <c r="J419" s="55"/>
      <c r="K419" s="55"/>
      <c r="L419" s="41">
        <v>0</v>
      </c>
      <c r="M419" s="55"/>
      <c r="N419" s="41">
        <v>0</v>
      </c>
      <c r="O419" s="41">
        <v>0</v>
      </c>
      <c r="P419" s="55"/>
      <c r="Q419" s="55"/>
      <c r="R419" s="57"/>
      <c r="S419" s="55"/>
      <c r="T419" s="55"/>
      <c r="U419" s="56">
        <v>0</v>
      </c>
      <c r="V419" s="57"/>
    </row>
    <row r="420" spans="2:22" x14ac:dyDescent="0.3">
      <c r="B420" s="38">
        <v>202</v>
      </c>
      <c r="C420" s="39" t="s">
        <v>123</v>
      </c>
      <c r="D420" s="54" t="s">
        <v>81</v>
      </c>
      <c r="E420" s="39" t="s">
        <v>33</v>
      </c>
      <c r="F420" s="40">
        <v>4</v>
      </c>
      <c r="G420" s="40" t="s">
        <v>124</v>
      </c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7"/>
      <c r="S420" s="55"/>
      <c r="T420" s="55"/>
      <c r="U420" s="55"/>
      <c r="V420" s="57"/>
    </row>
    <row r="421" spans="2:22" x14ac:dyDescent="0.3">
      <c r="B421" s="43">
        <v>202</v>
      </c>
      <c r="C421" s="44" t="s">
        <v>123</v>
      </c>
      <c r="D421" s="44"/>
      <c r="E421" s="44" t="s">
        <v>83</v>
      </c>
      <c r="F421" s="45"/>
      <c r="G421" s="45"/>
      <c r="H421" s="46">
        <f>SUM(H409:H420)</f>
        <v>0</v>
      </c>
      <c r="I421" s="46">
        <f t="shared" ref="I421:T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2.125056400947309</v>
      </c>
      <c r="M421" s="46">
        <f t="shared" si="31"/>
        <v>0</v>
      </c>
      <c r="N421" s="46">
        <f t="shared" si="31"/>
        <v>2.125056400947309</v>
      </c>
      <c r="O421" s="46">
        <f t="shared" si="31"/>
        <v>2.125056400947309</v>
      </c>
      <c r="P421" s="46">
        <f t="shared" si="31"/>
        <v>0</v>
      </c>
      <c r="Q421" s="46">
        <f t="shared" si="31"/>
        <v>0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58">
        <f>SUM(U409:U420)</f>
        <v>3.9319594307005879E-6</v>
      </c>
      <c r="V421" s="47">
        <f t="shared" ref="V421" si="32">SUM(V409:V420)</f>
        <v>0</v>
      </c>
    </row>
    <row r="422" spans="2:22" x14ac:dyDescent="0.3">
      <c r="B422" s="38">
        <v>301</v>
      </c>
      <c r="C422" s="39" t="s">
        <v>125</v>
      </c>
      <c r="D422" s="54" t="s">
        <v>81</v>
      </c>
      <c r="E422" s="39" t="s">
        <v>22</v>
      </c>
      <c r="F422" s="40">
        <v>1</v>
      </c>
      <c r="G422" s="40" t="s">
        <v>124</v>
      </c>
      <c r="H422" s="48"/>
      <c r="I422" s="48"/>
      <c r="J422" s="48"/>
      <c r="K422" s="48"/>
      <c r="L422" s="48">
        <v>0.23270448292978696</v>
      </c>
      <c r="M422" s="48"/>
      <c r="N422" s="48">
        <v>8.0029951253312651E-2</v>
      </c>
      <c r="O422" s="48">
        <v>8.0029951253312651E-2</v>
      </c>
      <c r="P422" s="48"/>
      <c r="Q422" s="48"/>
      <c r="R422" s="23"/>
      <c r="S422" s="48"/>
      <c r="T422" s="48"/>
      <c r="U422" s="48"/>
      <c r="V422" s="23"/>
    </row>
    <row r="423" spans="2:22" x14ac:dyDescent="0.3">
      <c r="B423" s="38">
        <v>301</v>
      </c>
      <c r="C423" s="39" t="s">
        <v>125</v>
      </c>
      <c r="D423" s="54" t="s">
        <v>81</v>
      </c>
      <c r="E423" s="39" t="s">
        <v>23</v>
      </c>
      <c r="F423" s="40">
        <v>1</v>
      </c>
      <c r="G423" s="40" t="s">
        <v>124</v>
      </c>
      <c r="H423" s="41"/>
      <c r="I423" s="41"/>
      <c r="J423" s="41"/>
      <c r="K423" s="41"/>
      <c r="L423" s="41">
        <v>0.18579915012093684</v>
      </c>
      <c r="M423" s="41"/>
      <c r="N423" s="41">
        <v>6.3898626875924902E-2</v>
      </c>
      <c r="O423" s="41">
        <v>6.3898626875924902E-2</v>
      </c>
      <c r="P423" s="41"/>
      <c r="Q423" s="41"/>
      <c r="R423" s="42"/>
      <c r="S423" s="41"/>
      <c r="T423" s="41"/>
      <c r="U423" s="41"/>
      <c r="V423" s="42"/>
    </row>
    <row r="424" spans="2:22" x14ac:dyDescent="0.3">
      <c r="B424" s="38">
        <v>301</v>
      </c>
      <c r="C424" s="39" t="s">
        <v>125</v>
      </c>
      <c r="D424" s="54" t="s">
        <v>81</v>
      </c>
      <c r="E424" s="39" t="s">
        <v>24</v>
      </c>
      <c r="F424" s="40">
        <v>1</v>
      </c>
      <c r="G424" s="40" t="s">
        <v>124</v>
      </c>
      <c r="H424" s="41"/>
      <c r="I424" s="41"/>
      <c r="J424" s="41"/>
      <c r="K424" s="41"/>
      <c r="L424" s="41">
        <v>0.1657257420146718</v>
      </c>
      <c r="M424" s="41"/>
      <c r="N424" s="41">
        <v>5.6995133432195422E-2</v>
      </c>
      <c r="O424" s="41">
        <v>5.6995133432195422E-2</v>
      </c>
      <c r="P424" s="41"/>
      <c r="Q424" s="41"/>
      <c r="R424" s="42"/>
      <c r="S424" s="41"/>
      <c r="T424" s="41"/>
      <c r="U424" s="41"/>
      <c r="V424" s="42"/>
    </row>
    <row r="425" spans="2:22" x14ac:dyDescent="0.3">
      <c r="B425" s="38">
        <v>301</v>
      </c>
      <c r="C425" s="39" t="s">
        <v>125</v>
      </c>
      <c r="D425" s="54" t="s">
        <v>81</v>
      </c>
      <c r="E425" s="39" t="s">
        <v>25</v>
      </c>
      <c r="F425" s="40">
        <v>2</v>
      </c>
      <c r="G425" s="40" t="s">
        <v>124</v>
      </c>
      <c r="H425" s="41"/>
      <c r="I425" s="41"/>
      <c r="J425" s="41"/>
      <c r="K425" s="41"/>
      <c r="L425" s="41">
        <v>2.0845198673481403E-3</v>
      </c>
      <c r="M425" s="41"/>
      <c r="N425" s="41">
        <v>7.1689217702251384E-4</v>
      </c>
      <c r="O425" s="41">
        <v>7.1689217702251384E-4</v>
      </c>
      <c r="P425" s="41"/>
      <c r="Q425" s="41"/>
      <c r="R425" s="42"/>
      <c r="S425" s="41"/>
      <c r="T425" s="41"/>
      <c r="U425" s="41"/>
      <c r="V425" s="42"/>
    </row>
    <row r="426" spans="2:22" x14ac:dyDescent="0.3">
      <c r="B426" s="38">
        <v>301</v>
      </c>
      <c r="C426" s="39" t="s">
        <v>125</v>
      </c>
      <c r="D426" s="54" t="s">
        <v>81</v>
      </c>
      <c r="E426" s="39" t="s">
        <v>26</v>
      </c>
      <c r="F426" s="40">
        <v>2</v>
      </c>
      <c r="G426" s="40" t="s">
        <v>124</v>
      </c>
      <c r="H426" s="41"/>
      <c r="I426" s="41"/>
      <c r="J426" s="41"/>
      <c r="K426" s="41"/>
      <c r="L426" s="41">
        <v>0</v>
      </c>
      <c r="M426" s="41"/>
      <c r="N426" s="41">
        <v>0</v>
      </c>
      <c r="O426" s="41">
        <v>0</v>
      </c>
      <c r="P426" s="41"/>
      <c r="Q426" s="41"/>
      <c r="R426" s="42"/>
      <c r="S426" s="41"/>
      <c r="T426" s="41"/>
      <c r="U426" s="41"/>
      <c r="V426" s="42"/>
    </row>
    <row r="427" spans="2:22" x14ac:dyDescent="0.3">
      <c r="B427" s="38">
        <v>301</v>
      </c>
      <c r="C427" s="39" t="s">
        <v>125</v>
      </c>
      <c r="D427" s="54" t="s">
        <v>81</v>
      </c>
      <c r="E427" s="39" t="s">
        <v>27</v>
      </c>
      <c r="F427" s="40">
        <v>2</v>
      </c>
      <c r="G427" s="40" t="s">
        <v>124</v>
      </c>
      <c r="H427" s="41"/>
      <c r="I427" s="41"/>
      <c r="J427" s="41"/>
      <c r="K427" s="41"/>
      <c r="L427" s="41">
        <v>0.28766193448935251</v>
      </c>
      <c r="M427" s="41"/>
      <c r="N427" s="41">
        <v>9.8930498909050674E-2</v>
      </c>
      <c r="O427" s="41">
        <v>9.8930498909050674E-2</v>
      </c>
      <c r="P427" s="41"/>
      <c r="Q427" s="41"/>
      <c r="R427" s="42"/>
      <c r="S427" s="41"/>
      <c r="T427" s="41"/>
      <c r="U427" s="41"/>
      <c r="V427" s="42"/>
    </row>
    <row r="428" spans="2:22" x14ac:dyDescent="0.3">
      <c r="B428" s="38">
        <v>301</v>
      </c>
      <c r="C428" s="39" t="s">
        <v>125</v>
      </c>
      <c r="D428" s="54" t="s">
        <v>81</v>
      </c>
      <c r="E428" s="39" t="s">
        <v>28</v>
      </c>
      <c r="F428" s="40">
        <v>3</v>
      </c>
      <c r="G428" s="40" t="s">
        <v>124</v>
      </c>
      <c r="H428" s="41"/>
      <c r="I428" s="41"/>
      <c r="J428" s="41"/>
      <c r="K428" s="41"/>
      <c r="L428" s="41">
        <v>0.25752300340270146</v>
      </c>
      <c r="M428" s="41"/>
      <c r="N428" s="41">
        <v>8.8565347557757634E-2</v>
      </c>
      <c r="O428" s="41">
        <v>8.8565347557757634E-2</v>
      </c>
      <c r="P428" s="41"/>
      <c r="Q428" s="41"/>
      <c r="R428" s="42"/>
      <c r="S428" s="41"/>
      <c r="T428" s="41"/>
      <c r="U428" s="41"/>
      <c r="V428" s="42"/>
    </row>
    <row r="429" spans="2:22" x14ac:dyDescent="0.3">
      <c r="B429" s="38">
        <v>301</v>
      </c>
      <c r="C429" s="39" t="s">
        <v>125</v>
      </c>
      <c r="D429" s="54" t="s">
        <v>81</v>
      </c>
      <c r="E429" s="39" t="s">
        <v>29</v>
      </c>
      <c r="F429" s="40">
        <v>3</v>
      </c>
      <c r="G429" s="40" t="s">
        <v>124</v>
      </c>
      <c r="H429" s="41"/>
      <c r="I429" s="41"/>
      <c r="J429" s="41"/>
      <c r="K429" s="41"/>
      <c r="L429" s="41">
        <v>0.25815697077201943</v>
      </c>
      <c r="M429" s="41"/>
      <c r="N429" s="41">
        <v>8.8783376781019385E-2</v>
      </c>
      <c r="O429" s="41">
        <v>8.8783376781019385E-2</v>
      </c>
      <c r="P429" s="41"/>
      <c r="Q429" s="41"/>
      <c r="R429" s="42"/>
      <c r="S429" s="41"/>
      <c r="T429" s="41"/>
      <c r="U429" s="41"/>
      <c r="V429" s="42"/>
    </row>
    <row r="430" spans="2:22" x14ac:dyDescent="0.3">
      <c r="B430" s="38">
        <v>301</v>
      </c>
      <c r="C430" s="39" t="s">
        <v>125</v>
      </c>
      <c r="D430" s="54" t="s">
        <v>81</v>
      </c>
      <c r="E430" s="39" t="s">
        <v>30</v>
      </c>
      <c r="F430" s="40">
        <v>3</v>
      </c>
      <c r="G430" s="40" t="s">
        <v>124</v>
      </c>
      <c r="H430" s="41"/>
      <c r="I430" s="41"/>
      <c r="J430" s="41"/>
      <c r="K430" s="41"/>
      <c r="L430" s="41">
        <v>0.26461444975446125</v>
      </c>
      <c r="M430" s="41"/>
      <c r="N430" s="41">
        <v>9.1004183710381548E-2</v>
      </c>
      <c r="O430" s="41">
        <v>9.1004183710381548E-2</v>
      </c>
      <c r="P430" s="41"/>
      <c r="Q430" s="41"/>
      <c r="R430" s="42"/>
      <c r="S430" s="41"/>
      <c r="T430" s="41"/>
      <c r="U430" s="41"/>
      <c r="V430" s="42"/>
    </row>
    <row r="431" spans="2:22" x14ac:dyDescent="0.3">
      <c r="B431" s="38">
        <v>301</v>
      </c>
      <c r="C431" s="39" t="s">
        <v>125</v>
      </c>
      <c r="D431" s="54" t="s">
        <v>81</v>
      </c>
      <c r="E431" s="39" t="s">
        <v>31</v>
      </c>
      <c r="F431" s="40">
        <v>4</v>
      </c>
      <c r="G431" s="40" t="s">
        <v>124</v>
      </c>
      <c r="H431" s="41"/>
      <c r="I431" s="41"/>
      <c r="J431" s="41"/>
      <c r="K431" s="41"/>
      <c r="L431" s="41">
        <v>0.11132217467770572</v>
      </c>
      <c r="M431" s="41"/>
      <c r="N431" s="41">
        <v>3.8285073414583308E-2</v>
      </c>
      <c r="O431" s="41">
        <v>3.8285073414583308E-2</v>
      </c>
      <c r="P431" s="41"/>
      <c r="Q431" s="41"/>
      <c r="R431" s="42"/>
      <c r="S431" s="41"/>
      <c r="T431" s="41"/>
      <c r="U431" s="41"/>
      <c r="V431" s="42"/>
    </row>
    <row r="432" spans="2:22" x14ac:dyDescent="0.3">
      <c r="B432" s="38">
        <v>301</v>
      </c>
      <c r="C432" s="39" t="s">
        <v>125</v>
      </c>
      <c r="D432" s="54" t="s">
        <v>81</v>
      </c>
      <c r="E432" s="39" t="s">
        <v>32</v>
      </c>
      <c r="F432" s="40">
        <v>4</v>
      </c>
      <c r="G432" s="40" t="s">
        <v>124</v>
      </c>
      <c r="H432" s="41"/>
      <c r="I432" s="41"/>
      <c r="J432" s="41"/>
      <c r="K432" s="41"/>
      <c r="L432" s="41">
        <v>0</v>
      </c>
      <c r="M432" s="41"/>
      <c r="N432" s="41">
        <v>0</v>
      </c>
      <c r="O432" s="41">
        <v>0</v>
      </c>
      <c r="P432" s="41"/>
      <c r="Q432" s="41"/>
      <c r="R432" s="42"/>
      <c r="S432" s="41"/>
      <c r="T432" s="41"/>
      <c r="U432" s="41"/>
      <c r="V432" s="42"/>
    </row>
    <row r="433" spans="2:22" x14ac:dyDescent="0.3">
      <c r="B433" s="38">
        <v>301</v>
      </c>
      <c r="C433" s="39" t="s">
        <v>125</v>
      </c>
      <c r="D433" s="54" t="s">
        <v>81</v>
      </c>
      <c r="E433" s="39" t="s">
        <v>33</v>
      </c>
      <c r="F433" s="40">
        <v>4</v>
      </c>
      <c r="G433" s="40" t="s">
        <v>124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  <c r="S433" s="41"/>
      <c r="T433" s="41"/>
      <c r="U433" s="41"/>
      <c r="V433" s="42"/>
    </row>
    <row r="434" spans="2:22" x14ac:dyDescent="0.3">
      <c r="B434" s="43">
        <v>301</v>
      </c>
      <c r="C434" s="44" t="s">
        <v>125</v>
      </c>
      <c r="D434" s="44"/>
      <c r="E434" s="44" t="s">
        <v>83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1.7655924280289843</v>
      </c>
      <c r="M434" s="46">
        <f t="shared" si="33"/>
        <v>0</v>
      </c>
      <c r="N434" s="46">
        <f t="shared" si="33"/>
        <v>0.60720908411124797</v>
      </c>
      <c r="O434" s="46">
        <f t="shared" si="33"/>
        <v>0.60720908411124797</v>
      </c>
      <c r="P434" s="46">
        <f t="shared" si="33"/>
        <v>0</v>
      </c>
      <c r="Q434" s="46">
        <f t="shared" si="33"/>
        <v>0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2" x14ac:dyDescent="0.3">
      <c r="B435" s="38">
        <v>301</v>
      </c>
      <c r="C435" s="39" t="s">
        <v>126</v>
      </c>
      <c r="D435" s="39" t="s">
        <v>81</v>
      </c>
      <c r="E435" s="39" t="s">
        <v>22</v>
      </c>
      <c r="F435" s="40">
        <v>1</v>
      </c>
      <c r="G435" s="40" t="s">
        <v>104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8">
        <v>3.3729926500552403</v>
      </c>
      <c r="R435" s="23"/>
      <c r="S435" s="48"/>
      <c r="T435" s="48"/>
      <c r="U435" s="48"/>
      <c r="V435" s="23"/>
    </row>
    <row r="436" spans="2:22" x14ac:dyDescent="0.3">
      <c r="B436" s="38">
        <v>301</v>
      </c>
      <c r="C436" s="39" t="s">
        <v>126</v>
      </c>
      <c r="D436" s="39" t="s">
        <v>81</v>
      </c>
      <c r="E436" s="39" t="s">
        <v>23</v>
      </c>
      <c r="F436" s="40">
        <v>1</v>
      </c>
      <c r="G436" s="40" t="s">
        <v>104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8">
        <v>2.6931117091264705</v>
      </c>
      <c r="R436" s="23"/>
      <c r="S436" s="48"/>
      <c r="T436" s="48"/>
      <c r="U436" s="48"/>
      <c r="V436" s="23"/>
    </row>
    <row r="437" spans="2:22" x14ac:dyDescent="0.3">
      <c r="B437" s="38">
        <v>301</v>
      </c>
      <c r="C437" s="39" t="s">
        <v>126</v>
      </c>
      <c r="D437" s="39" t="s">
        <v>81</v>
      </c>
      <c r="E437" s="39" t="s">
        <v>24</v>
      </c>
      <c r="F437" s="40">
        <v>1</v>
      </c>
      <c r="G437" s="40" t="s">
        <v>104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8">
        <v>2.4021527333837449</v>
      </c>
      <c r="R437" s="23"/>
      <c r="S437" s="48"/>
      <c r="T437" s="48"/>
      <c r="U437" s="48"/>
      <c r="V437" s="23"/>
    </row>
    <row r="438" spans="2:22" x14ac:dyDescent="0.3">
      <c r="B438" s="38">
        <v>301</v>
      </c>
      <c r="C438" s="39" t="s">
        <v>126</v>
      </c>
      <c r="D438" s="39" t="s">
        <v>81</v>
      </c>
      <c r="E438" s="39" t="s">
        <v>25</v>
      </c>
      <c r="F438" s="40">
        <v>2</v>
      </c>
      <c r="G438" s="40" t="s">
        <v>104</v>
      </c>
      <c r="H438" s="48"/>
      <c r="I438" s="48"/>
      <c r="J438" s="48"/>
      <c r="K438" s="48"/>
      <c r="L438" s="48"/>
      <c r="M438" s="48"/>
      <c r="N438" s="48"/>
      <c r="O438" s="48"/>
      <c r="P438" s="48"/>
      <c r="Q438" s="48">
        <v>3.0214588489818048E-2</v>
      </c>
      <c r="R438" s="23"/>
      <c r="S438" s="48"/>
      <c r="T438" s="48"/>
      <c r="U438" s="48"/>
      <c r="V438" s="23"/>
    </row>
    <row r="439" spans="2:22" x14ac:dyDescent="0.3">
      <c r="B439" s="38">
        <v>301</v>
      </c>
      <c r="C439" s="39" t="s">
        <v>126</v>
      </c>
      <c r="D439" s="39" t="s">
        <v>81</v>
      </c>
      <c r="E439" s="39" t="s">
        <v>26</v>
      </c>
      <c r="F439" s="40">
        <v>2</v>
      </c>
      <c r="G439" s="40" t="s">
        <v>104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>
        <v>0</v>
      </c>
      <c r="R439" s="23"/>
      <c r="S439" s="48"/>
      <c r="T439" s="48"/>
      <c r="U439" s="48"/>
      <c r="V439" s="23"/>
    </row>
    <row r="440" spans="2:22" x14ac:dyDescent="0.3">
      <c r="B440" s="38">
        <v>301</v>
      </c>
      <c r="C440" s="39" t="s">
        <v>126</v>
      </c>
      <c r="D440" s="39" t="s">
        <v>81</v>
      </c>
      <c r="E440" s="39" t="s">
        <v>27</v>
      </c>
      <c r="F440" s="40">
        <v>2</v>
      </c>
      <c r="G440" s="40" t="s">
        <v>104</v>
      </c>
      <c r="H440" s="48"/>
      <c r="I440" s="48"/>
      <c r="J440" s="48"/>
      <c r="K440" s="48"/>
      <c r="L440" s="48"/>
      <c r="M440" s="48"/>
      <c r="N440" s="48"/>
      <c r="O440" s="48"/>
      <c r="P440" s="48"/>
      <c r="Q440" s="48">
        <v>4.1695870166197757</v>
      </c>
      <c r="R440" s="23"/>
      <c r="S440" s="48"/>
      <c r="T440" s="48"/>
      <c r="U440" s="48"/>
      <c r="V440" s="23"/>
    </row>
    <row r="441" spans="2:22" x14ac:dyDescent="0.3">
      <c r="B441" s="38">
        <v>301</v>
      </c>
      <c r="C441" s="39" t="s">
        <v>126</v>
      </c>
      <c r="D441" s="39" t="s">
        <v>81</v>
      </c>
      <c r="E441" s="39" t="s">
        <v>28</v>
      </c>
      <c r="F441" s="40">
        <v>3</v>
      </c>
      <c r="G441" s="40" t="s">
        <v>104</v>
      </c>
      <c r="H441" s="48"/>
      <c r="I441" s="48"/>
      <c r="J441" s="48"/>
      <c r="K441" s="48"/>
      <c r="L441" s="48"/>
      <c r="M441" s="48"/>
      <c r="N441" s="48"/>
      <c r="O441" s="48"/>
      <c r="P441" s="48"/>
      <c r="Q441" s="48">
        <v>3.7327308299408606</v>
      </c>
      <c r="R441" s="23"/>
      <c r="S441" s="48"/>
      <c r="T441" s="48"/>
      <c r="U441" s="48"/>
      <c r="V441" s="23"/>
    </row>
    <row r="442" spans="2:22" x14ac:dyDescent="0.3">
      <c r="B442" s="38">
        <v>301</v>
      </c>
      <c r="C442" s="39" t="s">
        <v>126</v>
      </c>
      <c r="D442" s="39" t="s">
        <v>81</v>
      </c>
      <c r="E442" s="39" t="s">
        <v>29</v>
      </c>
      <c r="F442" s="40">
        <v>3</v>
      </c>
      <c r="G442" s="40" t="s">
        <v>104</v>
      </c>
      <c r="H442" s="48"/>
      <c r="I442" s="48"/>
      <c r="J442" s="48"/>
      <c r="K442" s="48"/>
      <c r="L442" s="48"/>
      <c r="M442" s="48"/>
      <c r="N442" s="48"/>
      <c r="O442" s="48"/>
      <c r="P442" s="48"/>
      <c r="Q442" s="48">
        <v>3.741920026685857</v>
      </c>
      <c r="R442" s="23"/>
      <c r="S442" s="48"/>
      <c r="T442" s="48"/>
      <c r="U442" s="48"/>
      <c r="V442" s="23"/>
    </row>
    <row r="443" spans="2:22" x14ac:dyDescent="0.3">
      <c r="B443" s="38">
        <v>301</v>
      </c>
      <c r="C443" s="39" t="s">
        <v>126</v>
      </c>
      <c r="D443" s="39" t="s">
        <v>81</v>
      </c>
      <c r="E443" s="39" t="s">
        <v>30</v>
      </c>
      <c r="F443" s="40">
        <v>3</v>
      </c>
      <c r="G443" s="40" t="s">
        <v>104</v>
      </c>
      <c r="H443" s="48"/>
      <c r="I443" s="48"/>
      <c r="J443" s="48"/>
      <c r="K443" s="48"/>
      <c r="L443" s="48"/>
      <c r="M443" s="48"/>
      <c r="N443" s="48"/>
      <c r="O443" s="48"/>
      <c r="P443" s="48"/>
      <c r="Q443" s="48">
        <v>3.835519552021319</v>
      </c>
      <c r="R443" s="23"/>
      <c r="S443" s="48"/>
      <c r="T443" s="48"/>
      <c r="U443" s="48"/>
      <c r="V443" s="23"/>
    </row>
    <row r="444" spans="2:22" x14ac:dyDescent="0.3">
      <c r="B444" s="38">
        <v>301</v>
      </c>
      <c r="C444" s="39" t="s">
        <v>126</v>
      </c>
      <c r="D444" s="39" t="s">
        <v>81</v>
      </c>
      <c r="E444" s="39" t="s">
        <v>31</v>
      </c>
      <c r="F444" s="40">
        <v>4</v>
      </c>
      <c r="G444" s="40" t="s">
        <v>104</v>
      </c>
      <c r="H444" s="48"/>
      <c r="I444" s="48"/>
      <c r="J444" s="48"/>
      <c r="K444" s="48"/>
      <c r="L444" s="48"/>
      <c r="M444" s="48"/>
      <c r="N444" s="48"/>
      <c r="O444" s="48"/>
      <c r="P444" s="48"/>
      <c r="Q444" s="48">
        <v>1.613586778598338</v>
      </c>
      <c r="R444" s="23"/>
      <c r="S444" s="48"/>
      <c r="T444" s="48"/>
      <c r="U444" s="48"/>
      <c r="V444" s="23"/>
    </row>
    <row r="445" spans="2:22" x14ac:dyDescent="0.3">
      <c r="B445" s="38">
        <v>301</v>
      </c>
      <c r="C445" s="39" t="s">
        <v>126</v>
      </c>
      <c r="D445" s="39" t="s">
        <v>81</v>
      </c>
      <c r="E445" s="39" t="s">
        <v>32</v>
      </c>
      <c r="F445" s="40">
        <v>4</v>
      </c>
      <c r="G445" s="40" t="s">
        <v>104</v>
      </c>
      <c r="H445" s="48"/>
      <c r="I445" s="48"/>
      <c r="J445" s="48"/>
      <c r="K445" s="48"/>
      <c r="L445" s="48"/>
      <c r="M445" s="48"/>
      <c r="N445" s="48"/>
      <c r="O445" s="48"/>
      <c r="P445" s="48"/>
      <c r="Q445" s="48">
        <v>0</v>
      </c>
      <c r="R445" s="23"/>
      <c r="S445" s="48"/>
      <c r="T445" s="48"/>
      <c r="U445" s="48"/>
      <c r="V445" s="23"/>
    </row>
    <row r="446" spans="2:22" x14ac:dyDescent="0.3">
      <c r="B446" s="38">
        <v>301</v>
      </c>
      <c r="C446" s="39" t="s">
        <v>126</v>
      </c>
      <c r="D446" s="39" t="s">
        <v>81</v>
      </c>
      <c r="E446" s="39" t="s">
        <v>33</v>
      </c>
      <c r="F446" s="40">
        <v>4</v>
      </c>
      <c r="G446" s="40" t="s">
        <v>104</v>
      </c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23"/>
      <c r="S446" s="48"/>
      <c r="T446" s="48"/>
      <c r="U446" s="48"/>
      <c r="V446" s="23"/>
    </row>
    <row r="447" spans="2:22" x14ac:dyDescent="0.3">
      <c r="B447" s="43">
        <v>301</v>
      </c>
      <c r="C447" s="44" t="s">
        <v>126</v>
      </c>
      <c r="D447" s="44"/>
      <c r="E447" s="44" t="s">
        <v>83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25.591815884921424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2" x14ac:dyDescent="0.3">
      <c r="B448" s="38">
        <v>406</v>
      </c>
      <c r="C448" s="39" t="s">
        <v>127</v>
      </c>
      <c r="D448" s="54" t="s">
        <v>81</v>
      </c>
      <c r="E448" s="39" t="s">
        <v>22</v>
      </c>
      <c r="F448" s="40">
        <v>1</v>
      </c>
      <c r="G448" s="40" t="s">
        <v>104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8">
        <v>1.378051340247108E-6</v>
      </c>
      <c r="R448" s="23"/>
      <c r="S448" s="48"/>
      <c r="T448" s="48"/>
      <c r="U448" s="48"/>
      <c r="V448" s="23"/>
    </row>
    <row r="449" spans="2:22" x14ac:dyDescent="0.3">
      <c r="B449" s="38">
        <v>406</v>
      </c>
      <c r="C449" s="39" t="s">
        <v>127</v>
      </c>
      <c r="D449" s="54" t="s">
        <v>81</v>
      </c>
      <c r="E449" s="39" t="s">
        <v>23</v>
      </c>
      <c r="F449" s="40">
        <v>1</v>
      </c>
      <c r="G449" s="40" t="s">
        <v>104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1.378051340247108E-6</v>
      </c>
      <c r="R449" s="23"/>
      <c r="S449" s="48"/>
      <c r="T449" s="48"/>
      <c r="U449" s="48"/>
      <c r="V449" s="23"/>
    </row>
    <row r="450" spans="2:22" x14ac:dyDescent="0.3">
      <c r="B450" s="38">
        <v>406</v>
      </c>
      <c r="C450" s="39" t="s">
        <v>127</v>
      </c>
      <c r="D450" s="54" t="s">
        <v>81</v>
      </c>
      <c r="E450" s="39" t="s">
        <v>24</v>
      </c>
      <c r="F450" s="40">
        <v>1</v>
      </c>
      <c r="G450" s="40" t="s">
        <v>104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8">
        <v>0</v>
      </c>
      <c r="R450" s="23"/>
      <c r="S450" s="48"/>
      <c r="T450" s="48"/>
      <c r="U450" s="48"/>
      <c r="V450" s="23"/>
    </row>
    <row r="451" spans="2:22" x14ac:dyDescent="0.3">
      <c r="B451" s="38">
        <v>406</v>
      </c>
      <c r="C451" s="39" t="s">
        <v>127</v>
      </c>
      <c r="D451" s="54" t="s">
        <v>81</v>
      </c>
      <c r="E451" s="39" t="s">
        <v>25</v>
      </c>
      <c r="F451" s="40">
        <v>2</v>
      </c>
      <c r="G451" s="40" t="s">
        <v>104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>
        <v>0</v>
      </c>
      <c r="R451" s="23"/>
      <c r="S451" s="48"/>
      <c r="T451" s="48"/>
      <c r="U451" s="48"/>
      <c r="V451" s="23"/>
    </row>
    <row r="452" spans="2:22" x14ac:dyDescent="0.3">
      <c r="B452" s="38">
        <v>406</v>
      </c>
      <c r="C452" s="39" t="s">
        <v>127</v>
      </c>
      <c r="D452" s="54" t="s">
        <v>81</v>
      </c>
      <c r="E452" s="39" t="s">
        <v>26</v>
      </c>
      <c r="F452" s="40">
        <v>2</v>
      </c>
      <c r="G452" s="40" t="s">
        <v>104</v>
      </c>
      <c r="H452" s="48"/>
      <c r="I452" s="48"/>
      <c r="J452" s="48"/>
      <c r="K452" s="48"/>
      <c r="L452" s="48"/>
      <c r="M452" s="48"/>
      <c r="N452" s="48"/>
      <c r="O452" s="48"/>
      <c r="P452" s="48"/>
      <c r="Q452" s="48">
        <v>0</v>
      </c>
      <c r="R452" s="23"/>
      <c r="S452" s="48"/>
      <c r="T452" s="48"/>
      <c r="U452" s="48"/>
      <c r="V452" s="23"/>
    </row>
    <row r="453" spans="2:22" x14ac:dyDescent="0.3">
      <c r="B453" s="38">
        <v>406</v>
      </c>
      <c r="C453" s="39" t="s">
        <v>127</v>
      </c>
      <c r="D453" s="54" t="s">
        <v>81</v>
      </c>
      <c r="E453" s="39" t="s">
        <v>27</v>
      </c>
      <c r="F453" s="40">
        <v>2</v>
      </c>
      <c r="G453" s="40" t="s">
        <v>104</v>
      </c>
      <c r="H453" s="48"/>
      <c r="I453" s="48"/>
      <c r="J453" s="48"/>
      <c r="K453" s="48"/>
      <c r="L453" s="48"/>
      <c r="M453" s="48"/>
      <c r="N453" s="48"/>
      <c r="O453" s="48"/>
      <c r="P453" s="48"/>
      <c r="Q453" s="48">
        <v>4.8590249569406715E-6</v>
      </c>
      <c r="R453" s="23"/>
      <c r="S453" s="48"/>
      <c r="T453" s="48"/>
      <c r="U453" s="48"/>
      <c r="V453" s="23"/>
    </row>
    <row r="454" spans="2:22" x14ac:dyDescent="0.3">
      <c r="B454" s="38">
        <v>406</v>
      </c>
      <c r="C454" s="39" t="s">
        <v>127</v>
      </c>
      <c r="D454" s="54" t="s">
        <v>81</v>
      </c>
      <c r="E454" s="39" t="s">
        <v>28</v>
      </c>
      <c r="F454" s="40">
        <v>3</v>
      </c>
      <c r="G454" s="40" t="s">
        <v>104</v>
      </c>
      <c r="H454" s="48"/>
      <c r="I454" s="48"/>
      <c r="J454" s="48"/>
      <c r="K454" s="48"/>
      <c r="L454" s="48"/>
      <c r="M454" s="48"/>
      <c r="N454" s="48"/>
      <c r="O454" s="48"/>
      <c r="P454" s="48"/>
      <c r="Q454" s="48">
        <v>7.9656146835092979E-7</v>
      </c>
      <c r="R454" s="23"/>
      <c r="S454" s="48"/>
      <c r="T454" s="48"/>
      <c r="U454" s="48"/>
      <c r="V454" s="23"/>
    </row>
    <row r="455" spans="2:22" x14ac:dyDescent="0.3">
      <c r="B455" s="38">
        <v>406</v>
      </c>
      <c r="C455" s="39" t="s">
        <v>127</v>
      </c>
      <c r="D455" s="54" t="s">
        <v>81</v>
      </c>
      <c r="E455" s="39" t="s">
        <v>29</v>
      </c>
      <c r="F455" s="40">
        <v>3</v>
      </c>
      <c r="G455" s="40" t="s">
        <v>104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>
        <v>1.0156158721474354E-6</v>
      </c>
      <c r="R455" s="23"/>
      <c r="S455" s="48"/>
      <c r="T455" s="48"/>
      <c r="U455" s="48"/>
      <c r="V455" s="23"/>
    </row>
    <row r="456" spans="2:22" x14ac:dyDescent="0.3">
      <c r="B456" s="38">
        <v>406</v>
      </c>
      <c r="C456" s="39" t="s">
        <v>127</v>
      </c>
      <c r="D456" s="54" t="s">
        <v>81</v>
      </c>
      <c r="E456" s="39" t="s">
        <v>30</v>
      </c>
      <c r="F456" s="40">
        <v>3</v>
      </c>
      <c r="G456" s="40" t="s">
        <v>104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>
        <v>1.0156158721474354E-6</v>
      </c>
      <c r="R456" s="23"/>
      <c r="S456" s="48"/>
      <c r="T456" s="48"/>
      <c r="U456" s="48"/>
      <c r="V456" s="23"/>
    </row>
    <row r="457" spans="2:22" x14ac:dyDescent="0.3">
      <c r="B457" s="38">
        <v>406</v>
      </c>
      <c r="C457" s="39" t="s">
        <v>127</v>
      </c>
      <c r="D457" s="54" t="s">
        <v>81</v>
      </c>
      <c r="E457" s="39" t="s">
        <v>31</v>
      </c>
      <c r="F457" s="40">
        <v>4</v>
      </c>
      <c r="G457" s="40" t="s">
        <v>104</v>
      </c>
      <c r="H457" s="48"/>
      <c r="I457" s="48"/>
      <c r="J457" s="48"/>
      <c r="K457" s="48"/>
      <c r="L457" s="48"/>
      <c r="M457" s="48"/>
      <c r="N457" s="48"/>
      <c r="O457" s="48"/>
      <c r="P457" s="48"/>
      <c r="Q457" s="48">
        <v>1.0873064042990194E-5</v>
      </c>
      <c r="R457" s="23"/>
      <c r="S457" s="48"/>
      <c r="T457" s="48"/>
      <c r="U457" s="48"/>
      <c r="V457" s="23"/>
    </row>
    <row r="458" spans="2:22" x14ac:dyDescent="0.3">
      <c r="B458" s="38">
        <v>406</v>
      </c>
      <c r="C458" s="39" t="s">
        <v>127</v>
      </c>
      <c r="D458" s="54" t="s">
        <v>81</v>
      </c>
      <c r="E458" s="39" t="s">
        <v>32</v>
      </c>
      <c r="F458" s="40">
        <v>4</v>
      </c>
      <c r="G458" s="40" t="s">
        <v>104</v>
      </c>
      <c r="H458" s="48"/>
      <c r="I458" s="48"/>
      <c r="J458" s="48"/>
      <c r="K458" s="48"/>
      <c r="L458" s="48"/>
      <c r="M458" s="48"/>
      <c r="N458" s="48"/>
      <c r="O458" s="48"/>
      <c r="P458" s="48"/>
      <c r="Q458" s="48">
        <v>1.0753579822737506E-6</v>
      </c>
      <c r="R458" s="23"/>
      <c r="S458" s="48"/>
      <c r="T458" s="48"/>
      <c r="U458" s="48"/>
      <c r="V458" s="23"/>
    </row>
    <row r="459" spans="2:22" x14ac:dyDescent="0.3">
      <c r="B459" s="38">
        <v>406</v>
      </c>
      <c r="C459" s="39" t="s">
        <v>127</v>
      </c>
      <c r="D459" s="54" t="s">
        <v>81</v>
      </c>
      <c r="E459" s="39" t="s">
        <v>33</v>
      </c>
      <c r="F459" s="40">
        <v>4</v>
      </c>
      <c r="G459" s="40" t="s">
        <v>104</v>
      </c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23"/>
      <c r="S459" s="48"/>
      <c r="T459" s="48"/>
      <c r="U459" s="48"/>
      <c r="V459" s="23"/>
    </row>
    <row r="460" spans="2:22" x14ac:dyDescent="0.3">
      <c r="B460" s="43">
        <v>406</v>
      </c>
      <c r="C460" s="44" t="s">
        <v>127</v>
      </c>
      <c r="D460" s="44"/>
      <c r="E460" s="44" t="s">
        <v>83</v>
      </c>
      <c r="F460" s="45"/>
      <c r="G460" s="45"/>
      <c r="H460" s="46">
        <f>SUM(H448:H459)</f>
        <v>0</v>
      </c>
      <c r="I460" s="46">
        <f t="shared" ref="I460:V460" si="35">SUM(I448:I459)</f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2.2391342875344632E-5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0</v>
      </c>
      <c r="V460" s="47">
        <f t="shared" si="35"/>
        <v>0</v>
      </c>
    </row>
    <row r="461" spans="2:22" x14ac:dyDescent="0.3">
      <c r="B461" s="38">
        <v>408</v>
      </c>
      <c r="C461" s="39" t="s">
        <v>128</v>
      </c>
      <c r="D461" s="54" t="s">
        <v>81</v>
      </c>
      <c r="E461" s="39" t="s">
        <v>22</v>
      </c>
      <c r="F461" s="40">
        <v>1</v>
      </c>
      <c r="G461" s="40" t="s">
        <v>104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>
        <v>1.4542959840722557E-7</v>
      </c>
      <c r="R461" s="23"/>
      <c r="S461" s="48"/>
      <c r="T461" s="48"/>
      <c r="U461" s="48"/>
      <c r="V461" s="23"/>
    </row>
    <row r="462" spans="2:22" x14ac:dyDescent="0.3">
      <c r="B462" s="38">
        <v>408</v>
      </c>
      <c r="C462" s="39" t="s">
        <v>128</v>
      </c>
      <c r="D462" s="54" t="s">
        <v>81</v>
      </c>
      <c r="E462" s="39" t="s">
        <v>23</v>
      </c>
      <c r="F462" s="40">
        <v>1</v>
      </c>
      <c r="G462" s="40" t="s">
        <v>104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8">
        <v>1.4542959840722557E-7</v>
      </c>
      <c r="R462" s="23"/>
      <c r="S462" s="48"/>
      <c r="T462" s="48"/>
      <c r="U462" s="48"/>
      <c r="V462" s="23"/>
    </row>
    <row r="463" spans="2:22" x14ac:dyDescent="0.3">
      <c r="B463" s="38">
        <v>408</v>
      </c>
      <c r="C463" s="39" t="s">
        <v>128</v>
      </c>
      <c r="D463" s="54" t="s">
        <v>81</v>
      </c>
      <c r="E463" s="39" t="s">
        <v>24</v>
      </c>
      <c r="F463" s="40">
        <v>1</v>
      </c>
      <c r="G463" s="40" t="s">
        <v>104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8">
        <v>1.4627023192403416E-7</v>
      </c>
      <c r="R463" s="23"/>
      <c r="S463" s="48"/>
      <c r="T463" s="48"/>
      <c r="U463" s="48"/>
      <c r="V463" s="23"/>
    </row>
    <row r="464" spans="2:22" x14ac:dyDescent="0.3">
      <c r="B464" s="38">
        <v>408</v>
      </c>
      <c r="C464" s="39" t="s">
        <v>128</v>
      </c>
      <c r="D464" s="54" t="s">
        <v>81</v>
      </c>
      <c r="E464" s="39" t="s">
        <v>25</v>
      </c>
      <c r="F464" s="40">
        <v>2</v>
      </c>
      <c r="G464" s="40" t="s">
        <v>104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>
        <v>0</v>
      </c>
      <c r="R464" s="23"/>
      <c r="S464" s="48"/>
      <c r="T464" s="48"/>
      <c r="U464" s="48"/>
      <c r="V464" s="23"/>
    </row>
    <row r="465" spans="2:22" x14ac:dyDescent="0.3">
      <c r="B465" s="38">
        <v>408</v>
      </c>
      <c r="C465" s="39" t="s">
        <v>128</v>
      </c>
      <c r="D465" s="54" t="s">
        <v>81</v>
      </c>
      <c r="E465" s="39" t="s">
        <v>26</v>
      </c>
      <c r="F465" s="40">
        <v>2</v>
      </c>
      <c r="G465" s="40" t="s">
        <v>104</v>
      </c>
      <c r="H465" s="48"/>
      <c r="I465" s="48"/>
      <c r="J465" s="48"/>
      <c r="K465" s="48"/>
      <c r="L465" s="48"/>
      <c r="M465" s="48"/>
      <c r="N465" s="48"/>
      <c r="O465" s="48"/>
      <c r="P465" s="48"/>
      <c r="Q465" s="48">
        <v>0</v>
      </c>
      <c r="R465" s="23"/>
      <c r="S465" s="48"/>
      <c r="T465" s="48"/>
      <c r="U465" s="48"/>
      <c r="V465" s="23"/>
    </row>
    <row r="466" spans="2:22" x14ac:dyDescent="0.3">
      <c r="B466" s="38">
        <v>408</v>
      </c>
      <c r="C466" s="39" t="s">
        <v>128</v>
      </c>
      <c r="D466" s="54" t="s">
        <v>81</v>
      </c>
      <c r="E466" s="39" t="s">
        <v>27</v>
      </c>
      <c r="F466" s="40">
        <v>2</v>
      </c>
      <c r="G466" s="40" t="s">
        <v>104</v>
      </c>
      <c r="H466" s="48"/>
      <c r="I466" s="48"/>
      <c r="J466" s="48"/>
      <c r="K466" s="48"/>
      <c r="L466" s="48"/>
      <c r="M466" s="48"/>
      <c r="N466" s="48"/>
      <c r="O466" s="48"/>
      <c r="P466" s="48"/>
      <c r="Q466" s="48">
        <v>0</v>
      </c>
      <c r="R466" s="23"/>
      <c r="S466" s="48"/>
      <c r="T466" s="48"/>
      <c r="U466" s="48"/>
      <c r="V466" s="23"/>
    </row>
    <row r="467" spans="2:22" x14ac:dyDescent="0.3">
      <c r="B467" s="38">
        <v>408</v>
      </c>
      <c r="C467" s="39" t="s">
        <v>128</v>
      </c>
      <c r="D467" s="54" t="s">
        <v>81</v>
      </c>
      <c r="E467" s="39" t="s">
        <v>28</v>
      </c>
      <c r="F467" s="40">
        <v>3</v>
      </c>
      <c r="G467" s="40" t="s">
        <v>104</v>
      </c>
      <c r="H467" s="48"/>
      <c r="I467" s="48"/>
      <c r="J467" s="48"/>
      <c r="K467" s="48"/>
      <c r="L467" s="48"/>
      <c r="M467" s="48"/>
      <c r="N467" s="48"/>
      <c r="O467" s="48"/>
      <c r="P467" s="48"/>
      <c r="Q467" s="48">
        <v>0</v>
      </c>
      <c r="R467" s="23"/>
      <c r="S467" s="48"/>
      <c r="T467" s="48"/>
      <c r="U467" s="48"/>
      <c r="V467" s="23"/>
    </row>
    <row r="468" spans="2:22" x14ac:dyDescent="0.3">
      <c r="B468" s="38">
        <v>408</v>
      </c>
      <c r="C468" s="39" t="s">
        <v>128</v>
      </c>
      <c r="D468" s="54" t="s">
        <v>81</v>
      </c>
      <c r="E468" s="39" t="s">
        <v>29</v>
      </c>
      <c r="F468" s="40">
        <v>3</v>
      </c>
      <c r="G468" s="40" t="s">
        <v>104</v>
      </c>
      <c r="H468" s="48"/>
      <c r="I468" s="48"/>
      <c r="J468" s="48"/>
      <c r="K468" s="48"/>
      <c r="L468" s="48"/>
      <c r="M468" s="48"/>
      <c r="N468" s="48"/>
      <c r="O468" s="48"/>
      <c r="P468" s="48"/>
      <c r="Q468" s="48">
        <v>0</v>
      </c>
      <c r="R468" s="23"/>
      <c r="S468" s="48"/>
      <c r="T468" s="48"/>
      <c r="U468" s="48"/>
      <c r="V468" s="23"/>
    </row>
    <row r="469" spans="2:22" x14ac:dyDescent="0.3">
      <c r="B469" s="38">
        <v>408</v>
      </c>
      <c r="C469" s="39" t="s">
        <v>128</v>
      </c>
      <c r="D469" s="54" t="s">
        <v>81</v>
      </c>
      <c r="E469" s="39" t="s">
        <v>30</v>
      </c>
      <c r="F469" s="40">
        <v>3</v>
      </c>
      <c r="G469" s="40" t="s">
        <v>104</v>
      </c>
      <c r="H469" s="48"/>
      <c r="I469" s="48"/>
      <c r="J469" s="48"/>
      <c r="K469" s="48"/>
      <c r="L469" s="48"/>
      <c r="M469" s="48"/>
      <c r="N469" s="48"/>
      <c r="O469" s="48"/>
      <c r="P469" s="48"/>
      <c r="Q469" s="48">
        <v>0</v>
      </c>
      <c r="R469" s="23"/>
      <c r="S469" s="48"/>
      <c r="T469" s="48"/>
      <c r="U469" s="48"/>
      <c r="V469" s="23"/>
    </row>
    <row r="470" spans="2:22" x14ac:dyDescent="0.3">
      <c r="B470" s="38">
        <v>408</v>
      </c>
      <c r="C470" s="39" t="s">
        <v>128</v>
      </c>
      <c r="D470" s="54" t="s">
        <v>81</v>
      </c>
      <c r="E470" s="39" t="s">
        <v>31</v>
      </c>
      <c r="F470" s="40">
        <v>4</v>
      </c>
      <c r="G470" s="40" t="s">
        <v>104</v>
      </c>
      <c r="H470" s="48"/>
      <c r="I470" s="48"/>
      <c r="J470" s="48"/>
      <c r="K470" s="48"/>
      <c r="L470" s="48"/>
      <c r="M470" s="48"/>
      <c r="N470" s="48"/>
      <c r="O470" s="48"/>
      <c r="P470" s="48"/>
      <c r="Q470" s="48">
        <v>0</v>
      </c>
      <c r="R470" s="23"/>
      <c r="S470" s="48"/>
      <c r="T470" s="48"/>
      <c r="U470" s="48"/>
      <c r="V470" s="23"/>
    </row>
    <row r="471" spans="2:22" x14ac:dyDescent="0.3">
      <c r="B471" s="38">
        <v>408</v>
      </c>
      <c r="C471" s="39" t="s">
        <v>128</v>
      </c>
      <c r="D471" s="54" t="s">
        <v>81</v>
      </c>
      <c r="E471" s="39" t="s">
        <v>32</v>
      </c>
      <c r="F471" s="40">
        <v>4</v>
      </c>
      <c r="G471" s="40" t="s">
        <v>104</v>
      </c>
      <c r="H471" s="48"/>
      <c r="I471" s="48"/>
      <c r="J471" s="48"/>
      <c r="K471" s="48"/>
      <c r="L471" s="48"/>
      <c r="M471" s="48"/>
      <c r="N471" s="48"/>
      <c r="O471" s="48"/>
      <c r="P471" s="48"/>
      <c r="Q471" s="48">
        <v>0</v>
      </c>
      <c r="R471" s="23"/>
      <c r="S471" s="48"/>
      <c r="T471" s="48"/>
      <c r="U471" s="48"/>
      <c r="V471" s="23"/>
    </row>
    <row r="472" spans="2:22" x14ac:dyDescent="0.3">
      <c r="B472" s="38">
        <v>408</v>
      </c>
      <c r="C472" s="39" t="s">
        <v>128</v>
      </c>
      <c r="D472" s="54" t="s">
        <v>81</v>
      </c>
      <c r="E472" s="39" t="s">
        <v>33</v>
      </c>
      <c r="F472" s="40">
        <v>4</v>
      </c>
      <c r="G472" s="40" t="s">
        <v>104</v>
      </c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23"/>
      <c r="S472" s="48"/>
      <c r="T472" s="48"/>
      <c r="U472" s="48"/>
      <c r="V472" s="23"/>
    </row>
    <row r="473" spans="2:22" x14ac:dyDescent="0.3">
      <c r="B473" s="43">
        <v>408</v>
      </c>
      <c r="C473" s="44" t="s">
        <v>128</v>
      </c>
      <c r="D473" s="44"/>
      <c r="E473" s="44" t="s">
        <v>83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4.3712942873848529E-7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3">
      <c r="B474" s="38">
        <v>501</v>
      </c>
      <c r="C474" s="39" t="s">
        <v>129</v>
      </c>
      <c r="D474" s="27" t="s">
        <v>130</v>
      </c>
      <c r="E474" s="39" t="s">
        <v>22</v>
      </c>
      <c r="F474" s="40">
        <v>1</v>
      </c>
      <c r="G474" s="40" t="s">
        <v>104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23"/>
      <c r="S474" s="59">
        <v>2.7443191153252961E-2</v>
      </c>
      <c r="T474" s="48"/>
      <c r="U474" s="48"/>
      <c r="V474" s="60">
        <v>0.68607977883132398</v>
      </c>
    </row>
    <row r="475" spans="2:22" x14ac:dyDescent="0.3">
      <c r="B475" s="38">
        <v>501</v>
      </c>
      <c r="C475" s="39" t="s">
        <v>129</v>
      </c>
      <c r="D475" s="27" t="s">
        <v>130</v>
      </c>
      <c r="E475" s="39" t="s">
        <v>23</v>
      </c>
      <c r="F475" s="40">
        <v>1</v>
      </c>
      <c r="G475" s="40" t="s">
        <v>104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23"/>
      <c r="S475" s="59">
        <v>2.4787398461002676E-2</v>
      </c>
      <c r="T475" s="48"/>
      <c r="U475" s="48"/>
      <c r="V475" s="60">
        <v>0.61968496152506691</v>
      </c>
    </row>
    <row r="476" spans="2:22" x14ac:dyDescent="0.3">
      <c r="B476" s="38">
        <v>501</v>
      </c>
      <c r="C476" s="39" t="s">
        <v>129</v>
      </c>
      <c r="D476" s="27" t="s">
        <v>130</v>
      </c>
      <c r="E476" s="39" t="s">
        <v>24</v>
      </c>
      <c r="F476" s="40">
        <v>1</v>
      </c>
      <c r="G476" s="40" t="s">
        <v>104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23"/>
      <c r="S476" s="59">
        <v>2.7443191153252961E-2</v>
      </c>
      <c r="T476" s="48"/>
      <c r="U476" s="48"/>
      <c r="V476" s="60">
        <v>0.68607977883132398</v>
      </c>
    </row>
    <row r="477" spans="2:22" x14ac:dyDescent="0.3">
      <c r="B477" s="38">
        <v>501</v>
      </c>
      <c r="C477" s="39" t="s">
        <v>129</v>
      </c>
      <c r="D477" s="27" t="s">
        <v>130</v>
      </c>
      <c r="E477" s="39" t="s">
        <v>25</v>
      </c>
      <c r="F477" s="40">
        <v>2</v>
      </c>
      <c r="G477" s="40" t="s">
        <v>104</v>
      </c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23"/>
      <c r="S477" s="59">
        <v>2.6557926922502868E-2</v>
      </c>
      <c r="T477" s="48"/>
      <c r="U477" s="48"/>
      <c r="V477" s="60">
        <v>0.6639481730625717</v>
      </c>
    </row>
    <row r="478" spans="2:22" x14ac:dyDescent="0.3">
      <c r="B478" s="38">
        <v>501</v>
      </c>
      <c r="C478" s="39" t="s">
        <v>129</v>
      </c>
      <c r="D478" s="27" t="s">
        <v>130</v>
      </c>
      <c r="E478" s="39" t="s">
        <v>26</v>
      </c>
      <c r="F478" s="40">
        <v>2</v>
      </c>
      <c r="G478" s="40" t="s">
        <v>104</v>
      </c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23"/>
      <c r="S478" s="59">
        <v>2.7443191153252961E-2</v>
      </c>
      <c r="T478" s="48"/>
      <c r="U478" s="48"/>
      <c r="V478" s="60">
        <v>0.68607977883132398</v>
      </c>
    </row>
    <row r="479" spans="2:22" x14ac:dyDescent="0.3">
      <c r="B479" s="38">
        <v>501</v>
      </c>
      <c r="C479" s="39" t="s">
        <v>129</v>
      </c>
      <c r="D479" s="27" t="s">
        <v>130</v>
      </c>
      <c r="E479" s="39" t="s">
        <v>27</v>
      </c>
      <c r="F479" s="40">
        <v>2</v>
      </c>
      <c r="G479" s="40" t="s">
        <v>104</v>
      </c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23"/>
      <c r="S479" s="59">
        <v>2.6557926922502868E-2</v>
      </c>
      <c r="T479" s="48"/>
      <c r="U479" s="48"/>
      <c r="V479" s="60">
        <v>0.6639481730625717</v>
      </c>
    </row>
    <row r="480" spans="2:22" x14ac:dyDescent="0.3">
      <c r="B480" s="38">
        <v>501</v>
      </c>
      <c r="C480" s="39" t="s">
        <v>129</v>
      </c>
      <c r="D480" s="27" t="s">
        <v>130</v>
      </c>
      <c r="E480" s="39" t="s">
        <v>28</v>
      </c>
      <c r="F480" s="40">
        <v>3</v>
      </c>
      <c r="G480" s="40" t="s">
        <v>104</v>
      </c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23"/>
      <c r="S480" s="59">
        <v>2.7443191153252961E-2</v>
      </c>
      <c r="T480" s="48"/>
      <c r="U480" s="48"/>
      <c r="V480" s="60">
        <v>0.68607977883132398</v>
      </c>
    </row>
    <row r="481" spans="2:22" x14ac:dyDescent="0.3">
      <c r="B481" s="38">
        <v>501</v>
      </c>
      <c r="C481" s="39" t="s">
        <v>129</v>
      </c>
      <c r="D481" s="27" t="s">
        <v>130</v>
      </c>
      <c r="E481" s="39" t="s">
        <v>29</v>
      </c>
      <c r="F481" s="40">
        <v>3</v>
      </c>
      <c r="G481" s="40" t="s">
        <v>104</v>
      </c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23"/>
      <c r="S481" s="59">
        <v>2.7443191153252961E-2</v>
      </c>
      <c r="T481" s="48"/>
      <c r="U481" s="48"/>
      <c r="V481" s="60">
        <v>0.68607977883132398</v>
      </c>
    </row>
    <row r="482" spans="2:22" x14ac:dyDescent="0.3">
      <c r="B482" s="38">
        <v>501</v>
      </c>
      <c r="C482" s="39" t="s">
        <v>129</v>
      </c>
      <c r="D482" s="27" t="s">
        <v>130</v>
      </c>
      <c r="E482" s="39" t="s">
        <v>30</v>
      </c>
      <c r="F482" s="40">
        <v>3</v>
      </c>
      <c r="G482" s="40" t="s">
        <v>104</v>
      </c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23"/>
      <c r="S482" s="59">
        <v>2.6557926922502868E-2</v>
      </c>
      <c r="T482" s="48"/>
      <c r="U482" s="48"/>
      <c r="V482" s="60">
        <v>0.6639481730625717</v>
      </c>
    </row>
    <row r="483" spans="2:22" x14ac:dyDescent="0.3">
      <c r="B483" s="38">
        <v>501</v>
      </c>
      <c r="C483" s="39" t="s">
        <v>129</v>
      </c>
      <c r="D483" s="27" t="s">
        <v>130</v>
      </c>
      <c r="E483" s="39" t="s">
        <v>31</v>
      </c>
      <c r="F483" s="40">
        <v>4</v>
      </c>
      <c r="G483" s="40" t="s">
        <v>104</v>
      </c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23"/>
      <c r="S483" s="59">
        <v>2.7443191153252961E-2</v>
      </c>
      <c r="T483" s="48"/>
      <c r="U483" s="48"/>
      <c r="V483" s="60">
        <v>0.68607977883132398</v>
      </c>
    </row>
    <row r="484" spans="2:22" x14ac:dyDescent="0.3">
      <c r="B484" s="38">
        <v>501</v>
      </c>
      <c r="C484" s="39" t="s">
        <v>129</v>
      </c>
      <c r="D484" s="27" t="s">
        <v>130</v>
      </c>
      <c r="E484" s="39" t="s">
        <v>32</v>
      </c>
      <c r="F484" s="40">
        <v>4</v>
      </c>
      <c r="G484" s="40" t="s">
        <v>104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23"/>
      <c r="S484" s="59">
        <v>2.6557926922502868E-2</v>
      </c>
      <c r="T484" s="48"/>
      <c r="U484" s="48"/>
      <c r="V484" s="60">
        <v>0.6639481730625717</v>
      </c>
    </row>
    <row r="485" spans="2:22" x14ac:dyDescent="0.3">
      <c r="B485" s="38">
        <v>501</v>
      </c>
      <c r="C485" s="39" t="s">
        <v>129</v>
      </c>
      <c r="D485" s="27" t="s">
        <v>130</v>
      </c>
      <c r="E485" s="39" t="s">
        <v>33</v>
      </c>
      <c r="F485" s="40">
        <v>4</v>
      </c>
      <c r="G485" s="40" t="s">
        <v>104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23"/>
      <c r="S485" s="59"/>
      <c r="T485" s="48"/>
      <c r="U485" s="48"/>
      <c r="V485" s="60"/>
    </row>
    <row r="486" spans="2:22" x14ac:dyDescent="0.3">
      <c r="B486" s="43">
        <v>501</v>
      </c>
      <c r="C486" s="44" t="s">
        <v>129</v>
      </c>
      <c r="D486" s="44"/>
      <c r="E486" s="44" t="s">
        <v>83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0</v>
      </c>
      <c r="R486" s="47">
        <f t="shared" si="37"/>
        <v>0</v>
      </c>
      <c r="S486" s="46">
        <f t="shared" si="37"/>
        <v>0.29567825307053192</v>
      </c>
      <c r="T486" s="46">
        <f t="shared" si="37"/>
        <v>0</v>
      </c>
      <c r="U486" s="46">
        <f t="shared" si="37"/>
        <v>0</v>
      </c>
      <c r="V486" s="47">
        <f t="shared" si="37"/>
        <v>7.3919563267632986</v>
      </c>
    </row>
    <row r="487" spans="2:22" x14ac:dyDescent="0.3">
      <c r="B487" s="38">
        <v>501</v>
      </c>
      <c r="C487" s="39" t="s">
        <v>131</v>
      </c>
      <c r="D487" s="27" t="s">
        <v>130</v>
      </c>
      <c r="E487" s="39" t="s">
        <v>22</v>
      </c>
      <c r="F487" s="40">
        <v>1</v>
      </c>
      <c r="G487" s="40" t="s">
        <v>104</v>
      </c>
      <c r="H487" s="48">
        <v>7.3679704429687907E-4</v>
      </c>
      <c r="I487" s="48"/>
      <c r="J487" s="48"/>
      <c r="K487" s="48"/>
      <c r="L487" s="48"/>
      <c r="M487" s="48"/>
      <c r="N487" s="48"/>
      <c r="O487" s="48"/>
      <c r="P487" s="48"/>
      <c r="Q487" s="48">
        <v>1.2240723037304726</v>
      </c>
      <c r="R487" s="61">
        <v>2.9555707409475822E-4</v>
      </c>
      <c r="S487" s="48">
        <v>0.15534981625056452</v>
      </c>
      <c r="T487" s="48"/>
      <c r="U487" s="48">
        <v>8.7798808188673999E-2</v>
      </c>
      <c r="V487" s="23">
        <v>3.8840409633382076</v>
      </c>
    </row>
    <row r="488" spans="2:22" x14ac:dyDescent="0.3">
      <c r="B488" s="38">
        <v>501</v>
      </c>
      <c r="C488" s="39" t="s">
        <v>131</v>
      </c>
      <c r="D488" s="27" t="s">
        <v>130</v>
      </c>
      <c r="E488" s="39" t="s">
        <v>23</v>
      </c>
      <c r="F488" s="40">
        <v>1</v>
      </c>
      <c r="G488" s="40" t="s">
        <v>104</v>
      </c>
      <c r="H488" s="48">
        <v>6.654941045262134E-4</v>
      </c>
      <c r="I488" s="48"/>
      <c r="J488" s="48"/>
      <c r="K488" s="48"/>
      <c r="L488" s="48"/>
      <c r="M488" s="48"/>
      <c r="N488" s="48"/>
      <c r="O488" s="48"/>
      <c r="P488" s="48"/>
      <c r="Q488" s="48">
        <v>1.1056136936920398</v>
      </c>
      <c r="R488" s="61">
        <v>2.6695477660171709E-4</v>
      </c>
      <c r="S488" s="48">
        <v>0.14031596306502603</v>
      </c>
      <c r="T488" s="48"/>
      <c r="U488" s="48">
        <v>7.9302149331705554E-2</v>
      </c>
      <c r="V488" s="23">
        <v>3.5081660314022525</v>
      </c>
    </row>
    <row r="489" spans="2:22" x14ac:dyDescent="0.3">
      <c r="B489" s="38">
        <v>501</v>
      </c>
      <c r="C489" s="39" t="s">
        <v>131</v>
      </c>
      <c r="D489" s="27" t="s">
        <v>130</v>
      </c>
      <c r="E489" s="39" t="s">
        <v>24</v>
      </c>
      <c r="F489" s="40">
        <v>1</v>
      </c>
      <c r="G489" s="40" t="s">
        <v>104</v>
      </c>
      <c r="H489" s="48">
        <v>7.3679704429687907E-4</v>
      </c>
      <c r="I489" s="48"/>
      <c r="J489" s="48"/>
      <c r="K489" s="48"/>
      <c r="L489" s="48"/>
      <c r="M489" s="48"/>
      <c r="N489" s="48"/>
      <c r="O489" s="48"/>
      <c r="P489" s="48"/>
      <c r="Q489" s="48">
        <v>1.2240723037304726</v>
      </c>
      <c r="R489" s="61">
        <v>2.9555707409475822E-4</v>
      </c>
      <c r="S489" s="48">
        <v>0.15534981625056452</v>
      </c>
      <c r="T489" s="48"/>
      <c r="U489" s="48">
        <v>8.7798808188673999E-2</v>
      </c>
      <c r="V489" s="23">
        <v>3.8840409633382076</v>
      </c>
    </row>
    <row r="490" spans="2:22" x14ac:dyDescent="0.3">
      <c r="B490" s="38">
        <v>501</v>
      </c>
      <c r="C490" s="39" t="s">
        <v>131</v>
      </c>
      <c r="D490" s="27" t="s">
        <v>130</v>
      </c>
      <c r="E490" s="39" t="s">
        <v>25</v>
      </c>
      <c r="F490" s="40">
        <v>2</v>
      </c>
      <c r="G490" s="40" t="s">
        <v>104</v>
      </c>
      <c r="H490" s="48">
        <v>7.1302939770665722E-4</v>
      </c>
      <c r="I490" s="48"/>
      <c r="J490" s="48"/>
      <c r="K490" s="48"/>
      <c r="L490" s="48"/>
      <c r="M490" s="48"/>
      <c r="N490" s="48"/>
      <c r="O490" s="48"/>
      <c r="P490" s="48"/>
      <c r="Q490" s="48">
        <v>1.1845861003843283</v>
      </c>
      <c r="R490" s="61">
        <v>2.8602297493041118E-4</v>
      </c>
      <c r="S490" s="48">
        <v>0.15033853185538504</v>
      </c>
      <c r="T490" s="48"/>
      <c r="U490" s="48">
        <v>8.4966588569684531E-2</v>
      </c>
      <c r="V490" s="23">
        <v>3.7587493193595565</v>
      </c>
    </row>
    <row r="491" spans="2:22" x14ac:dyDescent="0.3">
      <c r="B491" s="38">
        <v>501</v>
      </c>
      <c r="C491" s="39" t="s">
        <v>131</v>
      </c>
      <c r="D491" s="27" t="s">
        <v>130</v>
      </c>
      <c r="E491" s="39" t="s">
        <v>26</v>
      </c>
      <c r="F491" s="40">
        <v>2</v>
      </c>
      <c r="G491" s="40" t="s">
        <v>104</v>
      </c>
      <c r="H491" s="48">
        <v>7.3679704429687907E-4</v>
      </c>
      <c r="I491" s="48"/>
      <c r="J491" s="48"/>
      <c r="K491" s="48"/>
      <c r="L491" s="48"/>
      <c r="M491" s="48"/>
      <c r="N491" s="48"/>
      <c r="O491" s="48"/>
      <c r="P491" s="48"/>
      <c r="Q491" s="48">
        <v>1.2240723037304726</v>
      </c>
      <c r="R491" s="61">
        <v>2.9555707409475822E-4</v>
      </c>
      <c r="S491" s="48">
        <v>0.15534981625056452</v>
      </c>
      <c r="T491" s="48"/>
      <c r="U491" s="48">
        <v>8.7798808188673999E-2</v>
      </c>
      <c r="V491" s="23">
        <v>3.8840409633382076</v>
      </c>
    </row>
    <row r="492" spans="2:22" x14ac:dyDescent="0.3">
      <c r="B492" s="38">
        <v>501</v>
      </c>
      <c r="C492" s="39" t="s">
        <v>131</v>
      </c>
      <c r="D492" s="27" t="s">
        <v>130</v>
      </c>
      <c r="E492" s="39" t="s">
        <v>27</v>
      </c>
      <c r="F492" s="40">
        <v>2</v>
      </c>
      <c r="G492" s="40" t="s">
        <v>104</v>
      </c>
      <c r="H492" s="48">
        <v>7.1302939770665722E-4</v>
      </c>
      <c r="I492" s="48"/>
      <c r="J492" s="48"/>
      <c r="K492" s="48"/>
      <c r="L492" s="48"/>
      <c r="M492" s="48"/>
      <c r="N492" s="48"/>
      <c r="O492" s="48"/>
      <c r="P492" s="48"/>
      <c r="Q492" s="48">
        <v>1.1845861003843283</v>
      </c>
      <c r="R492" s="61">
        <v>2.8602297493041118E-4</v>
      </c>
      <c r="S492" s="48">
        <v>0.15033853185538504</v>
      </c>
      <c r="T492" s="48"/>
      <c r="U492" s="48">
        <v>8.4966588569684531E-2</v>
      </c>
      <c r="V492" s="23">
        <v>3.7587493193595565</v>
      </c>
    </row>
    <row r="493" spans="2:22" x14ac:dyDescent="0.3">
      <c r="B493" s="38">
        <v>501</v>
      </c>
      <c r="C493" s="39" t="s">
        <v>131</v>
      </c>
      <c r="D493" s="27" t="s">
        <v>130</v>
      </c>
      <c r="E493" s="39" t="s">
        <v>28</v>
      </c>
      <c r="F493" s="40">
        <v>3</v>
      </c>
      <c r="G493" s="40" t="s">
        <v>104</v>
      </c>
      <c r="H493" s="48">
        <v>7.3679704429687907E-4</v>
      </c>
      <c r="I493" s="48"/>
      <c r="J493" s="48"/>
      <c r="K493" s="48"/>
      <c r="L493" s="48"/>
      <c r="M493" s="48"/>
      <c r="N493" s="48"/>
      <c r="O493" s="48"/>
      <c r="P493" s="48"/>
      <c r="Q493" s="48">
        <v>1.2240723037304726</v>
      </c>
      <c r="R493" s="61">
        <v>2.9555707409475822E-4</v>
      </c>
      <c r="S493" s="48">
        <v>0.15534981625056452</v>
      </c>
      <c r="T493" s="48"/>
      <c r="U493" s="48">
        <v>8.7798808188673999E-2</v>
      </c>
      <c r="V493" s="23">
        <v>3.8840409633382076</v>
      </c>
    </row>
    <row r="494" spans="2:22" x14ac:dyDescent="0.3">
      <c r="B494" s="38">
        <v>501</v>
      </c>
      <c r="C494" s="39" t="s">
        <v>131</v>
      </c>
      <c r="D494" s="27" t="s">
        <v>130</v>
      </c>
      <c r="E494" s="39" t="s">
        <v>29</v>
      </c>
      <c r="F494" s="40">
        <v>3</v>
      </c>
      <c r="G494" s="40" t="s">
        <v>104</v>
      </c>
      <c r="H494" s="48">
        <v>7.3679704429687907E-4</v>
      </c>
      <c r="I494" s="48"/>
      <c r="J494" s="48"/>
      <c r="K494" s="48"/>
      <c r="L494" s="48"/>
      <c r="M494" s="48"/>
      <c r="N494" s="48"/>
      <c r="O494" s="48"/>
      <c r="P494" s="48"/>
      <c r="Q494" s="48">
        <v>1.2240723037304726</v>
      </c>
      <c r="R494" s="61">
        <v>2.9555707409475822E-4</v>
      </c>
      <c r="S494" s="48">
        <v>0.15534981625056452</v>
      </c>
      <c r="T494" s="48"/>
      <c r="U494" s="48">
        <v>8.7798808188673999E-2</v>
      </c>
      <c r="V494" s="23">
        <v>3.8840409633382076</v>
      </c>
    </row>
    <row r="495" spans="2:22" x14ac:dyDescent="0.3">
      <c r="B495" s="38">
        <v>501</v>
      </c>
      <c r="C495" s="39" t="s">
        <v>131</v>
      </c>
      <c r="D495" s="27" t="s">
        <v>130</v>
      </c>
      <c r="E495" s="39" t="s">
        <v>30</v>
      </c>
      <c r="F495" s="40">
        <v>3</v>
      </c>
      <c r="G495" s="40" t="s">
        <v>104</v>
      </c>
      <c r="H495" s="48">
        <v>7.1302939770665722E-4</v>
      </c>
      <c r="I495" s="48"/>
      <c r="J495" s="48"/>
      <c r="K495" s="48"/>
      <c r="L495" s="48"/>
      <c r="M495" s="48"/>
      <c r="N495" s="48"/>
      <c r="O495" s="48"/>
      <c r="P495" s="48"/>
      <c r="Q495" s="48">
        <v>1.1845861003843283</v>
      </c>
      <c r="R495" s="61">
        <v>2.8602297493041118E-4</v>
      </c>
      <c r="S495" s="48">
        <v>0.15033853185538504</v>
      </c>
      <c r="T495" s="48"/>
      <c r="U495" s="48">
        <v>8.4966588569684531E-2</v>
      </c>
      <c r="V495" s="23">
        <v>3.7587493193595565</v>
      </c>
    </row>
    <row r="496" spans="2:22" x14ac:dyDescent="0.3">
      <c r="B496" s="38">
        <v>501</v>
      </c>
      <c r="C496" s="39" t="s">
        <v>131</v>
      </c>
      <c r="D496" s="27" t="s">
        <v>130</v>
      </c>
      <c r="E496" s="39" t="s">
        <v>31</v>
      </c>
      <c r="F496" s="40">
        <v>4</v>
      </c>
      <c r="G496" s="40" t="s">
        <v>104</v>
      </c>
      <c r="H496" s="48">
        <v>7.3679704429687907E-4</v>
      </c>
      <c r="I496" s="48"/>
      <c r="J496" s="48"/>
      <c r="K496" s="48"/>
      <c r="L496" s="48"/>
      <c r="M496" s="48"/>
      <c r="N496" s="48"/>
      <c r="O496" s="48"/>
      <c r="P496" s="48"/>
      <c r="Q496" s="48">
        <v>1.2240723037304726</v>
      </c>
      <c r="R496" s="61">
        <v>2.9555707409475822E-4</v>
      </c>
      <c r="S496" s="48">
        <v>0.15534981625056452</v>
      </c>
      <c r="T496" s="48"/>
      <c r="U496" s="48">
        <v>8.7798808188673999E-2</v>
      </c>
      <c r="V496" s="23">
        <v>3.8840409633382076</v>
      </c>
    </row>
    <row r="497" spans="2:22" x14ac:dyDescent="0.3">
      <c r="B497" s="38">
        <v>501</v>
      </c>
      <c r="C497" s="39" t="s">
        <v>131</v>
      </c>
      <c r="D497" s="27" t="s">
        <v>130</v>
      </c>
      <c r="E497" s="39" t="s">
        <v>32</v>
      </c>
      <c r="F497" s="40">
        <v>4</v>
      </c>
      <c r="G497" s="40" t="s">
        <v>104</v>
      </c>
      <c r="H497" s="48">
        <v>7.1302939770665722E-4</v>
      </c>
      <c r="I497" s="48"/>
      <c r="J497" s="48"/>
      <c r="K497" s="48"/>
      <c r="L497" s="48"/>
      <c r="M497" s="48"/>
      <c r="N497" s="48"/>
      <c r="O497" s="48"/>
      <c r="P497" s="48"/>
      <c r="Q497" s="48">
        <v>1.1845861003843283</v>
      </c>
      <c r="R497" s="61">
        <v>2.8602297493041118E-4</v>
      </c>
      <c r="S497" s="48">
        <v>0.15033853185538504</v>
      </c>
      <c r="T497" s="48"/>
      <c r="U497" s="48">
        <v>8.4966588569684531E-2</v>
      </c>
      <c r="V497" s="23">
        <v>3.7587493193595565</v>
      </c>
    </row>
    <row r="498" spans="2:22" x14ac:dyDescent="0.3">
      <c r="B498" s="38">
        <v>501</v>
      </c>
      <c r="C498" s="39" t="s">
        <v>131</v>
      </c>
      <c r="D498" s="27" t="s">
        <v>130</v>
      </c>
      <c r="E498" s="39" t="s">
        <v>33</v>
      </c>
      <c r="F498" s="40">
        <v>4</v>
      </c>
      <c r="G498" s="40" t="s">
        <v>104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61"/>
      <c r="S498" s="48"/>
      <c r="T498" s="48"/>
      <c r="U498" s="48"/>
      <c r="V498" s="23"/>
    </row>
    <row r="499" spans="2:22" x14ac:dyDescent="0.3">
      <c r="B499" s="43">
        <v>501</v>
      </c>
      <c r="C499" s="44" t="s">
        <v>131</v>
      </c>
      <c r="D499" s="44"/>
      <c r="E499" s="44" t="s">
        <v>83</v>
      </c>
      <c r="F499" s="45"/>
      <c r="G499" s="45"/>
      <c r="H499" s="46">
        <f>SUM(H487:H498)</f>
        <v>7.9383939611341169E-3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13.18839191761219</v>
      </c>
      <c r="R499" s="62">
        <f t="shared" si="38"/>
        <v>3.1843891208919108E-3</v>
      </c>
      <c r="S499" s="46">
        <f t="shared" si="38"/>
        <v>1.6737689879899529</v>
      </c>
      <c r="T499" s="46">
        <f t="shared" si="38"/>
        <v>0</v>
      </c>
      <c r="U499" s="46">
        <f t="shared" si="38"/>
        <v>0.94596135274248783</v>
      </c>
      <c r="V499" s="47">
        <f t="shared" si="38"/>
        <v>41.847409088869732</v>
      </c>
    </row>
    <row r="500" spans="2:22" x14ac:dyDescent="0.3">
      <c r="B500" s="63">
        <v>502</v>
      </c>
      <c r="C500" s="64" t="s">
        <v>132</v>
      </c>
      <c r="D500" s="53" t="s">
        <v>133</v>
      </c>
      <c r="E500" s="64" t="s">
        <v>22</v>
      </c>
      <c r="F500" s="65">
        <v>1</v>
      </c>
      <c r="G500" s="65" t="s">
        <v>104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>
        <v>0.14117376649161903</v>
      </c>
      <c r="R500" s="42"/>
      <c r="S500" s="41"/>
      <c r="T500" s="41"/>
      <c r="U500" s="41">
        <v>7.1747224586857145E-2</v>
      </c>
      <c r="V500" s="42"/>
    </row>
    <row r="501" spans="2:22" x14ac:dyDescent="0.3">
      <c r="B501" s="63">
        <v>502</v>
      </c>
      <c r="C501" s="64" t="s">
        <v>132</v>
      </c>
      <c r="D501" s="53" t="s">
        <v>133</v>
      </c>
      <c r="E501" s="64" t="s">
        <v>23</v>
      </c>
      <c r="F501" s="65">
        <v>1</v>
      </c>
      <c r="G501" s="65" t="s">
        <v>104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>
        <v>0.50322020479330154</v>
      </c>
      <c r="R501" s="42"/>
      <c r="S501" s="41"/>
      <c r="T501" s="41"/>
      <c r="U501" s="41">
        <v>0.4427712586028254</v>
      </c>
      <c r="V501" s="42"/>
    </row>
    <row r="502" spans="2:22" x14ac:dyDescent="0.3">
      <c r="B502" s="63">
        <v>502</v>
      </c>
      <c r="C502" s="64" t="s">
        <v>132</v>
      </c>
      <c r="D502" s="53" t="s">
        <v>133</v>
      </c>
      <c r="E502" s="64" t="s">
        <v>24</v>
      </c>
      <c r="F502" s="65">
        <v>1</v>
      </c>
      <c r="G502" s="65" t="s">
        <v>104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>
        <v>0.12816494135238093</v>
      </c>
      <c r="R502" s="42"/>
      <c r="S502" s="41"/>
      <c r="T502" s="41"/>
      <c r="U502" s="41">
        <v>0.10985294135238095</v>
      </c>
      <c r="V502" s="42"/>
    </row>
    <row r="503" spans="2:22" x14ac:dyDescent="0.3">
      <c r="B503" s="63">
        <v>502</v>
      </c>
      <c r="C503" s="64" t="s">
        <v>132</v>
      </c>
      <c r="D503" s="53" t="s">
        <v>133</v>
      </c>
      <c r="E503" s="64" t="s">
        <v>25</v>
      </c>
      <c r="F503" s="65">
        <v>2</v>
      </c>
      <c r="G503" s="65" t="s">
        <v>104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>
        <v>2.1542471997108867</v>
      </c>
      <c r="R503" s="42"/>
      <c r="S503" s="41"/>
      <c r="T503" s="41"/>
      <c r="U503" s="41">
        <v>1.4289007150624335</v>
      </c>
      <c r="V503" s="42"/>
    </row>
    <row r="504" spans="2:22" x14ac:dyDescent="0.3">
      <c r="B504" s="63">
        <v>502</v>
      </c>
      <c r="C504" s="64" t="s">
        <v>132</v>
      </c>
      <c r="D504" s="53" t="s">
        <v>133</v>
      </c>
      <c r="E504" s="64" t="s">
        <v>26</v>
      </c>
      <c r="F504" s="65">
        <v>2</v>
      </c>
      <c r="G504" s="65" t="s">
        <v>104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>
        <v>0.44475807016190472</v>
      </c>
      <c r="R504" s="42"/>
      <c r="S504" s="41"/>
      <c r="T504" s="41"/>
      <c r="U504" s="41">
        <v>0.44475805590476181</v>
      </c>
      <c r="V504" s="42"/>
    </row>
    <row r="505" spans="2:22" x14ac:dyDescent="0.3">
      <c r="B505" s="63">
        <v>502</v>
      </c>
      <c r="C505" s="64" t="s">
        <v>132</v>
      </c>
      <c r="D505" s="53" t="s">
        <v>133</v>
      </c>
      <c r="E505" s="64" t="s">
        <v>27</v>
      </c>
      <c r="F505" s="65">
        <v>2</v>
      </c>
      <c r="G505" s="65" t="s">
        <v>104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>
        <v>0.24896544254952377</v>
      </c>
      <c r="R505" s="42"/>
      <c r="S505" s="41"/>
      <c r="T505" s="41"/>
      <c r="U505" s="41">
        <v>0.2489654425495238</v>
      </c>
      <c r="V505" s="42"/>
    </row>
    <row r="506" spans="2:22" x14ac:dyDescent="0.3">
      <c r="B506" s="63">
        <v>502</v>
      </c>
      <c r="C506" s="64" t="s">
        <v>132</v>
      </c>
      <c r="D506" s="53" t="s">
        <v>133</v>
      </c>
      <c r="E506" s="64" t="s">
        <v>28</v>
      </c>
      <c r="F506" s="65">
        <v>3</v>
      </c>
      <c r="G506" s="65" t="s">
        <v>104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>
        <v>0.10723379141142857</v>
      </c>
      <c r="R506" s="42"/>
      <c r="S506" s="41"/>
      <c r="T506" s="41"/>
      <c r="U506" s="41">
        <v>0.10723379141142855</v>
      </c>
      <c r="V506" s="42"/>
    </row>
    <row r="507" spans="2:22" x14ac:dyDescent="0.3">
      <c r="B507" s="63">
        <v>502</v>
      </c>
      <c r="C507" s="64" t="s">
        <v>132</v>
      </c>
      <c r="D507" s="53" t="s">
        <v>133</v>
      </c>
      <c r="E507" s="64" t="s">
        <v>29</v>
      </c>
      <c r="F507" s="65">
        <v>3</v>
      </c>
      <c r="G507" s="65" t="s">
        <v>104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>
        <v>6.268341247619047E-2</v>
      </c>
      <c r="R507" s="42"/>
      <c r="S507" s="41"/>
      <c r="T507" s="41"/>
      <c r="U507" s="41">
        <v>6.268341247619047E-2</v>
      </c>
      <c r="V507" s="42"/>
    </row>
    <row r="508" spans="2:22" x14ac:dyDescent="0.3">
      <c r="B508" s="63">
        <v>502</v>
      </c>
      <c r="C508" s="64" t="s">
        <v>132</v>
      </c>
      <c r="D508" s="53" t="s">
        <v>133</v>
      </c>
      <c r="E508" s="64" t="s">
        <v>30</v>
      </c>
      <c r="F508" s="65">
        <v>3</v>
      </c>
      <c r="G508" s="65" t="s">
        <v>104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>
        <v>5.2213323126984124E-2</v>
      </c>
      <c r="R508" s="42"/>
      <c r="S508" s="41"/>
      <c r="T508" s="41"/>
      <c r="U508" s="41">
        <v>5.2213323126984124E-2</v>
      </c>
      <c r="V508" s="42"/>
    </row>
    <row r="509" spans="2:22" x14ac:dyDescent="0.3">
      <c r="B509" s="63">
        <v>502</v>
      </c>
      <c r="C509" s="64" t="s">
        <v>132</v>
      </c>
      <c r="D509" s="53" t="s">
        <v>133</v>
      </c>
      <c r="E509" s="64" t="s">
        <v>31</v>
      </c>
      <c r="F509" s="65">
        <v>4</v>
      </c>
      <c r="G509" s="65" t="s">
        <v>104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>
        <v>0.32549951811164018</v>
      </c>
      <c r="R509" s="42"/>
      <c r="S509" s="41"/>
      <c r="T509" s="41"/>
      <c r="U509" s="41">
        <v>0.32266295316062166</v>
      </c>
      <c r="V509" s="42"/>
    </row>
    <row r="510" spans="2:22" x14ac:dyDescent="0.3">
      <c r="B510" s="63">
        <v>502</v>
      </c>
      <c r="C510" s="64" t="s">
        <v>132</v>
      </c>
      <c r="D510" s="53" t="s">
        <v>133</v>
      </c>
      <c r="E510" s="64" t="s">
        <v>32</v>
      </c>
      <c r="F510" s="65">
        <v>4</v>
      </c>
      <c r="G510" s="65" t="s">
        <v>104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>
        <v>0.69062637581999997</v>
      </c>
      <c r="R510" s="42"/>
      <c r="S510" s="41"/>
      <c r="T510" s="41"/>
      <c r="U510" s="41">
        <v>0.69062637581999997</v>
      </c>
      <c r="V510" s="42"/>
    </row>
    <row r="511" spans="2:22" x14ac:dyDescent="0.3">
      <c r="B511" s="63">
        <v>502</v>
      </c>
      <c r="C511" s="64" t="s">
        <v>132</v>
      </c>
      <c r="D511" s="53" t="s">
        <v>133</v>
      </c>
      <c r="E511" s="64" t="s">
        <v>33</v>
      </c>
      <c r="F511" s="65">
        <v>4</v>
      </c>
      <c r="G511" s="65" t="s">
        <v>104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2"/>
      <c r="S511" s="41"/>
      <c r="T511" s="41"/>
      <c r="U511" s="41"/>
      <c r="V511" s="42"/>
    </row>
    <row r="512" spans="2:22" x14ac:dyDescent="0.3">
      <c r="B512" s="66">
        <v>502</v>
      </c>
      <c r="C512" s="67" t="s">
        <v>132</v>
      </c>
      <c r="D512" s="67"/>
      <c r="E512" s="67" t="s">
        <v>83</v>
      </c>
      <c r="F512" s="68"/>
      <c r="G512" s="68"/>
      <c r="H512" s="51">
        <f>SUM(H500:H511)</f>
        <v>0</v>
      </c>
      <c r="I512" s="51">
        <f t="shared" ref="I512:V512" si="39">SUM(I500:I511)</f>
        <v>0</v>
      </c>
      <c r="J512" s="51">
        <f t="shared" si="39"/>
        <v>0</v>
      </c>
      <c r="K512" s="51">
        <f t="shared" si="39"/>
        <v>0</v>
      </c>
      <c r="L512" s="51">
        <f t="shared" si="39"/>
        <v>0</v>
      </c>
      <c r="M512" s="51">
        <f t="shared" si="39"/>
        <v>0</v>
      </c>
      <c r="N512" s="51">
        <f t="shared" si="39"/>
        <v>0</v>
      </c>
      <c r="O512" s="51">
        <f t="shared" si="39"/>
        <v>0</v>
      </c>
      <c r="P512" s="51">
        <f t="shared" si="39"/>
        <v>0</v>
      </c>
      <c r="Q512" s="51">
        <f t="shared" si="39"/>
        <v>4.8587860460058607</v>
      </c>
      <c r="R512" s="52">
        <f t="shared" si="39"/>
        <v>0</v>
      </c>
      <c r="S512" s="51">
        <f t="shared" si="39"/>
        <v>0</v>
      </c>
      <c r="T512" s="51">
        <f t="shared" si="39"/>
        <v>0</v>
      </c>
      <c r="U512" s="51">
        <f t="shared" si="39"/>
        <v>3.982415494054008</v>
      </c>
      <c r="V512" s="52">
        <f t="shared" si="39"/>
        <v>0</v>
      </c>
    </row>
    <row r="513" spans="2:22" x14ac:dyDescent="0.3">
      <c r="B513" s="38">
        <v>503</v>
      </c>
      <c r="C513" s="39" t="s">
        <v>134</v>
      </c>
      <c r="D513" s="69" t="s">
        <v>81</v>
      </c>
      <c r="E513" s="39" t="s">
        <v>22</v>
      </c>
      <c r="F513" s="40">
        <v>1</v>
      </c>
      <c r="G513" s="40" t="s">
        <v>104</v>
      </c>
      <c r="H513" s="48"/>
      <c r="I513" s="48"/>
      <c r="J513" s="48"/>
      <c r="K513" s="48"/>
      <c r="L513" s="48">
        <v>8.4266413446610342E-4</v>
      </c>
      <c r="M513" s="48"/>
      <c r="N513" s="48">
        <v>1.6853282689322069E-4</v>
      </c>
      <c r="O513" s="48">
        <v>4.136714841924508E-5</v>
      </c>
      <c r="P513" s="48"/>
      <c r="Q513" s="48"/>
      <c r="R513" s="23"/>
      <c r="S513" s="48"/>
      <c r="T513" s="48"/>
      <c r="U513" s="48"/>
      <c r="V513" s="23"/>
    </row>
    <row r="514" spans="2:22" x14ac:dyDescent="0.3">
      <c r="B514" s="38">
        <v>503</v>
      </c>
      <c r="C514" s="39" t="s">
        <v>134</v>
      </c>
      <c r="D514" s="69" t="s">
        <v>81</v>
      </c>
      <c r="E514" s="39" t="s">
        <v>23</v>
      </c>
      <c r="F514" s="40">
        <v>1</v>
      </c>
      <c r="G514" s="40" t="s">
        <v>104</v>
      </c>
      <c r="H514" s="48"/>
      <c r="I514" s="48"/>
      <c r="J514" s="48"/>
      <c r="K514" s="48"/>
      <c r="L514" s="48">
        <v>1.0111969613593242E-3</v>
      </c>
      <c r="M514" s="48"/>
      <c r="N514" s="48">
        <v>2.0223939227186487E-4</v>
      </c>
      <c r="O514" s="48">
        <v>4.9640578103094101E-5</v>
      </c>
      <c r="P514" s="48"/>
      <c r="Q514" s="48"/>
      <c r="R514" s="23"/>
      <c r="S514" s="48"/>
      <c r="T514" s="48"/>
      <c r="U514" s="48"/>
      <c r="V514" s="23"/>
    </row>
    <row r="515" spans="2:22" x14ac:dyDescent="0.3">
      <c r="B515" s="38">
        <v>503</v>
      </c>
      <c r="C515" s="39" t="s">
        <v>134</v>
      </c>
      <c r="D515" s="69" t="s">
        <v>81</v>
      </c>
      <c r="E515" s="39" t="s">
        <v>24</v>
      </c>
      <c r="F515" s="40">
        <v>1</v>
      </c>
      <c r="G515" s="40" t="s">
        <v>104</v>
      </c>
      <c r="H515" s="48"/>
      <c r="I515" s="48"/>
      <c r="J515" s="48"/>
      <c r="K515" s="48"/>
      <c r="L515" s="48">
        <v>3.8957694927287958E-4</v>
      </c>
      <c r="M515" s="48"/>
      <c r="N515" s="48">
        <v>7.7915389854575911E-5</v>
      </c>
      <c r="O515" s="48">
        <v>1.9124686600668636E-5</v>
      </c>
      <c r="P515" s="48"/>
      <c r="Q515" s="48"/>
      <c r="R515" s="23"/>
      <c r="S515" s="48"/>
      <c r="T515" s="48"/>
      <c r="U515" s="48"/>
      <c r="V515" s="23"/>
    </row>
    <row r="516" spans="2:22" x14ac:dyDescent="0.3">
      <c r="B516" s="38">
        <v>503</v>
      </c>
      <c r="C516" s="39" t="s">
        <v>134</v>
      </c>
      <c r="D516" s="69" t="s">
        <v>81</v>
      </c>
      <c r="E516" s="39" t="s">
        <v>25</v>
      </c>
      <c r="F516" s="40">
        <v>2</v>
      </c>
      <c r="G516" s="40" t="s">
        <v>104</v>
      </c>
      <c r="H516" s="48"/>
      <c r="I516" s="48"/>
      <c r="J516" s="48"/>
      <c r="K516" s="48"/>
      <c r="L516" s="48">
        <v>3.1576236941064978E-4</v>
      </c>
      <c r="M516" s="48"/>
      <c r="N516" s="48">
        <v>6.3152473882129969E-5</v>
      </c>
      <c r="O516" s="48">
        <v>1.5501061771068264E-5</v>
      </c>
      <c r="P516" s="48"/>
      <c r="Q516" s="48"/>
      <c r="R516" s="23"/>
      <c r="S516" s="48"/>
      <c r="T516" s="48"/>
      <c r="U516" s="48"/>
      <c r="V516" s="23"/>
    </row>
    <row r="517" spans="2:22" x14ac:dyDescent="0.3">
      <c r="B517" s="38">
        <v>503</v>
      </c>
      <c r="C517" s="39" t="s">
        <v>134</v>
      </c>
      <c r="D517" s="69" t="s">
        <v>81</v>
      </c>
      <c r="E517" s="39" t="s">
        <v>26</v>
      </c>
      <c r="F517" s="40">
        <v>2</v>
      </c>
      <c r="G517" s="40" t="s">
        <v>104</v>
      </c>
      <c r="H517" s="48"/>
      <c r="I517" s="48"/>
      <c r="J517" s="48"/>
      <c r="K517" s="48"/>
      <c r="L517" s="48">
        <v>6.1512149885191501E-5</v>
      </c>
      <c r="M517" s="48"/>
      <c r="N517" s="48">
        <v>1.2302429977038304E-5</v>
      </c>
      <c r="O517" s="48">
        <v>3.019687358000311E-6</v>
      </c>
      <c r="P517" s="48"/>
      <c r="Q517" s="48"/>
      <c r="R517" s="23"/>
      <c r="S517" s="48"/>
      <c r="T517" s="48"/>
      <c r="U517" s="48"/>
      <c r="V517" s="23"/>
    </row>
    <row r="518" spans="2:22" x14ac:dyDescent="0.3">
      <c r="B518" s="38">
        <v>503</v>
      </c>
      <c r="C518" s="39" t="s">
        <v>134</v>
      </c>
      <c r="D518" s="69" t="s">
        <v>81</v>
      </c>
      <c r="E518" s="39" t="s">
        <v>27</v>
      </c>
      <c r="F518" s="40">
        <v>2</v>
      </c>
      <c r="G518" s="40" t="s">
        <v>104</v>
      </c>
      <c r="H518" s="48"/>
      <c r="I518" s="48"/>
      <c r="J518" s="48"/>
      <c r="K518" s="48"/>
      <c r="L518" s="48">
        <v>3.373519132445948E-4</v>
      </c>
      <c r="M518" s="48"/>
      <c r="N518" s="48">
        <v>6.7470382648918983E-5</v>
      </c>
      <c r="O518" s="48">
        <v>1.6560912104734657E-5</v>
      </c>
      <c r="P518" s="48"/>
      <c r="Q518" s="48"/>
      <c r="R518" s="23"/>
      <c r="S518" s="48"/>
      <c r="T518" s="48"/>
      <c r="U518" s="48"/>
      <c r="V518" s="23"/>
    </row>
    <row r="519" spans="2:22" x14ac:dyDescent="0.3">
      <c r="B519" s="38">
        <v>503</v>
      </c>
      <c r="C519" s="39" t="s">
        <v>134</v>
      </c>
      <c r="D519" s="69" t="s">
        <v>81</v>
      </c>
      <c r="E519" s="39" t="s">
        <v>28</v>
      </c>
      <c r="F519" s="40">
        <v>3</v>
      </c>
      <c r="G519" s="40" t="s">
        <v>104</v>
      </c>
      <c r="H519" s="48"/>
      <c r="I519" s="48"/>
      <c r="J519" s="48"/>
      <c r="K519" s="48"/>
      <c r="L519" s="48">
        <v>6.7880463648153574E-4</v>
      </c>
      <c r="M519" s="48"/>
      <c r="N519" s="48">
        <v>1.3576092729630719E-4</v>
      </c>
      <c r="O519" s="48">
        <v>3.3323136700002669E-5</v>
      </c>
      <c r="P519" s="48"/>
      <c r="Q519" s="48"/>
      <c r="R519" s="23"/>
      <c r="S519" s="48"/>
      <c r="T519" s="48"/>
      <c r="U519" s="48"/>
      <c r="V519" s="23"/>
    </row>
    <row r="520" spans="2:22" x14ac:dyDescent="0.3">
      <c r="B520" s="38">
        <v>503</v>
      </c>
      <c r="C520" s="39" t="s">
        <v>134</v>
      </c>
      <c r="D520" s="69" t="s">
        <v>81</v>
      </c>
      <c r="E520" s="39" t="s">
        <v>29</v>
      </c>
      <c r="F520" s="40">
        <v>3</v>
      </c>
      <c r="G520" s="40" t="s">
        <v>104</v>
      </c>
      <c r="H520" s="48"/>
      <c r="I520" s="48"/>
      <c r="J520" s="48"/>
      <c r="K520" s="48"/>
      <c r="L520" s="48">
        <v>6.2549410658103641E-4</v>
      </c>
      <c r="M520" s="48"/>
      <c r="N520" s="48">
        <v>1.2509882131620729E-4</v>
      </c>
      <c r="O520" s="48">
        <v>3.0706074323069062E-5</v>
      </c>
      <c r="P520" s="48"/>
      <c r="Q520" s="48"/>
      <c r="R520" s="23"/>
      <c r="S520" s="48"/>
      <c r="T520" s="48"/>
      <c r="U520" s="48"/>
      <c r="V520" s="23"/>
    </row>
    <row r="521" spans="2:22" x14ac:dyDescent="0.3">
      <c r="B521" s="38">
        <v>503</v>
      </c>
      <c r="C521" s="39" t="s">
        <v>134</v>
      </c>
      <c r="D521" s="69" t="s">
        <v>81</v>
      </c>
      <c r="E521" s="39" t="s">
        <v>30</v>
      </c>
      <c r="F521" s="40">
        <v>3</v>
      </c>
      <c r="G521" s="40" t="s">
        <v>104</v>
      </c>
      <c r="H521" s="48"/>
      <c r="I521" s="48"/>
      <c r="J521" s="48"/>
      <c r="K521" s="48"/>
      <c r="L521" s="48">
        <v>3.8764712702496262E-4</v>
      </c>
      <c r="M521" s="48"/>
      <c r="N521" s="48">
        <v>7.7529425404992519E-5</v>
      </c>
      <c r="O521" s="48">
        <v>1.9029949872134531E-5</v>
      </c>
      <c r="P521" s="48"/>
      <c r="Q521" s="48"/>
      <c r="R521" s="23"/>
      <c r="S521" s="48"/>
      <c r="T521" s="48"/>
      <c r="U521" s="48"/>
      <c r="V521" s="23"/>
    </row>
    <row r="522" spans="2:22" x14ac:dyDescent="0.3">
      <c r="B522" s="38">
        <v>503</v>
      </c>
      <c r="C522" s="39" t="s">
        <v>134</v>
      </c>
      <c r="D522" s="69" t="s">
        <v>81</v>
      </c>
      <c r="E522" s="39" t="s">
        <v>31</v>
      </c>
      <c r="F522" s="40">
        <v>4</v>
      </c>
      <c r="G522" s="40" t="s">
        <v>104</v>
      </c>
      <c r="H522" s="48"/>
      <c r="I522" s="48"/>
      <c r="J522" s="48"/>
      <c r="K522" s="48"/>
      <c r="L522" s="48">
        <v>2.9935912944126534E-4</v>
      </c>
      <c r="M522" s="48"/>
      <c r="N522" s="48">
        <v>5.9871825888253081E-5</v>
      </c>
      <c r="O522" s="48">
        <v>1.4695811808934848E-5</v>
      </c>
      <c r="P522" s="48"/>
      <c r="Q522" s="48"/>
      <c r="R522" s="23"/>
      <c r="S522" s="48"/>
      <c r="T522" s="48"/>
      <c r="U522" s="48"/>
      <c r="V522" s="23"/>
    </row>
    <row r="523" spans="2:22" x14ac:dyDescent="0.3">
      <c r="B523" s="38">
        <v>503</v>
      </c>
      <c r="C523" s="39" t="s">
        <v>134</v>
      </c>
      <c r="D523" s="69" t="s">
        <v>81</v>
      </c>
      <c r="E523" s="39" t="s">
        <v>32</v>
      </c>
      <c r="F523" s="40">
        <v>4</v>
      </c>
      <c r="G523" s="40" t="s">
        <v>104</v>
      </c>
      <c r="H523" s="48"/>
      <c r="I523" s="48"/>
      <c r="J523" s="48"/>
      <c r="K523" s="48"/>
      <c r="L523" s="48">
        <v>9.8419439816306415E-5</v>
      </c>
      <c r="M523" s="48"/>
      <c r="N523" s="48">
        <v>1.9683887963261284E-5</v>
      </c>
      <c r="O523" s="48">
        <v>4.8314997728004976E-6</v>
      </c>
      <c r="P523" s="48"/>
      <c r="Q523" s="48"/>
      <c r="R523" s="23"/>
      <c r="S523" s="48"/>
      <c r="T523" s="48"/>
      <c r="U523" s="48"/>
      <c r="V523" s="23"/>
    </row>
    <row r="524" spans="2:22" x14ac:dyDescent="0.3">
      <c r="B524" s="38">
        <v>503</v>
      </c>
      <c r="C524" s="39" t="s">
        <v>134</v>
      </c>
      <c r="D524" s="69" t="s">
        <v>81</v>
      </c>
      <c r="E524" s="39" t="s">
        <v>33</v>
      </c>
      <c r="F524" s="40">
        <v>4</v>
      </c>
      <c r="G524" s="40" t="s">
        <v>104</v>
      </c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23"/>
      <c r="S524" s="48"/>
      <c r="T524" s="48"/>
      <c r="U524" s="48"/>
      <c r="V524" s="23"/>
    </row>
    <row r="525" spans="2:22" x14ac:dyDescent="0.3">
      <c r="B525" s="43">
        <v>503</v>
      </c>
      <c r="C525" s="44" t="s">
        <v>134</v>
      </c>
      <c r="D525" s="44"/>
      <c r="E525" s="44" t="s">
        <v>83</v>
      </c>
      <c r="F525" s="45"/>
      <c r="G525" s="45"/>
      <c r="H525" s="46">
        <f>SUM(H513:H524)</f>
        <v>0</v>
      </c>
      <c r="I525" s="46">
        <f t="shared" ref="I525:V525" si="40">SUM(I513:I524)</f>
        <v>0</v>
      </c>
      <c r="J525" s="46">
        <f t="shared" si="40"/>
        <v>0</v>
      </c>
      <c r="K525" s="46">
        <f t="shared" si="40"/>
        <v>0</v>
      </c>
      <c r="L525" s="46">
        <f t="shared" si="40"/>
        <v>5.0477889169838501E-3</v>
      </c>
      <c r="M525" s="46">
        <f t="shared" si="40"/>
        <v>0</v>
      </c>
      <c r="N525" s="46">
        <f t="shared" si="40"/>
        <v>1.0095577833967701E-3</v>
      </c>
      <c r="O525" s="46">
        <f t="shared" si="40"/>
        <v>2.4780054683375266E-4</v>
      </c>
      <c r="P525" s="46">
        <f t="shared" si="40"/>
        <v>0</v>
      </c>
      <c r="Q525" s="46">
        <f t="shared" si="40"/>
        <v>0</v>
      </c>
      <c r="R525" s="47">
        <f t="shared" si="40"/>
        <v>0</v>
      </c>
      <c r="S525" s="46">
        <f t="shared" si="40"/>
        <v>0</v>
      </c>
      <c r="T525" s="46">
        <f t="shared" si="40"/>
        <v>0</v>
      </c>
      <c r="U525" s="46">
        <f t="shared" si="40"/>
        <v>0</v>
      </c>
      <c r="V525" s="47">
        <f t="shared" si="40"/>
        <v>0</v>
      </c>
    </row>
    <row r="526" spans="2:22" x14ac:dyDescent="0.3">
      <c r="B526" s="54" t="s">
        <v>135</v>
      </c>
      <c r="C526" s="54" t="s">
        <v>136</v>
      </c>
      <c r="D526" s="39" t="s">
        <v>81</v>
      </c>
      <c r="E526" s="39" t="s">
        <v>22</v>
      </c>
      <c r="F526" s="40">
        <v>1</v>
      </c>
      <c r="G526" s="40" t="s">
        <v>82</v>
      </c>
      <c r="H526" s="70">
        <v>0.18332358674463936</v>
      </c>
      <c r="I526" s="70">
        <v>1.3140649452269171E-4</v>
      </c>
      <c r="J526" s="70"/>
      <c r="K526" s="70">
        <v>0.10912118258609486</v>
      </c>
      <c r="L526" s="70">
        <v>4.1466049382716044E-3</v>
      </c>
      <c r="M526" s="70">
        <v>1.2439814814814815E-2</v>
      </c>
      <c r="N526" s="70">
        <v>1.6586419753086418E-2</v>
      </c>
      <c r="O526" s="70">
        <v>1.6586419753086418E-2</v>
      </c>
      <c r="P526" s="70">
        <v>3.2736354775828457E-3</v>
      </c>
      <c r="Q526" s="70">
        <v>1.2003330084470434E-2</v>
      </c>
      <c r="R526" s="71">
        <v>260.40006644643455</v>
      </c>
      <c r="S526" s="70">
        <v>4.9076529673282047E-3</v>
      </c>
      <c r="T526" s="70">
        <v>4.9076529673282049E-4</v>
      </c>
      <c r="U526" s="70">
        <v>2.0680253687459382E-4</v>
      </c>
      <c r="V526" s="71">
        <v>260.66900582904418</v>
      </c>
    </row>
    <row r="527" spans="2:22" x14ac:dyDescent="0.3">
      <c r="B527" s="54" t="s">
        <v>135</v>
      </c>
      <c r="C527" s="54" t="s">
        <v>136</v>
      </c>
      <c r="D527" s="39" t="s">
        <v>81</v>
      </c>
      <c r="E527" s="39" t="s">
        <v>23</v>
      </c>
      <c r="F527" s="40">
        <v>1</v>
      </c>
      <c r="G527" s="40" t="s">
        <v>82</v>
      </c>
      <c r="H527" s="70">
        <v>0.15238906088751289</v>
      </c>
      <c r="I527" s="70">
        <v>1.0923260149130076E-4</v>
      </c>
      <c r="J527" s="70"/>
      <c r="K527" s="70">
        <v>9.0707774337805289E-2</v>
      </c>
      <c r="L527" s="70">
        <v>3.4468954248366014E-3</v>
      </c>
      <c r="M527" s="70">
        <v>1.0340686274509805E-2</v>
      </c>
      <c r="N527" s="70">
        <v>1.3787581699346406E-2</v>
      </c>
      <c r="O527" s="70">
        <v>1.3787581699346406E-2</v>
      </c>
      <c r="P527" s="70">
        <v>2.7212332301341591E-3</v>
      </c>
      <c r="Q527" s="70">
        <v>9.9778551771585837E-3</v>
      </c>
      <c r="R527" s="71">
        <v>216.4594435744558</v>
      </c>
      <c r="S527" s="70">
        <v>4.079522117875157E-3</v>
      </c>
      <c r="T527" s="70">
        <v>4.0795221178751569E-4</v>
      </c>
      <c r="U527" s="70">
        <v>1.7190610844513237E-4</v>
      </c>
      <c r="V527" s="71">
        <v>216.68300138651534</v>
      </c>
    </row>
    <row r="528" spans="2:22" x14ac:dyDescent="0.3">
      <c r="B528" s="54" t="s">
        <v>135</v>
      </c>
      <c r="C528" s="54" t="s">
        <v>136</v>
      </c>
      <c r="D528" s="39" t="s">
        <v>81</v>
      </c>
      <c r="E528" s="39" t="s">
        <v>24</v>
      </c>
      <c r="F528" s="40">
        <v>1</v>
      </c>
      <c r="G528" s="40" t="s">
        <v>82</v>
      </c>
      <c r="H528" s="70">
        <v>0.12940488476092191</v>
      </c>
      <c r="I528" s="70">
        <v>9.2757525545429447E-5</v>
      </c>
      <c r="J528" s="70"/>
      <c r="K528" s="70">
        <v>7.7026717119596369E-2</v>
      </c>
      <c r="L528" s="70">
        <v>2.9270152505446621E-3</v>
      </c>
      <c r="M528" s="70">
        <v>8.7810457516339872E-3</v>
      </c>
      <c r="N528" s="70">
        <v>1.1708061002178648E-2</v>
      </c>
      <c r="O528" s="70">
        <v>1.1708061002178648E-2</v>
      </c>
      <c r="P528" s="70">
        <v>2.3108015135878913E-3</v>
      </c>
      <c r="Q528" s="70">
        <v>8.4729388831556018E-3</v>
      </c>
      <c r="R528" s="71">
        <v>183.81181160924794</v>
      </c>
      <c r="S528" s="70">
        <v>3.4642256239963802E-3</v>
      </c>
      <c r="T528" s="70">
        <v>3.4642256239963802E-4</v>
      </c>
      <c r="U528" s="70">
        <v>1.459782613232427E-4</v>
      </c>
      <c r="V528" s="71">
        <v>184.00165117344295</v>
      </c>
    </row>
    <row r="529" spans="2:22" x14ac:dyDescent="0.3">
      <c r="B529" s="54" t="s">
        <v>135</v>
      </c>
      <c r="C529" s="54" t="s">
        <v>136</v>
      </c>
      <c r="D529" s="39" t="s">
        <v>81</v>
      </c>
      <c r="E529" s="39" t="s">
        <v>25</v>
      </c>
      <c r="F529" s="40">
        <v>2</v>
      </c>
      <c r="G529" s="40" t="s">
        <v>82</v>
      </c>
      <c r="H529" s="70">
        <v>8.110079119367046E-2</v>
      </c>
      <c r="I529" s="70">
        <v>5.813311239988954E-5</v>
      </c>
      <c r="J529" s="70"/>
      <c r="K529" s="70">
        <v>4.8274280472422895E-2</v>
      </c>
      <c r="L529" s="70">
        <v>1.8344226579520698E-3</v>
      </c>
      <c r="M529" s="70">
        <v>5.5032679738562101E-3</v>
      </c>
      <c r="N529" s="70">
        <v>7.3376906318082793E-3</v>
      </c>
      <c r="O529" s="70">
        <v>7.3376906318082793E-3</v>
      </c>
      <c r="P529" s="70">
        <v>1.4482284141726868E-3</v>
      </c>
      <c r="Q529" s="70">
        <v>5.3101708519665176E-3</v>
      </c>
      <c r="R529" s="71">
        <v>115.19876842202217</v>
      </c>
      <c r="S529" s="70">
        <v>2.1711038149646094E-3</v>
      </c>
      <c r="T529" s="70">
        <v>2.1711038149646093E-4</v>
      </c>
      <c r="U529" s="70">
        <v>9.1487678477238828E-5</v>
      </c>
      <c r="V529" s="71">
        <v>115.31774491108223</v>
      </c>
    </row>
    <row r="530" spans="2:22" x14ac:dyDescent="0.3">
      <c r="B530" s="54" t="s">
        <v>135</v>
      </c>
      <c r="C530" s="54" t="s">
        <v>136</v>
      </c>
      <c r="D530" s="39" t="s">
        <v>81</v>
      </c>
      <c r="E530" s="39" t="s">
        <v>26</v>
      </c>
      <c r="F530" s="40">
        <v>2</v>
      </c>
      <c r="G530" s="40" t="s">
        <v>82</v>
      </c>
      <c r="H530" s="70">
        <v>3.7119023047815614E-2</v>
      </c>
      <c r="I530" s="70">
        <v>2.6606945595139464E-5</v>
      </c>
      <c r="J530" s="70"/>
      <c r="K530" s="70">
        <v>2.2094656576080722E-2</v>
      </c>
      <c r="L530" s="70">
        <v>8.3959694989106746E-4</v>
      </c>
      <c r="M530" s="70">
        <v>2.5187908496732024E-3</v>
      </c>
      <c r="N530" s="70">
        <v>3.3583877995642698E-3</v>
      </c>
      <c r="O530" s="70">
        <v>3.3583877995642698E-3</v>
      </c>
      <c r="P530" s="70">
        <v>6.6283969728242172E-4</v>
      </c>
      <c r="Q530" s="70">
        <v>2.4304122233688797E-3</v>
      </c>
      <c r="R530" s="71">
        <v>52.725327055388107</v>
      </c>
      <c r="S530" s="70">
        <v>9.9369255664131378E-4</v>
      </c>
      <c r="T530" s="70">
        <v>9.9369255664131376E-5</v>
      </c>
      <c r="U530" s="70">
        <v>4.1872997735351432E-5</v>
      </c>
      <c r="V530" s="71">
        <v>52.779781407492052</v>
      </c>
    </row>
    <row r="531" spans="2:22" x14ac:dyDescent="0.3">
      <c r="B531" s="54" t="s">
        <v>135</v>
      </c>
      <c r="C531" s="54" t="s">
        <v>136</v>
      </c>
      <c r="D531" s="39" t="s">
        <v>81</v>
      </c>
      <c r="E531" s="39" t="s">
        <v>27</v>
      </c>
      <c r="F531" s="40">
        <v>2</v>
      </c>
      <c r="G531" s="40" t="s">
        <v>82</v>
      </c>
      <c r="H531" s="70">
        <v>3.1456255016626536E-2</v>
      </c>
      <c r="I531" s="70">
        <v>2.2547868912823345E-5</v>
      </c>
      <c r="J531" s="70"/>
      <c r="K531" s="70">
        <v>1.8723961319420557E-2</v>
      </c>
      <c r="L531" s="70">
        <v>7.1151053013798131E-4</v>
      </c>
      <c r="M531" s="70">
        <v>2.1345315904139437E-3</v>
      </c>
      <c r="N531" s="70">
        <v>2.8460421205519252E-3</v>
      </c>
      <c r="O531" s="70">
        <v>2.8460421205519252E-3</v>
      </c>
      <c r="P531" s="70">
        <v>5.6171883958261665E-4</v>
      </c>
      <c r="Q531" s="70">
        <v>2.0596357451362611E-3</v>
      </c>
      <c r="R531" s="71">
        <v>44.681707585699215</v>
      </c>
      <c r="S531" s="70">
        <v>8.4209776829436897E-4</v>
      </c>
      <c r="T531" s="70">
        <v>8.4209776829436897E-5</v>
      </c>
      <c r="U531" s="70">
        <v>3.5484977429958336E-5</v>
      </c>
      <c r="V531" s="71">
        <v>44.72785454340174</v>
      </c>
    </row>
    <row r="532" spans="2:22" x14ac:dyDescent="0.3">
      <c r="B532" s="54" t="s">
        <v>135</v>
      </c>
      <c r="C532" s="54" t="s">
        <v>136</v>
      </c>
      <c r="D532" s="39" t="s">
        <v>81</v>
      </c>
      <c r="E532" s="39" t="s">
        <v>28</v>
      </c>
      <c r="F532" s="40">
        <v>3</v>
      </c>
      <c r="G532" s="40" t="s">
        <v>82</v>
      </c>
      <c r="H532" s="70">
        <v>2.7125902992776063E-2</v>
      </c>
      <c r="I532" s="70">
        <v>1.9443869096934553E-5</v>
      </c>
      <c r="J532" s="70"/>
      <c r="K532" s="70">
        <v>1.614637082903337E-2</v>
      </c>
      <c r="L532" s="70">
        <v>6.1356209150326808E-4</v>
      </c>
      <c r="M532" s="70">
        <v>1.8406862745098044E-3</v>
      </c>
      <c r="N532" s="70">
        <v>2.4542483660130723E-3</v>
      </c>
      <c r="O532" s="70">
        <v>2.4542483660130723E-3</v>
      </c>
      <c r="P532" s="70">
        <v>4.843911248710011E-4</v>
      </c>
      <c r="Q532" s="70">
        <v>1.7761007911936708E-3</v>
      </c>
      <c r="R532" s="71">
        <v>38.530704461819468</v>
      </c>
      <c r="S532" s="70">
        <v>7.2617234191141116E-4</v>
      </c>
      <c r="T532" s="70">
        <v>7.2617234191141102E-5</v>
      </c>
      <c r="U532" s="70">
        <v>3.0600020725834187E-5</v>
      </c>
      <c r="V532" s="71">
        <v>38.570498706156215</v>
      </c>
    </row>
    <row r="533" spans="2:22" x14ac:dyDescent="0.3">
      <c r="B533" s="54" t="s">
        <v>135</v>
      </c>
      <c r="C533" s="54" t="s">
        <v>136</v>
      </c>
      <c r="D533" s="39" t="s">
        <v>81</v>
      </c>
      <c r="E533" s="39" t="s">
        <v>29</v>
      </c>
      <c r="F533" s="40">
        <v>3</v>
      </c>
      <c r="G533" s="40" t="s">
        <v>82</v>
      </c>
      <c r="H533" s="70">
        <v>2.807304208233001E-2</v>
      </c>
      <c r="I533" s="70">
        <v>2.0122779158611801E-5</v>
      </c>
      <c r="J533" s="70"/>
      <c r="K533" s="70">
        <v>1.6710144096625003E-2</v>
      </c>
      <c r="L533" s="70">
        <v>6.3498547567175027E-4</v>
      </c>
      <c r="M533" s="70">
        <v>1.9049564270152506E-3</v>
      </c>
      <c r="N533" s="70">
        <v>2.5399419026870011E-3</v>
      </c>
      <c r="O533" s="70">
        <v>2.5399419026870011E-3</v>
      </c>
      <c r="P533" s="70">
        <v>5.0130432289875011E-4</v>
      </c>
      <c r="Q533" s="70">
        <v>1.8381158506287506E-3</v>
      </c>
      <c r="R533" s="71">
        <v>39.876058249804288</v>
      </c>
      <c r="S533" s="70">
        <v>7.5152767150026922E-4</v>
      </c>
      <c r="T533" s="70">
        <v>7.5152767150026922E-5</v>
      </c>
      <c r="U533" s="70">
        <v>3.1668463526736216E-5</v>
      </c>
      <c r="V533" s="71">
        <v>39.917241966202504</v>
      </c>
    </row>
    <row r="534" spans="2:22" x14ac:dyDescent="0.3">
      <c r="B534" s="54" t="s">
        <v>135</v>
      </c>
      <c r="C534" s="54" t="s">
        <v>136</v>
      </c>
      <c r="D534" s="39" t="s">
        <v>81</v>
      </c>
      <c r="E534" s="39" t="s">
        <v>30</v>
      </c>
      <c r="F534" s="40">
        <v>3</v>
      </c>
      <c r="G534" s="40" t="s">
        <v>82</v>
      </c>
      <c r="H534" s="70">
        <v>3.8262813897488819E-2</v>
      </c>
      <c r="I534" s="70">
        <v>2.7426815796741231E-5</v>
      </c>
      <c r="J534" s="70"/>
      <c r="K534" s="70">
        <v>2.2775484462790964E-2</v>
      </c>
      <c r="L534" s="70">
        <v>8.6546840958605657E-4</v>
      </c>
      <c r="M534" s="70">
        <v>2.5964052287581699E-3</v>
      </c>
      <c r="N534" s="70">
        <v>3.4618736383442263E-3</v>
      </c>
      <c r="O534" s="70">
        <v>3.4618736383442263E-3</v>
      </c>
      <c r="P534" s="70">
        <v>6.8326453388372883E-4</v>
      </c>
      <c r="Q534" s="70">
        <v>2.5053032909070055E-3</v>
      </c>
      <c r="R534" s="71">
        <v>54.350012773929095</v>
      </c>
      <c r="S534" s="70">
        <v>1.0243123402549773E-3</v>
      </c>
      <c r="T534" s="70">
        <v>1.0243123402549772E-4</v>
      </c>
      <c r="U534" s="70">
        <v>4.3163278236440764E-5</v>
      </c>
      <c r="V534" s="71">
        <v>54.406145090175066</v>
      </c>
    </row>
    <row r="535" spans="2:22" x14ac:dyDescent="0.3">
      <c r="B535" s="54" t="s">
        <v>135</v>
      </c>
      <c r="C535" s="54" t="s">
        <v>136</v>
      </c>
      <c r="D535" s="39" t="s">
        <v>81</v>
      </c>
      <c r="E535" s="39" t="s">
        <v>31</v>
      </c>
      <c r="F535" s="40">
        <v>4</v>
      </c>
      <c r="G535" s="40" t="s">
        <v>82</v>
      </c>
      <c r="H535" s="70">
        <v>9.8470358903795463E-2</v>
      </c>
      <c r="I535" s="70">
        <v>7.0583632514038499E-5</v>
      </c>
      <c r="J535" s="70"/>
      <c r="K535" s="70">
        <v>5.8613308871306821E-2</v>
      </c>
      <c r="L535" s="70">
        <v>2.2273057371096595E-3</v>
      </c>
      <c r="M535" s="70">
        <v>6.6819172113289785E-3</v>
      </c>
      <c r="N535" s="70">
        <v>8.909222948438638E-3</v>
      </c>
      <c r="O535" s="70">
        <v>8.909222948438638E-3</v>
      </c>
      <c r="P535" s="70">
        <v>1.7583992661392048E-3</v>
      </c>
      <c r="Q535" s="70">
        <v>6.4474639758437509E-3</v>
      </c>
      <c r="R535" s="71">
        <v>139.87118873726919</v>
      </c>
      <c r="S535" s="70">
        <v>2.6360947745433325E-3</v>
      </c>
      <c r="T535" s="70">
        <v>2.6360947745433322E-4</v>
      </c>
      <c r="U535" s="70">
        <v>1.1108183289378129E-4</v>
      </c>
      <c r="V535" s="71">
        <v>140.01564673091417</v>
      </c>
    </row>
    <row r="536" spans="2:22" x14ac:dyDescent="0.3">
      <c r="B536" s="54" t="s">
        <v>135</v>
      </c>
      <c r="C536" s="54" t="s">
        <v>136</v>
      </c>
      <c r="D536" s="39" t="s">
        <v>81</v>
      </c>
      <c r="E536" s="39" t="s">
        <v>32</v>
      </c>
      <c r="F536" s="40">
        <v>4</v>
      </c>
      <c r="G536" s="40" t="s">
        <v>82</v>
      </c>
      <c r="H536" s="70">
        <v>9.8470358903795463E-2</v>
      </c>
      <c r="I536" s="70">
        <v>7.0583632514038499E-5</v>
      </c>
      <c r="J536" s="70"/>
      <c r="K536" s="70">
        <v>5.8613308871306821E-2</v>
      </c>
      <c r="L536" s="70">
        <v>2.2273057371096595E-3</v>
      </c>
      <c r="M536" s="70">
        <v>6.6819172113289785E-3</v>
      </c>
      <c r="N536" s="70">
        <v>8.909222948438638E-3</v>
      </c>
      <c r="O536" s="70">
        <v>8.909222948438638E-3</v>
      </c>
      <c r="P536" s="70">
        <v>1.7583992661392048E-3</v>
      </c>
      <c r="Q536" s="70">
        <v>6.4474639758437509E-3</v>
      </c>
      <c r="R536" s="71">
        <v>139.87118873726919</v>
      </c>
      <c r="S536" s="70">
        <v>2.6360947745433325E-3</v>
      </c>
      <c r="T536" s="70">
        <v>2.6360947745433322E-4</v>
      </c>
      <c r="U536" s="70">
        <v>1.1108183289378129E-4</v>
      </c>
      <c r="V536" s="71">
        <v>140.01564673091417</v>
      </c>
    </row>
    <row r="537" spans="2:22" x14ac:dyDescent="0.3">
      <c r="B537" s="54" t="s">
        <v>135</v>
      </c>
      <c r="C537" s="54" t="s">
        <v>136</v>
      </c>
      <c r="D537" s="39" t="s">
        <v>81</v>
      </c>
      <c r="E537" s="39" t="s">
        <v>33</v>
      </c>
      <c r="F537" s="40">
        <v>4</v>
      </c>
      <c r="G537" s="40" t="s">
        <v>82</v>
      </c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1"/>
      <c r="S537" s="70"/>
      <c r="T537" s="70"/>
      <c r="U537" s="70"/>
      <c r="V537" s="71"/>
    </row>
    <row r="538" spans="2:22" x14ac:dyDescent="0.3">
      <c r="B538" s="72" t="s">
        <v>135</v>
      </c>
      <c r="C538" s="72" t="s">
        <v>136</v>
      </c>
      <c r="D538" s="44" t="s">
        <v>81</v>
      </c>
      <c r="E538" s="44" t="s">
        <v>83</v>
      </c>
      <c r="F538" s="45"/>
      <c r="G538" s="45"/>
      <c r="H538" s="73">
        <f>SUM(H526:H537)</f>
        <v>0.9051960784313724</v>
      </c>
      <c r="I538" s="73">
        <f>SUM(I526:I537)</f>
        <v>6.4884527754763873E-4</v>
      </c>
      <c r="J538" s="73">
        <f>SUM(J526:J537)</f>
        <v>0</v>
      </c>
      <c r="K538" s="73">
        <f>SUM(K526:K537)</f>
        <v>0.53880718954248374</v>
      </c>
      <c r="L538" s="73">
        <f t="shared" ref="L538:V538" si="41">SUM(L526:L537)</f>
        <v>2.0474673202614382E-2</v>
      </c>
      <c r="M538" s="73">
        <f t="shared" si="41"/>
        <v>6.1424019607843133E-2</v>
      </c>
      <c r="N538" s="73">
        <f t="shared" si="41"/>
        <v>8.189869281045753E-2</v>
      </c>
      <c r="O538" s="73">
        <f t="shared" si="41"/>
        <v>8.189869281045753E-2</v>
      </c>
      <c r="P538" s="73">
        <f t="shared" si="41"/>
        <v>1.6164215686274509E-2</v>
      </c>
      <c r="Q538" s="73">
        <f t="shared" si="41"/>
        <v>5.9268790849673215E-2</v>
      </c>
      <c r="R538" s="73">
        <f t="shared" si="41"/>
        <v>1285.7762776533391</v>
      </c>
      <c r="S538" s="73">
        <f t="shared" si="41"/>
        <v>2.4232496751853357E-2</v>
      </c>
      <c r="T538" s="73">
        <f t="shared" si="41"/>
        <v>2.4232496751853357E-3</v>
      </c>
      <c r="U538" s="73">
        <f t="shared" si="41"/>
        <v>1.0211279885620913E-3</v>
      </c>
      <c r="V538" s="74">
        <f t="shared" si="41"/>
        <v>1287.1042184753403</v>
      </c>
    </row>
    <row r="539" spans="2:22" x14ac:dyDescent="0.3">
      <c r="B539" s="54" t="s">
        <v>137</v>
      </c>
      <c r="C539" s="54" t="s">
        <v>138</v>
      </c>
      <c r="D539" s="39" t="s">
        <v>81</v>
      </c>
      <c r="E539" s="39" t="s">
        <v>22</v>
      </c>
      <c r="F539" s="40">
        <v>1</v>
      </c>
      <c r="G539" s="40" t="s">
        <v>104</v>
      </c>
      <c r="H539" s="70"/>
      <c r="I539" s="70"/>
      <c r="J539" s="70"/>
      <c r="K539" s="70"/>
      <c r="L539" s="70">
        <v>0</v>
      </c>
      <c r="M539" s="70"/>
      <c r="N539" s="70">
        <v>0</v>
      </c>
      <c r="O539" s="70">
        <v>0</v>
      </c>
      <c r="P539" s="70"/>
      <c r="Q539" s="75">
        <v>0.25783902867341618</v>
      </c>
      <c r="R539" s="70"/>
      <c r="S539" s="70"/>
      <c r="T539" s="70"/>
      <c r="U539" s="75">
        <v>0.25783719445481984</v>
      </c>
      <c r="V539" s="71"/>
    </row>
    <row r="540" spans="2:22" x14ac:dyDescent="0.3">
      <c r="B540" s="54" t="s">
        <v>137</v>
      </c>
      <c r="C540" s="54" t="s">
        <v>138</v>
      </c>
      <c r="D540" s="39" t="s">
        <v>81</v>
      </c>
      <c r="E540" s="39" t="s">
        <v>23</v>
      </c>
      <c r="F540" s="40">
        <v>1</v>
      </c>
      <c r="G540" s="40" t="s">
        <v>104</v>
      </c>
      <c r="H540" s="70"/>
      <c r="I540" s="70"/>
      <c r="J540" s="70"/>
      <c r="K540" s="70"/>
      <c r="L540" s="70">
        <v>0</v>
      </c>
      <c r="M540" s="70"/>
      <c r="N540" s="70">
        <v>0</v>
      </c>
      <c r="O540" s="70">
        <v>0</v>
      </c>
      <c r="P540" s="70"/>
      <c r="Q540" s="75">
        <v>1.6152758568230212</v>
      </c>
      <c r="R540" s="70"/>
      <c r="S540" s="70"/>
      <c r="T540" s="70"/>
      <c r="U540" s="75">
        <v>1.6152758568230212</v>
      </c>
      <c r="V540" s="71"/>
    </row>
    <row r="541" spans="2:22" x14ac:dyDescent="0.3">
      <c r="B541" s="54" t="s">
        <v>137</v>
      </c>
      <c r="C541" s="54" t="s">
        <v>138</v>
      </c>
      <c r="D541" s="39" t="s">
        <v>81</v>
      </c>
      <c r="E541" s="39" t="s">
        <v>24</v>
      </c>
      <c r="F541" s="40">
        <v>1</v>
      </c>
      <c r="G541" s="40" t="s">
        <v>104</v>
      </c>
      <c r="H541" s="70"/>
      <c r="I541" s="70"/>
      <c r="J541" s="70"/>
      <c r="K541" s="70"/>
      <c r="L541" s="70">
        <v>0</v>
      </c>
      <c r="M541" s="70"/>
      <c r="N541" s="70">
        <v>0</v>
      </c>
      <c r="O541" s="70">
        <v>0</v>
      </c>
      <c r="P541" s="70"/>
      <c r="Q541" s="70">
        <v>0</v>
      </c>
      <c r="R541" s="70"/>
      <c r="S541" s="70"/>
      <c r="T541" s="70"/>
      <c r="U541" s="70">
        <v>0</v>
      </c>
      <c r="V541" s="71"/>
    </row>
    <row r="542" spans="2:22" x14ac:dyDescent="0.3">
      <c r="B542" s="54" t="s">
        <v>137</v>
      </c>
      <c r="C542" s="54" t="s">
        <v>138</v>
      </c>
      <c r="D542" s="39" t="s">
        <v>81</v>
      </c>
      <c r="E542" s="39" t="s">
        <v>25</v>
      </c>
      <c r="F542" s="40">
        <v>2</v>
      </c>
      <c r="G542" s="40" t="s">
        <v>104</v>
      </c>
      <c r="H542" s="70"/>
      <c r="I542" s="70"/>
      <c r="J542" s="70"/>
      <c r="K542" s="70"/>
      <c r="L542" s="70">
        <v>0</v>
      </c>
      <c r="M542" s="70"/>
      <c r="N542" s="70">
        <v>0</v>
      </c>
      <c r="O542" s="70">
        <v>0</v>
      </c>
      <c r="P542" s="70"/>
      <c r="Q542" s="70">
        <v>0</v>
      </c>
      <c r="R542" s="70"/>
      <c r="S542" s="70"/>
      <c r="T542" s="70"/>
      <c r="U542" s="70">
        <v>0</v>
      </c>
      <c r="V542" s="71"/>
    </row>
    <row r="543" spans="2:22" x14ac:dyDescent="0.3">
      <c r="B543" s="54" t="s">
        <v>137</v>
      </c>
      <c r="C543" s="54" t="s">
        <v>138</v>
      </c>
      <c r="D543" s="39" t="s">
        <v>81</v>
      </c>
      <c r="E543" s="39" t="s">
        <v>26</v>
      </c>
      <c r="F543" s="40">
        <v>2</v>
      </c>
      <c r="G543" s="40" t="s">
        <v>104</v>
      </c>
      <c r="H543" s="70"/>
      <c r="I543" s="70"/>
      <c r="J543" s="70"/>
      <c r="K543" s="70"/>
      <c r="L543" s="70">
        <v>0</v>
      </c>
      <c r="M543" s="70"/>
      <c r="N543" s="70">
        <v>0</v>
      </c>
      <c r="O543" s="70">
        <v>0</v>
      </c>
      <c r="P543" s="70"/>
      <c r="Q543" s="70">
        <v>0</v>
      </c>
      <c r="R543" s="70"/>
      <c r="S543" s="70"/>
      <c r="T543" s="70"/>
      <c r="U543" s="70">
        <v>0</v>
      </c>
      <c r="V543" s="71"/>
    </row>
    <row r="544" spans="2:22" x14ac:dyDescent="0.3">
      <c r="B544" s="54" t="s">
        <v>137</v>
      </c>
      <c r="C544" s="54" t="s">
        <v>138</v>
      </c>
      <c r="D544" s="39" t="s">
        <v>81</v>
      </c>
      <c r="E544" s="39" t="s">
        <v>27</v>
      </c>
      <c r="F544" s="40">
        <v>2</v>
      </c>
      <c r="G544" s="40" t="s">
        <v>104</v>
      </c>
      <c r="H544" s="70"/>
      <c r="I544" s="70"/>
      <c r="J544" s="70"/>
      <c r="K544" s="70"/>
      <c r="L544" s="70">
        <v>0</v>
      </c>
      <c r="M544" s="70"/>
      <c r="N544" s="70">
        <v>0</v>
      </c>
      <c r="O544" s="70">
        <v>0</v>
      </c>
      <c r="P544" s="70"/>
      <c r="Q544" s="75">
        <v>7.6462236447703601E-3</v>
      </c>
      <c r="R544" s="70"/>
      <c r="S544" s="70"/>
      <c r="T544" s="70"/>
      <c r="U544" s="75">
        <v>3.8728239931931857E-4</v>
      </c>
      <c r="V544" s="76">
        <v>0.20962500000000001</v>
      </c>
    </row>
    <row r="545" spans="2:22" x14ac:dyDescent="0.3">
      <c r="B545" s="54" t="s">
        <v>137</v>
      </c>
      <c r="C545" s="54" t="s">
        <v>138</v>
      </c>
      <c r="D545" s="39" t="s">
        <v>81</v>
      </c>
      <c r="E545" s="39" t="s">
        <v>28</v>
      </c>
      <c r="F545" s="40">
        <v>3</v>
      </c>
      <c r="G545" s="40" t="s">
        <v>104</v>
      </c>
      <c r="H545" s="70"/>
      <c r="I545" s="70"/>
      <c r="J545" s="70"/>
      <c r="K545" s="70"/>
      <c r="L545" s="70">
        <v>0</v>
      </c>
      <c r="M545" s="70"/>
      <c r="N545" s="70">
        <v>0</v>
      </c>
      <c r="O545" s="70">
        <v>0</v>
      </c>
      <c r="P545" s="70"/>
      <c r="Q545" s="70">
        <v>0</v>
      </c>
      <c r="R545" s="70"/>
      <c r="S545" s="70"/>
      <c r="T545" s="70"/>
      <c r="U545" s="70">
        <v>0</v>
      </c>
      <c r="V545" s="71"/>
    </row>
    <row r="546" spans="2:22" x14ac:dyDescent="0.3">
      <c r="B546" s="54" t="s">
        <v>137</v>
      </c>
      <c r="C546" s="54" t="s">
        <v>138</v>
      </c>
      <c r="D546" s="39" t="s">
        <v>81</v>
      </c>
      <c r="E546" s="39" t="s">
        <v>29</v>
      </c>
      <c r="F546" s="40">
        <v>3</v>
      </c>
      <c r="G546" s="40" t="s">
        <v>104</v>
      </c>
      <c r="H546" s="70"/>
      <c r="I546" s="70"/>
      <c r="J546" s="70"/>
      <c r="K546" s="70"/>
      <c r="L546" s="70">
        <v>0</v>
      </c>
      <c r="M546" s="70"/>
      <c r="N546" s="70">
        <v>0</v>
      </c>
      <c r="O546" s="70">
        <v>0</v>
      </c>
      <c r="P546" s="70"/>
      <c r="Q546" s="75">
        <v>0.52205596768649098</v>
      </c>
      <c r="R546" s="70"/>
      <c r="S546" s="70"/>
      <c r="T546" s="70"/>
      <c r="U546" s="75">
        <v>0.52205528110885202</v>
      </c>
      <c r="V546" s="71"/>
    </row>
    <row r="547" spans="2:22" x14ac:dyDescent="0.3">
      <c r="B547" s="54" t="s">
        <v>137</v>
      </c>
      <c r="C547" s="54" t="s">
        <v>138</v>
      </c>
      <c r="D547" s="39" t="s">
        <v>81</v>
      </c>
      <c r="E547" s="39" t="s">
        <v>30</v>
      </c>
      <c r="F547" s="40">
        <v>3</v>
      </c>
      <c r="G547" s="40" t="s">
        <v>104</v>
      </c>
      <c r="H547" s="70"/>
      <c r="I547" s="70"/>
      <c r="J547" s="70"/>
      <c r="K547" s="70"/>
      <c r="L547" s="70">
        <v>0</v>
      </c>
      <c r="M547" s="70"/>
      <c r="N547" s="70">
        <v>0</v>
      </c>
      <c r="O547" s="70">
        <v>0</v>
      </c>
      <c r="P547" s="70"/>
      <c r="Q547" s="75">
        <v>1.5625890950624946E-5</v>
      </c>
      <c r="R547" s="70"/>
      <c r="S547" s="70"/>
      <c r="T547" s="70"/>
      <c r="U547" s="75">
        <v>1.5114319511203988E-5</v>
      </c>
      <c r="V547" s="71"/>
    </row>
    <row r="548" spans="2:22" x14ac:dyDescent="0.3">
      <c r="B548" s="54" t="s">
        <v>137</v>
      </c>
      <c r="C548" s="54" t="s">
        <v>138</v>
      </c>
      <c r="D548" s="39" t="s">
        <v>81</v>
      </c>
      <c r="E548" s="39" t="s">
        <v>31</v>
      </c>
      <c r="F548" s="40">
        <v>4</v>
      </c>
      <c r="G548" s="40" t="s">
        <v>104</v>
      </c>
      <c r="H548" s="70"/>
      <c r="I548" s="70"/>
      <c r="J548" s="70"/>
      <c r="K548" s="70"/>
      <c r="L548" s="75">
        <v>1.32E-2</v>
      </c>
      <c r="M548" s="75"/>
      <c r="N548" s="75">
        <v>1.32E-2</v>
      </c>
      <c r="O548" s="75">
        <v>1.32E-2</v>
      </c>
      <c r="P548" s="70"/>
      <c r="Q548" s="77">
        <v>6.249164378015076E-4</v>
      </c>
      <c r="R548" s="70"/>
      <c r="S548" s="70"/>
      <c r="T548" s="70"/>
      <c r="U548" s="77">
        <v>6.2050311367281433E-4</v>
      </c>
      <c r="V548" s="71"/>
    </row>
    <row r="549" spans="2:22" x14ac:dyDescent="0.3">
      <c r="B549" s="54" t="s">
        <v>137</v>
      </c>
      <c r="C549" s="54" t="s">
        <v>138</v>
      </c>
      <c r="D549" s="39" t="s">
        <v>81</v>
      </c>
      <c r="E549" s="39" t="s">
        <v>32</v>
      </c>
      <c r="F549" s="40">
        <v>4</v>
      </c>
      <c r="G549" s="40" t="s">
        <v>104</v>
      </c>
      <c r="H549" s="70"/>
      <c r="I549" s="70"/>
      <c r="J549" s="70"/>
      <c r="K549" s="70"/>
      <c r="L549" s="70">
        <v>0</v>
      </c>
      <c r="M549" s="70"/>
      <c r="N549" s="70">
        <v>0</v>
      </c>
      <c r="O549" s="70">
        <v>0</v>
      </c>
      <c r="P549" s="70"/>
      <c r="Q549" s="70">
        <v>0</v>
      </c>
      <c r="R549" s="70"/>
      <c r="S549" s="70"/>
      <c r="T549" s="70"/>
      <c r="U549" s="70">
        <v>0</v>
      </c>
      <c r="V549" s="71"/>
    </row>
    <row r="550" spans="2:22" x14ac:dyDescent="0.3">
      <c r="B550" s="54" t="s">
        <v>137</v>
      </c>
      <c r="C550" s="54" t="s">
        <v>138</v>
      </c>
      <c r="D550" s="39" t="s">
        <v>81</v>
      </c>
      <c r="E550" s="39" t="s">
        <v>33</v>
      </c>
      <c r="F550" s="40">
        <v>4</v>
      </c>
      <c r="G550" s="40" t="s">
        <v>104</v>
      </c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1"/>
    </row>
    <row r="551" spans="2:22" x14ac:dyDescent="0.3">
      <c r="B551" s="72" t="s">
        <v>137</v>
      </c>
      <c r="C551" s="72" t="s">
        <v>138</v>
      </c>
      <c r="D551" s="44" t="s">
        <v>81</v>
      </c>
      <c r="E551" s="44" t="s">
        <v>83</v>
      </c>
      <c r="F551" s="45"/>
      <c r="G551" s="45"/>
      <c r="H551" s="73">
        <f>SUM(H539:H550)</f>
        <v>0</v>
      </c>
      <c r="I551" s="73">
        <f>SUM(I539:I550)</f>
        <v>0</v>
      </c>
      <c r="J551" s="73">
        <f>SUM(J539:J550)</f>
        <v>0</v>
      </c>
      <c r="K551" s="73">
        <f>SUM(K539:K550)</f>
        <v>0</v>
      </c>
      <c r="L551" s="73">
        <f t="shared" ref="L551:V551" si="42">SUM(L539:L550)</f>
        <v>1.32E-2</v>
      </c>
      <c r="M551" s="73">
        <f t="shared" si="42"/>
        <v>0</v>
      </c>
      <c r="N551" s="73">
        <f t="shared" si="42"/>
        <v>1.32E-2</v>
      </c>
      <c r="O551" s="73">
        <f t="shared" si="42"/>
        <v>1.32E-2</v>
      </c>
      <c r="P551" s="73">
        <f t="shared" si="42"/>
        <v>0</v>
      </c>
      <c r="Q551" s="73">
        <f t="shared" si="42"/>
        <v>2.4034576191564505</v>
      </c>
      <c r="R551" s="73">
        <f t="shared" si="42"/>
        <v>0</v>
      </c>
      <c r="S551" s="73">
        <f t="shared" si="42"/>
        <v>0</v>
      </c>
      <c r="T551" s="73">
        <f t="shared" si="42"/>
        <v>0</v>
      </c>
      <c r="U551" s="73">
        <f t="shared" si="42"/>
        <v>2.3961912322191967</v>
      </c>
      <c r="V551" s="74">
        <f t="shared" si="42"/>
        <v>0.20962500000000001</v>
      </c>
    </row>
    <row r="552" spans="2:22" x14ac:dyDescent="0.3">
      <c r="B552" s="38" t="s">
        <v>139</v>
      </c>
      <c r="C552" s="39"/>
      <c r="E552" s="39" t="s">
        <v>22</v>
      </c>
      <c r="F552" s="40">
        <v>1</v>
      </c>
      <c r="G552" s="40"/>
      <c r="H552" s="23">
        <f t="shared" ref="H552:V564" si="43">SUMIFS(H$6:H$551,$E$6:$E$551,$E552)</f>
        <v>82.006873492148713</v>
      </c>
      <c r="I552" s="23">
        <f t="shared" si="43"/>
        <v>2.4412111668886335E-3</v>
      </c>
      <c r="J552" s="23">
        <f t="shared" si="43"/>
        <v>3.9227608702094074</v>
      </c>
      <c r="K552" s="23">
        <f t="shared" si="43"/>
        <v>28.169905872862852</v>
      </c>
      <c r="L552" s="23">
        <f t="shared" si="43"/>
        <v>3.1461733670777847</v>
      </c>
      <c r="M552" s="23">
        <f t="shared" si="43"/>
        <v>4.9068120095427448</v>
      </c>
      <c r="N552" s="23">
        <f t="shared" si="43"/>
        <v>7.7727466869782909</v>
      </c>
      <c r="O552" s="23">
        <f t="shared" si="43"/>
        <v>7.5525994752453292</v>
      </c>
      <c r="P552" s="23">
        <f t="shared" si="43"/>
        <v>6.0827075591381126E-2</v>
      </c>
      <c r="Q552" s="23">
        <f t="shared" si="43"/>
        <v>44.40297387223611</v>
      </c>
      <c r="R552" s="23">
        <f t="shared" si="43"/>
        <v>158280.55974570807</v>
      </c>
      <c r="S552" s="23">
        <f t="shared" si="43"/>
        <v>50.276135970175297</v>
      </c>
      <c r="T552" s="23">
        <f t="shared" si="43"/>
        <v>0.69725430235375341</v>
      </c>
      <c r="U552" s="23">
        <f t="shared" si="43"/>
        <v>2.8426780366574316</v>
      </c>
      <c r="V552" s="23">
        <f t="shared" si="43"/>
        <v>159745.24492706388</v>
      </c>
    </row>
    <row r="553" spans="2:22" x14ac:dyDescent="0.3">
      <c r="B553" s="38"/>
      <c r="C553" s="39"/>
      <c r="E553" s="39" t="s">
        <v>23</v>
      </c>
      <c r="F553" s="40">
        <v>1</v>
      </c>
      <c r="G553" s="40"/>
      <c r="H553" s="23">
        <f t="shared" si="43"/>
        <v>78.278494020413518</v>
      </c>
      <c r="I553" s="23">
        <f t="shared" si="43"/>
        <v>2.3883754397740231E-3</v>
      </c>
      <c r="J553" s="23">
        <f t="shared" si="43"/>
        <v>4.131052292076931</v>
      </c>
      <c r="K553" s="23">
        <f t="shared" si="43"/>
        <v>28.470951710106789</v>
      </c>
      <c r="L553" s="23">
        <f t="shared" si="43"/>
        <v>3.0794102686273357</v>
      </c>
      <c r="M553" s="23">
        <f t="shared" si="43"/>
        <v>4.7171256871594496</v>
      </c>
      <c r="N553" s="23">
        <f t="shared" si="43"/>
        <v>7.5322251774534958</v>
      </c>
      <c r="O553" s="23">
        <f t="shared" si="43"/>
        <v>7.2865438603417063</v>
      </c>
      <c r="P553" s="23">
        <f t="shared" si="43"/>
        <v>5.9510817126420666E-2</v>
      </c>
      <c r="Q553" s="23">
        <f t="shared" si="43"/>
        <v>41.128961562463196</v>
      </c>
      <c r="R553" s="23">
        <f t="shared" si="43"/>
        <v>156568.18897345121</v>
      </c>
      <c r="S553" s="23">
        <f t="shared" si="43"/>
        <v>53.355311094186703</v>
      </c>
      <c r="T553" s="23">
        <f t="shared" si="43"/>
        <v>0.66333890616706959</v>
      </c>
      <c r="U553" s="23">
        <f t="shared" si="43"/>
        <v>4.7699616974224437</v>
      </c>
      <c r="V553" s="23">
        <f t="shared" si="43"/>
        <v>158099.74674484375</v>
      </c>
    </row>
    <row r="554" spans="2:22" x14ac:dyDescent="0.3">
      <c r="B554" s="38"/>
      <c r="C554" s="39"/>
      <c r="E554" s="39" t="s">
        <v>24</v>
      </c>
      <c r="F554" s="40">
        <v>1</v>
      </c>
      <c r="G554" s="40"/>
      <c r="H554" s="23">
        <f t="shared" si="43"/>
        <v>88.164658956350806</v>
      </c>
      <c r="I554" s="23">
        <f t="shared" si="43"/>
        <v>2.5998213628622441E-3</v>
      </c>
      <c r="J554" s="23">
        <f t="shared" si="43"/>
        <v>4.8379548612598624</v>
      </c>
      <c r="K554" s="23">
        <f t="shared" si="43"/>
        <v>30.348004474337628</v>
      </c>
      <c r="L554" s="23">
        <f t="shared" si="43"/>
        <v>3.0115673193914811</v>
      </c>
      <c r="M554" s="23">
        <f t="shared" si="43"/>
        <v>4.7393012400472765</v>
      </c>
      <c r="N554" s="23">
        <f t="shared" si="43"/>
        <v>7.4908127278887626</v>
      </c>
      <c r="O554" s="23">
        <f t="shared" si="43"/>
        <v>7.2289034249631383</v>
      </c>
      <c r="P554" s="23">
        <f t="shared" si="43"/>
        <v>6.4768514022341295E-2</v>
      </c>
      <c r="Q554" s="23">
        <f t="shared" si="43"/>
        <v>33.483476346033946</v>
      </c>
      <c r="R554" s="23">
        <f t="shared" si="43"/>
        <v>166060.48005687093</v>
      </c>
      <c r="S554" s="23">
        <f t="shared" si="43"/>
        <v>82.211181615736109</v>
      </c>
      <c r="T554" s="23">
        <f t="shared" si="43"/>
        <v>0.70689477213302476</v>
      </c>
      <c r="U554" s="23">
        <f t="shared" si="43"/>
        <v>2.8604346542382237</v>
      </c>
      <c r="V554" s="23">
        <f t="shared" si="43"/>
        <v>168326.4142393599</v>
      </c>
    </row>
    <row r="555" spans="2:22" x14ac:dyDescent="0.3">
      <c r="B555" s="38"/>
      <c r="C555" s="39"/>
      <c r="E555" s="39" t="s">
        <v>25</v>
      </c>
      <c r="F555" s="40">
        <v>2</v>
      </c>
      <c r="G555" s="40"/>
      <c r="H555" s="23">
        <f t="shared" si="43"/>
        <v>83.749166284533629</v>
      </c>
      <c r="I555" s="23">
        <f t="shared" si="43"/>
        <v>1.7476277096244441E-3</v>
      </c>
      <c r="J555" s="23">
        <f t="shared" si="43"/>
        <v>2.081785526677371</v>
      </c>
      <c r="K555" s="23">
        <f t="shared" si="43"/>
        <v>24.431969692529606</v>
      </c>
      <c r="L555" s="23">
        <f t="shared" si="43"/>
        <v>1.3447623607750085</v>
      </c>
      <c r="M555" s="23">
        <f t="shared" si="43"/>
        <v>2.8422261886175648</v>
      </c>
      <c r="N555" s="23">
        <f t="shared" si="43"/>
        <v>4.0689960460013577</v>
      </c>
      <c r="O555" s="23">
        <f t="shared" si="43"/>
        <v>3.8671641969717245</v>
      </c>
      <c r="P555" s="23">
        <f t="shared" si="43"/>
        <v>4.3537392064328259E-2</v>
      </c>
      <c r="Q555" s="23">
        <f t="shared" si="43"/>
        <v>18.809144463655006</v>
      </c>
      <c r="R555" s="23">
        <f t="shared" si="43"/>
        <v>100348.41280915162</v>
      </c>
      <c r="S555" s="23">
        <f t="shared" si="43"/>
        <v>96.06516036153991</v>
      </c>
      <c r="T555" s="23">
        <f t="shared" si="43"/>
        <v>0.52265061035034299</v>
      </c>
      <c r="U555" s="23">
        <f t="shared" si="43"/>
        <v>2.4722699424222156</v>
      </c>
      <c r="V555" s="23">
        <f t="shared" si="43"/>
        <v>102905.79170007458</v>
      </c>
    </row>
    <row r="556" spans="2:22" x14ac:dyDescent="0.3">
      <c r="B556" s="38"/>
      <c r="C556" s="39"/>
      <c r="E556" s="39" t="s">
        <v>26</v>
      </c>
      <c r="F556" s="40">
        <v>2</v>
      </c>
      <c r="G556" s="40"/>
      <c r="H556" s="23">
        <f t="shared" si="43"/>
        <v>56.409895969573419</v>
      </c>
      <c r="I556" s="23">
        <f t="shared" si="43"/>
        <v>2.1254003336784871E-3</v>
      </c>
      <c r="J556" s="23">
        <f t="shared" si="43"/>
        <v>2.54968772627433</v>
      </c>
      <c r="K556" s="23">
        <f t="shared" si="43"/>
        <v>17.74811681100061</v>
      </c>
      <c r="L556" s="23">
        <f t="shared" si="43"/>
        <v>1.2505949925712763</v>
      </c>
      <c r="M556" s="23">
        <f t="shared" si="43"/>
        <v>2.5063483053264455</v>
      </c>
      <c r="N556" s="23">
        <f t="shared" si="43"/>
        <v>3.6535086607278102</v>
      </c>
      <c r="O556" s="23">
        <f t="shared" si="43"/>
        <v>3.4742337653499988</v>
      </c>
      <c r="P556" s="23">
        <f t="shared" si="43"/>
        <v>5.2948569716200905E-2</v>
      </c>
      <c r="Q556" s="23">
        <f t="shared" si="43"/>
        <v>19.429118526879709</v>
      </c>
      <c r="R556" s="23">
        <f t="shared" si="43"/>
        <v>109154.92951374849</v>
      </c>
      <c r="S556" s="23">
        <f t="shared" si="43"/>
        <v>56.076515718851688</v>
      </c>
      <c r="T556" s="23">
        <f t="shared" si="43"/>
        <v>0.41765098832168546</v>
      </c>
      <c r="U556" s="23">
        <f t="shared" si="43"/>
        <v>1.356576060850931</v>
      </c>
      <c r="V556" s="23">
        <f t="shared" si="43"/>
        <v>110681.30240123963</v>
      </c>
    </row>
    <row r="557" spans="2:22" x14ac:dyDescent="0.3">
      <c r="B557" s="38"/>
      <c r="C557" s="39"/>
      <c r="E557" s="39" t="s">
        <v>27</v>
      </c>
      <c r="F557" s="40">
        <v>2</v>
      </c>
      <c r="G557" s="40"/>
      <c r="H557" s="23">
        <f t="shared" si="43"/>
        <v>75.618481709785627</v>
      </c>
      <c r="I557" s="23">
        <f t="shared" si="43"/>
        <v>2.4029034604456032E-3</v>
      </c>
      <c r="J557" s="23">
        <f t="shared" si="43"/>
        <v>3.3767014483536806</v>
      </c>
      <c r="K557" s="23">
        <f t="shared" si="43"/>
        <v>29.458808995290152</v>
      </c>
      <c r="L557" s="23">
        <f t="shared" si="43"/>
        <v>3.6621330149949283</v>
      </c>
      <c r="M557" s="23">
        <f t="shared" si="43"/>
        <v>5.4086453438121538</v>
      </c>
      <c r="N557" s="23">
        <f t="shared" si="43"/>
        <v>8.720703965425443</v>
      </c>
      <c r="O557" s="23">
        <f t="shared" si="43"/>
        <v>8.4413644834539419</v>
      </c>
      <c r="P557" s="23">
        <f t="shared" si="43"/>
        <v>5.997388168366076E-2</v>
      </c>
      <c r="Q557" s="23">
        <f t="shared" si="43"/>
        <v>53.354802644398482</v>
      </c>
      <c r="R557" s="23">
        <f t="shared" si="43"/>
        <v>159164.76272647316</v>
      </c>
      <c r="S557" s="23">
        <f t="shared" si="43"/>
        <v>53.818606479240472</v>
      </c>
      <c r="T557" s="23">
        <f t="shared" si="43"/>
        <v>0.71441077957975274</v>
      </c>
      <c r="U557" s="23">
        <f t="shared" si="43"/>
        <v>3.9035416158501248</v>
      </c>
      <c r="V557" s="23">
        <f t="shared" si="43"/>
        <v>160723.33192576884</v>
      </c>
    </row>
    <row r="558" spans="2:22" x14ac:dyDescent="0.3">
      <c r="B558" s="38"/>
      <c r="C558" s="39"/>
      <c r="E558" s="39" t="s">
        <v>28</v>
      </c>
      <c r="F558" s="40">
        <v>3</v>
      </c>
      <c r="G558" s="40"/>
      <c r="H558" s="23">
        <f t="shared" si="43"/>
        <v>63.347638194623634</v>
      </c>
      <c r="I558" s="23">
        <f t="shared" si="43"/>
        <v>2.675700785905026E-3</v>
      </c>
      <c r="J558" s="23">
        <f t="shared" si="43"/>
        <v>3.9177002129880729</v>
      </c>
      <c r="K558" s="23">
        <f t="shared" si="43"/>
        <v>29.995081730893165</v>
      </c>
      <c r="L558" s="23">
        <f t="shared" si="43"/>
        <v>3.6425355202748255</v>
      </c>
      <c r="M558" s="23">
        <f t="shared" si="43"/>
        <v>5.3013519979897303</v>
      </c>
      <c r="N558" s="23">
        <f t="shared" si="43"/>
        <v>8.5961524354813896</v>
      </c>
      <c r="O558" s="23">
        <f t="shared" si="43"/>
        <v>8.2870004971733202</v>
      </c>
      <c r="P558" s="23">
        <f t="shared" si="43"/>
        <v>6.6782358695181121E-2</v>
      </c>
      <c r="Q558" s="23">
        <f t="shared" si="43"/>
        <v>49.559770651885934</v>
      </c>
      <c r="R558" s="23">
        <f t="shared" si="43"/>
        <v>171506.54030579969</v>
      </c>
      <c r="S558" s="23">
        <f t="shared" si="43"/>
        <v>50.244474279882205</v>
      </c>
      <c r="T558" s="23">
        <f t="shared" si="43"/>
        <v>0.69935264665026842</v>
      </c>
      <c r="U558" s="23">
        <f t="shared" si="43"/>
        <v>4.8781387470248161</v>
      </c>
      <c r="V558" s="23">
        <f t="shared" si="43"/>
        <v>172971.05925149855</v>
      </c>
    </row>
    <row r="559" spans="2:22" x14ac:dyDescent="0.3">
      <c r="B559" s="38"/>
      <c r="C559" s="39"/>
      <c r="E559" s="39" t="s">
        <v>29</v>
      </c>
      <c r="F559" s="40">
        <v>3</v>
      </c>
      <c r="G559" s="40"/>
      <c r="H559" s="23">
        <f t="shared" si="43"/>
        <v>67.017305832216934</v>
      </c>
      <c r="I559" s="23">
        <f t="shared" si="43"/>
        <v>2.9181226162850763E-3</v>
      </c>
      <c r="J559" s="23">
        <f t="shared" si="43"/>
        <v>4.0277573088498126</v>
      </c>
      <c r="K559" s="23">
        <f t="shared" si="43"/>
        <v>27.127949947723035</v>
      </c>
      <c r="L559" s="23">
        <f t="shared" si="43"/>
        <v>3.2940925344420204</v>
      </c>
      <c r="M559" s="23">
        <f t="shared" si="43"/>
        <v>4.7360349833547053</v>
      </c>
      <c r="N559" s="23">
        <f t="shared" si="43"/>
        <v>7.6870920401274345</v>
      </c>
      <c r="O559" s="23">
        <f t="shared" si="43"/>
        <v>7.3867445309350908</v>
      </c>
      <c r="P559" s="23">
        <f t="shared" si="43"/>
        <v>7.2704272405134857E-2</v>
      </c>
      <c r="Q559" s="23">
        <f t="shared" si="43"/>
        <v>22.11811254109039</v>
      </c>
      <c r="R559" s="23">
        <f t="shared" si="43"/>
        <v>152026.04921718742</v>
      </c>
      <c r="S559" s="23">
        <f t="shared" si="43"/>
        <v>71.452840505051242</v>
      </c>
      <c r="T559" s="23">
        <f t="shared" si="43"/>
        <v>0.62700821287243891</v>
      </c>
      <c r="U559" s="23">
        <f t="shared" si="43"/>
        <v>3.0822179508786607</v>
      </c>
      <c r="V559" s="23">
        <f t="shared" si="43"/>
        <v>153999.21867724965</v>
      </c>
    </row>
    <row r="560" spans="2:22" x14ac:dyDescent="0.3">
      <c r="B560" s="38"/>
      <c r="C560" s="39"/>
      <c r="E560" s="39" t="s">
        <v>30</v>
      </c>
      <c r="F560" s="40">
        <v>3</v>
      </c>
      <c r="G560" s="40"/>
      <c r="H560" s="23">
        <f t="shared" si="43"/>
        <v>69.198180312516897</v>
      </c>
      <c r="I560" s="23">
        <f t="shared" si="43"/>
        <v>3.3099609855151749E-3</v>
      </c>
      <c r="J560" s="23">
        <f t="shared" si="43"/>
        <v>3.9368814556198082</v>
      </c>
      <c r="K560" s="23">
        <f t="shared" si="43"/>
        <v>27.422051940728167</v>
      </c>
      <c r="L560" s="23">
        <f t="shared" si="43"/>
        <v>3.5309224858744623</v>
      </c>
      <c r="M560" s="23">
        <f t="shared" si="43"/>
        <v>5.0385484838070171</v>
      </c>
      <c r="N560" s="23">
        <f t="shared" si="43"/>
        <v>8.2166103062173548</v>
      </c>
      <c r="O560" s="23">
        <f t="shared" si="43"/>
        <v>7.906278529885193</v>
      </c>
      <c r="P560" s="23">
        <f t="shared" si="43"/>
        <v>8.246794251571278E-2</v>
      </c>
      <c r="Q560" s="23">
        <f t="shared" si="43"/>
        <v>26.70940078260567</v>
      </c>
      <c r="R560" s="23">
        <f t="shared" si="43"/>
        <v>152812.58187919419</v>
      </c>
      <c r="S560" s="23">
        <f t="shared" si="43"/>
        <v>67.271504889267561</v>
      </c>
      <c r="T560" s="23">
        <f t="shared" si="43"/>
        <v>0.65289531033217174</v>
      </c>
      <c r="U560" s="23">
        <f t="shared" si="43"/>
        <v>1.6272759759269766</v>
      </c>
      <c r="V560" s="23">
        <f t="shared" si="43"/>
        <v>154688.93230390482</v>
      </c>
    </row>
    <row r="561" spans="2:22" x14ac:dyDescent="0.3">
      <c r="B561" s="38"/>
      <c r="C561" s="39"/>
      <c r="E561" s="39" t="s">
        <v>31</v>
      </c>
      <c r="F561" s="40">
        <v>4</v>
      </c>
      <c r="G561" s="40"/>
      <c r="H561" s="23">
        <f t="shared" si="43"/>
        <v>135.01242391835171</v>
      </c>
      <c r="I561" s="23">
        <f t="shared" si="43"/>
        <v>2.6941929983495846E-3</v>
      </c>
      <c r="J561" s="23">
        <f t="shared" si="43"/>
        <v>2.9668871770487084</v>
      </c>
      <c r="K561" s="23">
        <f t="shared" si="43"/>
        <v>39.127984374196629</v>
      </c>
      <c r="L561" s="23">
        <f t="shared" si="43"/>
        <v>2.522626129917799</v>
      </c>
      <c r="M561" s="23">
        <f t="shared" si="43"/>
        <v>4.5638162525464701</v>
      </c>
      <c r="N561" s="23">
        <f t="shared" si="43"/>
        <v>6.8627851069968386</v>
      </c>
      <c r="O561" s="23">
        <f t="shared" si="43"/>
        <v>6.6019974026161927</v>
      </c>
      <c r="P561" s="23">
        <f t="shared" si="43"/>
        <v>6.7199799370666932E-2</v>
      </c>
      <c r="Q561" s="23">
        <f t="shared" si="43"/>
        <v>53.36343931592905</v>
      </c>
      <c r="R561" s="23">
        <f t="shared" si="43"/>
        <v>141184.44735776287</v>
      </c>
      <c r="S561" s="23">
        <f t="shared" si="43"/>
        <v>113.57357906692832</v>
      </c>
      <c r="T561" s="23">
        <f t="shared" si="43"/>
        <v>0.83520873019597119</v>
      </c>
      <c r="U561" s="23">
        <f t="shared" si="43"/>
        <v>2.5247444305622642</v>
      </c>
      <c r="V561" s="23">
        <f t="shared" si="43"/>
        <v>144272.67903603442</v>
      </c>
    </row>
    <row r="562" spans="2:22" x14ac:dyDescent="0.3">
      <c r="B562" s="38"/>
      <c r="C562" s="39"/>
      <c r="E562" s="39" t="s">
        <v>32</v>
      </c>
      <c r="F562" s="40">
        <v>4</v>
      </c>
      <c r="G562" s="40"/>
      <c r="H562" s="23">
        <f t="shared" si="43"/>
        <v>71.347871590621637</v>
      </c>
      <c r="I562" s="23">
        <f t="shared" si="43"/>
        <v>5.6389854447927599E-3</v>
      </c>
      <c r="J562" s="23">
        <f t="shared" si="43"/>
        <v>2.3239421429339822</v>
      </c>
      <c r="K562" s="23">
        <f t="shared" si="43"/>
        <v>19.822000566190962</v>
      </c>
      <c r="L562" s="23">
        <f t="shared" si="43"/>
        <v>1.1385278422089791</v>
      </c>
      <c r="M562" s="23">
        <f t="shared" si="43"/>
        <v>2.554840768232304</v>
      </c>
      <c r="N562" s="23">
        <f t="shared" si="43"/>
        <v>3.6254666783762048</v>
      </c>
      <c r="O562" s="23">
        <f t="shared" si="43"/>
        <v>3.5078505588664903</v>
      </c>
      <c r="P562" s="23">
        <f t="shared" si="43"/>
        <v>0.14049939522705843</v>
      </c>
      <c r="Q562" s="23">
        <f t="shared" si="43"/>
        <v>5.47363359282497</v>
      </c>
      <c r="R562" s="23">
        <f t="shared" si="43"/>
        <v>106393.60903375455</v>
      </c>
      <c r="S562" s="23">
        <f t="shared" si="43"/>
        <v>89.19475300939402</v>
      </c>
      <c r="T562" s="23">
        <f t="shared" si="43"/>
        <v>0.46836085617736783</v>
      </c>
      <c r="U562" s="23">
        <f t="shared" si="43"/>
        <v>1.160250609011904</v>
      </c>
      <c r="V562" s="23">
        <f t="shared" si="43"/>
        <v>108763.04939413023</v>
      </c>
    </row>
    <row r="563" spans="2:22" x14ac:dyDescent="0.3">
      <c r="B563" s="38"/>
      <c r="C563" s="39"/>
      <c r="E563" s="39" t="s">
        <v>33</v>
      </c>
      <c r="F563" s="40">
        <v>4</v>
      </c>
      <c r="G563" s="40"/>
      <c r="H563" s="23">
        <f t="shared" si="43"/>
        <v>0</v>
      </c>
      <c r="I563" s="23">
        <f t="shared" si="43"/>
        <v>0</v>
      </c>
      <c r="J563" s="23">
        <f t="shared" si="43"/>
        <v>0</v>
      </c>
      <c r="K563" s="23">
        <f t="shared" si="43"/>
        <v>0</v>
      </c>
      <c r="L563" s="23">
        <f t="shared" si="43"/>
        <v>0</v>
      </c>
      <c r="M563" s="23">
        <f t="shared" si="43"/>
        <v>0</v>
      </c>
      <c r="N563" s="23">
        <f t="shared" si="43"/>
        <v>0</v>
      </c>
      <c r="O563" s="23">
        <f t="shared" si="43"/>
        <v>0</v>
      </c>
      <c r="P563" s="23">
        <f t="shared" si="43"/>
        <v>0</v>
      </c>
      <c r="Q563" s="23">
        <f t="shared" si="43"/>
        <v>0</v>
      </c>
      <c r="R563" s="23">
        <f t="shared" si="43"/>
        <v>0</v>
      </c>
      <c r="S563" s="23">
        <f t="shared" si="43"/>
        <v>0</v>
      </c>
      <c r="T563" s="23">
        <f t="shared" si="43"/>
        <v>0</v>
      </c>
      <c r="U563" s="23">
        <f t="shared" si="43"/>
        <v>0</v>
      </c>
      <c r="V563" s="23">
        <f t="shared" si="43"/>
        <v>0</v>
      </c>
    </row>
    <row r="564" spans="2:22" x14ac:dyDescent="0.3">
      <c r="B564" s="78"/>
      <c r="C564" s="78"/>
      <c r="D564" s="78"/>
      <c r="E564" s="78" t="s">
        <v>34</v>
      </c>
      <c r="F564" s="45"/>
      <c r="G564" s="45"/>
      <c r="H564" s="47">
        <f t="shared" si="43"/>
        <v>870.15099028113639</v>
      </c>
      <c r="I564" s="47">
        <f t="shared" si="43"/>
        <v>3.0942302304121056E-2</v>
      </c>
      <c r="J564" s="47">
        <f t="shared" si="43"/>
        <v>38.073111022291968</v>
      </c>
      <c r="K564" s="47">
        <f t="shared" si="43"/>
        <v>302.12282611585954</v>
      </c>
      <c r="L564" s="47">
        <f t="shared" si="43"/>
        <v>29.623345836155902</v>
      </c>
      <c r="M564" s="47">
        <f t="shared" si="43"/>
        <v>47.315051260435851</v>
      </c>
      <c r="N564" s="47">
        <f t="shared" si="43"/>
        <v>74.227099831674366</v>
      </c>
      <c r="O564" s="47">
        <f t="shared" si="43"/>
        <v>71.540680725802119</v>
      </c>
      <c r="P564" s="47">
        <f t="shared" si="43"/>
        <v>0.77122001841808729</v>
      </c>
      <c r="Q564" s="47">
        <f t="shared" si="43"/>
        <v>367.83283430000245</v>
      </c>
      <c r="R564" s="47">
        <f t="shared" si="43"/>
        <v>1573500.5616191018</v>
      </c>
      <c r="S564" s="47">
        <f t="shared" si="43"/>
        <v>783.54006299025377</v>
      </c>
      <c r="T564" s="47">
        <f t="shared" si="43"/>
        <v>7.0050261151338491</v>
      </c>
      <c r="U564" s="47">
        <f t="shared" si="43"/>
        <v>31.478089720845993</v>
      </c>
      <c r="V564" s="47">
        <f t="shared" si="43"/>
        <v>1595176.7706011683</v>
      </c>
    </row>
    <row r="565" spans="2:22" x14ac:dyDescent="0.3">
      <c r="E565" s="27" t="s">
        <v>140</v>
      </c>
      <c r="H565" s="23">
        <f t="shared" ref="H565:V565" si="44">SUM(H552:H563)</f>
        <v>870.1509902811365</v>
      </c>
      <c r="I565" s="23">
        <f t="shared" si="44"/>
        <v>3.0942302304121056E-2</v>
      </c>
      <c r="J565" s="23">
        <f t="shared" si="44"/>
        <v>38.073111022291968</v>
      </c>
      <c r="K565" s="23">
        <f t="shared" si="44"/>
        <v>302.1228261158596</v>
      </c>
      <c r="L565" s="23">
        <f t="shared" si="44"/>
        <v>29.623345836155902</v>
      </c>
      <c r="M565" s="23">
        <f t="shared" si="44"/>
        <v>47.315051260435858</v>
      </c>
      <c r="N565" s="23">
        <f t="shared" si="44"/>
        <v>74.22709983167438</v>
      </c>
      <c r="O565" s="23">
        <f t="shared" si="44"/>
        <v>71.540680725802133</v>
      </c>
      <c r="P565" s="23">
        <f t="shared" si="44"/>
        <v>0.77122001841808707</v>
      </c>
      <c r="Q565" s="23">
        <f t="shared" si="44"/>
        <v>367.83283430000245</v>
      </c>
      <c r="R565" s="23">
        <f t="shared" si="44"/>
        <v>1573500.561619102</v>
      </c>
      <c r="S565" s="23">
        <f t="shared" si="44"/>
        <v>783.54006299025355</v>
      </c>
      <c r="T565" s="23">
        <f t="shared" si="44"/>
        <v>7.0050261151338464</v>
      </c>
      <c r="U565" s="23">
        <f t="shared" si="44"/>
        <v>31.478089720845993</v>
      </c>
      <c r="V565" s="23">
        <f t="shared" si="44"/>
        <v>1595176.7706011683</v>
      </c>
    </row>
    <row r="566" spans="2:22" x14ac:dyDescent="0.3">
      <c r="H566" s="27">
        <f t="shared" ref="H566:V566" si="45">+H565-H564</f>
        <v>0</v>
      </c>
      <c r="I566" s="27">
        <f t="shared" si="45"/>
        <v>0</v>
      </c>
      <c r="J566" s="27">
        <f t="shared" si="45"/>
        <v>0</v>
      </c>
      <c r="K566" s="27">
        <f t="shared" si="45"/>
        <v>0</v>
      </c>
      <c r="L566" s="27">
        <f t="shared" si="45"/>
        <v>0</v>
      </c>
      <c r="M566" s="27">
        <f t="shared" si="45"/>
        <v>0</v>
      </c>
      <c r="N566" s="27">
        <f t="shared" si="45"/>
        <v>0</v>
      </c>
      <c r="O566" s="27">
        <f t="shared" si="45"/>
        <v>0</v>
      </c>
      <c r="P566" s="27">
        <f t="shared" si="45"/>
        <v>0</v>
      </c>
      <c r="Q566" s="27">
        <f t="shared" si="45"/>
        <v>0</v>
      </c>
      <c r="R566" s="27">
        <f t="shared" si="45"/>
        <v>0</v>
      </c>
      <c r="S566" s="27">
        <f t="shared" si="45"/>
        <v>0</v>
      </c>
      <c r="T566" s="27">
        <f t="shared" si="45"/>
        <v>0</v>
      </c>
      <c r="U566" s="27">
        <f t="shared" si="45"/>
        <v>0</v>
      </c>
      <c r="V566" s="27">
        <f t="shared" si="45"/>
        <v>0</v>
      </c>
    </row>
    <row r="568" spans="2:22" x14ac:dyDescent="0.3">
      <c r="H568" s="48"/>
    </row>
    <row r="570" spans="2:22" x14ac:dyDescent="0.3">
      <c r="E570" s="39"/>
      <c r="F570" s="40"/>
      <c r="G570" s="40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</row>
    <row r="571" spans="2:22" x14ac:dyDescent="0.3">
      <c r="E571" s="39"/>
      <c r="F571" s="40"/>
      <c r="G571" s="40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</row>
    <row r="572" spans="2:22" x14ac:dyDescent="0.3">
      <c r="E572" s="39"/>
      <c r="F572" s="40"/>
      <c r="G572" s="40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</row>
    <row r="573" spans="2:22" x14ac:dyDescent="0.3">
      <c r="E573" s="39"/>
      <c r="F573" s="40"/>
      <c r="G573" s="40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</row>
    <row r="574" spans="2:22" x14ac:dyDescent="0.3">
      <c r="E574" s="39"/>
      <c r="F574" s="40"/>
      <c r="G574" s="40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</row>
    <row r="575" spans="2:22" x14ac:dyDescent="0.3">
      <c r="E575" s="39"/>
      <c r="F575" s="40"/>
      <c r="G575" s="40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</row>
    <row r="576" spans="2:22" x14ac:dyDescent="0.3">
      <c r="E576" s="39"/>
      <c r="F576" s="40"/>
      <c r="G576" s="40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</row>
    <row r="577" spans="5:22" x14ac:dyDescent="0.3">
      <c r="E577" s="39"/>
      <c r="F577" s="40"/>
      <c r="G577" s="40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</row>
    <row r="578" spans="5:22" x14ac:dyDescent="0.3">
      <c r="E578" s="39"/>
      <c r="F578" s="40"/>
      <c r="G578" s="40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</row>
    <row r="579" spans="5:22" x14ac:dyDescent="0.3">
      <c r="E579" s="39"/>
      <c r="F579" s="40"/>
      <c r="G579" s="40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</row>
    <row r="580" spans="5:22" x14ac:dyDescent="0.3">
      <c r="E580" s="39"/>
      <c r="F580" s="40"/>
      <c r="G580" s="40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</row>
    <row r="581" spans="5:22" x14ac:dyDescent="0.3">
      <c r="E581" s="39"/>
      <c r="F581" s="40"/>
      <c r="G581" s="40"/>
      <c r="H581" s="48"/>
    </row>
    <row r="582" spans="5:22" x14ac:dyDescent="0.3">
      <c r="H582" s="48"/>
    </row>
    <row r="583" spans="5:22" x14ac:dyDescent="0.3">
      <c r="H583" s="48"/>
    </row>
    <row r="584" spans="5:22" x14ac:dyDescent="0.3">
      <c r="H584" s="48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BE64-166C-4AAE-A0A9-C66F615A65D0}">
  <dimension ref="A1:AW44"/>
  <sheetViews>
    <sheetView showGridLines="0" workbookViewId="0">
      <pane xSplit="3" ySplit="8" topLeftCell="D27" activePane="bottomRight" state="frozen"/>
      <selection activeCell="D511" sqref="D511"/>
      <selection pane="topRight" activeCell="D511" sqref="D511"/>
      <selection pane="bottomLeft" activeCell="D511" sqref="D511"/>
      <selection pane="bottomRight" activeCell="L51" sqref="L51"/>
    </sheetView>
  </sheetViews>
  <sheetFormatPr defaultColWidth="9.109375" defaultRowHeight="14.4" x14ac:dyDescent="0.3"/>
  <cols>
    <col min="1" max="1" width="3.33203125" style="27" customWidth="1"/>
    <col min="2" max="2" width="17.44140625" style="27" customWidth="1"/>
    <col min="3" max="3" width="64.88671875" style="27" customWidth="1"/>
    <col min="4" max="4" width="26.33203125" style="27" customWidth="1"/>
    <col min="5" max="24" width="10.6640625" style="27" customWidth="1"/>
    <col min="25" max="25" width="12.33203125" style="27" customWidth="1"/>
    <col min="26" max="46" width="10.6640625" style="27" customWidth="1"/>
    <col min="47" max="47" width="12.88671875" style="27" customWidth="1"/>
    <col min="48" max="48" width="10.6640625" style="27" customWidth="1"/>
    <col min="49" max="118" width="12.6640625" style="27" customWidth="1"/>
    <col min="119" max="16384" width="9.109375" style="27"/>
  </cols>
  <sheetData>
    <row r="1" spans="2:49" x14ac:dyDescent="0.3">
      <c r="B1" s="79" t="s">
        <v>141</v>
      </c>
    </row>
    <row r="2" spans="2:49" x14ac:dyDescent="0.3">
      <c r="B2" s="32" t="s">
        <v>58</v>
      </c>
    </row>
    <row r="3" spans="2:49" x14ac:dyDescent="0.3">
      <c r="B3" s="79" t="s">
        <v>59</v>
      </c>
    </row>
    <row r="5" spans="2:49" x14ac:dyDescent="0.3">
      <c r="B5" s="79" t="s">
        <v>142</v>
      </c>
    </row>
    <row r="7" spans="2:49" ht="72" x14ac:dyDescent="0.3">
      <c r="B7" s="80"/>
      <c r="C7" s="80"/>
      <c r="D7" s="80"/>
      <c r="E7" s="81" t="s">
        <v>143</v>
      </c>
      <c r="F7" s="81" t="s">
        <v>144</v>
      </c>
      <c r="G7" s="81" t="s">
        <v>145</v>
      </c>
      <c r="H7" s="81" t="s">
        <v>146</v>
      </c>
      <c r="I7" s="81" t="s">
        <v>147</v>
      </c>
      <c r="J7" s="81" t="s">
        <v>148</v>
      </c>
      <c r="K7" s="81" t="s">
        <v>149</v>
      </c>
      <c r="L7" s="81" t="s">
        <v>150</v>
      </c>
      <c r="M7" s="81" t="s">
        <v>151</v>
      </c>
      <c r="N7" s="81" t="s">
        <v>152</v>
      </c>
      <c r="O7" s="81" t="s">
        <v>153</v>
      </c>
      <c r="P7" s="81" t="s">
        <v>154</v>
      </c>
      <c r="Q7" s="81" t="s">
        <v>155</v>
      </c>
      <c r="R7" s="81" t="s">
        <v>156</v>
      </c>
      <c r="S7" s="81" t="s">
        <v>157</v>
      </c>
      <c r="T7" s="81" t="s">
        <v>158</v>
      </c>
      <c r="U7" s="81" t="s">
        <v>159</v>
      </c>
      <c r="V7" s="81" t="s">
        <v>160</v>
      </c>
      <c r="W7" s="81" t="s">
        <v>161</v>
      </c>
      <c r="X7" s="81" t="s">
        <v>162</v>
      </c>
      <c r="Y7" s="81" t="s">
        <v>163</v>
      </c>
      <c r="Z7" s="81" t="s">
        <v>164</v>
      </c>
      <c r="AA7" s="81" t="s">
        <v>165</v>
      </c>
      <c r="AB7" s="81" t="s">
        <v>166</v>
      </c>
      <c r="AC7" s="81" t="s">
        <v>167</v>
      </c>
      <c r="AD7" s="81" t="s">
        <v>168</v>
      </c>
      <c r="AE7" s="81" t="s">
        <v>169</v>
      </c>
      <c r="AF7" s="81" t="s">
        <v>170</v>
      </c>
      <c r="AG7" s="81" t="s">
        <v>171</v>
      </c>
      <c r="AH7" s="81" t="s">
        <v>172</v>
      </c>
      <c r="AI7" s="81" t="s">
        <v>173</v>
      </c>
      <c r="AJ7" s="81" t="s">
        <v>174</v>
      </c>
      <c r="AK7" s="81" t="s">
        <v>175</v>
      </c>
      <c r="AL7" s="81" t="s">
        <v>176</v>
      </c>
      <c r="AM7" s="81" t="s">
        <v>177</v>
      </c>
      <c r="AN7" s="81" t="s">
        <v>178</v>
      </c>
      <c r="AO7" s="81" t="s">
        <v>179</v>
      </c>
      <c r="AP7" s="81" t="s">
        <v>180</v>
      </c>
      <c r="AQ7" s="81" t="s">
        <v>181</v>
      </c>
      <c r="AR7" s="81" t="s">
        <v>182</v>
      </c>
      <c r="AS7" s="81" t="s">
        <v>183</v>
      </c>
      <c r="AT7" s="81" t="s">
        <v>184</v>
      </c>
      <c r="AU7" s="81" t="s">
        <v>185</v>
      </c>
      <c r="AV7" s="82"/>
      <c r="AW7" s="82" t="s">
        <v>186</v>
      </c>
    </row>
    <row r="8" spans="2:49" x14ac:dyDescent="0.3">
      <c r="B8" s="78" t="s">
        <v>60</v>
      </c>
      <c r="C8" s="78" t="s">
        <v>61</v>
      </c>
      <c r="D8" s="83" t="s">
        <v>62</v>
      </c>
      <c r="E8" s="84" t="s">
        <v>187</v>
      </c>
      <c r="F8" s="84" t="s">
        <v>187</v>
      </c>
      <c r="G8" s="84" t="s">
        <v>187</v>
      </c>
      <c r="H8" s="84" t="s">
        <v>187</v>
      </c>
      <c r="I8" s="84" t="s">
        <v>187</v>
      </c>
      <c r="J8" s="84" t="s">
        <v>187</v>
      </c>
      <c r="K8" s="84" t="s">
        <v>187</v>
      </c>
      <c r="L8" s="84" t="s">
        <v>187</v>
      </c>
      <c r="M8" s="84" t="s">
        <v>187</v>
      </c>
      <c r="N8" s="84" t="s">
        <v>187</v>
      </c>
      <c r="O8" s="84" t="s">
        <v>187</v>
      </c>
      <c r="P8" s="84" t="s">
        <v>187</v>
      </c>
      <c r="Q8" s="84" t="s">
        <v>187</v>
      </c>
      <c r="R8" s="84" t="s">
        <v>187</v>
      </c>
      <c r="S8" s="84" t="s">
        <v>187</v>
      </c>
      <c r="T8" s="84" t="s">
        <v>187</v>
      </c>
      <c r="U8" s="84" t="s">
        <v>187</v>
      </c>
      <c r="V8" s="84" t="s">
        <v>187</v>
      </c>
      <c r="W8" s="84" t="s">
        <v>187</v>
      </c>
      <c r="X8" s="84" t="s">
        <v>187</v>
      </c>
      <c r="Y8" s="84" t="s">
        <v>187</v>
      </c>
      <c r="Z8" s="84" t="s">
        <v>187</v>
      </c>
      <c r="AA8" s="84" t="s">
        <v>187</v>
      </c>
      <c r="AB8" s="84" t="s">
        <v>187</v>
      </c>
      <c r="AC8" s="84" t="s">
        <v>187</v>
      </c>
      <c r="AD8" s="84" t="s">
        <v>187</v>
      </c>
      <c r="AE8" s="84" t="s">
        <v>187</v>
      </c>
      <c r="AF8" s="84" t="s">
        <v>187</v>
      </c>
      <c r="AG8" s="84" t="s">
        <v>187</v>
      </c>
      <c r="AH8" s="84" t="s">
        <v>187</v>
      </c>
      <c r="AI8" s="84" t="s">
        <v>187</v>
      </c>
      <c r="AJ8" s="84" t="s">
        <v>187</v>
      </c>
      <c r="AK8" s="84" t="s">
        <v>187</v>
      </c>
      <c r="AL8" s="84" t="s">
        <v>187</v>
      </c>
      <c r="AM8" s="84" t="s">
        <v>187</v>
      </c>
      <c r="AN8" s="84" t="s">
        <v>187</v>
      </c>
      <c r="AO8" s="84" t="s">
        <v>187</v>
      </c>
      <c r="AP8" s="84" t="s">
        <v>187</v>
      </c>
      <c r="AQ8" s="84" t="s">
        <v>187</v>
      </c>
      <c r="AR8" s="84" t="s">
        <v>187</v>
      </c>
      <c r="AS8" s="84" t="s">
        <v>187</v>
      </c>
      <c r="AT8" s="84" t="s">
        <v>187</v>
      </c>
      <c r="AU8" s="84" t="s">
        <v>187</v>
      </c>
      <c r="AV8" s="85"/>
    </row>
    <row r="9" spans="2:49" x14ac:dyDescent="0.3">
      <c r="B9" s="86">
        <v>101</v>
      </c>
      <c r="C9" s="53" t="s">
        <v>80</v>
      </c>
      <c r="D9" s="27" t="s">
        <v>81</v>
      </c>
      <c r="E9" s="53">
        <v>9.9567393484565073E-2</v>
      </c>
      <c r="F9" s="53">
        <v>1.593078295753041E-2</v>
      </c>
      <c r="G9" s="53">
        <v>3.4287266287996343E-3</v>
      </c>
      <c r="H9" s="53"/>
      <c r="I9" s="53">
        <v>1.0703494799590746E-3</v>
      </c>
      <c r="J9" s="53"/>
      <c r="K9" s="53"/>
      <c r="L9" s="53"/>
      <c r="M9" s="53"/>
      <c r="N9" s="53"/>
      <c r="O9" s="53">
        <v>7.9653914787652061E-2</v>
      </c>
      <c r="P9" s="53"/>
      <c r="Q9" s="53"/>
      <c r="R9" s="53"/>
      <c r="S9" s="53">
        <v>0.30399019595543153</v>
      </c>
      <c r="T9" s="53"/>
      <c r="U9" s="53"/>
      <c r="V9" s="53"/>
      <c r="W9" s="53">
        <v>3.2359402882483654E-3</v>
      </c>
      <c r="X9" s="53"/>
      <c r="Y9" s="53">
        <v>5.4762066416510794E-3</v>
      </c>
      <c r="Z9" s="53">
        <v>7.2186360276309675E-2</v>
      </c>
      <c r="AA9" s="53"/>
      <c r="AB9" s="53">
        <v>0.49486776085767936</v>
      </c>
      <c r="AC9" s="53"/>
      <c r="AD9" s="53"/>
      <c r="AE9" s="53"/>
      <c r="AF9" s="53"/>
      <c r="AG9" s="53">
        <v>0.15930782957530412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7">
        <f>SUM(E9:AT9)</f>
        <v>1.2387154609331303</v>
      </c>
      <c r="AV9" s="87"/>
      <c r="AW9" s="88">
        <f t="shared" ref="AW9:AW37" si="0">+AU9/$AU$43*100</f>
        <v>3.9351671969878335</v>
      </c>
    </row>
    <row r="10" spans="2:49" x14ac:dyDescent="0.3">
      <c r="B10" s="86">
        <v>102</v>
      </c>
      <c r="C10" s="53" t="s">
        <v>84</v>
      </c>
      <c r="D10" s="27" t="s">
        <v>81</v>
      </c>
      <c r="E10" s="53">
        <v>9.7511509965447718E-2</v>
      </c>
      <c r="F10" s="53">
        <v>1.5601841594471632E-2</v>
      </c>
      <c r="G10" s="53">
        <v>1.3983486132712385E-3</v>
      </c>
      <c r="H10" s="53"/>
      <c r="I10" s="53">
        <v>1.0482487321285627E-3</v>
      </c>
      <c r="J10" s="53"/>
      <c r="K10" s="53"/>
      <c r="L10" s="53"/>
      <c r="M10" s="53"/>
      <c r="N10" s="53"/>
      <c r="O10" s="53">
        <v>7.8009207972358163E-2</v>
      </c>
      <c r="P10" s="53"/>
      <c r="Q10" s="53"/>
      <c r="R10" s="53"/>
      <c r="S10" s="53">
        <v>0.35513615575142571</v>
      </c>
      <c r="T10" s="53"/>
      <c r="U10" s="53"/>
      <c r="V10" s="53"/>
      <c r="W10" s="53">
        <v>3.16912407387705E-3</v>
      </c>
      <c r="X10" s="53"/>
      <c r="Y10" s="53">
        <v>5.3631330480996232E-3</v>
      </c>
      <c r="Z10" s="53">
        <v>7.069584472494958E-2</v>
      </c>
      <c r="AA10" s="53"/>
      <c r="AB10" s="53">
        <v>0.31962254017628311</v>
      </c>
      <c r="AC10" s="53"/>
      <c r="AD10" s="53"/>
      <c r="AE10" s="53"/>
      <c r="AF10" s="53"/>
      <c r="AG10" s="53">
        <v>0.15601841594471633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27">
        <f t="shared" ref="AU10:AU42" si="1">SUM(E10:AT10)</f>
        <v>1.1035743705970287</v>
      </c>
      <c r="AV10" s="87"/>
      <c r="AW10" s="88">
        <f t="shared" si="0"/>
        <v>3.5058492442957867</v>
      </c>
    </row>
    <row r="11" spans="2:49" x14ac:dyDescent="0.3">
      <c r="B11" s="86">
        <v>103</v>
      </c>
      <c r="C11" s="53" t="s">
        <v>85</v>
      </c>
      <c r="D11" s="27" t="s">
        <v>81</v>
      </c>
      <c r="E11" s="53">
        <v>9.7318805096676647E-2</v>
      </c>
      <c r="F11" s="53">
        <v>1.5571008815468261E-2</v>
      </c>
      <c r="G11" s="53">
        <v>2.1870722719734186E-3</v>
      </c>
      <c r="H11" s="53"/>
      <c r="I11" s="53">
        <v>1.046177154789274E-3</v>
      </c>
      <c r="J11" s="53"/>
      <c r="K11" s="53"/>
      <c r="L11" s="53"/>
      <c r="M11" s="53"/>
      <c r="N11" s="53"/>
      <c r="O11" s="53">
        <v>7.7855044077341312E-2</v>
      </c>
      <c r="P11" s="53"/>
      <c r="Q11" s="53"/>
      <c r="R11" s="53"/>
      <c r="S11" s="53">
        <v>0.43741445439468368</v>
      </c>
      <c r="T11" s="53"/>
      <c r="U11" s="53"/>
      <c r="V11" s="53"/>
      <c r="W11" s="53">
        <v>3.1628611656419909E-3</v>
      </c>
      <c r="X11" s="53"/>
      <c r="Y11" s="53">
        <v>5.3525342803172164E-3</v>
      </c>
      <c r="Z11" s="53">
        <v>7.0556133695090562E-2</v>
      </c>
      <c r="AA11" s="53"/>
      <c r="AB11" s="53">
        <v>0.50834652808030811</v>
      </c>
      <c r="AC11" s="53"/>
      <c r="AD11" s="53"/>
      <c r="AE11" s="53"/>
      <c r="AF11" s="53"/>
      <c r="AG11" s="53">
        <v>0.15571008815468262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27">
        <f t="shared" si="1"/>
        <v>1.3745207071869732</v>
      </c>
      <c r="AV11" s="87"/>
      <c r="AW11" s="88">
        <f t="shared" si="0"/>
        <v>4.3665950487354808</v>
      </c>
    </row>
    <row r="12" spans="2:49" x14ac:dyDescent="0.3">
      <c r="B12" s="89">
        <v>105</v>
      </c>
      <c r="C12" s="27" t="s">
        <v>86</v>
      </c>
      <c r="D12" s="27" t="s">
        <v>81</v>
      </c>
      <c r="E12" s="53">
        <v>1.4378182000000127E-6</v>
      </c>
      <c r="F12" s="53">
        <v>1.7340050000000153E-7</v>
      </c>
      <c r="G12" s="53">
        <v>1.7490018000000155E-6</v>
      </c>
      <c r="H12" s="53"/>
      <c r="I12" s="53">
        <v>7.3296860000000641E-8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2.2120280000000196E-6</v>
      </c>
      <c r="T12" s="53"/>
      <c r="U12" s="53"/>
      <c r="V12" s="53"/>
      <c r="W12" s="53">
        <v>1.589660800000014E-7</v>
      </c>
      <c r="X12" s="53"/>
      <c r="Y12" s="53">
        <v>1.5596672000000132E-7</v>
      </c>
      <c r="Z12" s="53"/>
      <c r="AA12" s="53"/>
      <c r="AB12" s="53">
        <v>7.6671140000000673E-7</v>
      </c>
      <c r="AC12" s="53"/>
      <c r="AD12" s="53"/>
      <c r="AE12" s="53"/>
      <c r="AF12" s="53"/>
      <c r="AG12" s="53">
        <v>5.3426100000000465E-7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27">
        <f t="shared" si="1"/>
        <v>7.2614505600000628E-6</v>
      </c>
      <c r="AW12" s="88">
        <f t="shared" si="0"/>
        <v>2.3068269467417059E-5</v>
      </c>
    </row>
    <row r="13" spans="2:49" x14ac:dyDescent="0.3">
      <c r="B13" s="89">
        <v>106</v>
      </c>
      <c r="C13" s="27" t="s">
        <v>87</v>
      </c>
      <c r="D13" s="27" t="s">
        <v>81</v>
      </c>
      <c r="E13" s="53">
        <v>7.3650223920000002E-5</v>
      </c>
      <c r="F13" s="53">
        <v>8.8821977999999991E-6</v>
      </c>
      <c r="G13" s="53">
        <v>8.9590168080000006E-5</v>
      </c>
      <c r="H13" s="53"/>
      <c r="I13" s="53">
        <v>3.754529016E-6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1.1330803679999998E-4</v>
      </c>
      <c r="T13" s="53"/>
      <c r="U13" s="53"/>
      <c r="V13" s="53"/>
      <c r="W13" s="53">
        <v>8.1428148480000007E-6</v>
      </c>
      <c r="X13" s="53"/>
      <c r="Y13" s="53">
        <v>7.9891768319999986E-6</v>
      </c>
      <c r="Z13" s="53"/>
      <c r="AA13" s="53"/>
      <c r="AB13" s="53">
        <v>3.9273717840000002E-5</v>
      </c>
      <c r="AC13" s="53"/>
      <c r="AD13" s="53"/>
      <c r="AE13" s="53"/>
      <c r="AF13" s="53"/>
      <c r="AG13" s="53">
        <v>2.7366771600000001E-5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27">
        <f t="shared" si="1"/>
        <v>3.7195763673599999E-4</v>
      </c>
      <c r="AW13" s="88">
        <f t="shared" si="0"/>
        <v>1.1816398009999811E-3</v>
      </c>
    </row>
    <row r="14" spans="2:49" x14ac:dyDescent="0.3">
      <c r="B14" s="89">
        <v>107</v>
      </c>
      <c r="C14" s="27" t="s">
        <v>88</v>
      </c>
      <c r="D14" s="53" t="s">
        <v>81</v>
      </c>
      <c r="E14" s="53">
        <v>1.0213379504999999E-3</v>
      </c>
      <c r="F14" s="53">
        <v>9.6276659850000009E-4</v>
      </c>
      <c r="G14" s="53">
        <v>5.7839210099999998E-4</v>
      </c>
      <c r="H14" s="53">
        <v>0</v>
      </c>
      <c r="I14" s="53">
        <v>2.4270503985E-4</v>
      </c>
      <c r="J14" s="53">
        <v>6.4794558150000007E-6</v>
      </c>
      <c r="K14" s="53">
        <v>4.7223152550000005E-6</v>
      </c>
      <c r="L14" s="53">
        <v>5.0151720149999997E-6</v>
      </c>
      <c r="M14" s="53"/>
      <c r="N14" s="53">
        <v>4.6491010650000009E-6</v>
      </c>
      <c r="O14" s="53">
        <v>9.0785595599999996E-6</v>
      </c>
      <c r="P14" s="53">
        <v>7.7973112350000001E-6</v>
      </c>
      <c r="Q14" s="53"/>
      <c r="R14" s="53"/>
      <c r="S14" s="53">
        <v>7.504454475000001E-3</v>
      </c>
      <c r="T14" s="53"/>
      <c r="U14" s="53">
        <v>1.120177107E-3</v>
      </c>
      <c r="V14" s="53">
        <v>1.508212314E-5</v>
      </c>
      <c r="W14" s="53">
        <v>3.5545489245000001E-5</v>
      </c>
      <c r="X14" s="53"/>
      <c r="Y14" s="53">
        <v>5.161600395000001E-5</v>
      </c>
      <c r="Z14" s="53"/>
      <c r="AA14" s="53">
        <v>4.356244305E-6</v>
      </c>
      <c r="AB14" s="53">
        <v>2.0426759009999998E-4</v>
      </c>
      <c r="AC14" s="53">
        <v>9.2615950349999986E-6</v>
      </c>
      <c r="AD14" s="53">
        <v>5.6008855350000006E-6</v>
      </c>
      <c r="AE14" s="53"/>
      <c r="AF14" s="53">
        <v>2.6283894210000006E-6</v>
      </c>
      <c r="AG14" s="53">
        <v>7.1383835250000014E-5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>
        <f t="shared" si="1"/>
        <v>1.1867317342775999E-2</v>
      </c>
      <c r="AW14" s="88">
        <f t="shared" si="0"/>
        <v>3.7700246260232911E-2</v>
      </c>
    </row>
    <row r="15" spans="2:49" x14ac:dyDescent="0.3">
      <c r="B15" s="27" t="s">
        <v>89</v>
      </c>
      <c r="C15" s="27" t="s">
        <v>90</v>
      </c>
      <c r="D15" s="27" t="s">
        <v>81</v>
      </c>
      <c r="G15" s="27">
        <v>1.9985447685905581E-3</v>
      </c>
      <c r="M15" s="27">
        <v>1.1420255820517474E-3</v>
      </c>
      <c r="S15" s="27">
        <v>7.1376598878234207E-2</v>
      </c>
      <c r="T15" s="27">
        <v>5.9956343057716742E-3</v>
      </c>
      <c r="W15" s="27">
        <v>5.8052967087630491E-4</v>
      </c>
      <c r="Y15" s="27">
        <v>8.3938880280803432E-5</v>
      </c>
      <c r="AB15" s="27">
        <v>3.2357391491466174E-3</v>
      </c>
      <c r="AK15" s="27">
        <v>1.9033759700862459E-4</v>
      </c>
      <c r="AL15" s="27">
        <v>1.1420255820517475E-5</v>
      </c>
      <c r="AM15" s="27">
        <v>1.0468567835474351E-3</v>
      </c>
      <c r="AN15" s="27">
        <v>1.3323631790603718E-3</v>
      </c>
      <c r="AO15" s="27">
        <v>7.9941790743622313E-5</v>
      </c>
      <c r="AP15" s="27">
        <v>2.6993933670054621E-4</v>
      </c>
      <c r="AQ15" s="27">
        <v>3.6164143431638668E-4</v>
      </c>
      <c r="AR15" s="27">
        <v>2.4743887611121195E-4</v>
      </c>
      <c r="AS15" s="27">
        <v>1.9985447685905581E-3</v>
      </c>
      <c r="AT15" s="27">
        <v>2.2840511641034951E-5</v>
      </c>
      <c r="AU15" s="27">
        <f t="shared" si="1"/>
        <v>8.9974335768492203E-2</v>
      </c>
      <c r="AW15" s="88">
        <f t="shared" si="0"/>
        <v>0.28583162627212344</v>
      </c>
    </row>
    <row r="16" spans="2:49" x14ac:dyDescent="0.3">
      <c r="B16" s="27" t="s">
        <v>91</v>
      </c>
      <c r="C16" s="27" t="s">
        <v>92</v>
      </c>
      <c r="D16" s="27" t="s">
        <v>81</v>
      </c>
      <c r="G16" s="27">
        <v>1.5741966927956454E-3</v>
      </c>
      <c r="M16" s="27">
        <v>8.9954096731179739E-4</v>
      </c>
      <c r="S16" s="27">
        <v>5.6221310456987333E-2</v>
      </c>
      <c r="T16" s="27">
        <v>4.7225900783869372E-3</v>
      </c>
      <c r="W16" s="27">
        <v>4.5726665838349698E-4</v>
      </c>
      <c r="Y16" s="27">
        <v>6.6116261097417113E-5</v>
      </c>
      <c r="AB16" s="27">
        <v>2.5486994073834262E-3</v>
      </c>
      <c r="AK16" s="27">
        <v>1.4992349455196627E-4</v>
      </c>
      <c r="AL16" s="27">
        <v>8.9954096731179757E-6</v>
      </c>
      <c r="AM16" s="27">
        <v>8.2457922003581442E-4</v>
      </c>
      <c r="AN16" s="27">
        <v>1.049464461863764E-3</v>
      </c>
      <c r="AO16" s="27">
        <v>6.2967867711825822E-5</v>
      </c>
      <c r="AP16" s="27">
        <v>2.1766589568938494E-4</v>
      </c>
      <c r="AQ16" s="27">
        <v>2.8485463964873591E-4</v>
      </c>
      <c r="AR16" s="27">
        <v>1.9490054291755612E-4</v>
      </c>
      <c r="AS16" s="27">
        <v>1.5741966927956454E-3</v>
      </c>
      <c r="AT16" s="27">
        <v>1.7990819346235951E-5</v>
      </c>
      <c r="AU16" s="27">
        <f t="shared" si="1"/>
        <v>7.0875259566580098E-2</v>
      </c>
      <c r="AW16" s="88">
        <f t="shared" si="0"/>
        <v>0.22515743552139317</v>
      </c>
    </row>
    <row r="17" spans="2:49" x14ac:dyDescent="0.3">
      <c r="B17" s="27" t="s">
        <v>93</v>
      </c>
      <c r="C17" s="27" t="s">
        <v>94</v>
      </c>
      <c r="D17" s="27" t="s">
        <v>81</v>
      </c>
      <c r="G17" s="27">
        <v>1.7052003296101185E-3</v>
      </c>
      <c r="M17" s="27">
        <v>9.7440018834863925E-4</v>
      </c>
      <c r="S17" s="27">
        <v>6.0900011771789948E-2</v>
      </c>
      <c r="T17" s="27">
        <v>5.1156009888303549E-3</v>
      </c>
      <c r="W17" s="27">
        <v>4.953200957438916E-4</v>
      </c>
      <c r="Y17" s="27">
        <v>7.1618413843624982E-5</v>
      </c>
      <c r="AB17" s="27">
        <v>2.7608005336544777E-3</v>
      </c>
      <c r="AK17" s="27">
        <v>1.6240003139143989E-4</v>
      </c>
      <c r="AL17" s="27">
        <v>9.7440018834863921E-6</v>
      </c>
      <c r="AM17" s="27">
        <v>8.9320017265291922E-4</v>
      </c>
      <c r="AN17" s="27">
        <v>1.1368002197400791E-3</v>
      </c>
      <c r="AO17" s="27">
        <v>6.8208013184404748E-5</v>
      </c>
      <c r="AP17" s="27">
        <v>2.2100603364388446E-4</v>
      </c>
      <c r="AQ17" s="27">
        <v>3.0856005964373579E-4</v>
      </c>
      <c r="AR17" s="27">
        <v>2.1112004080887185E-4</v>
      </c>
      <c r="AS17" s="27">
        <v>1.7052003296101185E-3</v>
      </c>
      <c r="AT17" s="27">
        <v>1.9488003766972784E-5</v>
      </c>
      <c r="AU17" s="27">
        <f t="shared" si="1"/>
        <v>7.6758679228146942E-2</v>
      </c>
      <c r="AW17" s="88">
        <f t="shared" si="0"/>
        <v>0.24384795871940868</v>
      </c>
    </row>
    <row r="18" spans="2:49" x14ac:dyDescent="0.3">
      <c r="B18" s="27" t="s">
        <v>95</v>
      </c>
      <c r="C18" s="27" t="s">
        <v>96</v>
      </c>
      <c r="D18" s="27" t="s">
        <v>81</v>
      </c>
      <c r="G18" s="27">
        <v>2.2793316343508213E-3</v>
      </c>
      <c r="M18" s="27">
        <v>1.3024752196290409E-3</v>
      </c>
      <c r="S18" s="27">
        <v>8.1404701226815035E-2</v>
      </c>
      <c r="T18" s="27">
        <v>6.8379949030524644E-3</v>
      </c>
      <c r="W18" s="27">
        <v>6.6209156997809582E-4</v>
      </c>
      <c r="Y18" s="27">
        <v>9.573192864273451E-5</v>
      </c>
      <c r="AB18" s="27">
        <v>3.6903464556156157E-3</v>
      </c>
      <c r="AK18" s="27">
        <v>2.1707920327150682E-4</v>
      </c>
      <c r="AL18" s="27">
        <v>1.3024752196290409E-5</v>
      </c>
      <c r="AM18" s="27">
        <v>1.1939356179932875E-3</v>
      </c>
      <c r="AN18" s="27">
        <v>1.5195544229005477E-3</v>
      </c>
      <c r="AO18" s="27">
        <v>9.1173265374032878E-5</v>
      </c>
      <c r="AP18" s="27">
        <v>3.132518806585146E-4</v>
      </c>
      <c r="AQ18" s="27">
        <v>4.1245048621586295E-4</v>
      </c>
      <c r="AR18" s="27">
        <v>2.8220296425295879E-4</v>
      </c>
      <c r="AS18" s="27">
        <v>2.2793316343508213E-3</v>
      </c>
      <c r="AT18" s="27">
        <v>2.6049504392580817E-5</v>
      </c>
      <c r="AU18" s="27">
        <f t="shared" si="1"/>
        <v>0.10262072666969023</v>
      </c>
      <c r="AW18" s="88">
        <f t="shared" si="0"/>
        <v>0.32600684342586039</v>
      </c>
    </row>
    <row r="19" spans="2:49" x14ac:dyDescent="0.3">
      <c r="B19" s="27" t="s">
        <v>97</v>
      </c>
      <c r="C19" s="27" t="s">
        <v>98</v>
      </c>
      <c r="D19" s="27" t="s">
        <v>81</v>
      </c>
      <c r="G19" s="27">
        <v>1.0278762211970074E-3</v>
      </c>
      <c r="M19" s="27">
        <v>5.8735784068400412E-4</v>
      </c>
      <c r="S19" s="27">
        <v>3.6709865042750263E-2</v>
      </c>
      <c r="T19" s="27">
        <v>3.0836286635910221E-3</v>
      </c>
      <c r="W19" s="27">
        <v>2.9857356901436877E-4</v>
      </c>
      <c r="Y19" s="27">
        <v>4.3170801290274321E-5</v>
      </c>
      <c r="AB19" s="27">
        <v>1.6641805486046787E-3</v>
      </c>
      <c r="AK19" s="27">
        <v>9.7892973447334043E-5</v>
      </c>
      <c r="AL19" s="27">
        <v>5.873578406840043E-6</v>
      </c>
      <c r="AM19" s="27">
        <v>5.384113539603372E-4</v>
      </c>
      <c r="AN19" s="27">
        <v>6.8525081413133818E-4</v>
      </c>
      <c r="AO19" s="27">
        <v>4.1115048847880292E-5</v>
      </c>
      <c r="AP19" s="27">
        <v>1.4096783726446924E-4</v>
      </c>
      <c r="AQ19" s="27">
        <v>1.8599664954993469E-4</v>
      </c>
      <c r="AR19" s="27">
        <v>1.2726086548153423E-4</v>
      </c>
      <c r="AS19" s="27">
        <v>1.0278762211970074E-3</v>
      </c>
      <c r="AT19" s="27">
        <v>1.1747156813680086E-5</v>
      </c>
      <c r="AU19" s="27">
        <f t="shared" si="1"/>
        <v>4.627704518623197E-2</v>
      </c>
      <c r="AW19" s="88">
        <f t="shared" si="0"/>
        <v>0.1470135119272678</v>
      </c>
    </row>
    <row r="20" spans="2:49" x14ac:dyDescent="0.3">
      <c r="B20" s="27" t="s">
        <v>99</v>
      </c>
      <c r="C20" s="27" t="s">
        <v>100</v>
      </c>
      <c r="D20" s="27" t="s">
        <v>81</v>
      </c>
      <c r="G20" s="27">
        <v>4.8782781361505329E-4</v>
      </c>
      <c r="M20" s="27">
        <v>2.7875875063717329E-4</v>
      </c>
      <c r="S20" s="27">
        <v>1.7422421914823332E-2</v>
      </c>
      <c r="T20" s="27">
        <v>1.4634834408451601E-3</v>
      </c>
      <c r="W20" s="27">
        <v>1.4170236490722974E-4</v>
      </c>
      <c r="Y20" s="27">
        <v>2.0488768171832236E-5</v>
      </c>
      <c r="AB20" s="27">
        <v>7.898164601386579E-4</v>
      </c>
      <c r="AK20" s="27">
        <v>4.6459791772862223E-5</v>
      </c>
      <c r="AL20" s="27">
        <v>2.7875875063717327E-6</v>
      </c>
      <c r="AM20" s="27">
        <v>2.5552885475074217E-4</v>
      </c>
      <c r="AN20" s="27">
        <v>3.2521854241003556E-4</v>
      </c>
      <c r="AO20" s="27">
        <v>1.9513112544602131E-5</v>
      </c>
      <c r="AP20" s="27">
        <v>6.5724595979044391E-5</v>
      </c>
      <c r="AQ20" s="27">
        <v>8.827360436843823E-5</v>
      </c>
      <c r="AR20" s="27">
        <v>6.0397729304720881E-5</v>
      </c>
      <c r="AS20" s="27">
        <v>4.8782781361505329E-4</v>
      </c>
      <c r="AT20" s="27">
        <v>5.5751750127434654E-6</v>
      </c>
      <c r="AU20" s="27">
        <f t="shared" si="1"/>
        <v>2.1961806320403052E-2</v>
      </c>
      <c r="AW20" s="88">
        <f t="shared" si="0"/>
        <v>6.9768548584633813E-2</v>
      </c>
    </row>
    <row r="21" spans="2:49" x14ac:dyDescent="0.3">
      <c r="B21" s="27" t="s">
        <v>101</v>
      </c>
      <c r="C21" s="27" t="s">
        <v>102</v>
      </c>
      <c r="D21" s="27" t="s">
        <v>81</v>
      </c>
      <c r="G21" s="27">
        <v>1.9448627174911582E-3</v>
      </c>
      <c r="M21" s="27">
        <v>1.1113501242806618E-3</v>
      </c>
      <c r="S21" s="27">
        <v>6.9459382767541364E-2</v>
      </c>
      <c r="T21" s="27">
        <v>5.8345881524734747E-3</v>
      </c>
      <c r="W21" s="27">
        <v>5.6493631317600307E-4</v>
      </c>
      <c r="Y21" s="27">
        <v>8.1684234134628649E-5</v>
      </c>
      <c r="AB21" s="27">
        <v>3.1488253521285425E-3</v>
      </c>
      <c r="AK21" s="27">
        <v>1.8522502071344367E-4</v>
      </c>
      <c r="AL21" s="27">
        <v>1.111350124280662E-5</v>
      </c>
      <c r="AM21" s="27">
        <v>1.0187376139239404E-3</v>
      </c>
      <c r="AN21" s="27">
        <v>1.2965751449941058E-3</v>
      </c>
      <c r="AO21" s="27">
        <v>7.7794508699646338E-5</v>
      </c>
      <c r="AP21" s="27">
        <v>2.6477718245478848E-4</v>
      </c>
      <c r="AQ21" s="27">
        <v>3.5192753935554296E-4</v>
      </c>
      <c r="AR21" s="27">
        <v>2.4079252692747673E-4</v>
      </c>
      <c r="AS21" s="27">
        <v>1.9448627174911582E-3</v>
      </c>
      <c r="AT21" s="27">
        <v>2.222700248561324E-5</v>
      </c>
      <c r="AU21" s="27">
        <f t="shared" si="1"/>
        <v>8.7559662419514364E-2</v>
      </c>
      <c r="AW21" s="88">
        <f t="shared" si="0"/>
        <v>0.27816066094229674</v>
      </c>
    </row>
    <row r="22" spans="2:49" x14ac:dyDescent="0.3">
      <c r="B22" s="89">
        <v>204</v>
      </c>
      <c r="C22" s="89" t="s">
        <v>106</v>
      </c>
      <c r="D22" s="89" t="s">
        <v>81</v>
      </c>
      <c r="G22" s="27">
        <v>4.1452163201647018E-6</v>
      </c>
      <c r="M22" s="27">
        <v>2.3686950400941156E-6</v>
      </c>
      <c r="S22" s="27">
        <v>1.4804344000588223E-4</v>
      </c>
      <c r="T22" s="27">
        <v>1.243564896049411E-5</v>
      </c>
      <c r="W22" s="27">
        <v>1.2040866453811756E-6</v>
      </c>
      <c r="Y22" s="27">
        <v>1.740990854469175E-7</v>
      </c>
      <c r="AB22" s="27">
        <v>6.7113026135999946E-6</v>
      </c>
      <c r="AK22" s="27">
        <v>3.9478250668235267E-7</v>
      </c>
      <c r="AL22" s="27">
        <v>2.3686950400941156E-8</v>
      </c>
      <c r="AM22" s="27">
        <v>2.1713037867529397E-6</v>
      </c>
      <c r="AN22" s="27">
        <v>2.7634775467764691E-6</v>
      </c>
      <c r="AO22" s="27">
        <v>1.6580865280658814E-7</v>
      </c>
      <c r="AP22" s="27">
        <v>9.8695626670588168E-7</v>
      </c>
      <c r="AQ22" s="27">
        <v>7.5008676269647027E-7</v>
      </c>
      <c r="AR22" s="27">
        <v>5.1321725868705843E-7</v>
      </c>
      <c r="AS22" s="27">
        <v>4.1452163201647018E-6</v>
      </c>
      <c r="AT22" s="27">
        <v>4.7373900801882312E-8</v>
      </c>
      <c r="AU22" s="27">
        <f t="shared" si="1"/>
        <v>1.8704439862353848E-4</v>
      </c>
      <c r="AW22" s="88">
        <f t="shared" si="0"/>
        <v>5.942050495512457E-4</v>
      </c>
    </row>
    <row r="23" spans="2:49" x14ac:dyDescent="0.3">
      <c r="B23" s="86">
        <v>204</v>
      </c>
      <c r="C23" s="86" t="s">
        <v>107</v>
      </c>
      <c r="D23" s="86" t="s">
        <v>81</v>
      </c>
      <c r="E23" s="53"/>
      <c r="F23" s="53"/>
      <c r="G23" s="53">
        <v>1.1238213255343491E-4</v>
      </c>
      <c r="H23" s="53"/>
      <c r="I23" s="53"/>
      <c r="J23" s="53"/>
      <c r="K23" s="53"/>
      <c r="L23" s="53"/>
      <c r="M23" s="53">
        <v>6.4218361459105662E-5</v>
      </c>
      <c r="N23" s="53"/>
      <c r="O23" s="53"/>
      <c r="P23" s="53"/>
      <c r="Q23" s="53"/>
      <c r="R23" s="53"/>
      <c r="S23" s="53">
        <v>4.0136475911941045E-3</v>
      </c>
      <c r="T23" s="53">
        <v>3.3714639766030478E-4</v>
      </c>
      <c r="U23" s="53"/>
      <c r="V23" s="53"/>
      <c r="W23" s="53">
        <v>3.2644333741712043E-5</v>
      </c>
      <c r="X23" s="53"/>
      <c r="Y23" s="53">
        <v>4.720049567244267E-6</v>
      </c>
      <c r="Z23" s="53"/>
      <c r="AA23" s="53"/>
      <c r="AB23" s="53">
        <v>1.8195202413413274E-4</v>
      </c>
      <c r="AC23" s="53"/>
      <c r="AD23" s="53"/>
      <c r="AE23" s="53"/>
      <c r="AF23" s="53"/>
      <c r="AG23" s="53"/>
      <c r="AH23" s="53"/>
      <c r="AI23" s="53"/>
      <c r="AJ23" s="53"/>
      <c r="AK23" s="53">
        <v>1.0703060243184279E-5</v>
      </c>
      <c r="AL23" s="53">
        <v>6.4218361459105676E-7</v>
      </c>
      <c r="AM23" s="53">
        <v>5.8866831337513541E-5</v>
      </c>
      <c r="AN23" s="53">
        <v>7.4921421702289933E-5</v>
      </c>
      <c r="AO23" s="53">
        <v>4.4952853021373966E-6</v>
      </c>
      <c r="AP23" s="53">
        <v>2.6757650607960696E-5</v>
      </c>
      <c r="AQ23" s="53">
        <v>2.0335814462050131E-5</v>
      </c>
      <c r="AR23" s="53">
        <v>1.3913978316139563E-5</v>
      </c>
      <c r="AS23" s="53">
        <v>1.1238213255343491E-4</v>
      </c>
      <c r="AT23" s="53">
        <v>1.2843672291821135E-6</v>
      </c>
      <c r="AU23" s="53">
        <f>SUM(E23:AT23)</f>
        <v>5.071013615678523E-3</v>
      </c>
      <c r="AW23" s="88">
        <f t="shared" si="0"/>
        <v>1.6109661229919886E-2</v>
      </c>
    </row>
    <row r="24" spans="2:49" x14ac:dyDescent="0.3">
      <c r="B24" s="86">
        <v>204</v>
      </c>
      <c r="C24" s="86" t="s">
        <v>108</v>
      </c>
      <c r="D24" s="86" t="s">
        <v>81</v>
      </c>
      <c r="E24" s="53"/>
      <c r="F24" s="53"/>
      <c r="G24" s="53">
        <v>3.547582376822305E-4</v>
      </c>
      <c r="H24" s="53"/>
      <c r="I24" s="53"/>
      <c r="J24" s="53"/>
      <c r="K24" s="53"/>
      <c r="L24" s="53"/>
      <c r="M24" s="53">
        <v>2.0271899296127463E-4</v>
      </c>
      <c r="N24" s="53"/>
      <c r="O24" s="53"/>
      <c r="P24" s="53"/>
      <c r="Q24" s="53"/>
      <c r="R24" s="53"/>
      <c r="S24" s="53">
        <v>1.2669937060079659E-2</v>
      </c>
      <c r="T24" s="53">
        <v>4.8990423298974689E-3</v>
      </c>
      <c r="U24" s="53"/>
      <c r="V24" s="53"/>
      <c r="W24" s="53">
        <v>1.0304882142198124E-4</v>
      </c>
      <c r="X24" s="53"/>
      <c r="Y24" s="53">
        <v>1.4899845982653682E-5</v>
      </c>
      <c r="Z24" s="53"/>
      <c r="AA24" s="53"/>
      <c r="AB24" s="53">
        <v>5.7437048005694465E-4</v>
      </c>
      <c r="AC24" s="53"/>
      <c r="AD24" s="53"/>
      <c r="AE24" s="53"/>
      <c r="AF24" s="53"/>
      <c r="AG24" s="53"/>
      <c r="AH24" s="53"/>
      <c r="AI24" s="53"/>
      <c r="AJ24" s="53"/>
      <c r="AK24" s="53">
        <v>3.3786498826879106E-5</v>
      </c>
      <c r="AL24" s="53">
        <v>2.0271899296127458E-6</v>
      </c>
      <c r="AM24" s="53">
        <v>1.8582574354783507E-4</v>
      </c>
      <c r="AN24" s="53">
        <v>2.3650549178815371E-4</v>
      </c>
      <c r="AO24" s="53">
        <v>1.4190329507289223E-5</v>
      </c>
      <c r="AP24" s="53">
        <v>8.4466247067197742E-5</v>
      </c>
      <c r="AQ24" s="53">
        <v>6.4194347771070299E-5</v>
      </c>
      <c r="AR24" s="53">
        <v>4.3922448474942821E-5</v>
      </c>
      <c r="AS24" s="53">
        <v>3.547582376822305E-4</v>
      </c>
      <c r="AT24" s="53">
        <v>4.0543798592254916E-6</v>
      </c>
      <c r="AU24" s="27">
        <f t="shared" si="1"/>
        <v>1.9842506682536648E-2</v>
      </c>
      <c r="AW24" s="88">
        <f t="shared" si="0"/>
        <v>6.3035930256581565E-2</v>
      </c>
    </row>
    <row r="25" spans="2:49" x14ac:dyDescent="0.3">
      <c r="B25" s="89">
        <v>204</v>
      </c>
      <c r="C25" s="89" t="s">
        <v>109</v>
      </c>
      <c r="D25" s="89" t="s">
        <v>81</v>
      </c>
      <c r="G25" s="27">
        <v>2.0388207364915751E-5</v>
      </c>
      <c r="M25" s="27">
        <v>1.1650404208523288E-5</v>
      </c>
      <c r="S25" s="27">
        <v>7.2815026303270532E-4</v>
      </c>
      <c r="T25" s="27">
        <v>6.116462209474727E-5</v>
      </c>
      <c r="W25" s="27">
        <v>5.9222888059993362E-6</v>
      </c>
      <c r="Y25" s="27">
        <v>8.5630470932646163E-7</v>
      </c>
      <c r="AB25" s="27">
        <v>3.300947859081598E-5</v>
      </c>
      <c r="AK25" s="27">
        <v>1.9417340347538813E-6</v>
      </c>
      <c r="AL25" s="27">
        <v>1.1650404208523285E-7</v>
      </c>
      <c r="AM25" s="27">
        <v>1.0679537191146349E-5</v>
      </c>
      <c r="AN25" s="27">
        <v>1.359213824327717E-5</v>
      </c>
      <c r="AO25" s="27">
        <v>8.1552829459663032E-7</v>
      </c>
      <c r="AP25" s="27">
        <v>4.8543350868847029E-6</v>
      </c>
      <c r="AQ25" s="27">
        <v>3.6892946660323752E-6</v>
      </c>
      <c r="AR25" s="27">
        <v>2.5242542451800454E-6</v>
      </c>
      <c r="AS25" s="27">
        <v>2.0388207364915751E-5</v>
      </c>
      <c r="AT25" s="27">
        <v>2.330080841704657E-7</v>
      </c>
      <c r="AU25" s="27">
        <f t="shared" si="1"/>
        <v>9.1997611006007583E-4</v>
      </c>
      <c r="AW25" s="88">
        <f t="shared" si="0"/>
        <v>2.9225919305097877E-3</v>
      </c>
    </row>
    <row r="26" spans="2:49" x14ac:dyDescent="0.3">
      <c r="B26" s="89">
        <v>204</v>
      </c>
      <c r="C26" s="89" t="s">
        <v>111</v>
      </c>
      <c r="D26" s="89" t="s">
        <v>81</v>
      </c>
      <c r="G26" s="27">
        <v>1.0749614821897746E-3</v>
      </c>
      <c r="M26" s="27">
        <v>6.1426370410844276E-4</v>
      </c>
      <c r="S26" s="27">
        <v>3.8391481506777674E-2</v>
      </c>
      <c r="T26" s="27">
        <v>1.4844706182620699E-2</v>
      </c>
      <c r="W26" s="27">
        <v>3.1225071625512506E-4</v>
      </c>
      <c r="Y26" s="27">
        <v>4.5148382251970537E-5</v>
      </c>
      <c r="AB26" s="27">
        <v>1.7404138283072543E-3</v>
      </c>
      <c r="AK26" s="27">
        <v>1.0237728401807379E-4</v>
      </c>
      <c r="AL26" s="27">
        <v>6.1426370410844266E-6</v>
      </c>
      <c r="AM26" s="27">
        <v>5.6307506209940592E-4</v>
      </c>
      <c r="AN26" s="27">
        <v>7.1664098812651642E-4</v>
      </c>
      <c r="AO26" s="27">
        <v>4.2998459287590989E-5</v>
      </c>
      <c r="AP26" s="27">
        <v>2.5594321004518444E-4</v>
      </c>
      <c r="AQ26" s="27">
        <v>1.9451683963434018E-4</v>
      </c>
      <c r="AR26" s="27">
        <v>1.3309046922349593E-4</v>
      </c>
      <c r="AS26" s="27">
        <v>1.0749614821897746E-3</v>
      </c>
      <c r="AT26" s="27">
        <v>1.2285274082168853E-5</v>
      </c>
      <c r="AU26" s="27">
        <f t="shared" si="1"/>
        <v>6.0125257508258569E-2</v>
      </c>
      <c r="AW26" s="88">
        <f t="shared" si="0"/>
        <v>0.19100669081720464</v>
      </c>
    </row>
    <row r="27" spans="2:49" x14ac:dyDescent="0.3">
      <c r="B27" s="86">
        <v>204</v>
      </c>
      <c r="C27" s="86" t="s">
        <v>112</v>
      </c>
      <c r="D27" s="86" t="s">
        <v>81</v>
      </c>
      <c r="E27" s="53"/>
      <c r="F27" s="53"/>
      <c r="G27" s="53">
        <v>5.1037494392713677E-5</v>
      </c>
      <c r="H27" s="53"/>
      <c r="I27" s="53"/>
      <c r="J27" s="53"/>
      <c r="K27" s="53"/>
      <c r="L27" s="53"/>
      <c r="M27" s="53">
        <v>2.9164282510122101E-5</v>
      </c>
      <c r="N27" s="53"/>
      <c r="O27" s="53"/>
      <c r="P27" s="53"/>
      <c r="Q27" s="53"/>
      <c r="R27" s="53"/>
      <c r="S27" s="53">
        <v>1.8227676568826317E-3</v>
      </c>
      <c r="T27" s="53">
        <v>7.048034939946174E-4</v>
      </c>
      <c r="U27" s="53"/>
      <c r="V27" s="53"/>
      <c r="W27" s="53">
        <v>1.4825176942645402E-5</v>
      </c>
      <c r="X27" s="53"/>
      <c r="Y27" s="53">
        <v>2.1435747644939744E-6</v>
      </c>
      <c r="Z27" s="53"/>
      <c r="AA27" s="53"/>
      <c r="AB27" s="53">
        <v>8.2632133778679287E-5</v>
      </c>
      <c r="AC27" s="53"/>
      <c r="AD27" s="53"/>
      <c r="AE27" s="53"/>
      <c r="AF27" s="53"/>
      <c r="AG27" s="53"/>
      <c r="AH27" s="53"/>
      <c r="AI27" s="53"/>
      <c r="AJ27" s="53"/>
      <c r="AK27" s="53">
        <v>4.8607137516870169E-6</v>
      </c>
      <c r="AL27" s="53">
        <v>2.9164282510122098E-7</v>
      </c>
      <c r="AM27" s="53">
        <v>2.6733925634278596E-5</v>
      </c>
      <c r="AN27" s="53">
        <v>3.4024996261809125E-5</v>
      </c>
      <c r="AO27" s="53">
        <v>2.0414997757085473E-6</v>
      </c>
      <c r="AP27" s="53">
        <v>1.2151784379217544E-5</v>
      </c>
      <c r="AQ27" s="53">
        <v>9.2353561282053324E-6</v>
      </c>
      <c r="AR27" s="53">
        <v>6.3189278771931201E-6</v>
      </c>
      <c r="AS27" s="53">
        <v>5.1037494392713677E-5</v>
      </c>
      <c r="AT27" s="53">
        <v>5.8328565020244196E-7</v>
      </c>
      <c r="AU27" s="53">
        <f t="shared" si="1"/>
        <v>2.8546534399420198E-3</v>
      </c>
      <c r="AW27" s="88">
        <f t="shared" si="0"/>
        <v>9.0686997376831294E-3</v>
      </c>
    </row>
    <row r="28" spans="2:49" x14ac:dyDescent="0.3">
      <c r="B28" s="86">
        <v>204</v>
      </c>
      <c r="C28" s="86" t="s">
        <v>113</v>
      </c>
      <c r="D28" s="86" t="s">
        <v>81</v>
      </c>
      <c r="E28" s="53"/>
      <c r="F28" s="53"/>
      <c r="G28" s="53">
        <v>2.8931554394967356E-4</v>
      </c>
      <c r="H28" s="53"/>
      <c r="I28" s="53"/>
      <c r="J28" s="53"/>
      <c r="K28" s="53"/>
      <c r="L28" s="53"/>
      <c r="M28" s="53">
        <v>1.6532316797124205E-4</v>
      </c>
      <c r="N28" s="53"/>
      <c r="O28" s="53"/>
      <c r="P28" s="53"/>
      <c r="Q28" s="53"/>
      <c r="R28" s="53"/>
      <c r="S28" s="53">
        <v>1.0332697998202627E-2</v>
      </c>
      <c r="T28" s="53">
        <v>3.9953098926383494E-3</v>
      </c>
      <c r="U28" s="53"/>
      <c r="V28" s="53"/>
      <c r="W28" s="53">
        <v>8.4039277052048037E-5</v>
      </c>
      <c r="X28" s="53"/>
      <c r="Y28" s="53">
        <v>1.215125284588629E-5</v>
      </c>
      <c r="Z28" s="53"/>
      <c r="AA28" s="53"/>
      <c r="AB28" s="53">
        <v>4.6841564258518571E-4</v>
      </c>
      <c r="AC28" s="53"/>
      <c r="AD28" s="53"/>
      <c r="AE28" s="53"/>
      <c r="AF28" s="53"/>
      <c r="AG28" s="53"/>
      <c r="AH28" s="53"/>
      <c r="AI28" s="53"/>
      <c r="AJ28" s="53"/>
      <c r="AK28" s="53">
        <v>2.755386132854034E-5</v>
      </c>
      <c r="AL28" s="53">
        <v>1.6532316797124203E-6</v>
      </c>
      <c r="AM28" s="53">
        <v>1.5154623730697186E-4</v>
      </c>
      <c r="AN28" s="53">
        <v>1.9287702929978234E-4</v>
      </c>
      <c r="AO28" s="53">
        <v>1.1572621757986942E-5</v>
      </c>
      <c r="AP28" s="53">
        <v>6.8884653321350849E-5</v>
      </c>
      <c r="AQ28" s="53">
        <v>5.2352336524226647E-5</v>
      </c>
      <c r="AR28" s="53">
        <v>3.5820019727102438E-5</v>
      </c>
      <c r="AS28" s="53">
        <v>2.8931554394967356E-4</v>
      </c>
      <c r="AT28" s="53">
        <v>3.3064633594248406E-6</v>
      </c>
      <c r="AU28" s="53">
        <f t="shared" si="1"/>
        <v>1.6182134773499782E-2</v>
      </c>
      <c r="AW28" s="88">
        <f t="shared" si="0"/>
        <v>5.1407613730713009E-2</v>
      </c>
    </row>
    <row r="29" spans="2:49" x14ac:dyDescent="0.3">
      <c r="B29" s="89">
        <v>205</v>
      </c>
      <c r="C29" s="89" t="s">
        <v>114</v>
      </c>
      <c r="D29" s="89" t="s">
        <v>81</v>
      </c>
      <c r="G29" s="27">
        <v>8.7125504401844999E-6</v>
      </c>
      <c r="M29" s="27">
        <v>4.9786002515339995E-6</v>
      </c>
      <c r="S29" s="27">
        <v>3.1116251572087494E-4</v>
      </c>
      <c r="T29" s="27">
        <v>2.6137651320553501E-5</v>
      </c>
      <c r="W29" s="27">
        <v>2.5307884611964498E-6</v>
      </c>
      <c r="Y29" s="27">
        <v>3.6592711848774896E-7</v>
      </c>
      <c r="AB29" s="27">
        <v>1.4106034046013003E-5</v>
      </c>
      <c r="AK29" s="27">
        <v>8.2976670858900016E-7</v>
      </c>
      <c r="AL29" s="27">
        <v>4.9786002515340007E-8</v>
      </c>
      <c r="AM29" s="27">
        <v>4.5637168972394992E-6</v>
      </c>
      <c r="AN29" s="27">
        <v>5.8083669601230008E-6</v>
      </c>
      <c r="AO29" s="27">
        <v>3.4850201760738005E-7</v>
      </c>
      <c r="AP29" s="27">
        <v>2.0744167714725003E-6</v>
      </c>
      <c r="AQ29" s="27">
        <v>1.5765567463191001E-6</v>
      </c>
      <c r="AR29" s="27">
        <v>1.0786967211657E-6</v>
      </c>
      <c r="AS29" s="27">
        <v>8.7125504401844999E-6</v>
      </c>
      <c r="AT29" s="27">
        <v>9.9572005030680015E-8</v>
      </c>
      <c r="AU29" s="27">
        <f t="shared" si="1"/>
        <v>3.931359986290909E-4</v>
      </c>
      <c r="AW29" s="88">
        <f t="shared" si="0"/>
        <v>1.2489194932586436E-3</v>
      </c>
    </row>
    <row r="30" spans="2:49" x14ac:dyDescent="0.3">
      <c r="B30" s="89">
        <v>205</v>
      </c>
      <c r="C30" s="89" t="s">
        <v>115</v>
      </c>
      <c r="D30" s="89" t="s">
        <v>81</v>
      </c>
      <c r="G30" s="27">
        <v>8.7125504401844999E-6</v>
      </c>
      <c r="M30" s="27">
        <v>4.9786002515339995E-6</v>
      </c>
      <c r="S30" s="27">
        <v>3.1116251572087494E-4</v>
      </c>
      <c r="T30" s="27">
        <v>2.6137651320553501E-5</v>
      </c>
      <c r="W30" s="27">
        <v>2.5307884611964498E-6</v>
      </c>
      <c r="Y30" s="27">
        <v>3.6592711848774896E-7</v>
      </c>
      <c r="AB30" s="27">
        <v>1.4106034046013003E-5</v>
      </c>
      <c r="AK30" s="27">
        <v>8.2976670858900016E-7</v>
      </c>
      <c r="AL30" s="27">
        <v>4.9786002515340007E-8</v>
      </c>
      <c r="AM30" s="27">
        <v>4.5637168972394992E-6</v>
      </c>
      <c r="AN30" s="27">
        <v>5.8083669601230008E-6</v>
      </c>
      <c r="AO30" s="27">
        <v>3.4850201760738005E-7</v>
      </c>
      <c r="AP30" s="27">
        <v>2.0744167714725003E-6</v>
      </c>
      <c r="AQ30" s="27">
        <v>1.5765567463191001E-6</v>
      </c>
      <c r="AR30" s="27">
        <v>1.0786967211657E-6</v>
      </c>
      <c r="AS30" s="27">
        <v>8.7125504401844999E-6</v>
      </c>
      <c r="AT30" s="27">
        <v>9.9572005030680015E-8</v>
      </c>
      <c r="AU30" s="27">
        <f t="shared" ref="AU30" si="2">SUM(E30:AT30)</f>
        <v>3.931359986290909E-4</v>
      </c>
      <c r="AW30" s="88">
        <f t="shared" si="0"/>
        <v>1.2489194932586436E-3</v>
      </c>
    </row>
    <row r="31" spans="2:49" x14ac:dyDescent="0.3">
      <c r="B31" s="89">
        <v>205</v>
      </c>
      <c r="C31" s="89" t="s">
        <v>116</v>
      </c>
      <c r="D31" s="89" t="s">
        <v>81</v>
      </c>
      <c r="G31" s="27">
        <v>1.9688895493432936E-6</v>
      </c>
      <c r="M31" s="27">
        <v>1.1250797424818817E-6</v>
      </c>
      <c r="S31" s="27">
        <v>7.0317483905117607E-5</v>
      </c>
      <c r="T31" s="27">
        <v>5.9066686480298811E-6</v>
      </c>
      <c r="W31" s="27">
        <v>5.7191553576162313E-7</v>
      </c>
      <c r="Y31" s="27">
        <v>8.2693361072418323E-8</v>
      </c>
      <c r="AB31" s="27">
        <v>3.1877259370319987E-6</v>
      </c>
      <c r="AK31" s="27">
        <v>1.8751329041364699E-7</v>
      </c>
      <c r="AL31" s="27">
        <v>1.1250797424818817E-8</v>
      </c>
      <c r="AM31" s="27">
        <v>1.0313230972750585E-6</v>
      </c>
      <c r="AN31" s="27">
        <v>1.3125930328955288E-6</v>
      </c>
      <c r="AO31" s="27">
        <v>7.8755581973731708E-8</v>
      </c>
      <c r="AP31" s="27">
        <v>4.6878322603411742E-7</v>
      </c>
      <c r="AQ31" s="27">
        <v>3.5627525178592925E-7</v>
      </c>
      <c r="AR31" s="27">
        <v>2.4376727753774102E-7</v>
      </c>
      <c r="AS31" s="27">
        <v>1.9688895493432936E-6</v>
      </c>
      <c r="AT31" s="27">
        <v>2.2501594849637635E-8</v>
      </c>
      <c r="AU31" s="27">
        <f t="shared" si="1"/>
        <v>8.8842109378372219E-5</v>
      </c>
      <c r="AW31" s="88">
        <f t="shared" si="0"/>
        <v>2.8223475492395459E-4</v>
      </c>
    </row>
    <row r="32" spans="2:49" x14ac:dyDescent="0.3">
      <c r="B32" s="86">
        <v>205</v>
      </c>
      <c r="C32" s="86" t="s">
        <v>117</v>
      </c>
      <c r="D32" s="86" t="s">
        <v>81</v>
      </c>
      <c r="E32" s="53"/>
      <c r="F32" s="53"/>
      <c r="G32" s="53">
        <v>5.7764155462838271</v>
      </c>
      <c r="H32" s="53"/>
      <c r="I32" s="53">
        <v>13.189350686440143</v>
      </c>
      <c r="J32" s="53"/>
      <c r="K32" s="53"/>
      <c r="L32" s="53"/>
      <c r="M32" s="53">
        <v>2.7280077422461553E-3</v>
      </c>
      <c r="N32" s="53"/>
      <c r="O32" s="53">
        <v>1.495265263340923E-2</v>
      </c>
      <c r="P32" s="53"/>
      <c r="Q32" s="53"/>
      <c r="R32" s="53"/>
      <c r="S32" s="53">
        <v>0.17050048389038472</v>
      </c>
      <c r="T32" s="53">
        <v>0.10471150884463787</v>
      </c>
      <c r="U32" s="53"/>
      <c r="V32" s="53"/>
      <c r="W32" s="53">
        <v>1.3867372689751287E-3</v>
      </c>
      <c r="X32" s="53"/>
      <c r="Y32" s="53">
        <v>2.0050856905509239E-4</v>
      </c>
      <c r="Z32" s="53"/>
      <c r="AA32" s="53"/>
      <c r="AB32" s="53">
        <v>0.32249711036114814</v>
      </c>
      <c r="AC32" s="53"/>
      <c r="AD32" s="53"/>
      <c r="AE32" s="53"/>
      <c r="AF32" s="53"/>
      <c r="AG32" s="53"/>
      <c r="AH32" s="53"/>
      <c r="AI32" s="53"/>
      <c r="AJ32" s="53"/>
      <c r="AK32" s="53">
        <v>4.5466795704102593E-4</v>
      </c>
      <c r="AL32" s="53">
        <v>2.7280077422461552E-5</v>
      </c>
      <c r="AM32" s="53">
        <v>2.5006737637256423E-3</v>
      </c>
      <c r="AN32" s="53">
        <v>3.1826756992871809E-3</v>
      </c>
      <c r="AO32" s="53">
        <v>1.9096054195723086E-4</v>
      </c>
      <c r="AP32" s="53">
        <v>1.1366698926025647E-3</v>
      </c>
      <c r="AQ32" s="53">
        <v>8.6386911837794923E-4</v>
      </c>
      <c r="AR32" s="53">
        <v>5.9106834415333358E-4</v>
      </c>
      <c r="AS32" s="53">
        <v>4.7740135489307712E-3</v>
      </c>
      <c r="AT32" s="53">
        <v>5.4560154844923104E-5</v>
      </c>
      <c r="AU32" s="53">
        <f t="shared" si="1"/>
        <v>19.596519681132168</v>
      </c>
      <c r="AW32" s="88">
        <f t="shared" si="0"/>
        <v>62.254475588951031</v>
      </c>
    </row>
    <row r="33" spans="1:49" x14ac:dyDescent="0.3">
      <c r="B33" s="89">
        <v>206</v>
      </c>
      <c r="C33" s="89" t="s">
        <v>118</v>
      </c>
      <c r="D33" s="89" t="s">
        <v>81</v>
      </c>
      <c r="G33" s="27">
        <v>4.1452163201647018E-6</v>
      </c>
      <c r="M33" s="27">
        <v>2.3686950400941156E-6</v>
      </c>
      <c r="S33" s="27">
        <v>1.4804344000588223E-4</v>
      </c>
      <c r="T33" s="27">
        <v>1.243564896049411E-5</v>
      </c>
      <c r="W33" s="27">
        <v>1.2040866453811756E-6</v>
      </c>
      <c r="Y33" s="27">
        <v>1.740990854469175E-7</v>
      </c>
      <c r="AB33" s="27">
        <v>6.7113026135999946E-6</v>
      </c>
      <c r="AK33" s="27">
        <v>3.9478250668235267E-7</v>
      </c>
      <c r="AL33" s="27">
        <v>2.3686950400941156E-8</v>
      </c>
      <c r="AM33" s="27">
        <v>2.1713037867529397E-6</v>
      </c>
      <c r="AN33" s="27">
        <v>2.7634775467764691E-6</v>
      </c>
      <c r="AO33" s="27">
        <v>1.6580865280658814E-7</v>
      </c>
      <c r="AP33" s="27">
        <v>9.8695626670588168E-7</v>
      </c>
      <c r="AQ33" s="27">
        <v>7.5008676269647027E-7</v>
      </c>
      <c r="AR33" s="27">
        <v>5.1321725868705843E-7</v>
      </c>
      <c r="AS33" s="27">
        <v>4.1452163201647018E-6</v>
      </c>
      <c r="AT33" s="27">
        <v>4.7373900801882312E-8</v>
      </c>
      <c r="AU33" s="27">
        <f t="shared" si="1"/>
        <v>1.8704439862353848E-4</v>
      </c>
      <c r="AW33" s="88">
        <f t="shared" si="0"/>
        <v>5.942050495512457E-4</v>
      </c>
    </row>
    <row r="34" spans="1:49" x14ac:dyDescent="0.3">
      <c r="B34" s="86">
        <v>206</v>
      </c>
      <c r="C34" s="86" t="s">
        <v>119</v>
      </c>
      <c r="D34" s="86" t="s">
        <v>81</v>
      </c>
      <c r="E34" s="53"/>
      <c r="F34" s="53"/>
      <c r="G34" s="53">
        <v>4.628161422282401E-5</v>
      </c>
      <c r="H34" s="53"/>
      <c r="I34" s="53"/>
      <c r="J34" s="53"/>
      <c r="K34" s="53"/>
      <c r="L34" s="53"/>
      <c r="M34" s="53">
        <v>2.6446636698756578E-5</v>
      </c>
      <c r="N34" s="53"/>
      <c r="O34" s="53"/>
      <c r="P34" s="53"/>
      <c r="Q34" s="53"/>
      <c r="R34" s="53"/>
      <c r="S34" s="53">
        <v>1.6529147936722864E-3</v>
      </c>
      <c r="T34" s="53">
        <v>1.3884484266847206E-4</v>
      </c>
      <c r="U34" s="53"/>
      <c r="V34" s="53"/>
      <c r="W34" s="53">
        <v>1.3443706988534593E-5</v>
      </c>
      <c r="X34" s="53"/>
      <c r="Y34" s="53">
        <v>1.943827797358609E-6</v>
      </c>
      <c r="Z34" s="53"/>
      <c r="AA34" s="53"/>
      <c r="AB34" s="53">
        <v>7.4932137313143637E-5</v>
      </c>
      <c r="AC34" s="53"/>
      <c r="AD34" s="53"/>
      <c r="AE34" s="53"/>
      <c r="AF34" s="53"/>
      <c r="AG34" s="53"/>
      <c r="AH34" s="53"/>
      <c r="AI34" s="53"/>
      <c r="AJ34" s="53"/>
      <c r="AK34" s="53">
        <v>4.4077727831260974E-6</v>
      </c>
      <c r="AL34" s="53">
        <v>2.6446636698756581E-7</v>
      </c>
      <c r="AM34" s="53">
        <v>2.4242750307193535E-5</v>
      </c>
      <c r="AN34" s="53">
        <v>3.0854409481882687E-5</v>
      </c>
      <c r="AO34" s="53">
        <v>1.8512645689129609E-6</v>
      </c>
      <c r="AP34" s="53">
        <v>1.1019431957815244E-5</v>
      </c>
      <c r="AQ34" s="53">
        <v>8.3747682879395845E-6</v>
      </c>
      <c r="AR34" s="53">
        <v>5.7301046180639256E-6</v>
      </c>
      <c r="AS34" s="53">
        <v>4.628161422282401E-5</v>
      </c>
      <c r="AT34" s="53">
        <v>5.2893273397513162E-7</v>
      </c>
      <c r="AU34" s="53">
        <f t="shared" si="1"/>
        <v>2.0883630746900968E-3</v>
      </c>
      <c r="AW34" s="88">
        <f t="shared" si="0"/>
        <v>6.6343386565389422E-3</v>
      </c>
    </row>
    <row r="35" spans="1:49" x14ac:dyDescent="0.3">
      <c r="A35" s="53"/>
      <c r="B35" s="86">
        <v>206</v>
      </c>
      <c r="C35" s="86" t="s">
        <v>188</v>
      </c>
      <c r="D35" s="86" t="s">
        <v>81</v>
      </c>
      <c r="E35" s="53"/>
      <c r="F35" s="53"/>
      <c r="G35" s="53">
        <v>0.11007974908899514</v>
      </c>
      <c r="H35" s="53"/>
      <c r="I35" s="53">
        <v>1.5733096214134688E-2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27">
        <f t="shared" si="1"/>
        <v>0.12581284530312983</v>
      </c>
      <c r="AW35" s="88">
        <f t="shared" si="0"/>
        <v>0.39968386397924205</v>
      </c>
    </row>
    <row r="36" spans="1:49" x14ac:dyDescent="0.3">
      <c r="A36" s="53"/>
      <c r="B36" s="86">
        <v>206</v>
      </c>
      <c r="C36" s="86" t="s">
        <v>121</v>
      </c>
      <c r="D36" s="86" t="s">
        <v>81</v>
      </c>
      <c r="E36" s="53"/>
      <c r="F36" s="53"/>
      <c r="G36" s="53">
        <v>5.9859377195815425E-2</v>
      </c>
      <c r="H36" s="53"/>
      <c r="I36" s="53">
        <v>2.1232986322120102E-3</v>
      </c>
      <c r="J36" s="53"/>
      <c r="K36" s="53"/>
      <c r="L36" s="53"/>
      <c r="M36" s="53"/>
      <c r="N36" s="53"/>
      <c r="O36" s="53">
        <v>1.581514531816759E-3</v>
      </c>
      <c r="P36" s="53"/>
      <c r="Q36" s="53"/>
      <c r="R36" s="53"/>
      <c r="S36" s="53"/>
      <c r="T36" s="53"/>
      <c r="U36" s="53"/>
      <c r="V36" s="53">
        <v>4.0675904991392941E-4</v>
      </c>
      <c r="W36" s="53">
        <v>2.0781876248594116E-3</v>
      </c>
      <c r="X36" s="53">
        <v>2.5661214716895527E-4</v>
      </c>
      <c r="Y36" s="53">
        <v>2.4382256602866327E-4</v>
      </c>
      <c r="Z36" s="53"/>
      <c r="AA36" s="53">
        <v>1.7495090398586023E-3</v>
      </c>
      <c r="AB36" s="53">
        <v>2.5973120251575214E-2</v>
      </c>
      <c r="AC36" s="53"/>
      <c r="AD36" s="53"/>
      <c r="AE36" s="53"/>
      <c r="AF36" s="53"/>
      <c r="AG36" s="53">
        <v>1.1010467886731511E-3</v>
      </c>
      <c r="AH36" s="53">
        <v>6.0809723554376848E-5</v>
      </c>
      <c r="AI36" s="53"/>
      <c r="AJ36" s="53">
        <v>2.0113409406143993E-4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27">
        <f t="shared" si="1"/>
        <v>9.5635191645537937E-2</v>
      </c>
      <c r="AW36" s="88">
        <f t="shared" si="0"/>
        <v>0.30381510597895234</v>
      </c>
    </row>
    <row r="37" spans="1:49" x14ac:dyDescent="0.3">
      <c r="A37" s="53"/>
      <c r="B37" s="86">
        <v>206</v>
      </c>
      <c r="C37" s="86" t="s">
        <v>189</v>
      </c>
      <c r="D37" s="86" t="s">
        <v>81</v>
      </c>
      <c r="E37" s="53"/>
      <c r="F37" s="53"/>
      <c r="G37" s="53">
        <v>7.9649082554987018E-4</v>
      </c>
      <c r="H37" s="53"/>
      <c r="I37" s="53"/>
      <c r="J37" s="53"/>
      <c r="K37" s="53"/>
      <c r="L37" s="53"/>
      <c r="M37" s="53"/>
      <c r="N37" s="53"/>
      <c r="O37" s="53">
        <v>1.9343348620496845E-5</v>
      </c>
      <c r="P37" s="53"/>
      <c r="Q37" s="53"/>
      <c r="R37" s="53"/>
      <c r="S37" s="53"/>
      <c r="T37" s="53"/>
      <c r="U37" s="53"/>
      <c r="V37" s="53">
        <v>3.3756039749494508E-5</v>
      </c>
      <c r="W37" s="53">
        <v>4.9306574914991982E-6</v>
      </c>
      <c r="X37" s="53">
        <v>2.3136162075496237E-7</v>
      </c>
      <c r="Y37" s="53">
        <v>1.1568081037748115E-6</v>
      </c>
      <c r="Z37" s="53"/>
      <c r="AA37" s="53">
        <v>1.78262232384971E-5</v>
      </c>
      <c r="AB37" s="53">
        <v>1.8584785929496976E-4</v>
      </c>
      <c r="AC37" s="53"/>
      <c r="AD37" s="53"/>
      <c r="AE37" s="53"/>
      <c r="AF37" s="53"/>
      <c r="AG37" s="53">
        <v>3.3756039749494508E-5</v>
      </c>
      <c r="AH37" s="53"/>
      <c r="AI37" s="53"/>
      <c r="AJ37" s="53">
        <v>1.78262232384971E-5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27">
        <f t="shared" si="1"/>
        <v>1.111165386657349E-3</v>
      </c>
      <c r="AW37" s="88">
        <f t="shared" si="0"/>
        <v>3.5299644816803896E-3</v>
      </c>
    </row>
    <row r="38" spans="1:49" x14ac:dyDescent="0.3">
      <c r="B38" s="63">
        <v>202</v>
      </c>
      <c r="C38" s="64" t="s">
        <v>123</v>
      </c>
      <c r="D38" s="86" t="s">
        <v>81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>
        <v>3.9319594307005879E-6</v>
      </c>
      <c r="AO38" s="53"/>
      <c r="AP38" s="53"/>
      <c r="AQ38" s="53"/>
      <c r="AR38" s="53"/>
      <c r="AS38" s="53"/>
      <c r="AT38" s="53"/>
      <c r="AU38" s="53">
        <f t="shared" si="1"/>
        <v>3.9319594307005879E-6</v>
      </c>
      <c r="AW38" s="88">
        <f>+AU38/$AU$43*100</f>
        <v>1.2491099255291516E-5</v>
      </c>
    </row>
    <row r="39" spans="1:49" x14ac:dyDescent="0.3">
      <c r="B39" s="89">
        <v>501</v>
      </c>
      <c r="C39" s="89" t="s">
        <v>190</v>
      </c>
      <c r="D39" s="89" t="s">
        <v>81</v>
      </c>
      <c r="G39" s="27">
        <v>0.12759476191685729</v>
      </c>
      <c r="I39" s="27">
        <v>4.9419314071506348E-2</v>
      </c>
      <c r="O39" s="27">
        <v>6.7334694975749523E-3</v>
      </c>
      <c r="R39" s="27">
        <v>1.226543536692467E-4</v>
      </c>
      <c r="T39" s="27">
        <v>4.9308805833729659E-2</v>
      </c>
      <c r="U39" s="53">
        <v>0.56914509311203432</v>
      </c>
      <c r="W39" s="27">
        <v>3.4548615173169171E-2</v>
      </c>
      <c r="AA39" s="27">
        <v>1.329526318718325E-2</v>
      </c>
      <c r="AB39" s="27">
        <v>7.9827083180015468E-2</v>
      </c>
      <c r="AG39" s="27">
        <v>1.5966292416748115E-2</v>
      </c>
      <c r="AU39" s="27">
        <f t="shared" si="1"/>
        <v>0.94596135274248772</v>
      </c>
      <c r="AW39" s="88">
        <f>+AU39/$AU$43*100</f>
        <v>3.0051421834408081</v>
      </c>
    </row>
    <row r="40" spans="1:49" x14ac:dyDescent="0.3">
      <c r="B40" s="89">
        <v>502</v>
      </c>
      <c r="C40" s="89" t="s">
        <v>132</v>
      </c>
      <c r="D40" s="89" t="s">
        <v>81</v>
      </c>
      <c r="G40" s="53">
        <v>1.81907817243563</v>
      </c>
      <c r="I40" s="27">
        <v>4.2485969917134764E-3</v>
      </c>
      <c r="L40" s="27">
        <v>1.8915376984126984E-4</v>
      </c>
      <c r="O40" s="27">
        <v>4.8767810317460317E-2</v>
      </c>
      <c r="T40" s="27">
        <v>2.2929291091941038E-3</v>
      </c>
      <c r="V40" s="27">
        <v>2.2916666666666665E-2</v>
      </c>
      <c r="W40" s="27">
        <v>5.1960681444055662E-2</v>
      </c>
      <c r="X40" s="27">
        <v>5.8484175071428562E-3</v>
      </c>
      <c r="Y40" s="27">
        <v>4.5784451187896813E-2</v>
      </c>
      <c r="AA40" s="27">
        <v>0.10812931547619048</v>
      </c>
      <c r="AB40" s="53">
        <v>1.8381276333164496</v>
      </c>
      <c r="AG40" s="27">
        <v>1.2888271825396825E-2</v>
      </c>
      <c r="AH40" s="27">
        <v>5.3686351190476182E-7</v>
      </c>
      <c r="AI40" s="27">
        <v>1.1542857142857145E-3</v>
      </c>
      <c r="AJ40" s="27">
        <v>2.1028571428571431E-2</v>
      </c>
      <c r="AU40" s="27">
        <f t="shared" si="1"/>
        <v>3.9824154940540066</v>
      </c>
      <c r="AW40" s="88">
        <f>+AU40/$AU$43*100</f>
        <v>12.651388725843487</v>
      </c>
    </row>
    <row r="41" spans="1:49" x14ac:dyDescent="0.3">
      <c r="B41" s="89" t="s">
        <v>135</v>
      </c>
      <c r="C41" s="89" t="s">
        <v>136</v>
      </c>
      <c r="D41" s="89" t="s">
        <v>81</v>
      </c>
      <c r="G41" s="27">
        <v>2.262990196078431E-5</v>
      </c>
      <c r="M41" s="27">
        <v>1.2931372549019605E-5</v>
      </c>
      <c r="S41" s="27">
        <v>8.0821078431372547E-4</v>
      </c>
      <c r="T41" s="27">
        <v>6.7889705882352949E-5</v>
      </c>
      <c r="W41" s="27">
        <v>6.5734477124183003E-6</v>
      </c>
      <c r="Y41" s="27">
        <v>9.5045588235294136E-7</v>
      </c>
      <c r="AB41" s="27">
        <v>3.663888888888889E-5</v>
      </c>
      <c r="AK41" s="27">
        <v>2.1552287581699348E-6</v>
      </c>
      <c r="AL41" s="27">
        <v>1.293137254901961E-7</v>
      </c>
      <c r="AM41" s="27">
        <v>1.1853758169934643E-5</v>
      </c>
      <c r="AN41" s="27">
        <v>1.5086601307189544E-5</v>
      </c>
      <c r="AO41" s="27">
        <v>9.051960784313727E-7</v>
      </c>
      <c r="AP41" s="27">
        <v>5.3880718954248357E-6</v>
      </c>
      <c r="AQ41" s="27">
        <v>4.0949346405228758E-6</v>
      </c>
      <c r="AR41" s="27">
        <v>2.8017973856209151E-6</v>
      </c>
      <c r="AS41" s="27">
        <v>2.262990196078431E-5</v>
      </c>
      <c r="AT41" s="27">
        <v>2.5862745098039219E-7</v>
      </c>
      <c r="AU41" s="27">
        <f t="shared" si="1"/>
        <v>1.0211279885620913E-3</v>
      </c>
      <c r="AW41" s="88">
        <f>+AU41/$AU$43*100</f>
        <v>3.2439325181980836E-3</v>
      </c>
    </row>
    <row r="42" spans="1:49" s="53" customFormat="1" x14ac:dyDescent="0.3">
      <c r="B42" s="86" t="s">
        <v>137</v>
      </c>
      <c r="C42" s="86" t="s">
        <v>138</v>
      </c>
      <c r="D42" s="86" t="s">
        <v>81</v>
      </c>
      <c r="G42" s="53">
        <v>0.12213932129400892</v>
      </c>
      <c r="I42" s="53">
        <v>0.52200000000000002</v>
      </c>
      <c r="O42" s="53">
        <v>3.6891684639715251E-5</v>
      </c>
      <c r="Q42" s="53">
        <v>1.6152758568230212</v>
      </c>
      <c r="W42" s="53">
        <v>7.1278613158673922E-3</v>
      </c>
      <c r="X42" s="53">
        <v>6.0793949384227754E-7</v>
      </c>
      <c r="Y42" s="53">
        <v>6.8489302753437813E-5</v>
      </c>
      <c r="AA42" s="53">
        <v>1.2050825978127664E-5</v>
      </c>
      <c r="AB42" s="53">
        <v>0.12950744120731486</v>
      </c>
      <c r="AG42" s="53">
        <v>2.2711826118887874E-5</v>
      </c>
      <c r="AU42" s="53">
        <f t="shared" si="1"/>
        <v>2.3961912322191963</v>
      </c>
      <c r="AW42" s="99">
        <f>+AU42/$AU$43*100</f>
        <v>7.6122511037648746</v>
      </c>
    </row>
    <row r="43" spans="1:49" x14ac:dyDescent="0.3">
      <c r="B43" s="90" t="s">
        <v>34</v>
      </c>
      <c r="C43" s="90"/>
      <c r="D43" s="90"/>
      <c r="E43" s="91">
        <f>SUM(E9:E42)</f>
        <v>0.29549413453930945</v>
      </c>
      <c r="F43" s="91">
        <f t="shared" ref="F43:AU43" si="3">SUM(F9:F42)</f>
        <v>4.8075455564270307E-2</v>
      </c>
      <c r="G43" s="91">
        <f t="shared" si="3"/>
        <v>8.0366645770406446</v>
      </c>
      <c r="H43" s="91">
        <f t="shared" si="3"/>
        <v>0</v>
      </c>
      <c r="I43" s="91">
        <f t="shared" si="3"/>
        <v>13.786286300582313</v>
      </c>
      <c r="J43" s="91">
        <f t="shared" si="3"/>
        <v>6.4794558150000007E-6</v>
      </c>
      <c r="K43" s="91">
        <f t="shared" si="3"/>
        <v>4.7223152550000005E-6</v>
      </c>
      <c r="L43" s="91">
        <f t="shared" si="3"/>
        <v>1.9416894185626983E-4</v>
      </c>
      <c r="M43" s="91">
        <f t="shared" si="3"/>
        <v>1.0166453007981446E-2</v>
      </c>
      <c r="N43" s="91">
        <f t="shared" si="3"/>
        <v>4.6491010650000009E-6</v>
      </c>
      <c r="O43" s="91">
        <f t="shared" si="3"/>
        <v>0.30761892741043301</v>
      </c>
      <c r="P43" s="91">
        <f t="shared" si="3"/>
        <v>7.7973112350000001E-6</v>
      </c>
      <c r="Q43" s="91">
        <f t="shared" si="3"/>
        <v>1.6152758568230212</v>
      </c>
      <c r="R43" s="91">
        <f t="shared" si="3"/>
        <v>1.226543536692467E-4</v>
      </c>
      <c r="S43" s="91">
        <f t="shared" si="3"/>
        <v>1.7395640936401813</v>
      </c>
      <c r="T43" s="91">
        <f t="shared" si="3"/>
        <v>0.21449872505717982</v>
      </c>
      <c r="U43" s="91">
        <f t="shared" si="3"/>
        <v>0.57026527021903428</v>
      </c>
      <c r="V43" s="91">
        <f t="shared" si="3"/>
        <v>2.3372263879470088E-2</v>
      </c>
      <c r="W43" s="91">
        <f t="shared" si="3"/>
        <v>0.11049999595910744</v>
      </c>
      <c r="X43" s="91">
        <f t="shared" si="3"/>
        <v>6.1058689554264094E-3</v>
      </c>
      <c r="Y43" s="91">
        <f t="shared" si="3"/>
        <v>6.3096789278439258E-2</v>
      </c>
      <c r="Z43" s="91">
        <f t="shared" si="3"/>
        <v>0.21343833869634982</v>
      </c>
      <c r="AA43" s="91">
        <f t="shared" si="3"/>
        <v>0.12320832099675397</v>
      </c>
      <c r="AB43" s="91">
        <f t="shared" si="3"/>
        <v>3.7402749682289924</v>
      </c>
      <c r="AC43" s="91">
        <f t="shared" si="3"/>
        <v>9.2615950349999986E-6</v>
      </c>
      <c r="AD43" s="91">
        <f t="shared" si="3"/>
        <v>5.6008855350000006E-6</v>
      </c>
      <c r="AE43" s="91">
        <f t="shared" si="3"/>
        <v>0</v>
      </c>
      <c r="AF43" s="91">
        <f t="shared" si="3"/>
        <v>2.6283894210000006E-6</v>
      </c>
      <c r="AG43" s="91">
        <f t="shared" si="3"/>
        <v>0.50114769743923959</v>
      </c>
      <c r="AH43" s="91">
        <f t="shared" si="3"/>
        <v>6.1346587066281606E-5</v>
      </c>
      <c r="AI43" s="91">
        <f t="shared" si="3"/>
        <v>1.1542857142857145E-3</v>
      </c>
      <c r="AJ43" s="91">
        <f t="shared" si="3"/>
        <v>2.1247531745871368E-2</v>
      </c>
      <c r="AK43" s="91">
        <f t="shared" si="3"/>
        <v>1.6944088346635743E-3</v>
      </c>
      <c r="AL43" s="91">
        <f t="shared" si="3"/>
        <v>1.0166453007981441E-4</v>
      </c>
      <c r="AM43" s="91">
        <f t="shared" si="3"/>
        <v>9.3192485906496581E-3</v>
      </c>
      <c r="AN43" s="91">
        <f t="shared" si="3"/>
        <v>1.1864793802075717E-2</v>
      </c>
      <c r="AO43" s="91">
        <f t="shared" si="3"/>
        <v>7.1165171055870117E-4</v>
      </c>
      <c r="AP43" s="91">
        <f t="shared" si="3"/>
        <v>3.1060595686566235E-3</v>
      </c>
      <c r="AQ43" s="91">
        <f t="shared" si="3"/>
        <v>3.2193767858607904E-3</v>
      </c>
      <c r="AR43" s="91">
        <f t="shared" si="3"/>
        <v>2.2027314850626466E-3</v>
      </c>
      <c r="AS43" s="91">
        <f t="shared" si="3"/>
        <v>1.7791292763967525E-2</v>
      </c>
      <c r="AT43" s="91">
        <f t="shared" si="3"/>
        <v>2.0332906015962883E-4</v>
      </c>
      <c r="AU43" s="90">
        <f t="shared" si="3"/>
        <v>31.478089720845986</v>
      </c>
      <c r="AW43" s="88">
        <f>SUM(AW9:AW42)</f>
        <v>100.00000000000004</v>
      </c>
    </row>
    <row r="44" spans="1:49" x14ac:dyDescent="0.3">
      <c r="D44" s="89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7290-FDF7-4EB0-940B-45CF18268170}">
  <dimension ref="B1:AI623"/>
  <sheetViews>
    <sheetView showGridLines="0" workbookViewId="0">
      <pane xSplit="4" ySplit="5" topLeftCell="E99" activePane="bottomRight" state="frozen"/>
      <selection activeCell="D124" sqref="D124"/>
      <selection pane="topRight" activeCell="D124" sqref="D124"/>
      <selection pane="bottomLeft" activeCell="D124" sqref="D124"/>
      <selection pane="bottomRight" activeCell="D124" sqref="D124"/>
    </sheetView>
  </sheetViews>
  <sheetFormatPr defaultColWidth="9.109375" defaultRowHeight="14.4" x14ac:dyDescent="0.3"/>
  <cols>
    <col min="1" max="1" width="2.5546875" style="27" customWidth="1"/>
    <col min="2" max="2" width="17.6640625" style="27" customWidth="1"/>
    <col min="3" max="3" width="59.33203125" style="27" customWidth="1"/>
    <col min="4" max="4" width="16.6640625" style="27" customWidth="1"/>
    <col min="5" max="5" width="10.44140625" style="27" customWidth="1"/>
    <col min="6" max="6" width="10.44140625" style="25" customWidth="1"/>
    <col min="7" max="7" width="23.33203125" style="25" customWidth="1"/>
    <col min="8" max="17" width="10.6640625" style="27" customWidth="1"/>
    <col min="18" max="18" width="12" style="27" customWidth="1"/>
    <col min="19" max="21" width="10.6640625" style="27" customWidth="1"/>
    <col min="22" max="22" width="12.33203125" style="27" customWidth="1"/>
    <col min="23" max="16384" width="9.109375" style="27"/>
  </cols>
  <sheetData>
    <row r="1" spans="2:22" x14ac:dyDescent="0.3">
      <c r="B1" s="32" t="s">
        <v>57</v>
      </c>
      <c r="C1" s="25"/>
    </row>
    <row r="2" spans="2:22" x14ac:dyDescent="0.3">
      <c r="B2" s="32" t="s">
        <v>191</v>
      </c>
      <c r="C2" s="25"/>
    </row>
    <row r="3" spans="2:22" x14ac:dyDescent="0.3">
      <c r="B3" s="32" t="s">
        <v>59</v>
      </c>
      <c r="C3" s="25"/>
    </row>
    <row r="5" spans="2:22" ht="43.2" x14ac:dyDescent="0.3">
      <c r="B5" s="33" t="s">
        <v>60</v>
      </c>
      <c r="C5" s="33" t="s">
        <v>61</v>
      </c>
      <c r="D5" s="34" t="s">
        <v>62</v>
      </c>
      <c r="E5" s="33" t="s">
        <v>19</v>
      </c>
      <c r="F5" s="35" t="s">
        <v>63</v>
      </c>
      <c r="G5" s="35" t="s">
        <v>64</v>
      </c>
      <c r="H5" s="36" t="s">
        <v>65</v>
      </c>
      <c r="I5" s="36" t="s">
        <v>66</v>
      </c>
      <c r="J5" s="37" t="s">
        <v>67</v>
      </c>
      <c r="K5" s="36" t="s">
        <v>68</v>
      </c>
      <c r="L5" s="37" t="s">
        <v>69</v>
      </c>
      <c r="M5" s="37" t="s">
        <v>70</v>
      </c>
      <c r="N5" s="37" t="s">
        <v>71</v>
      </c>
      <c r="O5" s="37" t="s">
        <v>72</v>
      </c>
      <c r="P5" s="36" t="s">
        <v>73</v>
      </c>
      <c r="Q5" s="36" t="s">
        <v>74</v>
      </c>
      <c r="R5" s="36" t="s">
        <v>75</v>
      </c>
      <c r="S5" s="36" t="s">
        <v>76</v>
      </c>
      <c r="T5" s="36" t="s">
        <v>77</v>
      </c>
      <c r="U5" s="36" t="s">
        <v>78</v>
      </c>
      <c r="V5" s="36" t="s">
        <v>79</v>
      </c>
    </row>
    <row r="6" spans="2:22" x14ac:dyDescent="0.3">
      <c r="B6" s="38">
        <v>101</v>
      </c>
      <c r="C6" s="39" t="s">
        <v>80</v>
      </c>
      <c r="D6" s="39" t="s">
        <v>81</v>
      </c>
      <c r="E6" s="39" t="s">
        <v>22</v>
      </c>
      <c r="F6" s="40">
        <v>1</v>
      </c>
      <c r="G6" s="40" t="s">
        <v>192</v>
      </c>
      <c r="H6" s="41">
        <v>0.18575</v>
      </c>
      <c r="I6" s="41">
        <v>1.2116302352223172E-4</v>
      </c>
      <c r="J6" s="41">
        <v>0.34844657368185472</v>
      </c>
      <c r="K6" s="41">
        <v>0.76039999999999996</v>
      </c>
      <c r="L6" s="41">
        <v>8.7413533343449923E-2</v>
      </c>
      <c r="M6" s="41">
        <v>0.27877829552775918</v>
      </c>
      <c r="N6" s="41">
        <v>0.3661918288712091</v>
      </c>
      <c r="O6" s="41">
        <v>0.3661918288712091</v>
      </c>
      <c r="P6" s="41">
        <v>3.0184472526591064E-3</v>
      </c>
      <c r="Q6" s="41">
        <v>5.8784302152149706E-2</v>
      </c>
      <c r="R6" s="42">
        <v>13503.477721337491</v>
      </c>
      <c r="S6" s="41">
        <v>0.26042433819394395</v>
      </c>
      <c r="T6" s="41">
        <v>2.6042433819394407E-2</v>
      </c>
      <c r="U6" s="41">
        <v>5.8784302152149706E-2</v>
      </c>
      <c r="V6" s="42">
        <v>13517.748975070523</v>
      </c>
    </row>
    <row r="7" spans="2:22" x14ac:dyDescent="0.3">
      <c r="B7" s="38">
        <v>101</v>
      </c>
      <c r="C7" s="39" t="s">
        <v>80</v>
      </c>
      <c r="D7" s="39" t="s">
        <v>81</v>
      </c>
      <c r="E7" s="39" t="s">
        <v>23</v>
      </c>
      <c r="F7" s="40">
        <v>1</v>
      </c>
      <c r="G7" s="40" t="s">
        <v>192</v>
      </c>
      <c r="H7" s="41">
        <v>0.14830000000000004</v>
      </c>
      <c r="I7" s="41">
        <v>2.7404309106076442E-4</v>
      </c>
      <c r="J7" s="41">
        <v>0.77488471330841935</v>
      </c>
      <c r="K7" s="41">
        <v>1.3311500000000001</v>
      </c>
      <c r="L7" s="41">
        <v>0.16285264433953503</v>
      </c>
      <c r="M7" s="41">
        <v>0.51936789275851736</v>
      </c>
      <c r="N7" s="41">
        <v>0.68222053709805219</v>
      </c>
      <c r="O7" s="41">
        <v>0.68222053709805219</v>
      </c>
      <c r="P7" s="41">
        <v>6.8270384088822021E-3</v>
      </c>
      <c r="Q7" s="41">
        <v>0.10951598322331332</v>
      </c>
      <c r="R7" s="42">
        <v>25114.131213757417</v>
      </c>
      <c r="S7" s="41">
        <v>0.48517421162492219</v>
      </c>
      <c r="T7" s="41">
        <v>4.8517421162492212E-2</v>
      </c>
      <c r="U7" s="41">
        <v>0.10951598322331332</v>
      </c>
      <c r="V7" s="42">
        <v>25140.71876055446</v>
      </c>
    </row>
    <row r="8" spans="2:22" x14ac:dyDescent="0.3">
      <c r="B8" s="38">
        <v>101</v>
      </c>
      <c r="C8" s="39" t="s">
        <v>80</v>
      </c>
      <c r="D8" s="39" t="s">
        <v>81</v>
      </c>
      <c r="E8" s="39" t="s">
        <v>24</v>
      </c>
      <c r="F8" s="40">
        <v>1</v>
      </c>
      <c r="G8" s="40" t="s">
        <v>192</v>
      </c>
      <c r="H8" s="41">
        <v>9.2299999999999993E-2</v>
      </c>
      <c r="I8" s="41">
        <v>3.4731809755286753E-4</v>
      </c>
      <c r="J8" s="41">
        <v>0.94039764139999926</v>
      </c>
      <c r="K8" s="41">
        <v>1.4654499999999999</v>
      </c>
      <c r="L8" s="41">
        <v>0.18907927240801783</v>
      </c>
      <c r="M8" s="41">
        <v>0.6030095714634085</v>
      </c>
      <c r="N8" s="41">
        <v>0.7920888438714262</v>
      </c>
      <c r="O8" s="41">
        <v>0.7920888438714262</v>
      </c>
      <c r="P8" s="41">
        <v>8.6524859390363466E-3</v>
      </c>
      <c r="Q8" s="41">
        <v>0.1271530008548088</v>
      </c>
      <c r="R8" s="42">
        <v>29131.653334298211</v>
      </c>
      <c r="S8" s="41">
        <v>0.56330916392067165</v>
      </c>
      <c r="T8" s="41">
        <v>5.6330916392067151E-2</v>
      </c>
      <c r="U8" s="41">
        <v>0.1271530008548088</v>
      </c>
      <c r="V8" s="42">
        <v>29162.522676481065</v>
      </c>
    </row>
    <row r="9" spans="2:22" x14ac:dyDescent="0.3">
      <c r="B9" s="38">
        <v>101</v>
      </c>
      <c r="C9" s="39" t="s">
        <v>80</v>
      </c>
      <c r="D9" s="39" t="s">
        <v>81</v>
      </c>
      <c r="E9" s="39" t="s">
        <v>25</v>
      </c>
      <c r="F9" s="40">
        <v>2</v>
      </c>
      <c r="G9" s="40" t="s">
        <v>192</v>
      </c>
      <c r="H9" s="41">
        <v>1.5894999999999999E-2</v>
      </c>
      <c r="I9" s="41">
        <v>1.4378829152631592E-4</v>
      </c>
      <c r="J9" s="41">
        <v>0.28448315312164063</v>
      </c>
      <c r="K9" s="41">
        <v>0.70039999999999991</v>
      </c>
      <c r="L9" s="41">
        <v>8.7987116006204458E-2</v>
      </c>
      <c r="M9" s="41">
        <v>0.28060755915492219</v>
      </c>
      <c r="N9" s="41">
        <v>0.36859467516112671</v>
      </c>
      <c r="O9" s="41">
        <v>0.36859467516112671</v>
      </c>
      <c r="P9" s="41">
        <v>3.5820942801292749E-3</v>
      </c>
      <c r="Q9" s="41">
        <v>5.9170027969044879E-2</v>
      </c>
      <c r="R9" s="42">
        <v>13557.569343658872</v>
      </c>
      <c r="S9" s="41">
        <v>0.26213316839029899</v>
      </c>
      <c r="T9" s="41">
        <v>2.6213316839029902E-2</v>
      </c>
      <c r="U9" s="41">
        <v>5.9170027969044879E-2</v>
      </c>
      <c r="V9" s="42">
        <v>13571.934241286659</v>
      </c>
    </row>
    <row r="10" spans="2:22" x14ac:dyDescent="0.3">
      <c r="B10" s="38">
        <v>101</v>
      </c>
      <c r="C10" s="39" t="s">
        <v>80</v>
      </c>
      <c r="D10" s="39" t="s">
        <v>81</v>
      </c>
      <c r="E10" s="39" t="s">
        <v>26</v>
      </c>
      <c r="F10" s="40">
        <v>2</v>
      </c>
      <c r="G10" s="40" t="s">
        <v>192</v>
      </c>
      <c r="H10" s="41">
        <v>6.3469999999999999E-2</v>
      </c>
      <c r="I10" s="41">
        <v>2.016615038168335E-4</v>
      </c>
      <c r="J10" s="41">
        <v>0.36197918180881228</v>
      </c>
      <c r="K10" s="41">
        <v>1.2453000000000003</v>
      </c>
      <c r="L10" s="41">
        <v>0.14459882971065594</v>
      </c>
      <c r="M10" s="41">
        <v>0.46115302448263246</v>
      </c>
      <c r="N10" s="41">
        <v>0.60575185419328814</v>
      </c>
      <c r="O10" s="41">
        <v>0.60575185419328814</v>
      </c>
      <c r="P10" s="41">
        <v>5.0238479898228675E-3</v>
      </c>
      <c r="Q10" s="41">
        <v>9.7240564148816336E-2</v>
      </c>
      <c r="R10" s="42">
        <v>22267.49736370756</v>
      </c>
      <c r="S10" s="41">
        <v>0.43079204204068594</v>
      </c>
      <c r="T10" s="41">
        <v>4.3079204204068591E-2</v>
      </c>
      <c r="U10" s="41">
        <v>9.7240564148816336E-2</v>
      </c>
      <c r="V10" s="42">
        <v>22291.104767611392</v>
      </c>
    </row>
    <row r="11" spans="2:22" x14ac:dyDescent="0.3">
      <c r="B11" s="38">
        <v>101</v>
      </c>
      <c r="C11" s="39" t="s">
        <v>80</v>
      </c>
      <c r="D11" s="39" t="s">
        <v>81</v>
      </c>
      <c r="E11" s="39" t="s">
        <v>27</v>
      </c>
      <c r="F11" s="40">
        <v>2</v>
      </c>
      <c r="G11" s="40" t="s">
        <v>192</v>
      </c>
      <c r="H11" s="41">
        <v>4.0250000000000001E-2</v>
      </c>
      <c r="I11" s="41">
        <v>2.2571442881980227E-4</v>
      </c>
      <c r="J11" s="41">
        <v>0.32441522007235629</v>
      </c>
      <c r="K11" s="41">
        <v>1.2220500000000003</v>
      </c>
      <c r="L11" s="41">
        <v>0.14910059996286512</v>
      </c>
      <c r="M11" s="41">
        <v>0.4755100215031916</v>
      </c>
      <c r="N11" s="41">
        <v>0.62461062146605673</v>
      </c>
      <c r="O11" s="41">
        <v>0.62461062146605673</v>
      </c>
      <c r="P11" s="41">
        <v>5.6230612091950722E-3</v>
      </c>
      <c r="Q11" s="41">
        <v>0.10026793774422608</v>
      </c>
      <c r="R11" s="42">
        <v>22973.865643127734</v>
      </c>
      <c r="S11" s="41">
        <v>0.44420381586781754</v>
      </c>
      <c r="T11" s="41">
        <v>4.4420381586781757E-2</v>
      </c>
      <c r="U11" s="41">
        <v>0.10026793774422608</v>
      </c>
      <c r="V11" s="42">
        <v>22998.208012237286</v>
      </c>
    </row>
    <row r="12" spans="2:22" x14ac:dyDescent="0.3">
      <c r="B12" s="38">
        <v>101</v>
      </c>
      <c r="C12" s="39" t="s">
        <v>80</v>
      </c>
      <c r="D12" s="39" t="s">
        <v>81</v>
      </c>
      <c r="E12" s="39" t="s">
        <v>28</v>
      </c>
      <c r="F12" s="40">
        <v>3</v>
      </c>
      <c r="G12" s="40" t="s">
        <v>192</v>
      </c>
      <c r="H12" s="41">
        <v>2.0299999999999999E-2</v>
      </c>
      <c r="I12" s="41">
        <v>2.1842719995897287E-4</v>
      </c>
      <c r="J12" s="41">
        <v>0.39510091842460809</v>
      </c>
      <c r="K12" s="41">
        <v>1.2858000000000003</v>
      </c>
      <c r="L12" s="41">
        <v>0.15792291490147331</v>
      </c>
      <c r="M12" s="41">
        <v>0.50364605292902298</v>
      </c>
      <c r="N12" s="41">
        <v>0.66156896783049624</v>
      </c>
      <c r="O12" s="41">
        <v>0.66156896783049624</v>
      </c>
      <c r="P12" s="41">
        <v>5.4415197182761648E-3</v>
      </c>
      <c r="Q12" s="41">
        <v>0.10620081343516649</v>
      </c>
      <c r="R12" s="42">
        <v>24326.630410369999</v>
      </c>
      <c r="S12" s="41">
        <v>0.47048745229512517</v>
      </c>
      <c r="T12" s="41">
        <v>4.7048745229512509E-2</v>
      </c>
      <c r="U12" s="41">
        <v>0.10620081343516649</v>
      </c>
      <c r="V12" s="42">
        <v>24352.413122755777</v>
      </c>
    </row>
    <row r="13" spans="2:22" x14ac:dyDescent="0.3">
      <c r="B13" s="38">
        <v>101</v>
      </c>
      <c r="C13" s="39" t="s">
        <v>80</v>
      </c>
      <c r="D13" s="39" t="s">
        <v>81</v>
      </c>
      <c r="E13" s="39" t="s">
        <v>29</v>
      </c>
      <c r="F13" s="40">
        <v>3</v>
      </c>
      <c r="G13" s="40" t="s">
        <v>192</v>
      </c>
      <c r="H13" s="41">
        <v>5.1849999999999986E-2</v>
      </c>
      <c r="I13" s="41">
        <v>1.9602187701629709E-4</v>
      </c>
      <c r="J13" s="41">
        <v>0.69934515246432361</v>
      </c>
      <c r="K13" s="41">
        <v>1.4772500000000002</v>
      </c>
      <c r="L13" s="41">
        <v>0.17709969380561813</v>
      </c>
      <c r="M13" s="41">
        <v>0.56480442889359295</v>
      </c>
      <c r="N13" s="41">
        <v>0.74190412269921091</v>
      </c>
      <c r="O13" s="41">
        <v>0.74190412269921091</v>
      </c>
      <c r="P13" s="41">
        <v>4.8833520239147683E-3</v>
      </c>
      <c r="Q13" s="41">
        <v>0.11909691226893694</v>
      </c>
      <c r="R13" s="42">
        <v>27256.251601062118</v>
      </c>
      <c r="S13" s="41">
        <v>0.52761933752829115</v>
      </c>
      <c r="T13" s="41">
        <v>5.2761933752829129E-2</v>
      </c>
      <c r="U13" s="41">
        <v>0.11909691226893694</v>
      </c>
      <c r="V13" s="42">
        <v>27285.165140758669</v>
      </c>
    </row>
    <row r="14" spans="2:22" x14ac:dyDescent="0.3">
      <c r="B14" s="38">
        <v>101</v>
      </c>
      <c r="C14" s="39" t="s">
        <v>80</v>
      </c>
      <c r="D14" s="39" t="s">
        <v>81</v>
      </c>
      <c r="E14" s="39" t="s">
        <v>30</v>
      </c>
      <c r="F14" s="40">
        <v>3</v>
      </c>
      <c r="G14" s="40" t="s">
        <v>192</v>
      </c>
      <c r="H14" s="41">
        <v>3.1900000000000005E-2</v>
      </c>
      <c r="I14" s="41">
        <v>1.7720135914632432E-4</v>
      </c>
      <c r="J14" s="41">
        <v>0.56203080566357566</v>
      </c>
      <c r="K14" s="41">
        <v>1.3452</v>
      </c>
      <c r="L14" s="41">
        <v>0.1616074752416149</v>
      </c>
      <c r="M14" s="41">
        <v>0.51539681293271788</v>
      </c>
      <c r="N14" s="41">
        <v>0.67700428817433278</v>
      </c>
      <c r="O14" s="41">
        <v>0.67700428817433278</v>
      </c>
      <c r="P14" s="41">
        <v>4.4144899997856238E-3</v>
      </c>
      <c r="Q14" s="41">
        <v>0.1086786255089756</v>
      </c>
      <c r="R14" s="42">
        <v>24874.520194858425</v>
      </c>
      <c r="S14" s="41">
        <v>0.48146457621879657</v>
      </c>
      <c r="T14" s="41">
        <v>4.8146457621879649E-2</v>
      </c>
      <c r="U14" s="41">
        <v>0.1086786255089756</v>
      </c>
      <c r="V14" s="42">
        <v>24900.904453635227</v>
      </c>
    </row>
    <row r="15" spans="2:22" x14ac:dyDescent="0.3">
      <c r="B15" s="38">
        <v>101</v>
      </c>
      <c r="C15" s="39" t="s">
        <v>80</v>
      </c>
      <c r="D15" s="39" t="s">
        <v>81</v>
      </c>
      <c r="E15" s="39" t="s">
        <v>31</v>
      </c>
      <c r="F15" s="40">
        <v>4</v>
      </c>
      <c r="G15" s="40" t="s">
        <v>192</v>
      </c>
      <c r="H15" s="41">
        <v>1.2815750000000004</v>
      </c>
      <c r="I15" s="41">
        <v>3.0090223302731156E-4</v>
      </c>
      <c r="J15" s="41">
        <v>1.0902136342363027</v>
      </c>
      <c r="K15" s="41">
        <v>1.0823499999999999</v>
      </c>
      <c r="L15" s="41">
        <v>0.18894450534875279</v>
      </c>
      <c r="M15" s="41">
        <v>0.60257977381494132</v>
      </c>
      <c r="N15" s="41">
        <v>0.79152427916369406</v>
      </c>
      <c r="O15" s="41">
        <v>0.79152427916369406</v>
      </c>
      <c r="P15" s="41">
        <v>7.4961608929610991E-3</v>
      </c>
      <c r="Q15" s="41">
        <v>0.1270623720101782</v>
      </c>
      <c r="R15" s="42">
        <v>29135.857535643976</v>
      </c>
      <c r="S15" s="41">
        <v>0.56290766290730387</v>
      </c>
      <c r="T15" s="41">
        <v>5.629076629073039E-2</v>
      </c>
      <c r="U15" s="41">
        <v>0.1270623720101782</v>
      </c>
      <c r="V15" s="42">
        <v>29166.704875571293</v>
      </c>
    </row>
    <row r="16" spans="2:22" x14ac:dyDescent="0.3">
      <c r="B16" s="38">
        <v>101</v>
      </c>
      <c r="C16" s="39" t="s">
        <v>80</v>
      </c>
      <c r="D16" s="39" t="s">
        <v>81</v>
      </c>
      <c r="E16" s="39" t="s">
        <v>32</v>
      </c>
      <c r="F16" s="40">
        <v>4</v>
      </c>
      <c r="G16" s="40" t="s">
        <v>192</v>
      </c>
      <c r="H16" s="41">
        <v>0.12414500000000002</v>
      </c>
      <c r="I16" s="41">
        <v>2.2078588121860612E-4</v>
      </c>
      <c r="J16" s="41">
        <v>1.1797050222295957</v>
      </c>
      <c r="K16" s="41">
        <v>1.5354999999999999</v>
      </c>
      <c r="L16" s="41">
        <v>0.18297635212950808</v>
      </c>
      <c r="M16" s="41">
        <v>0.5835462040887015</v>
      </c>
      <c r="N16" s="41">
        <v>0.76652255621820975</v>
      </c>
      <c r="O16" s="41">
        <v>0.76652255621820975</v>
      </c>
      <c r="P16" s="41">
        <v>5.5002798479021169E-3</v>
      </c>
      <c r="Q16" s="41">
        <v>0.12304887766083104</v>
      </c>
      <c r="R16" s="42">
        <v>28220.836723124557</v>
      </c>
      <c r="S16" s="41">
        <v>0.54512720840656681</v>
      </c>
      <c r="T16" s="41">
        <v>5.4512720840656698E-2</v>
      </c>
      <c r="U16" s="41">
        <v>0.12304887766083104</v>
      </c>
      <c r="V16" s="42">
        <v>28250.70969414524</v>
      </c>
    </row>
    <row r="17" spans="2:22" x14ac:dyDescent="0.3">
      <c r="B17" s="38">
        <v>101</v>
      </c>
      <c r="C17" s="39" t="s">
        <v>80</v>
      </c>
      <c r="D17" s="39" t="s">
        <v>81</v>
      </c>
      <c r="E17" s="39" t="s">
        <v>33</v>
      </c>
      <c r="F17" s="40">
        <v>4</v>
      </c>
      <c r="G17" s="40" t="s">
        <v>192</v>
      </c>
      <c r="H17" s="41">
        <v>0.36759999999999998</v>
      </c>
      <c r="I17" s="41">
        <v>2.5410029311109176E-4</v>
      </c>
      <c r="J17" s="41">
        <v>1.2512475189121437</v>
      </c>
      <c r="K17" s="41">
        <v>1.4990000000000003</v>
      </c>
      <c r="L17" s="41">
        <v>0.17761824480075269</v>
      </c>
      <c r="M17" s="41">
        <v>0.56645818612131937</v>
      </c>
      <c r="N17" s="41">
        <v>0.74407643092207176</v>
      </c>
      <c r="O17" s="41">
        <v>0.74407643092207176</v>
      </c>
      <c r="P17" s="41">
        <v>6.3302178283815838E-3</v>
      </c>
      <c r="Q17" s="41">
        <v>0.11944563010716371</v>
      </c>
      <c r="R17" s="42">
        <v>27340.247900243878</v>
      </c>
      <c r="S17" s="41">
        <v>0.52916421615935094</v>
      </c>
      <c r="T17" s="41">
        <v>5.2916421615935093E-2</v>
      </c>
      <c r="U17" s="41">
        <v>0.11944563010716371</v>
      </c>
      <c r="V17" s="42">
        <v>27369.246099289416</v>
      </c>
    </row>
    <row r="18" spans="2:22" x14ac:dyDescent="0.3">
      <c r="B18" s="43">
        <v>101</v>
      </c>
      <c r="C18" s="44" t="s">
        <v>80</v>
      </c>
      <c r="D18" s="44"/>
      <c r="E18" s="44" t="s">
        <v>83</v>
      </c>
      <c r="F18" s="45"/>
      <c r="G18" s="45"/>
      <c r="H18" s="46">
        <f>SUM(H6:H17)</f>
        <v>2.4233350000000002</v>
      </c>
      <c r="I18" s="46">
        <f t="shared" ref="I18:V18" si="0">SUM(I6:I17)</f>
        <v>2.6811272797774193E-3</v>
      </c>
      <c r="J18" s="46">
        <f t="shared" si="0"/>
        <v>8.2122495353236324</v>
      </c>
      <c r="K18" s="46">
        <f t="shared" si="0"/>
        <v>14.94985</v>
      </c>
      <c r="L18" s="46">
        <f t="shared" si="0"/>
        <v>1.8672011819984484</v>
      </c>
      <c r="M18" s="46">
        <f t="shared" si="0"/>
        <v>5.9548578236707268</v>
      </c>
      <c r="N18" s="46">
        <f t="shared" si="0"/>
        <v>7.8220590056691739</v>
      </c>
      <c r="O18" s="46">
        <f t="shared" si="0"/>
        <v>7.8220590056691739</v>
      </c>
      <c r="P18" s="46">
        <f t="shared" si="0"/>
        <v>6.6792995390946228E-2</v>
      </c>
      <c r="Q18" s="46">
        <f t="shared" si="0"/>
        <v>1.255665047083611</v>
      </c>
      <c r="R18" s="47">
        <f t="shared" si="0"/>
        <v>287702.53898519021</v>
      </c>
      <c r="S18" s="46">
        <f t="shared" si="0"/>
        <v>5.5628071935537742</v>
      </c>
      <c r="T18" s="46">
        <f t="shared" si="0"/>
        <v>0.55628071935537748</v>
      </c>
      <c r="U18" s="46">
        <f t="shared" si="0"/>
        <v>1.255665047083611</v>
      </c>
      <c r="V18" s="47">
        <f t="shared" si="0"/>
        <v>288007.38081939699</v>
      </c>
    </row>
    <row r="19" spans="2:22" x14ac:dyDescent="0.3">
      <c r="B19" s="38">
        <v>102</v>
      </c>
      <c r="C19" s="39" t="s">
        <v>84</v>
      </c>
      <c r="D19" s="39" t="s">
        <v>81</v>
      </c>
      <c r="E19" s="39" t="s">
        <v>22</v>
      </c>
      <c r="F19" s="40">
        <v>1</v>
      </c>
      <c r="G19" s="40" t="s">
        <v>192</v>
      </c>
      <c r="H19" s="41">
        <v>8.4999999999999992E-2</v>
      </c>
      <c r="I19" s="41">
        <v>1.6443345096834927E-4</v>
      </c>
      <c r="J19" s="41">
        <v>0.59009310596431364</v>
      </c>
      <c r="K19" s="41">
        <v>1.1745000000000001</v>
      </c>
      <c r="L19" s="41">
        <v>0.13838317168949368</v>
      </c>
      <c r="M19" s="41">
        <v>0.20051439163171533</v>
      </c>
      <c r="N19" s="41">
        <v>0.33889756332120918</v>
      </c>
      <c r="O19" s="41">
        <v>0.33889756332120918</v>
      </c>
      <c r="P19" s="41">
        <v>4.0964122872816835E-3</v>
      </c>
      <c r="Q19" s="41">
        <v>6.3923849480537032E-2</v>
      </c>
      <c r="R19" s="42">
        <v>16151.020149214051</v>
      </c>
      <c r="S19" s="41">
        <v>0.31130910168279818</v>
      </c>
      <c r="T19" s="41">
        <v>3.1130910168279825E-2</v>
      </c>
      <c r="U19" s="41">
        <v>6.3923849480537032E-2</v>
      </c>
      <c r="V19" s="42">
        <v>16168.07988798627</v>
      </c>
    </row>
    <row r="20" spans="2:22" x14ac:dyDescent="0.3">
      <c r="B20" s="38">
        <v>102</v>
      </c>
      <c r="C20" s="39" t="s">
        <v>84</v>
      </c>
      <c r="D20" s="39" t="s">
        <v>81</v>
      </c>
      <c r="E20" s="39" t="s">
        <v>23</v>
      </c>
      <c r="F20" s="40">
        <v>1</v>
      </c>
      <c r="G20" s="40" t="s">
        <v>192</v>
      </c>
      <c r="H20" s="41">
        <v>1.9099999999999992E-2</v>
      </c>
      <c r="I20" s="41">
        <v>2.7933180324265334E-4</v>
      </c>
      <c r="J20" s="41">
        <v>1.1202543566108782</v>
      </c>
      <c r="K20" s="41">
        <v>1.3413000000000002</v>
      </c>
      <c r="L20" s="41">
        <v>0.21943386702927156</v>
      </c>
      <c r="M20" s="41">
        <v>0.31795519508323022</v>
      </c>
      <c r="N20" s="41">
        <v>0.53738906211250181</v>
      </c>
      <c r="O20" s="41">
        <v>0.53738906211250181</v>
      </c>
      <c r="P20" s="41">
        <v>6.958792291308206E-3</v>
      </c>
      <c r="Q20" s="41">
        <v>0.10136389645979108</v>
      </c>
      <c r="R20" s="42">
        <v>25551.146725438761</v>
      </c>
      <c r="S20" s="41">
        <v>0.49364210394703273</v>
      </c>
      <c r="T20" s="41">
        <v>4.9364210394703276E-2</v>
      </c>
      <c r="U20" s="41">
        <v>0.10136389645979108</v>
      </c>
      <c r="V20" s="42">
        <v>25578.198312735065</v>
      </c>
    </row>
    <row r="21" spans="2:22" x14ac:dyDescent="0.3">
      <c r="B21" s="38">
        <v>102</v>
      </c>
      <c r="C21" s="39" t="s">
        <v>84</v>
      </c>
      <c r="D21" s="39" t="s">
        <v>81</v>
      </c>
      <c r="E21" s="39" t="s">
        <v>24</v>
      </c>
      <c r="F21" s="40">
        <v>1</v>
      </c>
      <c r="G21" s="40" t="s">
        <v>192</v>
      </c>
      <c r="H21" s="41">
        <v>1.9099999999999999E-2</v>
      </c>
      <c r="I21" s="41">
        <v>3.2070194870541496E-4</v>
      </c>
      <c r="J21" s="41">
        <v>1.1996933714819922</v>
      </c>
      <c r="K21" s="41">
        <v>1.3487000000000005</v>
      </c>
      <c r="L21" s="41">
        <v>0.23275302538902851</v>
      </c>
      <c r="M21" s="41">
        <v>0.33725438372695971</v>
      </c>
      <c r="N21" s="41">
        <v>0.57000740911598813</v>
      </c>
      <c r="O21" s="41">
        <v>0.57000740911598813</v>
      </c>
      <c r="P21" s="41">
        <v>7.9894169677489323E-3</v>
      </c>
      <c r="Q21" s="41">
        <v>0.10751646446211256</v>
      </c>
      <c r="R21" s="42">
        <v>27078.190480928799</v>
      </c>
      <c r="S21" s="41">
        <v>0.52360510575949692</v>
      </c>
      <c r="T21" s="41">
        <v>5.2360510575949697E-2</v>
      </c>
      <c r="U21" s="41">
        <v>0.10751646446211256</v>
      </c>
      <c r="V21" s="42">
        <v>27106.884040724424</v>
      </c>
    </row>
    <row r="22" spans="2:22" x14ac:dyDescent="0.3">
      <c r="B22" s="38">
        <v>102</v>
      </c>
      <c r="C22" s="39" t="s">
        <v>84</v>
      </c>
      <c r="D22" s="39" t="s">
        <v>81</v>
      </c>
      <c r="E22" s="39" t="s">
        <v>25</v>
      </c>
      <c r="F22" s="40">
        <v>2</v>
      </c>
      <c r="G22" s="40" t="s">
        <v>192</v>
      </c>
      <c r="H22" s="41">
        <v>1.585E-2</v>
      </c>
      <c r="I22" s="41">
        <v>1.1887445917670996E-4</v>
      </c>
      <c r="J22" s="41">
        <v>0.39999534848453044</v>
      </c>
      <c r="K22" s="41">
        <v>0.67439999999999978</v>
      </c>
      <c r="L22" s="41">
        <v>0.10024947684711996</v>
      </c>
      <c r="M22" s="41">
        <v>0.1452594460437861</v>
      </c>
      <c r="N22" s="41">
        <v>0.24550892289090609</v>
      </c>
      <c r="O22" s="41">
        <v>0.24550892289090609</v>
      </c>
      <c r="P22" s="41">
        <v>2.9614338952794407E-3</v>
      </c>
      <c r="Q22" s="41">
        <v>4.6308611012739288E-2</v>
      </c>
      <c r="R22" s="42">
        <v>11666.040808301324</v>
      </c>
      <c r="S22" s="41">
        <v>0.2255229028242948</v>
      </c>
      <c r="T22" s="41">
        <v>2.2552290282429478E-2</v>
      </c>
      <c r="U22" s="41">
        <v>4.6308611012739288E-2</v>
      </c>
      <c r="V22" s="42">
        <v>11678.399463376094</v>
      </c>
    </row>
    <row r="23" spans="2:22" x14ac:dyDescent="0.3">
      <c r="B23" s="38">
        <v>102</v>
      </c>
      <c r="C23" s="39" t="s">
        <v>84</v>
      </c>
      <c r="D23" s="39" t="s">
        <v>81</v>
      </c>
      <c r="E23" s="39" t="s">
        <v>26</v>
      </c>
      <c r="F23" s="40">
        <v>2</v>
      </c>
      <c r="G23" s="40" t="s">
        <v>192</v>
      </c>
      <c r="H23" s="41">
        <v>1.24E-2</v>
      </c>
      <c r="I23" s="41">
        <v>1.8030663667986102E-4</v>
      </c>
      <c r="J23" s="41">
        <v>0.43099981508683199</v>
      </c>
      <c r="K23" s="41">
        <v>1.0596499999999998</v>
      </c>
      <c r="L23" s="41">
        <v>0.1712735184341771</v>
      </c>
      <c r="M23" s="41">
        <v>0.24817183283319538</v>
      </c>
      <c r="N23" s="41">
        <v>0.41944535126737242</v>
      </c>
      <c r="O23" s="41">
        <v>0.41944535126737242</v>
      </c>
      <c r="P23" s="41">
        <v>4.4918495453579402E-3</v>
      </c>
      <c r="Q23" s="41">
        <v>7.9117008800424451E-2</v>
      </c>
      <c r="R23" s="42">
        <v>19916.808770901363</v>
      </c>
      <c r="S23" s="41">
        <v>0.38529977680692185</v>
      </c>
      <c r="T23" s="41">
        <v>3.8529977680692162E-2</v>
      </c>
      <c r="U23" s="41">
        <v>7.9117008800424451E-2</v>
      </c>
      <c r="V23" s="42">
        <v>19937.923198670378</v>
      </c>
    </row>
    <row r="24" spans="2:22" x14ac:dyDescent="0.3">
      <c r="B24" s="38">
        <v>102</v>
      </c>
      <c r="C24" s="39" t="s">
        <v>84</v>
      </c>
      <c r="D24" s="39" t="s">
        <v>81</v>
      </c>
      <c r="E24" s="39" t="s">
        <v>27</v>
      </c>
      <c r="F24" s="40">
        <v>2</v>
      </c>
      <c r="G24" s="40" t="s">
        <v>192</v>
      </c>
      <c r="H24" s="41">
        <v>2.0500000000000002E-3</v>
      </c>
      <c r="I24" s="41">
        <v>2.2787714779946893E-4</v>
      </c>
      <c r="J24" s="41">
        <v>0.58440218250890874</v>
      </c>
      <c r="K24" s="41">
        <v>1.2110999999999996</v>
      </c>
      <c r="L24" s="41">
        <v>0.19938226547462345</v>
      </c>
      <c r="M24" s="41">
        <v>0.28890083364690344</v>
      </c>
      <c r="N24" s="41">
        <v>0.4882830991215269</v>
      </c>
      <c r="O24" s="41">
        <v>0.4882830991215269</v>
      </c>
      <c r="P24" s="41">
        <v>5.676939471495542E-3</v>
      </c>
      <c r="Q24" s="41">
        <v>9.210138611280258E-2</v>
      </c>
      <c r="R24" s="42">
        <v>23198.112147936747</v>
      </c>
      <c r="S24" s="41">
        <v>0.44853368511930608</v>
      </c>
      <c r="T24" s="41">
        <v>4.48533685119306E-2</v>
      </c>
      <c r="U24" s="41">
        <v>9.210138611280258E-2</v>
      </c>
      <c r="V24" s="42">
        <v>23222.691793881288</v>
      </c>
    </row>
    <row r="25" spans="2:22" x14ac:dyDescent="0.3">
      <c r="B25" s="38">
        <v>102</v>
      </c>
      <c r="C25" s="39" t="s">
        <v>84</v>
      </c>
      <c r="D25" s="39" t="s">
        <v>81</v>
      </c>
      <c r="E25" s="39" t="s">
        <v>28</v>
      </c>
      <c r="F25" s="40">
        <v>3</v>
      </c>
      <c r="G25" s="40" t="s">
        <v>192</v>
      </c>
      <c r="H25" s="41">
        <v>0</v>
      </c>
      <c r="I25" s="41">
        <v>2.2263357934216649E-4</v>
      </c>
      <c r="J25" s="41">
        <v>0.73200133041226656</v>
      </c>
      <c r="K25" s="41">
        <v>1.2900500000000001</v>
      </c>
      <c r="L25" s="41">
        <v>0.21339664855286697</v>
      </c>
      <c r="M25" s="41">
        <v>0.30920738871946035</v>
      </c>
      <c r="N25" s="41">
        <v>0.52260403727232718</v>
      </c>
      <c r="O25" s="41">
        <v>0.52260403727232718</v>
      </c>
      <c r="P25" s="41">
        <v>5.546310222208359E-3</v>
      </c>
      <c r="Q25" s="41">
        <v>9.8575101836462592E-2</v>
      </c>
      <c r="R25" s="42">
        <v>24821.641217465862</v>
      </c>
      <c r="S25" s="41">
        <v>0.48006067610716913</v>
      </c>
      <c r="T25" s="41">
        <v>4.8006067610716914E-2</v>
      </c>
      <c r="U25" s="41">
        <v>9.8575101836462592E-2</v>
      </c>
      <c r="V25" s="42">
        <v>24847.94854251654</v>
      </c>
    </row>
    <row r="26" spans="2:22" x14ac:dyDescent="0.3">
      <c r="B26" s="38">
        <v>102</v>
      </c>
      <c r="C26" s="39" t="s">
        <v>84</v>
      </c>
      <c r="D26" s="39" t="s">
        <v>81</v>
      </c>
      <c r="E26" s="39" t="s">
        <v>29</v>
      </c>
      <c r="F26" s="40">
        <v>3</v>
      </c>
      <c r="G26" s="40" t="s">
        <v>192</v>
      </c>
      <c r="H26" s="41">
        <v>4.0050000000000002E-2</v>
      </c>
      <c r="I26" s="41">
        <v>1.9888814735532644E-4</v>
      </c>
      <c r="J26" s="41">
        <v>1.0103370070765454</v>
      </c>
      <c r="K26" s="41">
        <v>1.4425500000000004</v>
      </c>
      <c r="L26" s="41">
        <v>0.23755951842219389</v>
      </c>
      <c r="M26" s="41">
        <v>0.34421889404032174</v>
      </c>
      <c r="N26" s="41">
        <v>0.58177841246251549</v>
      </c>
      <c r="O26" s="41">
        <v>0.58177841246251549</v>
      </c>
      <c r="P26" s="41">
        <v>4.9547573551677821E-3</v>
      </c>
      <c r="Q26" s="41">
        <v>0.10973674553697278</v>
      </c>
      <c r="R26" s="42">
        <v>27607.068207643064</v>
      </c>
      <c r="S26" s="41">
        <v>0.53441787302108834</v>
      </c>
      <c r="T26" s="41">
        <v>5.3441787302108842E-2</v>
      </c>
      <c r="U26" s="41">
        <v>0.10973674553697278</v>
      </c>
      <c r="V26" s="42">
        <v>27636.354307084621</v>
      </c>
    </row>
    <row r="27" spans="2:22" x14ac:dyDescent="0.3">
      <c r="B27" s="38">
        <v>102</v>
      </c>
      <c r="C27" s="39" t="s">
        <v>84</v>
      </c>
      <c r="D27" s="39" t="s">
        <v>81</v>
      </c>
      <c r="E27" s="39" t="s">
        <v>30</v>
      </c>
      <c r="F27" s="40">
        <v>3</v>
      </c>
      <c r="G27" s="40" t="s">
        <v>192</v>
      </c>
      <c r="H27" s="41">
        <v>3.2500000000000001E-2</v>
      </c>
      <c r="I27" s="41">
        <v>1.7798208911147509E-4</v>
      </c>
      <c r="J27" s="41">
        <v>0.80250831295512903</v>
      </c>
      <c r="K27" s="41">
        <v>1.3007</v>
      </c>
      <c r="L27" s="41">
        <v>0.21485593256514615</v>
      </c>
      <c r="M27" s="41">
        <v>0.31132186147194635</v>
      </c>
      <c r="N27" s="41">
        <v>0.52617779403709242</v>
      </c>
      <c r="O27" s="41">
        <v>0.52617779403709242</v>
      </c>
      <c r="P27" s="41">
        <v>4.43393976382973E-3</v>
      </c>
      <c r="Q27" s="41">
        <v>9.9249194288683562E-2</v>
      </c>
      <c r="R27" s="42">
        <v>24971.704881104404</v>
      </c>
      <c r="S27" s="41">
        <v>0.48334350587191827</v>
      </c>
      <c r="T27" s="41">
        <v>4.8334350587191828E-2</v>
      </c>
      <c r="U27" s="41">
        <v>9.9249194288683562E-2</v>
      </c>
      <c r="V27" s="42">
        <v>24998.192105226175</v>
      </c>
    </row>
    <row r="28" spans="2:22" x14ac:dyDescent="0.3">
      <c r="B28" s="38">
        <v>102</v>
      </c>
      <c r="C28" s="39" t="s">
        <v>84</v>
      </c>
      <c r="D28" s="39" t="s">
        <v>81</v>
      </c>
      <c r="E28" s="39" t="s">
        <v>31</v>
      </c>
      <c r="F28" s="40">
        <v>4</v>
      </c>
      <c r="G28" s="40" t="s">
        <v>192</v>
      </c>
      <c r="H28" s="41">
        <v>0.84525000000000028</v>
      </c>
      <c r="I28" s="41">
        <v>3.0188545176903473E-4</v>
      </c>
      <c r="J28" s="41">
        <v>1.2895385505101022</v>
      </c>
      <c r="K28" s="41">
        <v>1.0451500000000002</v>
      </c>
      <c r="L28" s="41">
        <v>0.25108902849608822</v>
      </c>
      <c r="M28" s="41">
        <v>0.36382287802494406</v>
      </c>
      <c r="N28" s="41">
        <v>0.614911906521032</v>
      </c>
      <c r="O28" s="41">
        <v>0.614911906521032</v>
      </c>
      <c r="P28" s="41">
        <v>7.5206551142461267E-3</v>
      </c>
      <c r="Q28" s="41">
        <v>0.11598648208333272</v>
      </c>
      <c r="R28" s="42">
        <v>29236.795924024813</v>
      </c>
      <c r="S28" s="41">
        <v>0.56485408557418015</v>
      </c>
      <c r="T28" s="41">
        <v>5.6485408557418022E-2</v>
      </c>
      <c r="U28" s="41">
        <v>0.11598648208333272</v>
      </c>
      <c r="V28" s="42">
        <v>29267.749927914279</v>
      </c>
    </row>
    <row r="29" spans="2:22" x14ac:dyDescent="0.3">
      <c r="B29" s="38">
        <v>102</v>
      </c>
      <c r="C29" s="39" t="s">
        <v>84</v>
      </c>
      <c r="D29" s="39" t="s">
        <v>81</v>
      </c>
      <c r="E29" s="39" t="s">
        <v>32</v>
      </c>
      <c r="F29" s="40">
        <v>4</v>
      </c>
      <c r="G29" s="40" t="s">
        <v>192</v>
      </c>
      <c r="H29" s="41">
        <v>2E-3</v>
      </c>
      <c r="I29" s="41">
        <v>2.0340937260716579E-4</v>
      </c>
      <c r="J29" s="41">
        <v>1.233719908633782</v>
      </c>
      <c r="K29" s="41">
        <v>1.3569</v>
      </c>
      <c r="L29" s="41">
        <v>0.22163871596663406</v>
      </c>
      <c r="M29" s="41">
        <v>0.32114997619655133</v>
      </c>
      <c r="N29" s="41">
        <v>0.54278869216318548</v>
      </c>
      <c r="O29" s="41">
        <v>0.54278869216318548</v>
      </c>
      <c r="P29" s="41">
        <v>5.0673913877574616E-3</v>
      </c>
      <c r="Q29" s="41">
        <v>0.10238239047086586</v>
      </c>
      <c r="R29" s="42">
        <v>25813.87489032232</v>
      </c>
      <c r="S29" s="41">
        <v>0.4986021690594058</v>
      </c>
      <c r="T29" s="41">
        <v>4.9860216905940571E-2</v>
      </c>
      <c r="U29" s="41">
        <v>0.10238239047086586</v>
      </c>
      <c r="V29" s="42">
        <v>25841.198289186777</v>
      </c>
    </row>
    <row r="30" spans="2:22" x14ac:dyDescent="0.3">
      <c r="B30" s="38">
        <v>102</v>
      </c>
      <c r="C30" s="39" t="s">
        <v>84</v>
      </c>
      <c r="D30" s="39" t="s">
        <v>81</v>
      </c>
      <c r="E30" s="39" t="s">
        <v>33</v>
      </c>
      <c r="F30" s="40">
        <v>4</v>
      </c>
      <c r="G30" s="40" t="s">
        <v>192</v>
      </c>
      <c r="H30" s="41">
        <v>0.18839999999999996</v>
      </c>
      <c r="I30" s="41">
        <v>2.2312777428019469E-4</v>
      </c>
      <c r="J30" s="41">
        <v>1.1761586388122052</v>
      </c>
      <c r="K30" s="41">
        <v>1.3178500000000002</v>
      </c>
      <c r="L30" s="41">
        <v>0.20978562026247682</v>
      </c>
      <c r="M30" s="41">
        <v>0.30397508242113985</v>
      </c>
      <c r="N30" s="41">
        <v>0.5137607026836164</v>
      </c>
      <c r="O30" s="41">
        <v>0.5137607026836164</v>
      </c>
      <c r="P30" s="41">
        <v>5.5586217452259024E-3</v>
      </c>
      <c r="Q30" s="41">
        <v>9.6907046204504646E-2</v>
      </c>
      <c r="R30" s="42">
        <v>24378.283045271444</v>
      </c>
      <c r="S30" s="41">
        <v>0.4719372463612827</v>
      </c>
      <c r="T30" s="41">
        <v>4.7193724636128274E-2</v>
      </c>
      <c r="U30" s="41">
        <v>9.6907046204504646E-2</v>
      </c>
      <c r="V30" s="42">
        <v>24404.145206372035</v>
      </c>
    </row>
    <row r="31" spans="2:22" x14ac:dyDescent="0.3">
      <c r="B31" s="43">
        <v>102</v>
      </c>
      <c r="C31" s="44" t="s">
        <v>84</v>
      </c>
      <c r="D31" s="44"/>
      <c r="E31" s="44" t="s">
        <v>83</v>
      </c>
      <c r="F31" s="45"/>
      <c r="G31" s="45"/>
      <c r="H31" s="46">
        <f>SUM(H19:H30)</f>
        <v>1.2617000000000003</v>
      </c>
      <c r="I31" s="46">
        <f t="shared" ref="I31:V31" si="1">SUM(I19:I30)</f>
        <v>2.6194518610378205E-3</v>
      </c>
      <c r="J31" s="46">
        <f t="shared" si="1"/>
        <v>10.569701928537487</v>
      </c>
      <c r="K31" s="46">
        <f t="shared" si="1"/>
        <v>14.562850000000001</v>
      </c>
      <c r="L31" s="46">
        <f t="shared" si="1"/>
        <v>2.4098007891291209</v>
      </c>
      <c r="M31" s="46">
        <f t="shared" si="1"/>
        <v>3.4917521638401543</v>
      </c>
      <c r="N31" s="46">
        <f t="shared" si="1"/>
        <v>5.9015529529692738</v>
      </c>
      <c r="O31" s="46">
        <f t="shared" si="1"/>
        <v>5.9015529529692738</v>
      </c>
      <c r="P31" s="46">
        <f t="shared" si="1"/>
        <v>6.5256520046907115E-2</v>
      </c>
      <c r="Q31" s="46">
        <f t="shared" si="1"/>
        <v>1.1131681767492292</v>
      </c>
      <c r="R31" s="47">
        <f t="shared" si="1"/>
        <v>280390.68724855292</v>
      </c>
      <c r="S31" s="46">
        <f t="shared" si="1"/>
        <v>5.4211282321348957</v>
      </c>
      <c r="T31" s="46">
        <f t="shared" si="1"/>
        <v>0.54211282321348953</v>
      </c>
      <c r="U31" s="46">
        <f t="shared" si="1"/>
        <v>1.1131681767492292</v>
      </c>
      <c r="V31" s="47">
        <f t="shared" si="1"/>
        <v>280687.76507567399</v>
      </c>
    </row>
    <row r="32" spans="2:22" x14ac:dyDescent="0.3">
      <c r="B32" s="38">
        <v>103</v>
      </c>
      <c r="C32" s="39" t="s">
        <v>85</v>
      </c>
      <c r="D32" s="39" t="s">
        <v>81</v>
      </c>
      <c r="E32" s="39" t="s">
        <v>22</v>
      </c>
      <c r="F32" s="40">
        <v>1</v>
      </c>
      <c r="G32" s="40" t="s">
        <v>192</v>
      </c>
      <c r="H32" s="41">
        <v>0.18400000000000002</v>
      </c>
      <c r="I32" s="41">
        <v>2.1065484880704297E-4</v>
      </c>
      <c r="J32" s="41">
        <v>0.59630462696256481</v>
      </c>
      <c r="K32" s="41">
        <v>1.1395499999999998</v>
      </c>
      <c r="L32" s="41">
        <v>5.1469930253743933E-2</v>
      </c>
      <c r="M32" s="41">
        <v>0.20587972101497573</v>
      </c>
      <c r="N32" s="41">
        <v>0.25734965126871973</v>
      </c>
      <c r="O32" s="41">
        <v>0.25734965126871973</v>
      </c>
      <c r="P32" s="41">
        <v>5.2478927246666857E-3</v>
      </c>
      <c r="Q32" s="41">
        <v>0.10385085076232643</v>
      </c>
      <c r="R32" s="42">
        <v>21019.709342007518</v>
      </c>
      <c r="S32" s="41">
        <v>0.40525666122342746</v>
      </c>
      <c r="T32" s="41">
        <v>4.0525666122342749E-2</v>
      </c>
      <c r="U32" s="41">
        <v>0.10385085076232643</v>
      </c>
      <c r="V32" s="42">
        <v>21041.917407042551</v>
      </c>
    </row>
    <row r="33" spans="2:22" x14ac:dyDescent="0.3">
      <c r="B33" s="38">
        <v>103</v>
      </c>
      <c r="C33" s="39" t="s">
        <v>85</v>
      </c>
      <c r="D33" s="39" t="s">
        <v>81</v>
      </c>
      <c r="E33" s="39" t="s">
        <v>23</v>
      </c>
      <c r="F33" s="40">
        <v>1</v>
      </c>
      <c r="G33" s="40" t="s">
        <v>192</v>
      </c>
      <c r="H33" s="41">
        <v>0.30295000000000005</v>
      </c>
      <c r="I33" s="41">
        <v>2.0902562809036899E-4</v>
      </c>
      <c r="J33" s="41">
        <v>0.18584131421137401</v>
      </c>
      <c r="K33" s="41">
        <v>0.94215000000000015</v>
      </c>
      <c r="L33" s="41">
        <v>4.3617145920389788E-2</v>
      </c>
      <c r="M33" s="41">
        <v>0.17446858368155915</v>
      </c>
      <c r="N33" s="41">
        <v>0.21808572960194894</v>
      </c>
      <c r="O33" s="41">
        <v>0.21808572960194894</v>
      </c>
      <c r="P33" s="41">
        <v>5.2073051208477899E-3</v>
      </c>
      <c r="Q33" s="41">
        <v>8.800629201022718E-2</v>
      </c>
      <c r="R33" s="42">
        <v>17775.069322498563</v>
      </c>
      <c r="S33" s="41">
        <v>0.34342651798146617</v>
      </c>
      <c r="T33" s="41">
        <v>3.4342651798146627E-2</v>
      </c>
      <c r="U33" s="41">
        <v>8.800629201022718E-2</v>
      </c>
      <c r="V33" s="42">
        <v>17793.889095683942</v>
      </c>
    </row>
    <row r="34" spans="2:22" x14ac:dyDescent="0.3">
      <c r="B34" s="38">
        <v>103</v>
      </c>
      <c r="C34" s="39" t="s">
        <v>85</v>
      </c>
      <c r="D34" s="39" t="s">
        <v>81</v>
      </c>
      <c r="E34" s="39" t="s">
        <v>24</v>
      </c>
      <c r="F34" s="40">
        <v>1</v>
      </c>
      <c r="G34" s="40" t="s">
        <v>192</v>
      </c>
      <c r="H34" s="41">
        <v>0.1671</v>
      </c>
      <c r="I34" s="41">
        <v>2.7579686058970424E-4</v>
      </c>
      <c r="J34" s="41">
        <v>0.53479851347890905</v>
      </c>
      <c r="K34" s="41">
        <v>1.2598500000000001</v>
      </c>
      <c r="L34" s="41">
        <v>5.8438990761354767E-2</v>
      </c>
      <c r="M34" s="41">
        <v>0.23375596304541907</v>
      </c>
      <c r="N34" s="41">
        <v>0.29219495380677396</v>
      </c>
      <c r="O34" s="41">
        <v>0.29219495380677396</v>
      </c>
      <c r="P34" s="41">
        <v>6.8707288076733332E-3</v>
      </c>
      <c r="Q34" s="41">
        <v>0.11791232042357337</v>
      </c>
      <c r="R34" s="42">
        <v>23796.007856891483</v>
      </c>
      <c r="S34" s="41">
        <v>0.46012866472634611</v>
      </c>
      <c r="T34" s="41">
        <v>4.6012866472634611E-2</v>
      </c>
      <c r="U34" s="41">
        <v>0.11791232042357337</v>
      </c>
      <c r="V34" s="42">
        <v>23821.222907718489</v>
      </c>
    </row>
    <row r="35" spans="2:22" x14ac:dyDescent="0.3">
      <c r="B35" s="38">
        <v>103</v>
      </c>
      <c r="C35" s="39" t="s">
        <v>85</v>
      </c>
      <c r="D35" s="39" t="s">
        <v>81</v>
      </c>
      <c r="E35" s="39" t="s">
        <v>25</v>
      </c>
      <c r="F35" s="40">
        <v>2</v>
      </c>
      <c r="G35" s="40" t="s">
        <v>192</v>
      </c>
      <c r="H35" s="41">
        <v>0.15359000000000003</v>
      </c>
      <c r="I35" s="41">
        <v>1.4431663936088224E-4</v>
      </c>
      <c r="J35" s="41">
        <v>0.22918050215071906</v>
      </c>
      <c r="K35" s="41">
        <v>0.71567500000000006</v>
      </c>
      <c r="L35" s="41">
        <v>3.3503627190078392E-2</v>
      </c>
      <c r="M35" s="41">
        <v>0.13401450876031357</v>
      </c>
      <c r="N35" s="41">
        <v>0.167518135950392</v>
      </c>
      <c r="O35" s="41">
        <v>0.167518135950392</v>
      </c>
      <c r="P35" s="41">
        <v>3.5952566296921524E-3</v>
      </c>
      <c r="Q35" s="41">
        <v>6.7600250673748724E-2</v>
      </c>
      <c r="R35" s="42">
        <v>13643.318762925481</v>
      </c>
      <c r="S35" s="41">
        <v>0.26379612381421441</v>
      </c>
      <c r="T35" s="41">
        <v>2.637961238142145E-2</v>
      </c>
      <c r="U35" s="41">
        <v>6.7600250673748724E-2</v>
      </c>
      <c r="V35" s="42">
        <v>13657.774790510502</v>
      </c>
    </row>
    <row r="36" spans="2:22" x14ac:dyDescent="0.3">
      <c r="B36" s="38">
        <v>103</v>
      </c>
      <c r="C36" s="39" t="s">
        <v>85</v>
      </c>
      <c r="D36" s="39" t="s">
        <v>81</v>
      </c>
      <c r="E36" s="39" t="s">
        <v>26</v>
      </c>
      <c r="F36" s="40">
        <v>2</v>
      </c>
      <c r="G36" s="40" t="s">
        <v>192</v>
      </c>
      <c r="H36" s="41">
        <v>5.4725000000000003E-2</v>
      </c>
      <c r="I36" s="41">
        <v>1.9286415595106424E-4</v>
      </c>
      <c r="J36" s="41">
        <v>0.37685734170937474</v>
      </c>
      <c r="K36" s="41">
        <v>1.1770049999999996</v>
      </c>
      <c r="L36" s="41">
        <v>5.2490989279234089E-2</v>
      </c>
      <c r="M36" s="41">
        <v>0.20996395711693636</v>
      </c>
      <c r="N36" s="41">
        <v>0.26245494639617051</v>
      </c>
      <c r="O36" s="41">
        <v>0.26245494639617051</v>
      </c>
      <c r="P36" s="41">
        <v>4.8046859903598475E-3</v>
      </c>
      <c r="Q36" s="41">
        <v>0.10591104101230238</v>
      </c>
      <c r="R36" s="42">
        <v>21363.601664204049</v>
      </c>
      <c r="S36" s="41">
        <v>0.41329613144501554</v>
      </c>
      <c r="T36" s="41">
        <v>4.1329613144501544E-2</v>
      </c>
      <c r="U36" s="41">
        <v>0.10591104101230238</v>
      </c>
      <c r="V36" s="42">
        <v>21386.250292207238</v>
      </c>
    </row>
    <row r="37" spans="2:22" x14ac:dyDescent="0.3">
      <c r="B37" s="38">
        <v>103</v>
      </c>
      <c r="C37" s="39" t="s">
        <v>85</v>
      </c>
      <c r="D37" s="39" t="s">
        <v>81</v>
      </c>
      <c r="E37" s="39" t="s">
        <v>27</v>
      </c>
      <c r="F37" s="40">
        <v>2</v>
      </c>
      <c r="G37" s="40" t="s">
        <v>192</v>
      </c>
      <c r="H37" s="41">
        <v>2.1250000000000002E-2</v>
      </c>
      <c r="I37" s="41">
        <v>2.3430077436154161E-4</v>
      </c>
      <c r="J37" s="41">
        <v>0.46765695558378745</v>
      </c>
      <c r="K37" s="41">
        <v>1.2507799999999998</v>
      </c>
      <c r="L37" s="41">
        <v>5.8456578332501979E-2</v>
      </c>
      <c r="M37" s="41">
        <v>0.23382631333000792</v>
      </c>
      <c r="N37" s="41">
        <v>0.29228289166250998</v>
      </c>
      <c r="O37" s="41">
        <v>0.29228289166250998</v>
      </c>
      <c r="P37" s="41">
        <v>5.8369666595331406E-3</v>
      </c>
      <c r="Q37" s="41">
        <v>0.11794780685647656</v>
      </c>
      <c r="R37" s="42">
        <v>23805.303153418248</v>
      </c>
      <c r="S37" s="41">
        <v>0.46026714325792778</v>
      </c>
      <c r="T37" s="41">
        <v>4.6026714325792785E-2</v>
      </c>
      <c r="U37" s="41">
        <v>0.11794780685647656</v>
      </c>
      <c r="V37" s="42">
        <v>23830.525792868782</v>
      </c>
    </row>
    <row r="38" spans="2:22" x14ac:dyDescent="0.3">
      <c r="B38" s="38">
        <v>103</v>
      </c>
      <c r="C38" s="39" t="s">
        <v>85</v>
      </c>
      <c r="D38" s="39" t="s">
        <v>81</v>
      </c>
      <c r="E38" s="39" t="s">
        <v>28</v>
      </c>
      <c r="F38" s="40">
        <v>3</v>
      </c>
      <c r="G38" s="40" t="s">
        <v>192</v>
      </c>
      <c r="H38" s="41">
        <v>5.0899999999999994E-2</v>
      </c>
      <c r="I38" s="41">
        <v>2.2070029808798921E-4</v>
      </c>
      <c r="J38" s="41">
        <v>0.49251285998984046</v>
      </c>
      <c r="K38" s="41">
        <v>1.2942499999999999</v>
      </c>
      <c r="L38" s="41">
        <v>6.0468185066985529E-2</v>
      </c>
      <c r="M38" s="41">
        <v>0.24187274026794212</v>
      </c>
      <c r="N38" s="41">
        <v>0.30234092533492768</v>
      </c>
      <c r="O38" s="41">
        <v>0.30234092533492768</v>
      </c>
      <c r="P38" s="41">
        <v>5.4981477769288556E-3</v>
      </c>
      <c r="Q38" s="41">
        <v>0.12200662468944119</v>
      </c>
      <c r="R38" s="42">
        <v>24617.153043188729</v>
      </c>
      <c r="S38" s="41">
        <v>0.47610584801024386</v>
      </c>
      <c r="T38" s="41">
        <v>4.7610584801024397E-2</v>
      </c>
      <c r="U38" s="41">
        <v>0.12200662468944119</v>
      </c>
      <c r="V38" s="42">
        <v>24643.243643659694</v>
      </c>
    </row>
    <row r="39" spans="2:22" x14ac:dyDescent="0.3">
      <c r="B39" s="38">
        <v>103</v>
      </c>
      <c r="C39" s="39" t="s">
        <v>85</v>
      </c>
      <c r="D39" s="39" t="s">
        <v>81</v>
      </c>
      <c r="E39" s="39" t="s">
        <v>29</v>
      </c>
      <c r="F39" s="40">
        <v>3</v>
      </c>
      <c r="G39" s="40" t="s">
        <v>192</v>
      </c>
      <c r="H39" s="41">
        <v>5.7499999999999996E-2</v>
      </c>
      <c r="I39" s="41">
        <v>1.9379200845446462E-4</v>
      </c>
      <c r="J39" s="41">
        <v>0.61688290633996701</v>
      </c>
      <c r="K39" s="41">
        <v>1.4201000000000001</v>
      </c>
      <c r="L39" s="41">
        <v>6.6479939044590305E-2</v>
      </c>
      <c r="M39" s="41">
        <v>0.26591975617830937</v>
      </c>
      <c r="N39" s="41">
        <v>0.33239969522288687</v>
      </c>
      <c r="O39" s="41">
        <v>0.33239969522288687</v>
      </c>
      <c r="P39" s="41">
        <v>4.8278009123743802E-3</v>
      </c>
      <c r="Q39" s="41">
        <v>0.13413653747674864</v>
      </c>
      <c r="R39" s="42">
        <v>27039.620026397006</v>
      </c>
      <c r="S39" s="41">
        <v>0.52344034667858652</v>
      </c>
      <c r="T39" s="41">
        <v>5.2344034667858669E-2</v>
      </c>
      <c r="U39" s="41">
        <v>0.13413653747674864</v>
      </c>
      <c r="V39" s="42">
        <v>27068.304557394997</v>
      </c>
    </row>
    <row r="40" spans="2:22" x14ac:dyDescent="0.3">
      <c r="B40" s="38">
        <v>103</v>
      </c>
      <c r="C40" s="39" t="s">
        <v>85</v>
      </c>
      <c r="D40" s="39" t="s">
        <v>81</v>
      </c>
      <c r="E40" s="39" t="s">
        <v>30</v>
      </c>
      <c r="F40" s="40">
        <v>3</v>
      </c>
      <c r="G40" s="40" t="s">
        <v>192</v>
      </c>
      <c r="H40" s="41">
        <v>2.8800000000000003E-2</v>
      </c>
      <c r="I40" s="41">
        <v>1.7551218957977067E-4</v>
      </c>
      <c r="J40" s="41">
        <v>0.49421900884246134</v>
      </c>
      <c r="K40" s="41">
        <v>1.3191900000000001</v>
      </c>
      <c r="L40" s="41">
        <v>6.0429047319838461E-2</v>
      </c>
      <c r="M40" s="41">
        <v>0.24171618927935384</v>
      </c>
      <c r="N40" s="41">
        <v>0.3021452365991924</v>
      </c>
      <c r="O40" s="41">
        <v>0.3021452365991924</v>
      </c>
      <c r="P40" s="41">
        <v>4.3724089333907774E-3</v>
      </c>
      <c r="Q40" s="41">
        <v>0.12192765647794168</v>
      </c>
      <c r="R40" s="42">
        <v>24581.499241131463</v>
      </c>
      <c r="S40" s="41">
        <v>0.47579769074913197</v>
      </c>
      <c r="T40" s="41">
        <v>4.7579769074913195E-2</v>
      </c>
      <c r="U40" s="41">
        <v>0.12192765647794168</v>
      </c>
      <c r="V40" s="42">
        <v>24607.572954584513</v>
      </c>
    </row>
    <row r="41" spans="2:22" x14ac:dyDescent="0.3">
      <c r="B41" s="38">
        <v>103</v>
      </c>
      <c r="C41" s="39" t="s">
        <v>85</v>
      </c>
      <c r="D41" s="39" t="s">
        <v>81</v>
      </c>
      <c r="E41" s="39" t="s">
        <v>31</v>
      </c>
      <c r="F41" s="40">
        <v>4</v>
      </c>
      <c r="G41" s="40" t="s">
        <v>192</v>
      </c>
      <c r="H41" s="41">
        <v>1.4395949999999995</v>
      </c>
      <c r="I41" s="41">
        <v>2.9810994861778156E-4</v>
      </c>
      <c r="J41" s="41">
        <v>0.90477023289098257</v>
      </c>
      <c r="K41" s="41">
        <v>1.0333300000000001</v>
      </c>
      <c r="L41" s="41">
        <v>7.078617836310723E-2</v>
      </c>
      <c r="M41" s="41">
        <v>0.28314471345242892</v>
      </c>
      <c r="N41" s="41">
        <v>0.35393089181553616</v>
      </c>
      <c r="O41" s="41">
        <v>0.35393089181553616</v>
      </c>
      <c r="P41" s="41">
        <v>7.4265987199517488E-3</v>
      </c>
      <c r="Q41" s="41">
        <v>0.14282523424806357</v>
      </c>
      <c r="R41" s="42">
        <v>28848.113638614588</v>
      </c>
      <c r="S41" s="41">
        <v>0.55734620510996702</v>
      </c>
      <c r="T41" s="41">
        <v>5.5734620510996695E-2</v>
      </c>
      <c r="U41" s="41">
        <v>0.14282523424806357</v>
      </c>
      <c r="V41" s="42">
        <v>28878.656210654608</v>
      </c>
    </row>
    <row r="42" spans="2:22" x14ac:dyDescent="0.3">
      <c r="B42" s="38">
        <v>103</v>
      </c>
      <c r="C42" s="39" t="s">
        <v>85</v>
      </c>
      <c r="D42" s="39" t="s">
        <v>81</v>
      </c>
      <c r="E42" s="39" t="s">
        <v>32</v>
      </c>
      <c r="F42" s="40">
        <v>4</v>
      </c>
      <c r="G42" s="40" t="s">
        <v>192</v>
      </c>
      <c r="H42" s="41">
        <v>0.13585</v>
      </c>
      <c r="I42" s="41">
        <v>1.9023660463964639E-4</v>
      </c>
      <c r="J42" s="41">
        <v>0.66694092852209974</v>
      </c>
      <c r="K42" s="41">
        <v>1.3149999999999995</v>
      </c>
      <c r="L42" s="41">
        <v>5.8456612621215417E-2</v>
      </c>
      <c r="M42" s="41">
        <v>0.23382645048486167</v>
      </c>
      <c r="N42" s="41">
        <v>0.29228306310607716</v>
      </c>
      <c r="O42" s="41">
        <v>0.29228306310607716</v>
      </c>
      <c r="P42" s="41">
        <v>4.739227694531542E-3</v>
      </c>
      <c r="Q42" s="41">
        <v>0.11794787604079535</v>
      </c>
      <c r="R42" s="42">
        <v>23829.22880772534</v>
      </c>
      <c r="S42" s="41">
        <v>0.46026741323555276</v>
      </c>
      <c r="T42" s="41">
        <v>4.6026741323555269E-2</v>
      </c>
      <c r="U42" s="41">
        <v>0.11794787604079535</v>
      </c>
      <c r="V42" s="42">
        <v>23854.451461970664</v>
      </c>
    </row>
    <row r="43" spans="2:22" x14ac:dyDescent="0.3">
      <c r="B43" s="38">
        <v>103</v>
      </c>
      <c r="C43" s="39" t="s">
        <v>85</v>
      </c>
      <c r="D43" s="39" t="s">
        <v>81</v>
      </c>
      <c r="E43" s="39" t="s">
        <v>33</v>
      </c>
      <c r="F43" s="40">
        <v>4</v>
      </c>
      <c r="G43" s="40" t="s">
        <v>192</v>
      </c>
      <c r="H43" s="41">
        <v>0.164275</v>
      </c>
      <c r="I43" s="41">
        <v>2.152353693038193E-4</v>
      </c>
      <c r="J43" s="41">
        <v>0.82971326318125338</v>
      </c>
      <c r="K43" s="41">
        <v>1.2619</v>
      </c>
      <c r="L43" s="41">
        <v>5.7443476664631905E-2</v>
      </c>
      <c r="M43" s="41">
        <v>0.22977390665852762</v>
      </c>
      <c r="N43" s="41">
        <v>0.28721738332315949</v>
      </c>
      <c r="O43" s="41">
        <v>0.28721738332315949</v>
      </c>
      <c r="P43" s="41">
        <v>5.3620039370425154E-3</v>
      </c>
      <c r="Q43" s="41">
        <v>0.11590367216271741</v>
      </c>
      <c r="R43" s="42">
        <v>23370.374829039883</v>
      </c>
      <c r="S43" s="41">
        <v>0.45229032655394452</v>
      </c>
      <c r="T43" s="41">
        <v>4.5229032655394463E-2</v>
      </c>
      <c r="U43" s="41">
        <v>0.11590367216271741</v>
      </c>
      <c r="V43" s="42">
        <v>23395.160338935038</v>
      </c>
    </row>
    <row r="44" spans="2:22" x14ac:dyDescent="0.3">
      <c r="B44" s="43">
        <v>103</v>
      </c>
      <c r="C44" s="44" t="s">
        <v>85</v>
      </c>
      <c r="D44" s="44"/>
      <c r="E44" s="44" t="s">
        <v>83</v>
      </c>
      <c r="F44" s="45"/>
      <c r="G44" s="45"/>
      <c r="H44" s="46">
        <f>SUM(H32:H43)</f>
        <v>2.7605349999999995</v>
      </c>
      <c r="I44" s="46">
        <f t="shared" ref="I44:V44" si="2">SUM(I32:I43)</f>
        <v>2.5605453258440761E-3</v>
      </c>
      <c r="J44" s="46">
        <f t="shared" si="2"/>
        <v>6.3956784538633329</v>
      </c>
      <c r="K44" s="46">
        <f t="shared" si="2"/>
        <v>14.128780000000001</v>
      </c>
      <c r="L44" s="46">
        <f t="shared" si="2"/>
        <v>0.67204070081767175</v>
      </c>
      <c r="M44" s="46">
        <f t="shared" si="2"/>
        <v>2.6881628032706351</v>
      </c>
      <c r="N44" s="46">
        <f t="shared" si="2"/>
        <v>3.3602035040882949</v>
      </c>
      <c r="O44" s="46">
        <f t="shared" si="2"/>
        <v>3.3602035040882949</v>
      </c>
      <c r="P44" s="46">
        <f t="shared" si="2"/>
        <v>6.3789023906992759E-2</v>
      </c>
      <c r="Q44" s="46">
        <f t="shared" si="2"/>
        <v>1.3559761628343625</v>
      </c>
      <c r="R44" s="47">
        <f t="shared" si="2"/>
        <v>273688.99968804239</v>
      </c>
      <c r="S44" s="46">
        <f t="shared" si="2"/>
        <v>5.2914190727858239</v>
      </c>
      <c r="T44" s="46">
        <f t="shared" si="2"/>
        <v>0.52914190727858235</v>
      </c>
      <c r="U44" s="46">
        <f t="shared" si="2"/>
        <v>1.3559761628343625</v>
      </c>
      <c r="V44" s="47">
        <f t="shared" si="2"/>
        <v>273978.96945323102</v>
      </c>
    </row>
    <row r="45" spans="2:22" x14ac:dyDescent="0.3">
      <c r="B45" s="38">
        <v>105</v>
      </c>
      <c r="C45" s="39" t="s">
        <v>86</v>
      </c>
      <c r="D45" s="39" t="s">
        <v>81</v>
      </c>
      <c r="E45" s="39" t="s">
        <v>22</v>
      </c>
      <c r="F45" s="40">
        <v>1</v>
      </c>
      <c r="G45" s="40" t="s">
        <v>82</v>
      </c>
      <c r="H45" s="41">
        <v>1.4759700176366971E-4</v>
      </c>
      <c r="I45" s="41">
        <v>0</v>
      </c>
      <c r="J45" s="41">
        <v>0</v>
      </c>
      <c r="K45" s="41">
        <v>6.9960978835979445E-4</v>
      </c>
      <c r="L45" s="41">
        <v>1.7711640211640361E-5</v>
      </c>
      <c r="M45" s="41">
        <v>7.2172100000000627E-6</v>
      </c>
      <c r="N45" s="41">
        <v>2.422038460317481E-5</v>
      </c>
      <c r="O45" s="41">
        <v>2.3157686190476387E-5</v>
      </c>
      <c r="P45" s="41">
        <v>1.5457392979942829E-6</v>
      </c>
      <c r="Q45" s="41">
        <v>1.1807760141093576E-5</v>
      </c>
      <c r="R45" s="42">
        <v>0.15282884205680133</v>
      </c>
      <c r="S45" s="41">
        <v>6.1991147400000535E-6</v>
      </c>
      <c r="T45" s="41">
        <v>1.2398229480000108E-6</v>
      </c>
      <c r="U45" s="41">
        <v>3.6307252800000314E-6</v>
      </c>
      <c r="V45" s="42">
        <v>0.15335328716380534</v>
      </c>
    </row>
    <row r="46" spans="2:22" x14ac:dyDescent="0.3">
      <c r="B46" s="38">
        <v>105</v>
      </c>
      <c r="C46" s="39" t="s">
        <v>86</v>
      </c>
      <c r="D46" s="39" t="s">
        <v>81</v>
      </c>
      <c r="E46" s="39" t="s">
        <v>23</v>
      </c>
      <c r="F46" s="40">
        <v>1</v>
      </c>
      <c r="G46" s="40" t="s">
        <v>82</v>
      </c>
      <c r="H46" s="41">
        <v>9.6505731922397946E-5</v>
      </c>
      <c r="I46" s="41">
        <v>0</v>
      </c>
      <c r="J46" s="41">
        <v>0</v>
      </c>
      <c r="K46" s="41">
        <v>4.5743716931216627E-4</v>
      </c>
      <c r="L46" s="41">
        <v>1.1580687830687753E-5</v>
      </c>
      <c r="M46" s="41">
        <v>4.7189449999999683E-6</v>
      </c>
      <c r="N46" s="41">
        <v>1.583640531746021E-5</v>
      </c>
      <c r="O46" s="41">
        <v>1.5141564047618943E-5</v>
      </c>
      <c r="P46" s="41">
        <v>1.0106756948424001E-6</v>
      </c>
      <c r="Q46" s="41">
        <v>7.7204585537918351E-6</v>
      </c>
      <c r="R46" s="42">
        <v>9.9926550575599321E-2</v>
      </c>
      <c r="S46" s="41">
        <v>4.0532673299999726E-6</v>
      </c>
      <c r="T46" s="41">
        <v>8.1065346599999449E-7</v>
      </c>
      <c r="U46" s="41">
        <v>2.3739357599999839E-6</v>
      </c>
      <c r="V46" s="42">
        <v>0.10026945699171734</v>
      </c>
    </row>
    <row r="47" spans="2:22" x14ac:dyDescent="0.3">
      <c r="B47" s="38">
        <v>105</v>
      </c>
      <c r="C47" s="39" t="s">
        <v>86</v>
      </c>
      <c r="D47" s="39" t="s">
        <v>81</v>
      </c>
      <c r="E47" s="39" t="s">
        <v>24</v>
      </c>
      <c r="F47" s="40">
        <v>1</v>
      </c>
      <c r="G47" s="40" t="s">
        <v>82</v>
      </c>
      <c r="H47" s="41">
        <v>7.1649029982366705E-5</v>
      </c>
      <c r="I47" s="41">
        <v>0</v>
      </c>
      <c r="J47" s="41">
        <v>0</v>
      </c>
      <c r="K47" s="41">
        <v>3.3174603174604601E-4</v>
      </c>
      <c r="L47" s="41">
        <v>1.1772486772487898E-5</v>
      </c>
      <c r="M47" s="41">
        <v>3.317545000000123E-6</v>
      </c>
      <c r="N47" s="41">
        <v>1.4619132301588505E-5</v>
      </c>
      <c r="O47" s="41">
        <v>1.3912783095239231E-5</v>
      </c>
      <c r="P47" s="41">
        <v>7.1053214183383727E-7</v>
      </c>
      <c r="Q47" s="41">
        <v>6.3602292768963561E-6</v>
      </c>
      <c r="R47" s="42">
        <v>7.0251047263602595E-2</v>
      </c>
      <c r="S47" s="41">
        <v>2.8495557300001058E-6</v>
      </c>
      <c r="T47" s="41">
        <v>5.699111460000211E-7</v>
      </c>
      <c r="U47" s="41">
        <v>1.6689405600000618E-6</v>
      </c>
      <c r="V47" s="42">
        <v>7.049211967836061E-2</v>
      </c>
    </row>
    <row r="48" spans="2:22" x14ac:dyDescent="0.3">
      <c r="B48" s="38">
        <v>105</v>
      </c>
      <c r="C48" s="39" t="s">
        <v>86</v>
      </c>
      <c r="D48" s="39" t="s">
        <v>81</v>
      </c>
      <c r="E48" s="39" t="s">
        <v>25</v>
      </c>
      <c r="F48" s="40">
        <v>2</v>
      </c>
      <c r="G48" s="40" t="s">
        <v>82</v>
      </c>
      <c r="H48" s="41">
        <v>7.3798500881834856E-5</v>
      </c>
      <c r="I48" s="41">
        <v>0</v>
      </c>
      <c r="J48" s="41">
        <v>0</v>
      </c>
      <c r="K48" s="41">
        <v>3.4980489417989723E-4</v>
      </c>
      <c r="L48" s="41">
        <v>8.8558201058201807E-6</v>
      </c>
      <c r="M48" s="41">
        <v>3.6086050000000313E-6</v>
      </c>
      <c r="N48" s="41">
        <v>1.2110192301587405E-5</v>
      </c>
      <c r="O48" s="41">
        <v>1.1578843095238193E-5</v>
      </c>
      <c r="P48" s="41">
        <v>7.7286964899714143E-7</v>
      </c>
      <c r="Q48" s="41">
        <v>5.903880070546788E-6</v>
      </c>
      <c r="R48" s="42">
        <v>7.6414421028400667E-2</v>
      </c>
      <c r="S48" s="41">
        <v>3.0995573700000268E-6</v>
      </c>
      <c r="T48" s="41">
        <v>6.199114740000054E-7</v>
      </c>
      <c r="U48" s="41">
        <v>1.8153626400000157E-6</v>
      </c>
      <c r="V48" s="42">
        <v>7.6676643581902668E-2</v>
      </c>
    </row>
    <row r="49" spans="2:22" x14ac:dyDescent="0.3">
      <c r="B49" s="38">
        <v>105</v>
      </c>
      <c r="C49" s="39" t="s">
        <v>86</v>
      </c>
      <c r="D49" s="39" t="s">
        <v>81</v>
      </c>
      <c r="E49" s="39" t="s">
        <v>26</v>
      </c>
      <c r="F49" s="40">
        <v>2</v>
      </c>
      <c r="G49" s="40" t="s">
        <v>82</v>
      </c>
      <c r="H49" s="41">
        <v>1.0785934744267948E-4</v>
      </c>
      <c r="I49" s="41">
        <v>0</v>
      </c>
      <c r="J49" s="41">
        <v>0</v>
      </c>
      <c r="K49" s="41">
        <v>5.1125330687830069E-4</v>
      </c>
      <c r="L49" s="41">
        <v>1.2943121693121535E-5</v>
      </c>
      <c r="M49" s="41">
        <v>5.2741149999999367E-6</v>
      </c>
      <c r="N49" s="41">
        <v>1.7699511825396611E-5</v>
      </c>
      <c r="O49" s="41">
        <v>1.6922924523809317E-5</v>
      </c>
      <c r="P49" s="41">
        <v>1.1295787177650295E-6</v>
      </c>
      <c r="Q49" s="41">
        <v>8.6287477954143591E-6</v>
      </c>
      <c r="R49" s="42">
        <v>0.11168261534919866</v>
      </c>
      <c r="S49" s="41">
        <v>4.5301223099999457E-6</v>
      </c>
      <c r="T49" s="41">
        <v>9.0602446199998909E-7</v>
      </c>
      <c r="U49" s="41">
        <v>2.6532223199999677E-6</v>
      </c>
      <c r="V49" s="42">
        <v>0.11206586369662466</v>
      </c>
    </row>
    <row r="50" spans="2:22" x14ac:dyDescent="0.3">
      <c r="B50" s="38">
        <v>105</v>
      </c>
      <c r="C50" s="39" t="s">
        <v>86</v>
      </c>
      <c r="D50" s="39" t="s">
        <v>81</v>
      </c>
      <c r="E50" s="39" t="s">
        <v>27</v>
      </c>
      <c r="F50" s="40">
        <v>2</v>
      </c>
      <c r="G50" s="40" t="s">
        <v>82</v>
      </c>
      <c r="H50" s="41">
        <v>5.6768077601410936E-5</v>
      </c>
      <c r="I50" s="41">
        <v>0</v>
      </c>
      <c r="J50" s="41">
        <v>0</v>
      </c>
      <c r="K50" s="41">
        <v>2.6908068783068785E-4</v>
      </c>
      <c r="L50" s="41">
        <v>6.8121693121693111E-6</v>
      </c>
      <c r="M50" s="41">
        <v>2.7758499999999999E-6</v>
      </c>
      <c r="N50" s="41">
        <v>9.3155325396825379E-6</v>
      </c>
      <c r="O50" s="41">
        <v>8.9068023809523799E-6</v>
      </c>
      <c r="P50" s="41">
        <v>5.9451511461318045E-7</v>
      </c>
      <c r="Q50" s="41">
        <v>4.5414462081128741E-6</v>
      </c>
      <c r="R50" s="42">
        <v>5.8780323867999994E-2</v>
      </c>
      <c r="S50" s="41">
        <v>2.3842748999999998E-6</v>
      </c>
      <c r="T50" s="41">
        <v>4.7685498E-7</v>
      </c>
      <c r="U50" s="41">
        <v>1.3964327999999999E-6</v>
      </c>
      <c r="V50" s="42">
        <v>5.8982033524539998E-2</v>
      </c>
    </row>
    <row r="51" spans="2:22" x14ac:dyDescent="0.3">
      <c r="B51" s="38">
        <v>105</v>
      </c>
      <c r="C51" s="39" t="s">
        <v>86</v>
      </c>
      <c r="D51" s="39" t="s">
        <v>81</v>
      </c>
      <c r="E51" s="39" t="s">
        <v>28</v>
      </c>
      <c r="F51" s="40">
        <v>3</v>
      </c>
      <c r="G51" s="40" t="s">
        <v>82</v>
      </c>
      <c r="H51" s="41">
        <v>2.2328777189888321E-4</v>
      </c>
      <c r="I51" s="41">
        <v>0</v>
      </c>
      <c r="J51" s="41">
        <v>0</v>
      </c>
      <c r="K51" s="41">
        <v>1.0583840388007065E-3</v>
      </c>
      <c r="L51" s="41">
        <v>2.6794532627865984E-5</v>
      </c>
      <c r="M51" s="41">
        <v>1.0918343333333344E-5</v>
      </c>
      <c r="N51" s="41">
        <v>3.6641094656084684E-5</v>
      </c>
      <c r="O51" s="41">
        <v>3.5033422698412725E-5</v>
      </c>
      <c r="P51" s="41">
        <v>2.3384261174785123E-6</v>
      </c>
      <c r="Q51" s="41">
        <v>1.7863021751910655E-5</v>
      </c>
      <c r="R51" s="42">
        <v>0.23120260721413355</v>
      </c>
      <c r="S51" s="41">
        <v>9.3781479400000084E-6</v>
      </c>
      <c r="T51" s="41">
        <v>1.8756295880000018E-6</v>
      </c>
      <c r="U51" s="41">
        <v>5.4926356800000046E-6</v>
      </c>
      <c r="V51" s="42">
        <v>0.23199599852985756</v>
      </c>
    </row>
    <row r="52" spans="2:22" x14ac:dyDescent="0.3">
      <c r="B52" s="38">
        <v>105</v>
      </c>
      <c r="C52" s="39" t="s">
        <v>86</v>
      </c>
      <c r="D52" s="39" t="s">
        <v>81</v>
      </c>
      <c r="E52" s="39" t="s">
        <v>29</v>
      </c>
      <c r="F52" s="40">
        <v>3</v>
      </c>
      <c r="G52" s="40" t="s">
        <v>82</v>
      </c>
      <c r="H52" s="41">
        <v>2.2328777189888321E-4</v>
      </c>
      <c r="I52" s="41">
        <v>0</v>
      </c>
      <c r="J52" s="41">
        <v>0</v>
      </c>
      <c r="K52" s="41">
        <v>1.0583840388007065E-3</v>
      </c>
      <c r="L52" s="41">
        <v>2.6794532627865984E-5</v>
      </c>
      <c r="M52" s="41">
        <v>1.0918343333333344E-5</v>
      </c>
      <c r="N52" s="41">
        <v>3.6641094656084684E-5</v>
      </c>
      <c r="O52" s="41">
        <v>3.5033422698412725E-5</v>
      </c>
      <c r="P52" s="41">
        <v>2.3384261174785123E-6</v>
      </c>
      <c r="Q52" s="41">
        <v>1.7863021751910655E-5</v>
      </c>
      <c r="R52" s="42">
        <v>0.23120260721413355</v>
      </c>
      <c r="S52" s="41">
        <v>9.3781479400000084E-6</v>
      </c>
      <c r="T52" s="41">
        <v>1.8756295880000018E-6</v>
      </c>
      <c r="U52" s="41">
        <v>5.4926356800000046E-6</v>
      </c>
      <c r="V52" s="42">
        <v>0.23199599852985756</v>
      </c>
    </row>
    <row r="53" spans="2:22" x14ac:dyDescent="0.3">
      <c r="B53" s="38">
        <v>105</v>
      </c>
      <c r="C53" s="39" t="s">
        <v>86</v>
      </c>
      <c r="D53" s="39" t="s">
        <v>81</v>
      </c>
      <c r="E53" s="39" t="s">
        <v>30</v>
      </c>
      <c r="F53" s="40">
        <v>3</v>
      </c>
      <c r="G53" s="40" t="s">
        <v>82</v>
      </c>
      <c r="H53" s="41">
        <v>2.2328777189888321E-4</v>
      </c>
      <c r="I53" s="41">
        <v>0</v>
      </c>
      <c r="J53" s="41">
        <v>0</v>
      </c>
      <c r="K53" s="41">
        <v>1.0583840388007065E-3</v>
      </c>
      <c r="L53" s="41">
        <v>2.6794532627865984E-5</v>
      </c>
      <c r="M53" s="41">
        <v>1.0918343333333344E-5</v>
      </c>
      <c r="N53" s="41">
        <v>3.6641094656084684E-5</v>
      </c>
      <c r="O53" s="41">
        <v>3.5033422698412725E-5</v>
      </c>
      <c r="P53" s="41">
        <v>2.3384261174785123E-6</v>
      </c>
      <c r="Q53" s="41">
        <v>1.7863021751910655E-5</v>
      </c>
      <c r="R53" s="42">
        <v>0.23120260721413355</v>
      </c>
      <c r="S53" s="41">
        <v>9.3781479400000084E-6</v>
      </c>
      <c r="T53" s="41">
        <v>1.8756295880000018E-6</v>
      </c>
      <c r="U53" s="41">
        <v>5.4926356800000046E-6</v>
      </c>
      <c r="V53" s="42">
        <v>0.23199599852985756</v>
      </c>
    </row>
    <row r="54" spans="2:22" x14ac:dyDescent="0.3">
      <c r="B54" s="38">
        <v>105</v>
      </c>
      <c r="C54" s="39" t="s">
        <v>86</v>
      </c>
      <c r="D54" s="39" t="s">
        <v>81</v>
      </c>
      <c r="E54" s="39" t="s">
        <v>31</v>
      </c>
      <c r="F54" s="40">
        <v>4</v>
      </c>
      <c r="G54" s="40" t="s">
        <v>82</v>
      </c>
      <c r="H54" s="41">
        <v>1.277006172839498E-4</v>
      </c>
      <c r="I54" s="41">
        <v>0</v>
      </c>
      <c r="J54" s="41">
        <v>0</v>
      </c>
      <c r="K54" s="41">
        <v>5.9480709876542882E-4</v>
      </c>
      <c r="L54" s="41">
        <v>1.9556878306877966E-5</v>
      </c>
      <c r="M54" s="41">
        <v>5.9963749999999744E-6</v>
      </c>
      <c r="N54" s="41">
        <v>2.4770978174602815E-5</v>
      </c>
      <c r="O54" s="41">
        <v>2.3597565476190143E-5</v>
      </c>
      <c r="P54" s="41">
        <v>1.2842680873925448E-6</v>
      </c>
      <c r="Q54" s="41">
        <v>1.1053791887125107E-5</v>
      </c>
      <c r="R54" s="42">
        <v>0.12697691320999946</v>
      </c>
      <c r="S54" s="41">
        <v>5.1504967499999783E-6</v>
      </c>
      <c r="T54" s="41">
        <v>1.0300993499999956E-6</v>
      </c>
      <c r="U54" s="41">
        <v>3.0165659999999868E-6</v>
      </c>
      <c r="V54" s="42">
        <v>0.12741264523504947</v>
      </c>
    </row>
    <row r="55" spans="2:22" x14ac:dyDescent="0.3">
      <c r="B55" s="38">
        <v>105</v>
      </c>
      <c r="C55" s="39" t="s">
        <v>86</v>
      </c>
      <c r="D55" s="39" t="s">
        <v>81</v>
      </c>
      <c r="E55" s="39" t="s">
        <v>32</v>
      </c>
      <c r="F55" s="40">
        <v>4</v>
      </c>
      <c r="G55" s="40" t="s">
        <v>82</v>
      </c>
      <c r="H55" s="41">
        <v>1.078593474426811E-4</v>
      </c>
      <c r="I55" s="41">
        <v>0</v>
      </c>
      <c r="J55" s="41">
        <v>0</v>
      </c>
      <c r="K55" s="41">
        <v>5.1125330687830839E-4</v>
      </c>
      <c r="L55" s="41">
        <v>1.294312169312173E-5</v>
      </c>
      <c r="M55" s="41">
        <v>5.2741150000000155E-6</v>
      </c>
      <c r="N55" s="41">
        <v>1.7699511825396872E-5</v>
      </c>
      <c r="O55" s="41">
        <v>1.6922924523809572E-5</v>
      </c>
      <c r="P55" s="41">
        <v>1.1295787177650464E-6</v>
      </c>
      <c r="Q55" s="41">
        <v>8.6287477954144862E-6</v>
      </c>
      <c r="R55" s="42">
        <v>0.11168261534920033</v>
      </c>
      <c r="S55" s="41">
        <v>4.5301223100000134E-6</v>
      </c>
      <c r="T55" s="41">
        <v>9.0602446200000264E-7</v>
      </c>
      <c r="U55" s="41">
        <v>2.6532223200000076E-6</v>
      </c>
      <c r="V55" s="42">
        <v>0.11206586369662634</v>
      </c>
    </row>
    <row r="56" spans="2:22" x14ac:dyDescent="0.3">
      <c r="B56" s="38">
        <v>105</v>
      </c>
      <c r="C56" s="39" t="s">
        <v>86</v>
      </c>
      <c r="D56" s="39" t="s">
        <v>81</v>
      </c>
      <c r="E56" s="39" t="s">
        <v>33</v>
      </c>
      <c r="F56" s="40">
        <v>4</v>
      </c>
      <c r="G56" s="40" t="s">
        <v>82</v>
      </c>
      <c r="H56" s="41">
        <v>1.021825396825371E-4</v>
      </c>
      <c r="I56" s="41">
        <v>0</v>
      </c>
      <c r="J56" s="41">
        <v>0</v>
      </c>
      <c r="K56" s="41">
        <v>4.8434523809522589E-4</v>
      </c>
      <c r="L56" s="41">
        <v>1.226190476190445E-5</v>
      </c>
      <c r="M56" s="41">
        <v>4.9965299999998729E-6</v>
      </c>
      <c r="N56" s="41">
        <v>1.6767958571428143E-5</v>
      </c>
      <c r="O56" s="41">
        <v>1.6032244285713879E-5</v>
      </c>
      <c r="P56" s="41">
        <v>1.0701272063036979E-6</v>
      </c>
      <c r="Q56" s="41">
        <v>8.1746031746029667E-6</v>
      </c>
      <c r="R56" s="42">
        <v>0.10580458296239732</v>
      </c>
      <c r="S56" s="41">
        <v>4.2916948199998909E-6</v>
      </c>
      <c r="T56" s="41">
        <v>8.5833896399997818E-7</v>
      </c>
      <c r="U56" s="41">
        <v>2.5135790399999362E-6</v>
      </c>
      <c r="V56" s="42">
        <v>0.10616766034416932</v>
      </c>
    </row>
    <row r="57" spans="2:22" x14ac:dyDescent="0.3">
      <c r="B57" s="43">
        <v>105</v>
      </c>
      <c r="C57" s="44" t="s">
        <v>86</v>
      </c>
      <c r="D57" s="44"/>
      <c r="E57" s="44" t="s">
        <v>83</v>
      </c>
      <c r="F57" s="45"/>
      <c r="G57" s="45"/>
      <c r="H57" s="46">
        <f>SUM(H45:H56)</f>
        <v>1.5617835097001772E-3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7.3844896384479743E-3</v>
      </c>
      <c r="L57" s="46">
        <f t="shared" si="3"/>
        <v>1.9482142857142916E-4</v>
      </c>
      <c r="M57" s="46">
        <f t="shared" si="3"/>
        <v>7.5934320000000031E-5</v>
      </c>
      <c r="N57" s="46">
        <f t="shared" si="3"/>
        <v>2.629628914285719E-4</v>
      </c>
      <c r="O57" s="46">
        <f t="shared" si="3"/>
        <v>2.5127360571428617E-4</v>
      </c>
      <c r="P57" s="46">
        <f t="shared" si="3"/>
        <v>1.6263162979942696E-5</v>
      </c>
      <c r="Q57" s="46">
        <f t="shared" si="3"/>
        <v>1.2640873015873033E-4</v>
      </c>
      <c r="R57" s="47">
        <f t="shared" si="3"/>
        <v>1.6079557333056003</v>
      </c>
      <c r="S57" s="46">
        <f t="shared" si="3"/>
        <v>6.522265008000001E-5</v>
      </c>
      <c r="T57" s="46">
        <f t="shared" si="3"/>
        <v>1.3044530016000002E-5</v>
      </c>
      <c r="U57" s="46">
        <f t="shared" si="3"/>
        <v>3.8199893760000008E-5</v>
      </c>
      <c r="V57" s="47">
        <f t="shared" si="3"/>
        <v>1.6134735695023683</v>
      </c>
    </row>
    <row r="58" spans="2:22" x14ac:dyDescent="0.3">
      <c r="B58" s="38">
        <v>106</v>
      </c>
      <c r="C58" s="39" t="s">
        <v>87</v>
      </c>
      <c r="D58" s="39" t="s">
        <v>81</v>
      </c>
      <c r="E58" s="39" t="s">
        <v>22</v>
      </c>
      <c r="F58" s="40">
        <v>1</v>
      </c>
      <c r="G58" s="40" t="s">
        <v>82</v>
      </c>
      <c r="H58" s="41">
        <v>3.2484920634920589E-5</v>
      </c>
      <c r="I58" s="41">
        <v>0</v>
      </c>
      <c r="J58" s="41">
        <v>0</v>
      </c>
      <c r="K58" s="41">
        <v>1.2417857142857123E-4</v>
      </c>
      <c r="L58" s="41">
        <v>3.7761904761904695E-6</v>
      </c>
      <c r="M58" s="41">
        <v>1.183643999999998E-6</v>
      </c>
      <c r="N58" s="41">
        <v>4.8087868571428484E-6</v>
      </c>
      <c r="O58" s="41">
        <v>4.5822154285714199E-6</v>
      </c>
      <c r="P58" s="41">
        <v>2.5350586246418302E-7</v>
      </c>
      <c r="Q58" s="41">
        <v>4.1634920634920556E-6</v>
      </c>
      <c r="R58" s="42">
        <v>2.5064386643519957E-2</v>
      </c>
      <c r="S58" s="41">
        <v>1.0166733359999985E-6</v>
      </c>
      <c r="T58" s="41">
        <v>2.0333466719999964E-7</v>
      </c>
      <c r="U58" s="41">
        <v>5.9544979199999898E-7</v>
      </c>
      <c r="V58" s="42">
        <v>2.5150397207745558E-2</v>
      </c>
    </row>
    <row r="59" spans="2:22" x14ac:dyDescent="0.3">
      <c r="B59" s="38">
        <v>106</v>
      </c>
      <c r="C59" s="39" t="s">
        <v>87</v>
      </c>
      <c r="D59" s="39" t="s">
        <v>81</v>
      </c>
      <c r="E59" s="39" t="s">
        <v>23</v>
      </c>
      <c r="F59" s="40">
        <v>1</v>
      </c>
      <c r="G59" s="40" t="s">
        <v>82</v>
      </c>
      <c r="H59" s="41">
        <v>1.9960179012345693E-3</v>
      </c>
      <c r="I59" s="41">
        <v>0</v>
      </c>
      <c r="J59" s="41">
        <v>0</v>
      </c>
      <c r="K59" s="41">
        <v>7.6300833333333385E-3</v>
      </c>
      <c r="L59" s="41">
        <v>2.3202592592592604E-4</v>
      </c>
      <c r="M59" s="41">
        <v>7.2728348000000045E-5</v>
      </c>
      <c r="N59" s="41">
        <v>2.9547323688888907E-4</v>
      </c>
      <c r="O59" s="41">
        <v>2.815516813333335E-4</v>
      </c>
      <c r="P59" s="41">
        <v>1.5576526882521504E-5</v>
      </c>
      <c r="Q59" s="41">
        <v>2.558234567901236E-4</v>
      </c>
      <c r="R59" s="42">
        <v>1.5400673126518407</v>
      </c>
      <c r="S59" s="41">
        <v>6.2468928312000037E-5</v>
      </c>
      <c r="T59" s="41">
        <v>1.2493785662400007E-5</v>
      </c>
      <c r="U59" s="41">
        <v>3.6587081664000026E-5</v>
      </c>
      <c r="V59" s="42">
        <v>1.5453521839870361</v>
      </c>
    </row>
    <row r="60" spans="2:22" x14ac:dyDescent="0.3">
      <c r="B60" s="38">
        <v>106</v>
      </c>
      <c r="C60" s="39" t="s">
        <v>87</v>
      </c>
      <c r="D60" s="39" t="s">
        <v>81</v>
      </c>
      <c r="E60" s="39" t="s">
        <v>24</v>
      </c>
      <c r="F60" s="40">
        <v>1</v>
      </c>
      <c r="G60" s="40" t="s">
        <v>82</v>
      </c>
      <c r="H60" s="41">
        <v>1.3427100529100518E-3</v>
      </c>
      <c r="I60" s="41">
        <v>0</v>
      </c>
      <c r="J60" s="41">
        <v>0</v>
      </c>
      <c r="K60" s="41">
        <v>5.1327142857142804E-3</v>
      </c>
      <c r="L60" s="41">
        <v>1.5608253968253948E-4</v>
      </c>
      <c r="M60" s="41">
        <v>4.8923951999999949E-5</v>
      </c>
      <c r="N60" s="41">
        <v>1.9876319009523786E-4</v>
      </c>
      <c r="O60" s="41">
        <v>1.893982377142855E-4</v>
      </c>
      <c r="P60" s="41">
        <v>1.0478242315186237E-5</v>
      </c>
      <c r="Q60" s="41">
        <v>1.7209100529100508E-4</v>
      </c>
      <c r="R60" s="42">
        <v>1.0359946479321587</v>
      </c>
      <c r="S60" s="41">
        <v>4.2022497887999958E-5</v>
      </c>
      <c r="T60" s="41">
        <v>8.40449959059999E-6</v>
      </c>
      <c r="U60" s="41">
        <v>2.4611924735999972E-5</v>
      </c>
      <c r="V60" s="42">
        <v>1.0395497512534837</v>
      </c>
    </row>
    <row r="61" spans="2:22" x14ac:dyDescent="0.3">
      <c r="B61" s="38">
        <v>106</v>
      </c>
      <c r="C61" s="39" t="s">
        <v>87</v>
      </c>
      <c r="D61" s="39" t="s">
        <v>81</v>
      </c>
      <c r="E61" s="39" t="s">
        <v>25</v>
      </c>
      <c r="F61" s="40">
        <v>2</v>
      </c>
      <c r="G61" s="40" t="s">
        <v>82</v>
      </c>
      <c r="H61" s="41">
        <v>1.2235986772486762E-3</v>
      </c>
      <c r="I61" s="41">
        <v>0</v>
      </c>
      <c r="J61" s="41">
        <v>0</v>
      </c>
      <c r="K61" s="41">
        <v>4.6773928571428531E-3</v>
      </c>
      <c r="L61" s="41">
        <v>1.4223650793650778E-4</v>
      </c>
      <c r="M61" s="41">
        <v>4.4583923999999957E-5</v>
      </c>
      <c r="N61" s="41">
        <v>1.8113097161904745E-4</v>
      </c>
      <c r="O61" s="41">
        <v>1.7259678114285695E-4</v>
      </c>
      <c r="P61" s="41">
        <v>9.5487208194842343E-6</v>
      </c>
      <c r="Q61" s="41">
        <v>1.5682486772486753E-4</v>
      </c>
      <c r="R61" s="42">
        <v>0.94409189690591899</v>
      </c>
      <c r="S61" s="41">
        <v>3.8294695655999971E-5</v>
      </c>
      <c r="T61" s="41">
        <v>7.6589391311999932E-6</v>
      </c>
      <c r="U61" s="41">
        <v>2.2428608831999979E-5</v>
      </c>
      <c r="V61" s="42">
        <v>0.94733162815841654</v>
      </c>
    </row>
    <row r="62" spans="2:22" x14ac:dyDescent="0.3">
      <c r="B62" s="38">
        <v>106</v>
      </c>
      <c r="C62" s="39" t="s">
        <v>87</v>
      </c>
      <c r="D62" s="39" t="s">
        <v>81</v>
      </c>
      <c r="E62" s="39" t="s">
        <v>26</v>
      </c>
      <c r="F62" s="40">
        <v>2</v>
      </c>
      <c r="G62" s="40" t="s">
        <v>82</v>
      </c>
      <c r="H62" s="41">
        <v>9.6335836860670203E-3</v>
      </c>
      <c r="I62" s="41">
        <v>0</v>
      </c>
      <c r="J62" s="41">
        <v>0</v>
      </c>
      <c r="K62" s="41">
        <v>3.6825845238095248E-2</v>
      </c>
      <c r="L62" s="41">
        <v>1.1198502645502644E-3</v>
      </c>
      <c r="M62" s="41">
        <v>3.51016204E-4</v>
      </c>
      <c r="N62" s="41">
        <v>1.4260724579682538E-3</v>
      </c>
      <c r="O62" s="41">
        <v>1.358881442095238E-3</v>
      </c>
      <c r="P62" s="41">
        <v>7.5178571879656184E-5</v>
      </c>
      <c r="Q62" s="41">
        <v>1.2347067019400353E-3</v>
      </c>
      <c r="R62" s="42">
        <v>7.4329831057283196</v>
      </c>
      <c r="S62" s="41">
        <v>3.0150012597600004E-4</v>
      </c>
      <c r="T62" s="41">
        <v>6.0300025195199993E-5</v>
      </c>
      <c r="U62" s="41">
        <v>1.7658394387199999E-4</v>
      </c>
      <c r="V62" s="42">
        <v>7.4584900163858894</v>
      </c>
    </row>
    <row r="63" spans="2:22" x14ac:dyDescent="0.3">
      <c r="B63" s="38">
        <v>106</v>
      </c>
      <c r="C63" s="39" t="s">
        <v>87</v>
      </c>
      <c r="D63" s="39" t="s">
        <v>81</v>
      </c>
      <c r="E63" s="39" t="s">
        <v>27</v>
      </c>
      <c r="F63" s="40">
        <v>2</v>
      </c>
      <c r="G63" s="40" t="s">
        <v>82</v>
      </c>
      <c r="H63" s="41">
        <v>8.6482077601410957E-3</v>
      </c>
      <c r="I63" s="41">
        <v>0</v>
      </c>
      <c r="J63" s="41">
        <v>0</v>
      </c>
      <c r="K63" s="41">
        <v>3.3059095238095242E-2</v>
      </c>
      <c r="L63" s="41">
        <v>1.0053058201058202E-3</v>
      </c>
      <c r="M63" s="41">
        <v>3.1511233600000005E-4</v>
      </c>
      <c r="N63" s="41">
        <v>1.2802059233015875E-3</v>
      </c>
      <c r="O63" s="41">
        <v>1.2198875740952382E-3</v>
      </c>
      <c r="P63" s="41">
        <v>6.7488894051575952E-5</v>
      </c>
      <c r="Q63" s="41">
        <v>1.1084141093474426E-3</v>
      </c>
      <c r="R63" s="42">
        <v>6.6726967108748809</v>
      </c>
      <c r="S63" s="41">
        <v>2.7066103478400006E-4</v>
      </c>
      <c r="T63" s="41">
        <v>5.4132206956800001E-5</v>
      </c>
      <c r="U63" s="41">
        <v>1.58521966848E-4</v>
      </c>
      <c r="V63" s="42">
        <v>6.695594634417608</v>
      </c>
    </row>
    <row r="64" spans="2:22" x14ac:dyDescent="0.3">
      <c r="B64" s="38">
        <v>106</v>
      </c>
      <c r="C64" s="39" t="s">
        <v>87</v>
      </c>
      <c r="D64" s="39" t="s">
        <v>81</v>
      </c>
      <c r="E64" s="39" t="s">
        <v>28</v>
      </c>
      <c r="F64" s="40">
        <v>3</v>
      </c>
      <c r="G64" s="40" t="s">
        <v>82</v>
      </c>
      <c r="H64" s="41">
        <v>1.0635803644914754E-3</v>
      </c>
      <c r="I64" s="41">
        <v>0</v>
      </c>
      <c r="J64" s="41">
        <v>0</v>
      </c>
      <c r="K64" s="41">
        <v>4.0656984126984123E-3</v>
      </c>
      <c r="L64" s="41">
        <v>1.2363527336860665E-4</v>
      </c>
      <c r="M64" s="41">
        <v>3.8753381333333325E-5</v>
      </c>
      <c r="N64" s="41">
        <v>1.5744324376719572E-4</v>
      </c>
      <c r="O64" s="41">
        <v>1.5002512736507931E-4</v>
      </c>
      <c r="P64" s="41">
        <v>8.2999697191977086E-6</v>
      </c>
      <c r="Q64" s="41">
        <v>1.363158142269253E-4</v>
      </c>
      <c r="R64" s="42">
        <v>0.82062658492117302</v>
      </c>
      <c r="S64" s="41">
        <v>3.3286638111999993E-5</v>
      </c>
      <c r="T64" s="41">
        <v>6.657327622399998E-6</v>
      </c>
      <c r="U64" s="41">
        <v>1.9495467263999996E-5</v>
      </c>
      <c r="V64" s="42">
        <v>0.82344263450544841</v>
      </c>
    </row>
    <row r="65" spans="2:35" x14ac:dyDescent="0.3">
      <c r="B65" s="38">
        <v>106</v>
      </c>
      <c r="C65" s="39" t="s">
        <v>87</v>
      </c>
      <c r="D65" s="39" t="s">
        <v>81</v>
      </c>
      <c r="E65" s="39" t="s">
        <v>29</v>
      </c>
      <c r="F65" s="40">
        <v>3</v>
      </c>
      <c r="G65" s="40" t="s">
        <v>82</v>
      </c>
      <c r="H65" s="41">
        <v>1.0635803644914754E-3</v>
      </c>
      <c r="I65" s="41">
        <v>0</v>
      </c>
      <c r="J65" s="41">
        <v>0</v>
      </c>
      <c r="K65" s="41">
        <v>4.0656984126984123E-3</v>
      </c>
      <c r="L65" s="41">
        <v>1.2363527336860665E-4</v>
      </c>
      <c r="M65" s="41">
        <v>3.8753381333333325E-5</v>
      </c>
      <c r="N65" s="41">
        <v>1.5744324376719572E-4</v>
      </c>
      <c r="O65" s="41">
        <v>1.5002512736507931E-4</v>
      </c>
      <c r="P65" s="41">
        <v>8.2999697191977086E-6</v>
      </c>
      <c r="Q65" s="41">
        <v>1.363158142269253E-4</v>
      </c>
      <c r="R65" s="42">
        <v>0.82062658492117302</v>
      </c>
      <c r="S65" s="41">
        <v>3.3286638111999993E-5</v>
      </c>
      <c r="T65" s="41">
        <v>6.657327622399998E-6</v>
      </c>
      <c r="U65" s="41">
        <v>1.9495467263999996E-5</v>
      </c>
      <c r="V65" s="42">
        <v>0.82344263450544841</v>
      </c>
    </row>
    <row r="66" spans="2:35" x14ac:dyDescent="0.3">
      <c r="B66" s="38">
        <v>106</v>
      </c>
      <c r="C66" s="39" t="s">
        <v>87</v>
      </c>
      <c r="D66" s="39" t="s">
        <v>81</v>
      </c>
      <c r="E66" s="39" t="s">
        <v>30</v>
      </c>
      <c r="F66" s="40">
        <v>3</v>
      </c>
      <c r="G66" s="40" t="s">
        <v>82</v>
      </c>
      <c r="H66" s="41">
        <v>1.0635803644914754E-3</v>
      </c>
      <c r="I66" s="41">
        <v>0</v>
      </c>
      <c r="J66" s="41">
        <v>0</v>
      </c>
      <c r="K66" s="41">
        <v>4.0656984126984123E-3</v>
      </c>
      <c r="L66" s="41">
        <v>1.2363527336860665E-4</v>
      </c>
      <c r="M66" s="41">
        <v>3.8753381333333325E-5</v>
      </c>
      <c r="N66" s="41">
        <v>1.5744324376719572E-4</v>
      </c>
      <c r="O66" s="41">
        <v>1.5002512736507931E-4</v>
      </c>
      <c r="P66" s="41">
        <v>8.2999697191977086E-6</v>
      </c>
      <c r="Q66" s="41">
        <v>1.363158142269253E-4</v>
      </c>
      <c r="R66" s="42">
        <v>0.82062658492117302</v>
      </c>
      <c r="S66" s="41">
        <v>3.3286638111999993E-5</v>
      </c>
      <c r="T66" s="41">
        <v>6.657327622399998E-6</v>
      </c>
      <c r="U66" s="41">
        <v>1.9495467263999996E-5</v>
      </c>
      <c r="V66" s="42">
        <v>0.82344263450544841</v>
      </c>
    </row>
    <row r="67" spans="2:35" x14ac:dyDescent="0.3">
      <c r="B67" s="38">
        <v>106</v>
      </c>
      <c r="C67" s="39" t="s">
        <v>87</v>
      </c>
      <c r="D67" s="39" t="s">
        <v>81</v>
      </c>
      <c r="E67" s="39" t="s">
        <v>31</v>
      </c>
      <c r="F67" s="40">
        <v>4</v>
      </c>
      <c r="G67" s="40" t="s">
        <v>82</v>
      </c>
      <c r="H67" s="41">
        <v>1.0635803644914754E-3</v>
      </c>
      <c r="I67" s="41">
        <v>0</v>
      </c>
      <c r="J67" s="41">
        <v>0</v>
      </c>
      <c r="K67" s="41">
        <v>4.0656984126984123E-3</v>
      </c>
      <c r="L67" s="41">
        <v>1.2363527336860665E-4</v>
      </c>
      <c r="M67" s="41">
        <v>3.8753381333333325E-5</v>
      </c>
      <c r="N67" s="41">
        <v>1.5744324376719572E-4</v>
      </c>
      <c r="O67" s="41">
        <v>1.5002512736507931E-4</v>
      </c>
      <c r="P67" s="41">
        <v>8.2999697191977086E-6</v>
      </c>
      <c r="Q67" s="41">
        <v>1.363158142269253E-4</v>
      </c>
      <c r="R67" s="42">
        <v>0.82062658492117302</v>
      </c>
      <c r="S67" s="41">
        <v>3.3286638111999993E-5</v>
      </c>
      <c r="T67" s="41">
        <v>6.657327622399998E-6</v>
      </c>
      <c r="U67" s="41">
        <v>1.9495467263999996E-5</v>
      </c>
      <c r="V67" s="42">
        <v>0.82344263450544841</v>
      </c>
    </row>
    <row r="68" spans="2:35" x14ac:dyDescent="0.3">
      <c r="B68" s="38">
        <v>106</v>
      </c>
      <c r="C68" s="39" t="s">
        <v>87</v>
      </c>
      <c r="D68" s="39" t="s">
        <v>81</v>
      </c>
      <c r="E68" s="39" t="s">
        <v>32</v>
      </c>
      <c r="F68" s="40">
        <v>4</v>
      </c>
      <c r="G68" s="40" t="s">
        <v>82</v>
      </c>
      <c r="H68" s="41">
        <v>1.0635803644914754E-3</v>
      </c>
      <c r="I68" s="41">
        <v>0</v>
      </c>
      <c r="J68" s="41">
        <v>0</v>
      </c>
      <c r="K68" s="41">
        <v>4.0656984126984123E-3</v>
      </c>
      <c r="L68" s="41">
        <v>1.2363527336860665E-4</v>
      </c>
      <c r="M68" s="41">
        <v>3.8753381333333325E-5</v>
      </c>
      <c r="N68" s="41">
        <v>1.5744324376719572E-4</v>
      </c>
      <c r="O68" s="41">
        <v>1.5002512736507931E-4</v>
      </c>
      <c r="P68" s="41">
        <v>8.2999697191977086E-6</v>
      </c>
      <c r="Q68" s="41">
        <v>1.363158142269253E-4</v>
      </c>
      <c r="R68" s="42">
        <v>0.82062658492117302</v>
      </c>
      <c r="S68" s="41">
        <v>3.3286638111999993E-5</v>
      </c>
      <c r="T68" s="41">
        <v>6.657327622399998E-6</v>
      </c>
      <c r="U68" s="41">
        <v>1.9495467263999996E-5</v>
      </c>
      <c r="V68" s="42">
        <v>0.82344263450544841</v>
      </c>
    </row>
    <row r="69" spans="2:35" x14ac:dyDescent="0.3">
      <c r="B69" s="38">
        <v>106</v>
      </c>
      <c r="C69" s="39" t="s">
        <v>87</v>
      </c>
      <c r="D69" s="39" t="s">
        <v>81</v>
      </c>
      <c r="E69" s="39" t="s">
        <v>33</v>
      </c>
      <c r="F69" s="40">
        <v>4</v>
      </c>
      <c r="G69" s="40" t="s">
        <v>82</v>
      </c>
      <c r="H69" s="41">
        <v>1.0635803644914754E-3</v>
      </c>
      <c r="I69" s="41">
        <v>0</v>
      </c>
      <c r="J69" s="41">
        <v>0</v>
      </c>
      <c r="K69" s="41">
        <v>4.0656984126984123E-3</v>
      </c>
      <c r="L69" s="41">
        <v>1.2363527336860665E-4</v>
      </c>
      <c r="M69" s="41">
        <v>3.8753381333333325E-5</v>
      </c>
      <c r="N69" s="41">
        <v>1.5744324376719572E-4</v>
      </c>
      <c r="O69" s="41">
        <v>1.5002512736507931E-4</v>
      </c>
      <c r="P69" s="41">
        <v>8.2999697191977086E-6</v>
      </c>
      <c r="Q69" s="41">
        <v>1.363158142269253E-4</v>
      </c>
      <c r="R69" s="42">
        <v>0.82062658492117302</v>
      </c>
      <c r="S69" s="41">
        <v>3.3286638111999993E-5</v>
      </c>
      <c r="T69" s="41">
        <v>6.657327622399998E-6</v>
      </c>
      <c r="U69" s="41">
        <v>1.9495467263999996E-5</v>
      </c>
      <c r="V69" s="42">
        <v>0.82344263450544841</v>
      </c>
    </row>
    <row r="70" spans="2:35" x14ac:dyDescent="0.3">
      <c r="B70" s="43">
        <v>106</v>
      </c>
      <c r="C70" s="44" t="s">
        <v>87</v>
      </c>
      <c r="D70" s="44"/>
      <c r="E70" s="44" t="s">
        <v>83</v>
      </c>
      <c r="F70" s="45"/>
      <c r="G70" s="45"/>
      <c r="H70" s="46">
        <f>SUM(H58:H69)</f>
        <v>2.9258085185185193E-2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0.11184349999999998</v>
      </c>
      <c r="L70" s="46">
        <f t="shared" si="4"/>
        <v>3.4010888888888892E-3</v>
      </c>
      <c r="M70" s="46">
        <f t="shared" si="4"/>
        <v>1.0660686959999997E-3</v>
      </c>
      <c r="N70" s="46">
        <f t="shared" si="4"/>
        <v>4.3311140293333331E-3</v>
      </c>
      <c r="O70" s="46">
        <f t="shared" si="4"/>
        <v>4.1270486959999993E-3</v>
      </c>
      <c r="P70" s="46">
        <f t="shared" si="4"/>
        <v>2.2832428012607454E-4</v>
      </c>
      <c r="Q70" s="46">
        <f t="shared" si="4"/>
        <v>3.7499185185185168E-3</v>
      </c>
      <c r="R70" s="47">
        <f t="shared" si="4"/>
        <v>22.574657570263668</v>
      </c>
      <c r="S70" s="46">
        <f t="shared" si="4"/>
        <v>9.1568378462399992E-4</v>
      </c>
      <c r="T70" s="46">
        <f t="shared" si="4"/>
        <v>1.8313675693779996E-4</v>
      </c>
      <c r="U70" s="46">
        <f t="shared" si="4"/>
        <v>5.363017793279998E-4</v>
      </c>
      <c r="V70" s="47">
        <f t="shared" si="4"/>
        <v>22.652124418442863</v>
      </c>
    </row>
    <row r="71" spans="2:35" x14ac:dyDescent="0.3">
      <c r="B71" s="38">
        <v>107</v>
      </c>
      <c r="C71" s="39" t="s">
        <v>88</v>
      </c>
      <c r="D71" s="39" t="s">
        <v>81</v>
      </c>
      <c r="E71" s="39" t="s">
        <v>22</v>
      </c>
      <c r="F71" s="40">
        <v>1</v>
      </c>
      <c r="G71" s="40" t="s">
        <v>82</v>
      </c>
      <c r="H71" s="41">
        <v>2.0011138092605684E-3</v>
      </c>
      <c r="I71" s="41">
        <v>0</v>
      </c>
      <c r="J71" s="41">
        <v>0</v>
      </c>
      <c r="K71" s="41">
        <v>5.18028245018293E-4</v>
      </c>
      <c r="L71" s="41">
        <v>3.3214498800000002E-6</v>
      </c>
      <c r="M71" s="41">
        <v>6.3428954999999899E-6</v>
      </c>
      <c r="N71" s="41">
        <v>9.6643453799999913E-6</v>
      </c>
      <c r="O71" s="41">
        <v>9.6643453799999913E-6</v>
      </c>
      <c r="P71" s="41">
        <v>3.7634939999999936E-7</v>
      </c>
      <c r="Q71" s="41">
        <v>4.4828999999999879E-5</v>
      </c>
      <c r="R71" s="42">
        <v>9.8979145278896313E-2</v>
      </c>
      <c r="S71" s="41">
        <v>4.4586749999999873E-4</v>
      </c>
      <c r="T71" s="41">
        <v>1.4110542299999978E-7</v>
      </c>
      <c r="U71" s="41">
        <v>3.2387356142399927E-5</v>
      </c>
      <c r="V71" s="42">
        <v>0.1101678821949503</v>
      </c>
      <c r="AI71" s="48"/>
    </row>
    <row r="72" spans="2:35" x14ac:dyDescent="0.3">
      <c r="B72" s="38">
        <v>107</v>
      </c>
      <c r="C72" s="39" t="s">
        <v>88</v>
      </c>
      <c r="D72" s="39" t="s">
        <v>81</v>
      </c>
      <c r="E72" s="39" t="s">
        <v>23</v>
      </c>
      <c r="F72" s="40">
        <v>1</v>
      </c>
      <c r="G72" s="40" t="s">
        <v>82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2">
        <v>0</v>
      </c>
      <c r="S72" s="41">
        <v>0</v>
      </c>
      <c r="T72" s="41">
        <v>0</v>
      </c>
      <c r="U72" s="41">
        <v>0</v>
      </c>
      <c r="V72" s="42">
        <v>0</v>
      </c>
    </row>
    <row r="73" spans="2:35" x14ac:dyDescent="0.3">
      <c r="B73" s="38">
        <v>107</v>
      </c>
      <c r="C73" s="39" t="s">
        <v>88</v>
      </c>
      <c r="D73" s="39" t="s">
        <v>81</v>
      </c>
      <c r="E73" s="39" t="s">
        <v>24</v>
      </c>
      <c r="F73" s="40">
        <v>1</v>
      </c>
      <c r="G73" s="40" t="s">
        <v>82</v>
      </c>
      <c r="H73" s="41">
        <v>4.9389296901731903E-5</v>
      </c>
      <c r="I73" s="41">
        <v>0</v>
      </c>
      <c r="J73" s="41">
        <v>0</v>
      </c>
      <c r="K73" s="41">
        <v>3.4312564163308476E-5</v>
      </c>
      <c r="L73" s="41">
        <v>2.6390999999998499E-6</v>
      </c>
      <c r="M73" s="41">
        <v>2.7529979999998438E-6</v>
      </c>
      <c r="N73" s="41">
        <v>5.3920979999996942E-6</v>
      </c>
      <c r="O73" s="41">
        <v>5.3920979999996942E-6</v>
      </c>
      <c r="P73" s="41">
        <v>1.6334639999999072E-7</v>
      </c>
      <c r="Q73" s="41">
        <v>8.2228799999995332E-6</v>
      </c>
      <c r="R73" s="42">
        <v>3.6776830135036985E-2</v>
      </c>
      <c r="S73" s="41">
        <v>6.3893999999996377E-5</v>
      </c>
      <c r="T73" s="41">
        <v>6.124378799999652E-8</v>
      </c>
      <c r="U73" s="41">
        <v>9.0057426239994914E-6</v>
      </c>
      <c r="V73" s="42">
        <v>3.8392430783860898E-2</v>
      </c>
    </row>
    <row r="74" spans="2:35" x14ac:dyDescent="0.3">
      <c r="B74" s="38">
        <v>107</v>
      </c>
      <c r="C74" s="39" t="s">
        <v>88</v>
      </c>
      <c r="D74" s="39" t="s">
        <v>81</v>
      </c>
      <c r="E74" s="39" t="s">
        <v>25</v>
      </c>
      <c r="F74" s="40">
        <v>2</v>
      </c>
      <c r="G74" s="40" t="s">
        <v>82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2">
        <v>0</v>
      </c>
      <c r="S74" s="41">
        <v>0</v>
      </c>
      <c r="T74" s="41">
        <v>0</v>
      </c>
      <c r="U74" s="41">
        <v>0</v>
      </c>
      <c r="V74" s="42">
        <v>0</v>
      </c>
    </row>
    <row r="75" spans="2:35" x14ac:dyDescent="0.3">
      <c r="B75" s="38">
        <v>107</v>
      </c>
      <c r="C75" s="39" t="s">
        <v>88</v>
      </c>
      <c r="D75" s="39" t="s">
        <v>81</v>
      </c>
      <c r="E75" s="39" t="s">
        <v>26</v>
      </c>
      <c r="F75" s="40">
        <v>2</v>
      </c>
      <c r="G75" s="40" t="s">
        <v>82</v>
      </c>
      <c r="H75" s="41">
        <v>1.9755718760694163E-4</v>
      </c>
      <c r="I75" s="41">
        <v>0</v>
      </c>
      <c r="J75" s="41">
        <v>0</v>
      </c>
      <c r="K75" s="41">
        <v>1.3725025665324366E-4</v>
      </c>
      <c r="L75" s="41">
        <v>1.055640000000015E-5</v>
      </c>
      <c r="M75" s="41">
        <v>1.1011992000000158E-5</v>
      </c>
      <c r="N75" s="41">
        <v>2.1568392000000312E-5</v>
      </c>
      <c r="O75" s="41">
        <v>2.1568392000000312E-5</v>
      </c>
      <c r="P75" s="41">
        <v>6.5338560000000935E-7</v>
      </c>
      <c r="Q75" s="41">
        <v>3.2891520000000471E-5</v>
      </c>
      <c r="R75" s="42">
        <v>0.1471073205401584</v>
      </c>
      <c r="S75" s="41">
        <v>2.5557600000000361E-4</v>
      </c>
      <c r="T75" s="41">
        <v>2.449751520000035E-7</v>
      </c>
      <c r="U75" s="41">
        <v>3.6022970496000527E-5</v>
      </c>
      <c r="V75" s="42">
        <v>0.1535697231354545</v>
      </c>
    </row>
    <row r="76" spans="2:35" x14ac:dyDescent="0.3">
      <c r="B76" s="38">
        <v>107</v>
      </c>
      <c r="C76" s="39" t="s">
        <v>88</v>
      </c>
      <c r="D76" s="39" t="s">
        <v>81</v>
      </c>
      <c r="E76" s="39" t="s">
        <v>27</v>
      </c>
      <c r="F76" s="40">
        <v>2</v>
      </c>
      <c r="G76" s="40" t="s">
        <v>82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2">
        <v>0</v>
      </c>
      <c r="S76" s="41">
        <v>0</v>
      </c>
      <c r="T76" s="41">
        <v>0</v>
      </c>
      <c r="U76" s="41">
        <v>0</v>
      </c>
      <c r="V76" s="42">
        <v>0</v>
      </c>
    </row>
    <row r="77" spans="2:35" x14ac:dyDescent="0.3">
      <c r="B77" s="38">
        <v>107</v>
      </c>
      <c r="C77" s="39" t="s">
        <v>88</v>
      </c>
      <c r="D77" s="39" t="s">
        <v>81</v>
      </c>
      <c r="E77" s="39" t="s">
        <v>28</v>
      </c>
      <c r="F77" s="40">
        <v>3</v>
      </c>
      <c r="G77" s="40" t="s">
        <v>82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2">
        <v>0</v>
      </c>
      <c r="S77" s="41">
        <v>0</v>
      </c>
      <c r="T77" s="41">
        <v>0</v>
      </c>
      <c r="U77" s="41">
        <v>0</v>
      </c>
      <c r="V77" s="42">
        <v>0</v>
      </c>
    </row>
    <row r="78" spans="2:35" x14ac:dyDescent="0.3">
      <c r="B78" s="38">
        <v>107</v>
      </c>
      <c r="C78" s="39" t="s">
        <v>88</v>
      </c>
      <c r="D78" s="39" t="s">
        <v>81</v>
      </c>
      <c r="E78" s="39" t="s">
        <v>29</v>
      </c>
      <c r="F78" s="40">
        <v>3</v>
      </c>
      <c r="G78" s="40" t="s">
        <v>82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2">
        <v>0</v>
      </c>
      <c r="S78" s="41">
        <v>0</v>
      </c>
      <c r="T78" s="41">
        <v>0</v>
      </c>
      <c r="U78" s="41">
        <v>0</v>
      </c>
      <c r="V78" s="42">
        <v>0</v>
      </c>
    </row>
    <row r="79" spans="2:35" x14ac:dyDescent="0.3">
      <c r="B79" s="38">
        <v>107</v>
      </c>
      <c r="C79" s="39" t="s">
        <v>88</v>
      </c>
      <c r="D79" s="39" t="s">
        <v>81</v>
      </c>
      <c r="E79" s="39" t="s">
        <v>30</v>
      </c>
      <c r="F79" s="40">
        <v>3</v>
      </c>
      <c r="G79" s="40" t="s">
        <v>82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2">
        <v>0</v>
      </c>
      <c r="S79" s="41">
        <v>0</v>
      </c>
      <c r="T79" s="41">
        <v>0</v>
      </c>
      <c r="U79" s="41">
        <v>0</v>
      </c>
      <c r="V79" s="42">
        <v>0</v>
      </c>
    </row>
    <row r="80" spans="2:35" x14ac:dyDescent="0.3">
      <c r="B80" s="38">
        <v>107</v>
      </c>
      <c r="C80" s="39" t="s">
        <v>88</v>
      </c>
      <c r="D80" s="39" t="s">
        <v>81</v>
      </c>
      <c r="E80" s="39" t="s">
        <v>31</v>
      </c>
      <c r="F80" s="40">
        <v>4</v>
      </c>
      <c r="G80" s="40" t="s">
        <v>82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2">
        <v>0</v>
      </c>
      <c r="S80" s="41">
        <v>0</v>
      </c>
      <c r="T80" s="41">
        <v>0</v>
      </c>
      <c r="U80" s="41">
        <v>0</v>
      </c>
      <c r="V80" s="42">
        <v>0</v>
      </c>
    </row>
    <row r="81" spans="2:22" x14ac:dyDescent="0.3">
      <c r="B81" s="38">
        <v>107</v>
      </c>
      <c r="C81" s="39" t="s">
        <v>88</v>
      </c>
      <c r="D81" s="39" t="s">
        <v>81</v>
      </c>
      <c r="E81" s="39" t="s">
        <v>32</v>
      </c>
      <c r="F81" s="40">
        <v>4</v>
      </c>
      <c r="G81" s="40" t="s">
        <v>82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2">
        <v>0</v>
      </c>
      <c r="S81" s="41">
        <v>0</v>
      </c>
      <c r="T81" s="41">
        <v>0</v>
      </c>
      <c r="U81" s="41">
        <v>0</v>
      </c>
      <c r="V81" s="42">
        <v>0</v>
      </c>
    </row>
    <row r="82" spans="2:22" x14ac:dyDescent="0.3">
      <c r="B82" s="38">
        <v>107</v>
      </c>
      <c r="C82" s="39" t="s">
        <v>88</v>
      </c>
      <c r="D82" s="39" t="s">
        <v>81</v>
      </c>
      <c r="E82" s="39" t="s">
        <v>33</v>
      </c>
      <c r="F82" s="40">
        <v>4</v>
      </c>
      <c r="G82" s="40" t="s">
        <v>82</v>
      </c>
      <c r="H82" s="41">
        <v>3.0415876964386493E-4</v>
      </c>
      <c r="I82" s="41">
        <v>0</v>
      </c>
      <c r="J82" s="41">
        <v>0</v>
      </c>
      <c r="K82" s="41">
        <v>1.0228289768091268E-4</v>
      </c>
      <c r="L82" s="41">
        <v>3.3016968600000006E-6</v>
      </c>
      <c r="M82" s="41">
        <v>3.8039535000000311E-6</v>
      </c>
      <c r="N82" s="41">
        <v>7.1056503600000321E-6</v>
      </c>
      <c r="O82" s="41">
        <v>7.1056503600000321E-6</v>
      </c>
      <c r="P82" s="41">
        <v>2.2570380000000184E-7</v>
      </c>
      <c r="Q82" s="41">
        <v>1.4597400000000368E-5</v>
      </c>
      <c r="R82" s="42">
        <v>5.2597051120061619E-2</v>
      </c>
      <c r="S82" s="41">
        <v>1.2561750000000392E-4</v>
      </c>
      <c r="T82" s="41">
        <v>8.4623571000000698E-8</v>
      </c>
      <c r="U82" s="41">
        <v>1.3898450512800229E-5</v>
      </c>
      <c r="V82" s="42">
        <v>5.5762706444219719E-2</v>
      </c>
    </row>
    <row r="83" spans="2:22" x14ac:dyDescent="0.3">
      <c r="B83" s="43">
        <v>107</v>
      </c>
      <c r="C83" s="44" t="s">
        <v>88</v>
      </c>
      <c r="D83" s="44"/>
      <c r="E83" s="44" t="s">
        <v>83</v>
      </c>
      <c r="F83" s="45"/>
      <c r="G83" s="45"/>
      <c r="H83" s="46">
        <f>SUM(H71:H82)</f>
        <v>2.5522190634131069E-3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7.9187396351575786E-4</v>
      </c>
      <c r="L83" s="46">
        <f t="shared" si="5"/>
        <v>1.981864674E-5</v>
      </c>
      <c r="M83" s="46">
        <f t="shared" si="5"/>
        <v>2.3911839000000024E-5</v>
      </c>
      <c r="N83" s="46">
        <f t="shared" si="5"/>
        <v>4.3730485740000031E-5</v>
      </c>
      <c r="O83" s="46">
        <f t="shared" si="5"/>
        <v>4.3730485740000031E-5</v>
      </c>
      <c r="P83" s="46">
        <f t="shared" si="5"/>
        <v>1.4187852000000012E-6</v>
      </c>
      <c r="Q83" s="46">
        <f t="shared" si="5"/>
        <v>1.0054080000000026E-4</v>
      </c>
      <c r="R83" s="47">
        <f t="shared" si="5"/>
        <v>0.33546034707415334</v>
      </c>
      <c r="S83" s="46">
        <f t="shared" si="5"/>
        <v>8.9095500000000263E-4</v>
      </c>
      <c r="T83" s="46">
        <f t="shared" si="5"/>
        <v>5.3194793400000049E-7</v>
      </c>
      <c r="U83" s="46">
        <f t="shared" si="5"/>
        <v>9.1314519775200176E-5</v>
      </c>
      <c r="V83" s="47">
        <f t="shared" si="5"/>
        <v>0.35789274255848541</v>
      </c>
    </row>
    <row r="84" spans="2:22" x14ac:dyDescent="0.3">
      <c r="B84" s="49" t="s">
        <v>193</v>
      </c>
      <c r="C84" s="39" t="s">
        <v>90</v>
      </c>
      <c r="D84" s="39" t="s">
        <v>81</v>
      </c>
      <c r="E84" s="39" t="s">
        <v>22</v>
      </c>
      <c r="F84" s="40">
        <v>1</v>
      </c>
      <c r="G84" s="40" t="s">
        <v>194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23"/>
      <c r="S84" s="48"/>
      <c r="T84" s="48"/>
      <c r="U84" s="48"/>
      <c r="V84" s="23"/>
    </row>
    <row r="85" spans="2:22" x14ac:dyDescent="0.3">
      <c r="B85" s="49" t="s">
        <v>89</v>
      </c>
      <c r="C85" s="39" t="s">
        <v>90</v>
      </c>
      <c r="D85" s="39" t="s">
        <v>81</v>
      </c>
      <c r="E85" s="39" t="s">
        <v>23</v>
      </c>
      <c r="F85" s="40">
        <v>1</v>
      </c>
      <c r="G85" s="40" t="s">
        <v>194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23"/>
      <c r="S85" s="48"/>
      <c r="T85" s="48"/>
      <c r="U85" s="48"/>
      <c r="V85" s="23"/>
    </row>
    <row r="86" spans="2:22" x14ac:dyDescent="0.3">
      <c r="B86" s="49" t="s">
        <v>89</v>
      </c>
      <c r="C86" s="39" t="s">
        <v>90</v>
      </c>
      <c r="D86" s="39" t="s">
        <v>81</v>
      </c>
      <c r="E86" s="39" t="s">
        <v>24</v>
      </c>
      <c r="F86" s="40">
        <v>1</v>
      </c>
      <c r="G86" s="40" t="s">
        <v>194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23"/>
      <c r="S86" s="48"/>
      <c r="T86" s="48"/>
      <c r="U86" s="48"/>
      <c r="V86" s="23"/>
    </row>
    <row r="87" spans="2:22" x14ac:dyDescent="0.3">
      <c r="B87" s="49" t="s">
        <v>89</v>
      </c>
      <c r="C87" s="39" t="s">
        <v>90</v>
      </c>
      <c r="D87" s="39" t="s">
        <v>81</v>
      </c>
      <c r="E87" s="39" t="s">
        <v>25</v>
      </c>
      <c r="F87" s="40">
        <v>2</v>
      </c>
      <c r="G87" s="40" t="s">
        <v>194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23">
        <v>0</v>
      </c>
      <c r="S87" s="48">
        <v>0</v>
      </c>
      <c r="T87" s="48">
        <v>0</v>
      </c>
      <c r="U87" s="48">
        <v>0</v>
      </c>
      <c r="V87" s="23">
        <v>0</v>
      </c>
    </row>
    <row r="88" spans="2:22" x14ac:dyDescent="0.3">
      <c r="B88" s="49" t="s">
        <v>89</v>
      </c>
      <c r="C88" s="39" t="s">
        <v>90</v>
      </c>
      <c r="D88" s="39" t="s">
        <v>81</v>
      </c>
      <c r="E88" s="39" t="s">
        <v>26</v>
      </c>
      <c r="F88" s="40">
        <v>2</v>
      </c>
      <c r="G88" s="40" t="s">
        <v>194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23">
        <v>0</v>
      </c>
      <c r="S88" s="48">
        <v>0</v>
      </c>
      <c r="T88" s="48">
        <v>0</v>
      </c>
      <c r="U88" s="48">
        <v>0</v>
      </c>
      <c r="V88" s="23">
        <v>0</v>
      </c>
    </row>
    <row r="89" spans="2:22" x14ac:dyDescent="0.3">
      <c r="B89" s="49" t="s">
        <v>89</v>
      </c>
      <c r="C89" s="39" t="s">
        <v>90</v>
      </c>
      <c r="D89" s="39" t="s">
        <v>81</v>
      </c>
      <c r="E89" s="39" t="s">
        <v>27</v>
      </c>
      <c r="F89" s="40">
        <v>2</v>
      </c>
      <c r="G89" s="40" t="s">
        <v>194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23">
        <v>0</v>
      </c>
      <c r="S89" s="48">
        <v>0</v>
      </c>
      <c r="T89" s="48">
        <v>0</v>
      </c>
      <c r="U89" s="48">
        <v>0</v>
      </c>
      <c r="V89" s="23">
        <v>0</v>
      </c>
    </row>
    <row r="90" spans="2:22" x14ac:dyDescent="0.3">
      <c r="B90" s="49" t="s">
        <v>89</v>
      </c>
      <c r="C90" s="39" t="s">
        <v>90</v>
      </c>
      <c r="D90" s="39" t="s">
        <v>81</v>
      </c>
      <c r="E90" s="39" t="s">
        <v>28</v>
      </c>
      <c r="F90" s="40">
        <v>3</v>
      </c>
      <c r="G90" s="40" t="s">
        <v>194</v>
      </c>
      <c r="H90" s="48">
        <v>1.7655172193233589E-2</v>
      </c>
      <c r="I90" s="48">
        <v>8.7757094025880119E-8</v>
      </c>
      <c r="J90" s="48">
        <v>0</v>
      </c>
      <c r="K90" s="48">
        <v>5.238417977376288E-3</v>
      </c>
      <c r="L90" s="48">
        <v>1.3597169986588251E-4</v>
      </c>
      <c r="M90" s="48">
        <v>4.0623798649720271E-4</v>
      </c>
      <c r="N90" s="48">
        <v>5.4220968636308517E-4</v>
      </c>
      <c r="O90" s="48">
        <v>5.4220968636308517E-4</v>
      </c>
      <c r="P90" s="48">
        <v>2.1862293599429779E-6</v>
      </c>
      <c r="Q90" s="48">
        <v>3.9120744682381338E-4</v>
      </c>
      <c r="R90" s="23">
        <v>8.3612267555866548</v>
      </c>
      <c r="S90" s="48">
        <v>1.6092933946537292E-4</v>
      </c>
      <c r="T90" s="48">
        <v>1.609295281584111E-5</v>
      </c>
      <c r="U90" s="48">
        <v>6.7813748642877628E-6</v>
      </c>
      <c r="V90" s="23">
        <v>8.3700456890124073</v>
      </c>
    </row>
    <row r="91" spans="2:22" x14ac:dyDescent="0.3">
      <c r="B91" s="49" t="s">
        <v>89</v>
      </c>
      <c r="C91" s="39" t="s">
        <v>90</v>
      </c>
      <c r="D91" s="39" t="s">
        <v>81</v>
      </c>
      <c r="E91" s="39" t="s">
        <v>29</v>
      </c>
      <c r="F91" s="40">
        <v>3</v>
      </c>
      <c r="G91" s="40" t="s">
        <v>194</v>
      </c>
      <c r="H91" s="48">
        <v>4.1006683139155863E-2</v>
      </c>
      <c r="I91" s="48">
        <v>3.7322804126324155E-6</v>
      </c>
      <c r="J91" s="48">
        <v>2.0412218268988327E-2</v>
      </c>
      <c r="K91" s="48">
        <v>0.10996525906582599</v>
      </c>
      <c r="L91" s="48">
        <v>1.3398948067038738E-2</v>
      </c>
      <c r="M91" s="48">
        <v>2.2276303292884797E-2</v>
      </c>
      <c r="N91" s="48">
        <v>3.5675251359923527E-2</v>
      </c>
      <c r="O91" s="48">
        <v>3.5675251359923527E-2</v>
      </c>
      <c r="P91" s="48">
        <v>9.2979617297158396E-5</v>
      </c>
      <c r="Q91" s="48">
        <v>1.4622249100627555E-2</v>
      </c>
      <c r="R91" s="23">
        <v>792.85114437953587</v>
      </c>
      <c r="S91" s="48">
        <v>1.499844608214662E-2</v>
      </c>
      <c r="T91" s="48">
        <v>1.500008693834011E-3</v>
      </c>
      <c r="U91" s="48">
        <v>6.3208508472743796E-4</v>
      </c>
      <c r="V91" s="23">
        <v>793.67310812235223</v>
      </c>
    </row>
    <row r="92" spans="2:22" x14ac:dyDescent="0.3">
      <c r="B92" s="49" t="s">
        <v>89</v>
      </c>
      <c r="C92" s="39" t="s">
        <v>90</v>
      </c>
      <c r="D92" s="39" t="s">
        <v>81</v>
      </c>
      <c r="E92" s="39" t="s">
        <v>30</v>
      </c>
      <c r="F92" s="40">
        <v>3</v>
      </c>
      <c r="G92" s="40" t="s">
        <v>194</v>
      </c>
      <c r="H92" s="48">
        <v>9.1221483674288728E-2</v>
      </c>
      <c r="I92" s="48">
        <v>8.3662490397271537E-5</v>
      </c>
      <c r="J92" s="48">
        <v>0.12550838956767069</v>
      </c>
      <c r="K92" s="48">
        <v>0.62210780766820373</v>
      </c>
      <c r="L92" s="48">
        <v>0.17787095618434307</v>
      </c>
      <c r="M92" s="48">
        <v>0.24294657129163413</v>
      </c>
      <c r="N92" s="48">
        <v>0.42081752747597734</v>
      </c>
      <c r="O92" s="48">
        <v>0.42081752747597734</v>
      </c>
      <c r="P92" s="48">
        <v>2.0842234449846594E-3</v>
      </c>
      <c r="Q92" s="48">
        <v>0.15637973538715019</v>
      </c>
      <c r="R92" s="23">
        <v>9307.8731532450329</v>
      </c>
      <c r="S92" s="48">
        <v>0.17589470707823357</v>
      </c>
      <c r="T92" s="48">
        <v>1.759203693793954E-2</v>
      </c>
      <c r="U92" s="48">
        <v>7.4130650465235046E-3</v>
      </c>
      <c r="V92" s="23">
        <v>9317.5129479294937</v>
      </c>
    </row>
    <row r="93" spans="2:22" x14ac:dyDescent="0.3">
      <c r="B93" s="49" t="s">
        <v>89</v>
      </c>
      <c r="C93" s="39" t="s">
        <v>90</v>
      </c>
      <c r="D93" s="39" t="s">
        <v>81</v>
      </c>
      <c r="E93" s="39" t="s">
        <v>31</v>
      </c>
      <c r="F93" s="40">
        <v>4</v>
      </c>
      <c r="G93" s="40" t="s">
        <v>194</v>
      </c>
      <c r="H93" s="48">
        <v>3.771721692287535E-3</v>
      </c>
      <c r="I93" s="48">
        <v>1.310429814581266E-4</v>
      </c>
      <c r="J93" s="48">
        <v>0.25722603985947406</v>
      </c>
      <c r="K93" s="48">
        <v>0.93859749784642854</v>
      </c>
      <c r="L93" s="48">
        <v>0.25070837999640488</v>
      </c>
      <c r="M93" s="48">
        <v>0.38891933149043456</v>
      </c>
      <c r="N93" s="48">
        <v>0.63962771148683939</v>
      </c>
      <c r="O93" s="48">
        <v>0.63962771148683939</v>
      </c>
      <c r="P93" s="48">
        <v>3.2645795380796452E-3</v>
      </c>
      <c r="Q93" s="48">
        <v>0.24225680727404214</v>
      </c>
      <c r="R93" s="23">
        <v>12833.378050075271</v>
      </c>
      <c r="S93" s="48">
        <v>0.24047338826452558</v>
      </c>
      <c r="T93" s="48">
        <v>2.7545219012054027E-2</v>
      </c>
      <c r="U93" s="48">
        <v>1.1599443318695429E-2</v>
      </c>
      <c r="V93" s="23">
        <v>12847.598360047477</v>
      </c>
    </row>
    <row r="94" spans="2:22" x14ac:dyDescent="0.3">
      <c r="B94" s="49" t="s">
        <v>89</v>
      </c>
      <c r="C94" s="39" t="s">
        <v>90</v>
      </c>
      <c r="D94" s="39" t="s">
        <v>81</v>
      </c>
      <c r="E94" s="39" t="s">
        <v>32</v>
      </c>
      <c r="F94" s="40">
        <v>4</v>
      </c>
      <c r="G94" s="40" t="s">
        <v>194</v>
      </c>
      <c r="H94" s="48">
        <v>2.2322340043038316E-2</v>
      </c>
      <c r="I94" s="48">
        <v>7.0633134125786974E-5</v>
      </c>
      <c r="J94" s="48">
        <v>0.19533638816311868</v>
      </c>
      <c r="K94" s="48">
        <v>0.99687237207099233</v>
      </c>
      <c r="L94" s="48">
        <v>0.2311859307327748</v>
      </c>
      <c r="M94" s="48">
        <v>0.35925686574735666</v>
      </c>
      <c r="N94" s="48">
        <v>0.59044279648013143</v>
      </c>
      <c r="O94" s="48">
        <v>0.59044279648013143</v>
      </c>
      <c r="P94" s="48">
        <v>1.759632464186272E-3</v>
      </c>
      <c r="Q94" s="48">
        <v>0.223979881818022</v>
      </c>
      <c r="R94" s="23">
        <v>8869.4189833375822</v>
      </c>
      <c r="S94" s="48">
        <v>0.16507057867647573</v>
      </c>
      <c r="T94" s="48">
        <v>2.5418851994709259E-2</v>
      </c>
      <c r="U94" s="48">
        <v>1.0691380292647577E-2</v>
      </c>
      <c r="V94" s="23">
        <v>8881.1205656989205</v>
      </c>
    </row>
    <row r="95" spans="2:22" x14ac:dyDescent="0.3">
      <c r="B95" s="49" t="s">
        <v>89</v>
      </c>
      <c r="C95" s="39" t="s">
        <v>90</v>
      </c>
      <c r="D95" s="39" t="s">
        <v>81</v>
      </c>
      <c r="E95" s="39" t="s">
        <v>33</v>
      </c>
      <c r="F95" s="40">
        <v>4</v>
      </c>
      <c r="G95" s="40" t="s">
        <v>194</v>
      </c>
      <c r="H95" s="48">
        <v>7.0811316021855975E-2</v>
      </c>
      <c r="I95" s="48">
        <v>5.5783597790953353E-5</v>
      </c>
      <c r="J95" s="48">
        <v>0.12295488493685708</v>
      </c>
      <c r="K95" s="48">
        <v>1.3459821402909558</v>
      </c>
      <c r="L95" s="48">
        <v>0.14175639050253908</v>
      </c>
      <c r="M95" s="48">
        <v>0.24295251606625404</v>
      </c>
      <c r="N95" s="48">
        <v>0.38470890656879314</v>
      </c>
      <c r="O95" s="48">
        <v>0.38470890656879314</v>
      </c>
      <c r="P95" s="48">
        <v>1.3896966467219958E-3</v>
      </c>
      <c r="Q95" s="48">
        <v>0.15000744208849234</v>
      </c>
      <c r="R95" s="23">
        <v>5970.1816682347144</v>
      </c>
      <c r="S95" s="48">
        <v>0.10871493358196982</v>
      </c>
      <c r="T95" s="48">
        <v>1.6801643924229479E-2</v>
      </c>
      <c r="U95" s="48">
        <v>7.0668231023180558E-3</v>
      </c>
      <c r="V95" s="23">
        <v>5977.9064314636844</v>
      </c>
    </row>
    <row r="96" spans="2:22" x14ac:dyDescent="0.3">
      <c r="B96" s="50" t="s">
        <v>89</v>
      </c>
      <c r="C96" s="44" t="s">
        <v>90</v>
      </c>
      <c r="D96" s="44"/>
      <c r="E96" s="44" t="s">
        <v>83</v>
      </c>
      <c r="F96" s="45"/>
      <c r="G96" s="45"/>
      <c r="H96" s="46">
        <f>SUM(H84:H95)</f>
        <v>0.24678871676385999</v>
      </c>
      <c r="I96" s="46">
        <f t="shared" ref="I96:V96" si="6">SUM(I84:I95)</f>
        <v>3.4494224127879674E-4</v>
      </c>
      <c r="J96" s="46">
        <f t="shared" si="6"/>
        <v>0.7214379207961088</v>
      </c>
      <c r="K96" s="46">
        <f t="shared" si="6"/>
        <v>4.0187634949197824</v>
      </c>
      <c r="L96" s="46">
        <f t="shared" si="6"/>
        <v>0.81505657718296642</v>
      </c>
      <c r="M96" s="46">
        <f t="shared" si="6"/>
        <v>1.2567578258750614</v>
      </c>
      <c r="N96" s="46">
        <f t="shared" si="6"/>
        <v>2.0718144030580281</v>
      </c>
      <c r="O96" s="46">
        <f t="shared" si="6"/>
        <v>2.0718144030580281</v>
      </c>
      <c r="P96" s="46">
        <f t="shared" si="6"/>
        <v>8.5932979406296746E-3</v>
      </c>
      <c r="Q96" s="46">
        <f t="shared" si="6"/>
        <v>0.78763732311515811</v>
      </c>
      <c r="R96" s="47">
        <f t="shared" si="6"/>
        <v>37782.064226027724</v>
      </c>
      <c r="S96" s="46">
        <f t="shared" si="6"/>
        <v>0.70531298302281675</v>
      </c>
      <c r="T96" s="46">
        <f t="shared" si="6"/>
        <v>8.8873853515582163E-2</v>
      </c>
      <c r="U96" s="46">
        <f t="shared" si="6"/>
        <v>3.7409578219776286E-2</v>
      </c>
      <c r="V96" s="47">
        <f t="shared" si="6"/>
        <v>37826.181458950938</v>
      </c>
    </row>
    <row r="97" spans="2:22" x14ac:dyDescent="0.3">
      <c r="B97" s="49" t="s">
        <v>91</v>
      </c>
      <c r="C97" s="39" t="s">
        <v>92</v>
      </c>
      <c r="D97" s="39" t="s">
        <v>81</v>
      </c>
      <c r="E97" s="39" t="s">
        <v>22</v>
      </c>
      <c r="F97" s="40">
        <v>1</v>
      </c>
      <c r="G97" s="40" t="s">
        <v>194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23"/>
      <c r="S97" s="48"/>
      <c r="T97" s="48"/>
      <c r="U97" s="48"/>
      <c r="V97" s="23"/>
    </row>
    <row r="98" spans="2:22" x14ac:dyDescent="0.3">
      <c r="B98" s="49" t="s">
        <v>91</v>
      </c>
      <c r="C98" s="39" t="s">
        <v>92</v>
      </c>
      <c r="D98" s="39" t="s">
        <v>81</v>
      </c>
      <c r="E98" s="39" t="s">
        <v>23</v>
      </c>
      <c r="F98" s="40">
        <v>1</v>
      </c>
      <c r="G98" s="40" t="s">
        <v>194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23"/>
      <c r="S98" s="48"/>
      <c r="T98" s="48"/>
      <c r="U98" s="48"/>
      <c r="V98" s="23"/>
    </row>
    <row r="99" spans="2:22" x14ac:dyDescent="0.3">
      <c r="B99" s="49" t="s">
        <v>91</v>
      </c>
      <c r="C99" s="39" t="s">
        <v>92</v>
      </c>
      <c r="D99" s="39" t="s">
        <v>81</v>
      </c>
      <c r="E99" s="39" t="s">
        <v>24</v>
      </c>
      <c r="F99" s="40">
        <v>1</v>
      </c>
      <c r="G99" s="40" t="s">
        <v>194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23"/>
      <c r="S99" s="48"/>
      <c r="T99" s="48"/>
      <c r="U99" s="48"/>
      <c r="V99" s="23"/>
    </row>
    <row r="100" spans="2:22" x14ac:dyDescent="0.3">
      <c r="B100" s="49" t="s">
        <v>91</v>
      </c>
      <c r="C100" s="39" t="s">
        <v>92</v>
      </c>
      <c r="D100" s="39" t="s">
        <v>81</v>
      </c>
      <c r="E100" s="39" t="s">
        <v>25</v>
      </c>
      <c r="F100" s="40">
        <v>2</v>
      </c>
      <c r="G100" s="40" t="s">
        <v>194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23">
        <v>0</v>
      </c>
      <c r="S100" s="48">
        <v>0</v>
      </c>
      <c r="T100" s="48">
        <v>0</v>
      </c>
      <c r="U100" s="48">
        <v>0</v>
      </c>
      <c r="V100" s="23">
        <v>0</v>
      </c>
    </row>
    <row r="101" spans="2:22" x14ac:dyDescent="0.3">
      <c r="B101" s="49" t="s">
        <v>91</v>
      </c>
      <c r="C101" s="39" t="s">
        <v>92</v>
      </c>
      <c r="D101" s="39" t="s">
        <v>81</v>
      </c>
      <c r="E101" s="39" t="s">
        <v>26</v>
      </c>
      <c r="F101" s="40">
        <v>2</v>
      </c>
      <c r="G101" s="40" t="s">
        <v>194</v>
      </c>
      <c r="H101" s="48">
        <v>6.6941935184014451E-2</v>
      </c>
      <c r="I101" s="48">
        <v>8.6824814107421792E-7</v>
      </c>
      <c r="J101" s="48">
        <v>0</v>
      </c>
      <c r="K101" s="48">
        <v>2.7292722704320347E-2</v>
      </c>
      <c r="L101" s="48">
        <v>1.2543670968289458E-3</v>
      </c>
      <c r="M101" s="48">
        <v>2.1340666450557133E-3</v>
      </c>
      <c r="N101" s="48">
        <v>3.3884337418846585E-3</v>
      </c>
      <c r="O101" s="48">
        <v>3.3884337418846585E-3</v>
      </c>
      <c r="P101" s="48">
        <v>2.1630041409217358E-5</v>
      </c>
      <c r="Q101" s="48">
        <v>1.3048742637382245E-3</v>
      </c>
      <c r="R101" s="23">
        <v>76.93805156671732</v>
      </c>
      <c r="S101" s="48">
        <v>1.4867567315130312E-3</v>
      </c>
      <c r="T101" s="48">
        <v>1.4867567315130314E-4</v>
      </c>
      <c r="U101" s="48">
        <v>6.2650123356147283E-5</v>
      </c>
      <c r="V101" s="23">
        <v>77.019525835604242</v>
      </c>
    </row>
    <row r="102" spans="2:22" x14ac:dyDescent="0.3">
      <c r="B102" s="49" t="s">
        <v>91</v>
      </c>
      <c r="C102" s="39" t="s">
        <v>92</v>
      </c>
      <c r="D102" s="39" t="s">
        <v>81</v>
      </c>
      <c r="E102" s="39" t="s">
        <v>27</v>
      </c>
      <c r="F102" s="40">
        <v>2</v>
      </c>
      <c r="G102" s="40" t="s">
        <v>194</v>
      </c>
      <c r="H102" s="48">
        <v>9.5857148355185939E-2</v>
      </c>
      <c r="I102" s="48">
        <v>2.4361483111579004E-6</v>
      </c>
      <c r="J102" s="48">
        <v>0</v>
      </c>
      <c r="K102" s="48">
        <v>5.2675764871794831E-2</v>
      </c>
      <c r="L102" s="48">
        <v>3.5198043617615414E-3</v>
      </c>
      <c r="M102" s="48">
        <v>5.9882765615791944E-3</v>
      </c>
      <c r="N102" s="48">
        <v>9.5080809233407358E-3</v>
      </c>
      <c r="O102" s="48">
        <v>9.5080809233407358E-3</v>
      </c>
      <c r="P102" s="48">
        <v>6.0690010558670498E-5</v>
      </c>
      <c r="Q102" s="48">
        <v>3.661529496960731E-3</v>
      </c>
      <c r="R102" s="23">
        <v>215.87435149143167</v>
      </c>
      <c r="S102" s="48">
        <v>4.1718989932749487E-3</v>
      </c>
      <c r="T102" s="48">
        <v>4.171898993274949E-4</v>
      </c>
      <c r="U102" s="48">
        <v>1.7579875780489871E-4</v>
      </c>
      <c r="V102" s="23">
        <v>216.10297155626316</v>
      </c>
    </row>
    <row r="103" spans="2:22" x14ac:dyDescent="0.3">
      <c r="B103" s="49" t="s">
        <v>91</v>
      </c>
      <c r="C103" s="39" t="s">
        <v>92</v>
      </c>
      <c r="D103" s="39" t="s">
        <v>81</v>
      </c>
      <c r="E103" s="39" t="s">
        <v>28</v>
      </c>
      <c r="F103" s="40">
        <v>3</v>
      </c>
      <c r="G103" s="40" t="s">
        <v>194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23">
        <v>0</v>
      </c>
      <c r="S103" s="48">
        <v>0</v>
      </c>
      <c r="T103" s="48">
        <v>0</v>
      </c>
      <c r="U103" s="48">
        <v>0</v>
      </c>
      <c r="V103" s="23">
        <v>0</v>
      </c>
    </row>
    <row r="104" spans="2:22" x14ac:dyDescent="0.3">
      <c r="B104" s="49" t="s">
        <v>91</v>
      </c>
      <c r="C104" s="39" t="s">
        <v>92</v>
      </c>
      <c r="D104" s="39" t="s">
        <v>81</v>
      </c>
      <c r="E104" s="39" t="s">
        <v>29</v>
      </c>
      <c r="F104" s="40">
        <v>3</v>
      </c>
      <c r="G104" s="40" t="s">
        <v>194</v>
      </c>
      <c r="H104" s="48">
        <v>0.63645009473067593</v>
      </c>
      <c r="I104" s="48">
        <v>1.0998381289984719E-5</v>
      </c>
      <c r="J104" s="48">
        <v>5.0322571132901547E-2</v>
      </c>
      <c r="K104" s="48">
        <v>0.36696963640065206</v>
      </c>
      <c r="L104" s="48">
        <v>3.5617610462479916E-2</v>
      </c>
      <c r="M104" s="48">
        <v>5.7443832259651231E-2</v>
      </c>
      <c r="N104" s="48">
        <v>9.3061442722131127E-2</v>
      </c>
      <c r="O104" s="48">
        <v>9.3061442722131127E-2</v>
      </c>
      <c r="P104" s="48">
        <v>2.7399476196102277E-4</v>
      </c>
      <c r="Q104" s="48">
        <v>3.6831715652324952E-2</v>
      </c>
      <c r="R104" s="23">
        <v>2092.8848688112557</v>
      </c>
      <c r="S104" s="48">
        <v>3.9567052800169797E-2</v>
      </c>
      <c r="T104" s="48">
        <v>3.9571505874949238E-3</v>
      </c>
      <c r="U104" s="48">
        <v>1.6674942173213073E-3</v>
      </c>
      <c r="V104" s="23">
        <v>2095.0532760063334</v>
      </c>
    </row>
    <row r="105" spans="2:22" x14ac:dyDescent="0.3">
      <c r="B105" s="49" t="s">
        <v>91</v>
      </c>
      <c r="C105" s="39" t="s">
        <v>92</v>
      </c>
      <c r="D105" s="39" t="s">
        <v>81</v>
      </c>
      <c r="E105" s="39" t="s">
        <v>30</v>
      </c>
      <c r="F105" s="40">
        <v>3</v>
      </c>
      <c r="G105" s="40" t="s">
        <v>194</v>
      </c>
      <c r="H105" s="48">
        <v>1.919098317935847</v>
      </c>
      <c r="I105" s="48">
        <v>8.1929833780069314E-5</v>
      </c>
      <c r="J105" s="48">
        <v>8.7248403392006374E-2</v>
      </c>
      <c r="K105" s="48">
        <v>0.58251109662735956</v>
      </c>
      <c r="L105" s="48">
        <v>0.17693362632938256</v>
      </c>
      <c r="M105" s="48">
        <v>0.26311386128458386</v>
      </c>
      <c r="N105" s="48">
        <v>0.44004748761396639</v>
      </c>
      <c r="O105" s="48">
        <v>0.44004748761396639</v>
      </c>
      <c r="P105" s="48">
        <v>2.0410590169771649E-3</v>
      </c>
      <c r="Q105" s="48">
        <v>0.16639931954970968</v>
      </c>
      <c r="R105" s="23">
        <v>9905.5444820314751</v>
      </c>
      <c r="S105" s="48">
        <v>0.18718083816270273</v>
      </c>
      <c r="T105" s="48">
        <v>1.8720299311854108E-2</v>
      </c>
      <c r="U105" s="48">
        <v>7.8885018907027694E-3</v>
      </c>
      <c r="V105" s="23">
        <v>9915.802652180475</v>
      </c>
    </row>
    <row r="106" spans="2:22" x14ac:dyDescent="0.3">
      <c r="B106" s="49" t="s">
        <v>91</v>
      </c>
      <c r="C106" s="39" t="s">
        <v>92</v>
      </c>
      <c r="D106" s="39" t="s">
        <v>81</v>
      </c>
      <c r="E106" s="39" t="s">
        <v>31</v>
      </c>
      <c r="F106" s="40">
        <v>4</v>
      </c>
      <c r="G106" s="40" t="s">
        <v>194</v>
      </c>
      <c r="H106" s="48">
        <v>0.6892158082865858</v>
      </c>
      <c r="I106" s="48">
        <v>1.8437501255908966E-5</v>
      </c>
      <c r="J106" s="48">
        <v>0.12191883348455272</v>
      </c>
      <c r="K106" s="48">
        <v>0.3478901964557693</v>
      </c>
      <c r="L106" s="48">
        <v>3.3106791332815112E-2</v>
      </c>
      <c r="M106" s="48">
        <v>5.8318355764797533E-2</v>
      </c>
      <c r="N106" s="48">
        <v>9.1425147097612638E-2</v>
      </c>
      <c r="O106" s="48">
        <v>9.1425147097612638E-2</v>
      </c>
      <c r="P106" s="48">
        <v>4.5932020672615316E-4</v>
      </c>
      <c r="Q106" s="48">
        <v>3.7286406164717477E-2</v>
      </c>
      <c r="R106" s="23">
        <v>1768.354488866989</v>
      </c>
      <c r="S106" s="48">
        <v>3.3110774413781824E-2</v>
      </c>
      <c r="T106" s="48">
        <v>3.9237648598421755E-3</v>
      </c>
      <c r="U106" s="48">
        <v>1.6520645627467027E-3</v>
      </c>
      <c r="V106" s="23">
        <v>1770.3515401555665</v>
      </c>
    </row>
    <row r="107" spans="2:22" x14ac:dyDescent="0.3">
      <c r="B107" s="49" t="s">
        <v>91</v>
      </c>
      <c r="C107" s="39" t="s">
        <v>92</v>
      </c>
      <c r="D107" s="39" t="s">
        <v>81</v>
      </c>
      <c r="E107" s="39" t="s">
        <v>32</v>
      </c>
      <c r="F107" s="40">
        <v>4</v>
      </c>
      <c r="G107" s="40" t="s">
        <v>194</v>
      </c>
      <c r="H107" s="48">
        <v>0.24135380002886239</v>
      </c>
      <c r="I107" s="48">
        <v>4.5548999829255024E-5</v>
      </c>
      <c r="J107" s="48">
        <v>7.0639716784871576E-2</v>
      </c>
      <c r="K107" s="48">
        <v>0.67846908835539554</v>
      </c>
      <c r="L107" s="48">
        <v>0.13409977835336498</v>
      </c>
      <c r="M107" s="48">
        <v>0.22961551882627787</v>
      </c>
      <c r="N107" s="48">
        <v>0.3637152971796429</v>
      </c>
      <c r="O107" s="48">
        <v>0.3637152971796429</v>
      </c>
      <c r="P107" s="48">
        <v>1.1347294694305633E-3</v>
      </c>
      <c r="Q107" s="48">
        <v>0.1415988270134359</v>
      </c>
      <c r="R107" s="23">
        <v>5766.9229806288477</v>
      </c>
      <c r="S107" s="48">
        <v>0.10789903893837532</v>
      </c>
      <c r="T107" s="48">
        <v>1.5894174277273777E-2</v>
      </c>
      <c r="U107" s="48">
        <v>6.6862627486245557E-3</v>
      </c>
      <c r="V107" s="23">
        <v>5774.356920536934</v>
      </c>
    </row>
    <row r="108" spans="2:22" x14ac:dyDescent="0.3">
      <c r="B108" s="49" t="s">
        <v>91</v>
      </c>
      <c r="C108" s="39" t="s">
        <v>92</v>
      </c>
      <c r="D108" s="39" t="s">
        <v>81</v>
      </c>
      <c r="E108" s="39" t="s">
        <v>33</v>
      </c>
      <c r="F108" s="40">
        <v>4</v>
      </c>
      <c r="G108" s="40" t="s">
        <v>194</v>
      </c>
      <c r="H108" s="48">
        <v>4.6224918557296678E-2</v>
      </c>
      <c r="I108" s="48">
        <v>3.3608747263939062E-5</v>
      </c>
      <c r="J108" s="48">
        <v>4.8033508100349072E-2</v>
      </c>
      <c r="K108" s="48">
        <v>0.63598793770362161</v>
      </c>
      <c r="L108" s="48">
        <v>9.9730561353615951E-2</v>
      </c>
      <c r="M108" s="48">
        <v>0.15165425372093755</v>
      </c>
      <c r="N108" s="48">
        <v>0.25138481507455357</v>
      </c>
      <c r="O108" s="48">
        <v>0.25138481507455357</v>
      </c>
      <c r="P108" s="48">
        <v>8.3727054587356931E-4</v>
      </c>
      <c r="Q108" s="48">
        <v>9.6724600905080407E-2</v>
      </c>
      <c r="R108" s="23">
        <v>3621.664005544651</v>
      </c>
      <c r="S108" s="48">
        <v>6.6581583177113143E-2</v>
      </c>
      <c r="T108" s="48">
        <v>1.0665774810622208E-2</v>
      </c>
      <c r="U108" s="48">
        <v>4.4855170989355261E-3</v>
      </c>
      <c r="V108" s="23">
        <v>3626.5069460176433</v>
      </c>
    </row>
    <row r="109" spans="2:22" x14ac:dyDescent="0.3">
      <c r="B109" s="50" t="s">
        <v>91</v>
      </c>
      <c r="C109" s="44" t="s">
        <v>92</v>
      </c>
      <c r="D109" s="44"/>
      <c r="E109" s="44" t="s">
        <v>83</v>
      </c>
      <c r="F109" s="45"/>
      <c r="G109" s="45"/>
      <c r="H109" s="46">
        <f>SUM(H97:H108)</f>
        <v>3.6951420230784682</v>
      </c>
      <c r="I109" s="46">
        <f t="shared" ref="I109:V109" si="7">SUM(I97:I108)</f>
        <v>1.9382785987138919E-4</v>
      </c>
      <c r="J109" s="46">
        <f t="shared" si="7"/>
        <v>0.37816303289468128</v>
      </c>
      <c r="K109" s="46">
        <f t="shared" si="7"/>
        <v>2.6917964431189132</v>
      </c>
      <c r="L109" s="46">
        <f t="shared" si="7"/>
        <v>0.48426253929024904</v>
      </c>
      <c r="M109" s="46">
        <f t="shared" si="7"/>
        <v>0.76826816506288298</v>
      </c>
      <c r="N109" s="46">
        <f t="shared" si="7"/>
        <v>1.252530704353132</v>
      </c>
      <c r="O109" s="46">
        <f t="shared" si="7"/>
        <v>1.252530704353132</v>
      </c>
      <c r="P109" s="46">
        <f t="shared" si="7"/>
        <v>4.8286940529363616E-3</v>
      </c>
      <c r="Q109" s="46">
        <f t="shared" si="7"/>
        <v>0.48380727304596738</v>
      </c>
      <c r="R109" s="47">
        <f t="shared" si="7"/>
        <v>23448.183228941369</v>
      </c>
      <c r="S109" s="46">
        <f t="shared" si="7"/>
        <v>0.43999794321693081</v>
      </c>
      <c r="T109" s="46">
        <f t="shared" si="7"/>
        <v>5.3727029419565989E-2</v>
      </c>
      <c r="U109" s="46">
        <f t="shared" si="7"/>
        <v>2.2618289399491905E-2</v>
      </c>
      <c r="V109" s="47">
        <f t="shared" si="7"/>
        <v>23475.19383228882</v>
      </c>
    </row>
    <row r="110" spans="2:22" x14ac:dyDescent="0.3">
      <c r="B110" s="49" t="s">
        <v>93</v>
      </c>
      <c r="C110" s="39" t="s">
        <v>94</v>
      </c>
      <c r="D110" s="39" t="s">
        <v>81</v>
      </c>
      <c r="E110" s="39" t="s">
        <v>22</v>
      </c>
      <c r="F110" s="40">
        <v>1</v>
      </c>
      <c r="G110" s="40" t="s">
        <v>194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23"/>
      <c r="S110" s="48"/>
      <c r="T110" s="48"/>
      <c r="U110" s="48"/>
      <c r="V110" s="23"/>
    </row>
    <row r="111" spans="2:22" x14ac:dyDescent="0.3">
      <c r="B111" s="49" t="s">
        <v>93</v>
      </c>
      <c r="C111" s="39" t="s">
        <v>94</v>
      </c>
      <c r="D111" s="39" t="s">
        <v>81</v>
      </c>
      <c r="E111" s="39" t="s">
        <v>23</v>
      </c>
      <c r="F111" s="40">
        <v>1</v>
      </c>
      <c r="G111" s="40" t="s">
        <v>194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23"/>
      <c r="S111" s="48"/>
      <c r="T111" s="48"/>
      <c r="U111" s="48"/>
      <c r="V111" s="23"/>
    </row>
    <row r="112" spans="2:22" x14ac:dyDescent="0.3">
      <c r="B112" s="49" t="s">
        <v>93</v>
      </c>
      <c r="C112" s="39" t="s">
        <v>94</v>
      </c>
      <c r="D112" s="39" t="s">
        <v>81</v>
      </c>
      <c r="E112" s="39" t="s">
        <v>24</v>
      </c>
      <c r="F112" s="40">
        <v>1</v>
      </c>
      <c r="G112" s="40" t="s">
        <v>194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23"/>
      <c r="S112" s="48"/>
      <c r="T112" s="48"/>
      <c r="U112" s="48"/>
      <c r="V112" s="23"/>
    </row>
    <row r="113" spans="2:22" x14ac:dyDescent="0.3">
      <c r="B113" s="49" t="s">
        <v>93</v>
      </c>
      <c r="C113" s="39" t="s">
        <v>94</v>
      </c>
      <c r="D113" s="39" t="s">
        <v>81</v>
      </c>
      <c r="E113" s="39" t="s">
        <v>25</v>
      </c>
      <c r="F113" s="40">
        <v>2</v>
      </c>
      <c r="G113" s="40" t="s">
        <v>194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23">
        <v>0</v>
      </c>
      <c r="S113" s="48">
        <v>0</v>
      </c>
      <c r="T113" s="48">
        <v>0</v>
      </c>
      <c r="U113" s="48">
        <v>0</v>
      </c>
      <c r="V113" s="23">
        <v>0</v>
      </c>
    </row>
    <row r="114" spans="2:22" x14ac:dyDescent="0.3">
      <c r="B114" s="49" t="s">
        <v>93</v>
      </c>
      <c r="C114" s="39" t="s">
        <v>94</v>
      </c>
      <c r="D114" s="39" t="s">
        <v>81</v>
      </c>
      <c r="E114" s="39" t="s">
        <v>26</v>
      </c>
      <c r="F114" s="40">
        <v>2</v>
      </c>
      <c r="G114" s="40" t="s">
        <v>194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23">
        <v>0</v>
      </c>
      <c r="S114" s="48">
        <v>0</v>
      </c>
      <c r="T114" s="48">
        <v>0</v>
      </c>
      <c r="U114" s="48">
        <v>0</v>
      </c>
      <c r="V114" s="23">
        <v>0</v>
      </c>
    </row>
    <row r="115" spans="2:22" x14ac:dyDescent="0.3">
      <c r="B115" s="49" t="s">
        <v>93</v>
      </c>
      <c r="C115" s="39" t="s">
        <v>94</v>
      </c>
      <c r="D115" s="39" t="s">
        <v>81</v>
      </c>
      <c r="E115" s="39" t="s">
        <v>27</v>
      </c>
      <c r="F115" s="40">
        <v>2</v>
      </c>
      <c r="G115" s="40" t="s">
        <v>194</v>
      </c>
      <c r="H115" s="48">
        <v>0.1243661159239349</v>
      </c>
      <c r="I115" s="48">
        <v>3.3795067546061568E-6</v>
      </c>
      <c r="J115" s="48">
        <v>0</v>
      </c>
      <c r="K115" s="48">
        <v>0.13339945725923502</v>
      </c>
      <c r="L115" s="48">
        <v>4.8761998244450204E-3</v>
      </c>
      <c r="M115" s="48">
        <v>8.2959250336535999E-3</v>
      </c>
      <c r="N115" s="48">
        <v>1.3172124858098619E-2</v>
      </c>
      <c r="O115" s="48">
        <v>1.3172124858098619E-2</v>
      </c>
      <c r="P115" s="48">
        <v>8.4191220904223537E-5</v>
      </c>
      <c r="Q115" s="48">
        <v>5.072540304866458E-3</v>
      </c>
      <c r="R115" s="23">
        <v>299.46815046936229</v>
      </c>
      <c r="S115" s="48">
        <v>5.9095863200841897E-3</v>
      </c>
      <c r="T115" s="48">
        <v>5.9095863200841895E-4</v>
      </c>
      <c r="U115" s="48">
        <v>2.4354474960559615E-4</v>
      </c>
      <c r="V115" s="23">
        <v>299.78487179970296</v>
      </c>
    </row>
    <row r="116" spans="2:22" x14ac:dyDescent="0.3">
      <c r="B116" s="49" t="s">
        <v>93</v>
      </c>
      <c r="C116" s="39" t="s">
        <v>94</v>
      </c>
      <c r="D116" s="39" t="s">
        <v>81</v>
      </c>
      <c r="E116" s="39" t="s">
        <v>28</v>
      </c>
      <c r="F116" s="40">
        <v>3</v>
      </c>
      <c r="G116" s="40" t="s">
        <v>194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23">
        <v>0</v>
      </c>
      <c r="S116" s="48">
        <v>0</v>
      </c>
      <c r="T116" s="48">
        <v>0</v>
      </c>
      <c r="U116" s="48">
        <v>0</v>
      </c>
      <c r="V116" s="23">
        <v>0</v>
      </c>
    </row>
    <row r="117" spans="2:22" x14ac:dyDescent="0.3">
      <c r="B117" s="49" t="s">
        <v>93</v>
      </c>
      <c r="C117" s="39" t="s">
        <v>94</v>
      </c>
      <c r="D117" s="39" t="s">
        <v>81</v>
      </c>
      <c r="E117" s="39" t="s">
        <v>29</v>
      </c>
      <c r="F117" s="40">
        <v>3</v>
      </c>
      <c r="G117" s="40" t="s">
        <v>194</v>
      </c>
      <c r="H117" s="48">
        <v>9.3765553893489853E-3</v>
      </c>
      <c r="I117" s="48">
        <v>3.5147275590978612E-7</v>
      </c>
      <c r="J117" s="48">
        <v>3.8142210755046432E-4</v>
      </c>
      <c r="K117" s="48">
        <v>2.3116776338021828E-2</v>
      </c>
      <c r="L117" s="48">
        <v>1.7170844266820424E-3</v>
      </c>
      <c r="M117" s="48">
        <v>2.0936093706554605E-3</v>
      </c>
      <c r="N117" s="48">
        <v>3.8106937973375024E-3</v>
      </c>
      <c r="O117" s="48">
        <v>3.8106937973375024E-3</v>
      </c>
      <c r="P117" s="48">
        <v>8.7559879542437945E-6</v>
      </c>
      <c r="Q117" s="48">
        <v>1.5531636268204018E-3</v>
      </c>
      <c r="R117" s="23">
        <v>76.495879975546757</v>
      </c>
      <c r="S117" s="48">
        <v>1.4491674766046385E-3</v>
      </c>
      <c r="T117" s="48">
        <v>1.4493142853278703E-4</v>
      </c>
      <c r="U117" s="48">
        <v>6.1072311496008296E-5</v>
      </c>
      <c r="V117" s="23">
        <v>76.57529872816464</v>
      </c>
    </row>
    <row r="118" spans="2:22" x14ac:dyDescent="0.3">
      <c r="B118" s="49" t="s">
        <v>93</v>
      </c>
      <c r="C118" s="39" t="s">
        <v>94</v>
      </c>
      <c r="D118" s="39" t="s">
        <v>81</v>
      </c>
      <c r="E118" s="39" t="s">
        <v>30</v>
      </c>
      <c r="F118" s="40">
        <v>3</v>
      </c>
      <c r="G118" s="40" t="s">
        <v>194</v>
      </c>
      <c r="H118" s="48">
        <v>0.12206262184302641</v>
      </c>
      <c r="I118" s="48">
        <v>5.8842733564085835E-5</v>
      </c>
      <c r="J118" s="48">
        <v>0.10140185824669917</v>
      </c>
      <c r="K118" s="48">
        <v>0.6739903290273519</v>
      </c>
      <c r="L118" s="48">
        <v>0.1851429273650903</v>
      </c>
      <c r="M118" s="48">
        <v>0.2949759901379374</v>
      </c>
      <c r="N118" s="48">
        <v>0.4801189175030276</v>
      </c>
      <c r="O118" s="48">
        <v>0.4801189175030276</v>
      </c>
      <c r="P118" s="48">
        <v>1.4659066958070505E-3</v>
      </c>
      <c r="Q118" s="48">
        <v>0.18350590411144826</v>
      </c>
      <c r="R118" s="23">
        <v>10974.005399833124</v>
      </c>
      <c r="S118" s="48">
        <v>0.20739373363612346</v>
      </c>
      <c r="T118" s="48">
        <v>2.074184004825131E-2</v>
      </c>
      <c r="U118" s="48">
        <v>8.7403540517356805E-3</v>
      </c>
      <c r="V118" s="23">
        <v>10985.371311508408</v>
      </c>
    </row>
    <row r="119" spans="2:22" x14ac:dyDescent="0.3">
      <c r="B119" s="49" t="s">
        <v>93</v>
      </c>
      <c r="C119" s="39" t="s">
        <v>94</v>
      </c>
      <c r="D119" s="39" t="s">
        <v>81</v>
      </c>
      <c r="E119" s="39" t="s">
        <v>31</v>
      </c>
      <c r="F119" s="40">
        <v>4</v>
      </c>
      <c r="G119" s="40" t="s">
        <v>194</v>
      </c>
      <c r="H119" s="48">
        <v>4.1551731429292249E-2</v>
      </c>
      <c r="I119" s="48">
        <v>8.3720495590213417E-5</v>
      </c>
      <c r="J119" s="48">
        <v>0.1665759915901808</v>
      </c>
      <c r="K119" s="48">
        <v>0.59290670606116336</v>
      </c>
      <c r="L119" s="48">
        <v>0.16165992354185765</v>
      </c>
      <c r="M119" s="48">
        <v>0.27643894298798727</v>
      </c>
      <c r="N119" s="48">
        <v>0.43809886652984492</v>
      </c>
      <c r="O119" s="48">
        <v>0.43809886652984492</v>
      </c>
      <c r="P119" s="48">
        <v>2.0856684866333865E-3</v>
      </c>
      <c r="Q119" s="48">
        <v>0.17017599114989473</v>
      </c>
      <c r="R119" s="23">
        <v>8584.2229566597325</v>
      </c>
      <c r="S119" s="48">
        <v>0.16058489944502802</v>
      </c>
      <c r="T119" s="48">
        <v>1.9160788963042623E-2</v>
      </c>
      <c r="U119" s="48">
        <v>8.0672258757019284E-3</v>
      </c>
      <c r="V119" s="23">
        <v>8593.9474942568431</v>
      </c>
    </row>
    <row r="120" spans="2:22" x14ac:dyDescent="0.3">
      <c r="B120" s="49" t="s">
        <v>93</v>
      </c>
      <c r="C120" s="39" t="s">
        <v>94</v>
      </c>
      <c r="D120" s="39" t="s">
        <v>81</v>
      </c>
      <c r="E120" s="39" t="s">
        <v>32</v>
      </c>
      <c r="F120" s="40">
        <v>4</v>
      </c>
      <c r="G120" s="40" t="s">
        <v>194</v>
      </c>
      <c r="H120" s="48">
        <v>7.319327509483034E-2</v>
      </c>
      <c r="I120" s="48">
        <v>6.215925029350787E-5</v>
      </c>
      <c r="J120" s="48">
        <v>0.11095855411922277</v>
      </c>
      <c r="K120" s="48">
        <v>0.76096503819682026</v>
      </c>
      <c r="L120" s="48">
        <v>0.19989917154845296</v>
      </c>
      <c r="M120" s="48">
        <v>0.32247067425349157</v>
      </c>
      <c r="N120" s="48">
        <v>0.52236984580194445</v>
      </c>
      <c r="O120" s="48">
        <v>0.52236984580194445</v>
      </c>
      <c r="P120" s="48">
        <v>1.5485286915224764E-3</v>
      </c>
      <c r="Q120" s="48">
        <v>0.20006370135304519</v>
      </c>
      <c r="R120" s="23">
        <v>7940.5127241367027</v>
      </c>
      <c r="S120" s="48">
        <v>0.14844376650887872</v>
      </c>
      <c r="T120" s="48">
        <v>2.2626940722273652E-2</v>
      </c>
      <c r="U120" s="48">
        <v>9.5174136154738877E-3</v>
      </c>
      <c r="V120" s="23">
        <v>7950.9666466346634</v>
      </c>
    </row>
    <row r="121" spans="2:22" x14ac:dyDescent="0.3">
      <c r="B121" s="49" t="s">
        <v>93</v>
      </c>
      <c r="C121" s="39" t="s">
        <v>94</v>
      </c>
      <c r="D121" s="39" t="s">
        <v>81</v>
      </c>
      <c r="E121" s="39" t="s">
        <v>33</v>
      </c>
      <c r="F121" s="40">
        <v>4</v>
      </c>
      <c r="G121" s="40" t="s">
        <v>194</v>
      </c>
      <c r="H121" s="48">
        <v>9.7545414865223987E-2</v>
      </c>
      <c r="I121" s="48">
        <v>7.0413815992965368E-5</v>
      </c>
      <c r="J121" s="48">
        <v>0.13705562824870507</v>
      </c>
      <c r="K121" s="48">
        <v>1.1487076706990536</v>
      </c>
      <c r="L121" s="48">
        <v>0.21045597703298416</v>
      </c>
      <c r="M121" s="48">
        <v>0.30803697062926949</v>
      </c>
      <c r="N121" s="48">
        <v>0.51849294766225362</v>
      </c>
      <c r="O121" s="48">
        <v>0.51849294766225362</v>
      </c>
      <c r="P121" s="48">
        <v>1.7541687492984358E-3</v>
      </c>
      <c r="Q121" s="48">
        <v>0.19482607457897674</v>
      </c>
      <c r="R121" s="23">
        <v>7630.4058504156146</v>
      </c>
      <c r="S121" s="48">
        <v>0.13967040519597945</v>
      </c>
      <c r="T121" s="48">
        <v>2.2024255290801389E-2</v>
      </c>
      <c r="U121" s="48">
        <v>9.2628386096835665E-3</v>
      </c>
      <c r="V121" s="23">
        <v>7640.4608386221717</v>
      </c>
    </row>
    <row r="122" spans="2:22" x14ac:dyDescent="0.3">
      <c r="B122" s="50" t="s">
        <v>93</v>
      </c>
      <c r="C122" s="44" t="s">
        <v>94</v>
      </c>
      <c r="D122" s="44"/>
      <c r="E122" s="44" t="s">
        <v>83</v>
      </c>
      <c r="F122" s="45"/>
      <c r="G122" s="45"/>
      <c r="H122" s="46">
        <f>SUM(H110:H121)</f>
        <v>0.46809571454565685</v>
      </c>
      <c r="I122" s="46">
        <f t="shared" ref="I122:V122" si="8">SUM(I110:I121)</f>
        <v>2.7886727495128843E-4</v>
      </c>
      <c r="J122" s="46">
        <f t="shared" si="8"/>
        <v>0.51637345431235826</v>
      </c>
      <c r="K122" s="46">
        <f t="shared" si="8"/>
        <v>3.3330859775816459</v>
      </c>
      <c r="L122" s="46">
        <f t="shared" si="8"/>
        <v>0.76375128373951207</v>
      </c>
      <c r="M122" s="46">
        <f t="shared" si="8"/>
        <v>1.2123121124129947</v>
      </c>
      <c r="N122" s="46">
        <f t="shared" si="8"/>
        <v>1.9760633961525067</v>
      </c>
      <c r="O122" s="46">
        <f t="shared" si="8"/>
        <v>1.9760633961525067</v>
      </c>
      <c r="P122" s="46">
        <f t="shared" si="8"/>
        <v>6.9472198321198168E-3</v>
      </c>
      <c r="Q122" s="46">
        <f t="shared" si="8"/>
        <v>0.75519737512505181</v>
      </c>
      <c r="R122" s="47">
        <f t="shared" si="8"/>
        <v>35505.110961490078</v>
      </c>
      <c r="S122" s="46">
        <f t="shared" si="8"/>
        <v>0.66345155858269855</v>
      </c>
      <c r="T122" s="46">
        <f t="shared" si="8"/>
        <v>8.5289715084910178E-2</v>
      </c>
      <c r="U122" s="46">
        <f t="shared" si="8"/>
        <v>3.5892449213696664E-2</v>
      </c>
      <c r="V122" s="47">
        <f t="shared" si="8"/>
        <v>35547.106461549956</v>
      </c>
    </row>
    <row r="123" spans="2:22" x14ac:dyDescent="0.3">
      <c r="B123" s="49" t="s">
        <v>95</v>
      </c>
      <c r="C123" s="39" t="s">
        <v>96</v>
      </c>
      <c r="D123" s="39" t="s">
        <v>81</v>
      </c>
      <c r="E123" s="39" t="s">
        <v>22</v>
      </c>
      <c r="F123" s="40">
        <v>1</v>
      </c>
      <c r="G123" s="40" t="s">
        <v>194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23"/>
      <c r="S123" s="48"/>
      <c r="T123" s="48"/>
      <c r="U123" s="48"/>
      <c r="V123" s="23"/>
    </row>
    <row r="124" spans="2:22" x14ac:dyDescent="0.3">
      <c r="B124" s="49" t="s">
        <v>95</v>
      </c>
      <c r="C124" s="39" t="s">
        <v>96</v>
      </c>
      <c r="D124" s="39" t="s">
        <v>81</v>
      </c>
      <c r="E124" s="39" t="s">
        <v>23</v>
      </c>
      <c r="F124" s="40">
        <v>1</v>
      </c>
      <c r="G124" s="40" t="s">
        <v>194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23"/>
      <c r="S124" s="48"/>
      <c r="T124" s="48"/>
      <c r="U124" s="48"/>
      <c r="V124" s="23"/>
    </row>
    <row r="125" spans="2:22" x14ac:dyDescent="0.3">
      <c r="B125" s="49" t="s">
        <v>95</v>
      </c>
      <c r="C125" s="39" t="s">
        <v>96</v>
      </c>
      <c r="D125" s="39" t="s">
        <v>81</v>
      </c>
      <c r="E125" s="39" t="s">
        <v>24</v>
      </c>
      <c r="F125" s="40">
        <v>1</v>
      </c>
      <c r="G125" s="40" t="s">
        <v>194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23"/>
      <c r="S125" s="48"/>
      <c r="T125" s="48"/>
      <c r="U125" s="48"/>
      <c r="V125" s="23"/>
    </row>
    <row r="126" spans="2:22" x14ac:dyDescent="0.3">
      <c r="B126" s="49" t="s">
        <v>95</v>
      </c>
      <c r="C126" s="39" t="s">
        <v>96</v>
      </c>
      <c r="D126" s="39" t="s">
        <v>81</v>
      </c>
      <c r="E126" s="39" t="s">
        <v>25</v>
      </c>
      <c r="F126" s="40">
        <v>2</v>
      </c>
      <c r="G126" s="40" t="s">
        <v>194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23">
        <v>0</v>
      </c>
      <c r="S126" s="48">
        <v>0</v>
      </c>
      <c r="T126" s="48">
        <v>0</v>
      </c>
      <c r="U126" s="48">
        <v>0</v>
      </c>
      <c r="V126" s="23">
        <v>0</v>
      </c>
    </row>
    <row r="127" spans="2:22" x14ac:dyDescent="0.3">
      <c r="B127" s="49" t="s">
        <v>95</v>
      </c>
      <c r="C127" s="39" t="s">
        <v>96</v>
      </c>
      <c r="D127" s="39" t="s">
        <v>81</v>
      </c>
      <c r="E127" s="39" t="s">
        <v>26</v>
      </c>
      <c r="F127" s="40">
        <v>2</v>
      </c>
      <c r="G127" s="40" t="s">
        <v>194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23">
        <v>0</v>
      </c>
      <c r="S127" s="48">
        <v>0</v>
      </c>
      <c r="T127" s="48">
        <v>0</v>
      </c>
      <c r="U127" s="48">
        <v>0</v>
      </c>
      <c r="V127" s="23">
        <v>0</v>
      </c>
    </row>
    <row r="128" spans="2:22" x14ac:dyDescent="0.3">
      <c r="B128" s="49" t="s">
        <v>95</v>
      </c>
      <c r="C128" s="39" t="s">
        <v>96</v>
      </c>
      <c r="D128" s="39" t="s">
        <v>81</v>
      </c>
      <c r="E128" s="39" t="s">
        <v>27</v>
      </c>
      <c r="F128" s="40">
        <v>2</v>
      </c>
      <c r="G128" s="40" t="s">
        <v>194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23">
        <v>0</v>
      </c>
      <c r="S128" s="48">
        <v>0</v>
      </c>
      <c r="T128" s="48">
        <v>0</v>
      </c>
      <c r="U128" s="48">
        <v>0</v>
      </c>
      <c r="V128" s="23">
        <v>0</v>
      </c>
    </row>
    <row r="129" spans="2:22" x14ac:dyDescent="0.3">
      <c r="B129" s="49" t="s">
        <v>95</v>
      </c>
      <c r="C129" s="39" t="s">
        <v>96</v>
      </c>
      <c r="D129" s="39" t="s">
        <v>81</v>
      </c>
      <c r="E129" s="39" t="s">
        <v>28</v>
      </c>
      <c r="F129" s="40">
        <v>3</v>
      </c>
      <c r="G129" s="40" t="s">
        <v>194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23">
        <v>0</v>
      </c>
      <c r="S129" s="48">
        <v>0</v>
      </c>
      <c r="T129" s="48">
        <v>0</v>
      </c>
      <c r="U129" s="48">
        <v>0</v>
      </c>
      <c r="V129" s="23">
        <v>0</v>
      </c>
    </row>
    <row r="130" spans="2:22" x14ac:dyDescent="0.3">
      <c r="B130" s="49" t="s">
        <v>95</v>
      </c>
      <c r="C130" s="39" t="s">
        <v>96</v>
      </c>
      <c r="D130" s="39" t="s">
        <v>81</v>
      </c>
      <c r="E130" s="39" t="s">
        <v>29</v>
      </c>
      <c r="F130" s="40">
        <v>3</v>
      </c>
      <c r="G130" s="40" t="s">
        <v>194</v>
      </c>
      <c r="H130" s="48">
        <v>1.2234623148427943</v>
      </c>
      <c r="I130" s="48">
        <v>5.6318979443837682E-6</v>
      </c>
      <c r="J130" s="48">
        <v>0</v>
      </c>
      <c r="K130" s="48">
        <v>0.69572400792745914</v>
      </c>
      <c r="L130" s="48">
        <v>1.2844937835689617E-2</v>
      </c>
      <c r="M130" s="48">
        <v>2.2338639210189786E-2</v>
      </c>
      <c r="N130" s="48">
        <v>3.5183590045879398E-2</v>
      </c>
      <c r="O130" s="48">
        <v>3.5183590045879398E-2</v>
      </c>
      <c r="P130" s="48">
        <v>1.4030342247412194E-4</v>
      </c>
      <c r="Q130" s="48">
        <v>1.4055304553411403E-2</v>
      </c>
      <c r="R130" s="23">
        <v>805.1610231066561</v>
      </c>
      <c r="S130" s="48">
        <v>1.5222269740927297E-2</v>
      </c>
      <c r="T130" s="48">
        <v>1.5224001869274025E-3</v>
      </c>
      <c r="U130" s="48">
        <v>6.4152056773168753E-4</v>
      </c>
      <c r="V130" s="23">
        <v>805.99525510588387</v>
      </c>
    </row>
    <row r="131" spans="2:22" x14ac:dyDescent="0.3">
      <c r="B131" s="49" t="s">
        <v>95</v>
      </c>
      <c r="C131" s="39" t="s">
        <v>96</v>
      </c>
      <c r="D131" s="39" t="s">
        <v>81</v>
      </c>
      <c r="E131" s="39" t="s">
        <v>30</v>
      </c>
      <c r="F131" s="40">
        <v>3</v>
      </c>
      <c r="G131" s="40" t="s">
        <v>194</v>
      </c>
      <c r="H131" s="48">
        <v>0.41066771240082672</v>
      </c>
      <c r="I131" s="48">
        <v>9.2951408177520915E-5</v>
      </c>
      <c r="J131" s="48">
        <v>0.14285901384158328</v>
      </c>
      <c r="K131" s="48">
        <v>0.89012075371774269</v>
      </c>
      <c r="L131" s="48">
        <v>0.17048185280564798</v>
      </c>
      <c r="M131" s="48">
        <v>0.28277113617124239</v>
      </c>
      <c r="N131" s="48">
        <v>0.45325298897689037</v>
      </c>
      <c r="O131" s="48">
        <v>0.45325298897689037</v>
      </c>
      <c r="P131" s="48">
        <v>2.3156315721417479E-3</v>
      </c>
      <c r="Q131" s="48">
        <v>0.17469353163072904</v>
      </c>
      <c r="R131" s="23">
        <v>10439.255300782355</v>
      </c>
      <c r="S131" s="48">
        <v>0.19726539315847572</v>
      </c>
      <c r="T131" s="48">
        <v>1.9729352203488676E-2</v>
      </c>
      <c r="U131" s="48">
        <v>8.3137031984125958E-3</v>
      </c>
      <c r="V131" s="23">
        <v>10450.066282567954</v>
      </c>
    </row>
    <row r="132" spans="2:22" x14ac:dyDescent="0.3">
      <c r="B132" s="49" t="s">
        <v>95</v>
      </c>
      <c r="C132" s="39" t="s">
        <v>96</v>
      </c>
      <c r="D132" s="39" t="s">
        <v>81</v>
      </c>
      <c r="E132" s="39" t="s">
        <v>31</v>
      </c>
      <c r="F132" s="40">
        <v>4</v>
      </c>
      <c r="G132" s="40" t="s">
        <v>194</v>
      </c>
      <c r="H132" s="48">
        <v>0.15547124698038561</v>
      </c>
      <c r="I132" s="48">
        <v>3.6278204935149478E-5</v>
      </c>
      <c r="J132" s="48">
        <v>4.8823896295298874E-2</v>
      </c>
      <c r="K132" s="48">
        <v>0.57576978461501727</v>
      </c>
      <c r="L132" s="48">
        <v>7.2108832284681096E-2</v>
      </c>
      <c r="M132" s="48">
        <v>0.10425945065222621</v>
      </c>
      <c r="N132" s="48">
        <v>0.17636828293690729</v>
      </c>
      <c r="O132" s="48">
        <v>0.17636828293690729</v>
      </c>
      <c r="P132" s="48">
        <v>9.0377282470021519E-4</v>
      </c>
      <c r="Q132" s="48">
        <v>6.8192884581495222E-2</v>
      </c>
      <c r="R132" s="23">
        <v>3523.3142527669393</v>
      </c>
      <c r="S132" s="48">
        <v>6.6144470237090192E-2</v>
      </c>
      <c r="T132" s="48">
        <v>7.3439286373086455E-3</v>
      </c>
      <c r="U132" s="48">
        <v>3.0930203581291333E-3</v>
      </c>
      <c r="V132" s="23">
        <v>3527.1563552567832</v>
      </c>
    </row>
    <row r="133" spans="2:22" x14ac:dyDescent="0.3">
      <c r="B133" s="49" t="s">
        <v>95</v>
      </c>
      <c r="C133" s="39" t="s">
        <v>96</v>
      </c>
      <c r="D133" s="39" t="s">
        <v>81</v>
      </c>
      <c r="E133" s="39" t="s">
        <v>32</v>
      </c>
      <c r="F133" s="40">
        <v>4</v>
      </c>
      <c r="G133" s="40" t="s">
        <v>194</v>
      </c>
      <c r="H133" s="48">
        <v>0.10451681026102286</v>
      </c>
      <c r="I133" s="48">
        <v>7.629486540744041E-5</v>
      </c>
      <c r="J133" s="48">
        <v>0.14458332825657857</v>
      </c>
      <c r="K133" s="48">
        <v>1.1469955985510996</v>
      </c>
      <c r="L133" s="48">
        <v>0.24776609760247634</v>
      </c>
      <c r="M133" s="48">
        <v>0.40101783199947383</v>
      </c>
      <c r="N133" s="48">
        <v>0.64878392960195042</v>
      </c>
      <c r="O133" s="48">
        <v>0.64878392960195042</v>
      </c>
      <c r="P133" s="48">
        <v>1.9006791031327265E-3</v>
      </c>
      <c r="Q133" s="48">
        <v>0.24775624502086604</v>
      </c>
      <c r="R133" s="23">
        <v>9886.8298468159792</v>
      </c>
      <c r="S133" s="48">
        <v>0.1848384863085919</v>
      </c>
      <c r="T133" s="48">
        <v>2.8175606786055872E-2</v>
      </c>
      <c r="U133" s="48">
        <v>1.1851309045169648E-2</v>
      </c>
      <c r="V133" s="23">
        <v>9899.8471397959383</v>
      </c>
    </row>
    <row r="134" spans="2:22" x14ac:dyDescent="0.3">
      <c r="B134" s="49" t="s">
        <v>95</v>
      </c>
      <c r="C134" s="39" t="s">
        <v>96</v>
      </c>
      <c r="D134" s="39" t="s">
        <v>81</v>
      </c>
      <c r="E134" s="39" t="s">
        <v>33</v>
      </c>
      <c r="F134" s="40">
        <v>4</v>
      </c>
      <c r="G134" s="40" t="s">
        <v>194</v>
      </c>
      <c r="H134" s="48">
        <v>4.3732489729280823E-2</v>
      </c>
      <c r="I134" s="48">
        <v>6.896837741126799E-5</v>
      </c>
      <c r="J134" s="48">
        <v>0.10883244261518059</v>
      </c>
      <c r="K134" s="48">
        <v>0.97644807904578201</v>
      </c>
      <c r="L134" s="48">
        <v>0.19766935755105081</v>
      </c>
      <c r="M134" s="48">
        <v>0.30697916148078425</v>
      </c>
      <c r="N134" s="48">
        <v>0.50464851903183516</v>
      </c>
      <c r="O134" s="48">
        <v>0.50464851903183516</v>
      </c>
      <c r="P134" s="48">
        <v>1.71815959061404E-3</v>
      </c>
      <c r="Q134" s="48">
        <v>0.19202969873099676</v>
      </c>
      <c r="R134" s="23">
        <v>7522.6576178330997</v>
      </c>
      <c r="S134" s="48">
        <v>0.13771556616524069</v>
      </c>
      <c r="T134" s="48">
        <v>2.1684340550242646E-2</v>
      </c>
      <c r="U134" s="48">
        <v>9.1199238060133379E-3</v>
      </c>
      <c r="V134" s="23">
        <v>7532.5624404712007</v>
      </c>
    </row>
    <row r="135" spans="2:22" x14ac:dyDescent="0.3">
      <c r="B135" s="50" t="s">
        <v>95</v>
      </c>
      <c r="C135" s="44" t="s">
        <v>96</v>
      </c>
      <c r="D135" s="44"/>
      <c r="E135" s="44" t="s">
        <v>83</v>
      </c>
      <c r="F135" s="45"/>
      <c r="G135" s="45"/>
      <c r="H135" s="46">
        <f>SUM(H123:H134)</f>
        <v>1.9378505742143102</v>
      </c>
      <c r="I135" s="46">
        <f t="shared" ref="I135:V135" si="9">SUM(I123:I134)</f>
        <v>2.8012475387576257E-4</v>
      </c>
      <c r="J135" s="46">
        <f t="shared" si="9"/>
        <v>0.44509868100864131</v>
      </c>
      <c r="K135" s="46">
        <f t="shared" si="9"/>
        <v>4.2850582238571002</v>
      </c>
      <c r="L135" s="46">
        <f t="shared" si="9"/>
        <v>0.70087107807954596</v>
      </c>
      <c r="M135" s="46">
        <f t="shared" si="9"/>
        <v>1.1173662195139165</v>
      </c>
      <c r="N135" s="46">
        <f t="shared" si="9"/>
        <v>1.8182373105934628</v>
      </c>
      <c r="O135" s="46">
        <f t="shared" si="9"/>
        <v>1.8182373105934628</v>
      </c>
      <c r="P135" s="46">
        <f t="shared" si="9"/>
        <v>6.9785465130628522E-3</v>
      </c>
      <c r="Q135" s="46">
        <f t="shared" si="9"/>
        <v>0.69672766451749846</v>
      </c>
      <c r="R135" s="47">
        <f t="shared" si="9"/>
        <v>32177.21804130503</v>
      </c>
      <c r="S135" s="46">
        <f t="shared" si="9"/>
        <v>0.60118618561032577</v>
      </c>
      <c r="T135" s="46">
        <f t="shared" si="9"/>
        <v>7.8455628364023255E-2</v>
      </c>
      <c r="U135" s="46">
        <f t="shared" si="9"/>
        <v>3.3019476975456402E-2</v>
      </c>
      <c r="V135" s="47">
        <f t="shared" si="9"/>
        <v>32215.627473197761</v>
      </c>
    </row>
    <row r="136" spans="2:22" x14ac:dyDescent="0.3">
      <c r="B136" s="49" t="s">
        <v>97</v>
      </c>
      <c r="C136" s="39" t="s">
        <v>98</v>
      </c>
      <c r="D136" s="39" t="s">
        <v>81</v>
      </c>
      <c r="E136" s="39" t="s">
        <v>22</v>
      </c>
      <c r="F136" s="40">
        <v>1</v>
      </c>
      <c r="G136" s="40" t="s">
        <v>194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23"/>
      <c r="S136" s="48"/>
      <c r="T136" s="48"/>
      <c r="U136" s="48"/>
      <c r="V136" s="23"/>
    </row>
    <row r="137" spans="2:22" x14ac:dyDescent="0.3">
      <c r="B137" s="49" t="s">
        <v>97</v>
      </c>
      <c r="C137" s="39" t="s">
        <v>98</v>
      </c>
      <c r="D137" s="39" t="s">
        <v>81</v>
      </c>
      <c r="E137" s="39" t="s">
        <v>23</v>
      </c>
      <c r="F137" s="40">
        <v>1</v>
      </c>
      <c r="G137" s="40" t="s">
        <v>194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23"/>
      <c r="S137" s="48"/>
      <c r="T137" s="48"/>
      <c r="U137" s="48"/>
      <c r="V137" s="23"/>
    </row>
    <row r="138" spans="2:22" x14ac:dyDescent="0.3">
      <c r="B138" s="49" t="s">
        <v>97</v>
      </c>
      <c r="C138" s="39" t="s">
        <v>98</v>
      </c>
      <c r="D138" s="39" t="s">
        <v>81</v>
      </c>
      <c r="E138" s="39" t="s">
        <v>24</v>
      </c>
      <c r="F138" s="40">
        <v>1</v>
      </c>
      <c r="G138" s="40" t="s">
        <v>194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23"/>
      <c r="S138" s="48"/>
      <c r="T138" s="48"/>
      <c r="U138" s="48"/>
      <c r="V138" s="23"/>
    </row>
    <row r="139" spans="2:22" x14ac:dyDescent="0.3">
      <c r="B139" s="49" t="s">
        <v>97</v>
      </c>
      <c r="C139" s="39" t="s">
        <v>98</v>
      </c>
      <c r="D139" s="39" t="s">
        <v>81</v>
      </c>
      <c r="E139" s="39" t="s">
        <v>25</v>
      </c>
      <c r="F139" s="40">
        <v>2</v>
      </c>
      <c r="G139" s="40" t="s">
        <v>194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23">
        <v>0</v>
      </c>
      <c r="S139" s="48">
        <v>0</v>
      </c>
      <c r="T139" s="48">
        <v>0</v>
      </c>
      <c r="U139" s="48">
        <v>0</v>
      </c>
      <c r="V139" s="23">
        <v>0</v>
      </c>
    </row>
    <row r="140" spans="2:22" x14ac:dyDescent="0.3">
      <c r="B140" s="49" t="s">
        <v>97</v>
      </c>
      <c r="C140" s="39" t="s">
        <v>98</v>
      </c>
      <c r="D140" s="39" t="s">
        <v>81</v>
      </c>
      <c r="E140" s="39" t="s">
        <v>26</v>
      </c>
      <c r="F140" s="40">
        <v>2</v>
      </c>
      <c r="G140" s="40" t="s">
        <v>194</v>
      </c>
      <c r="H140" s="48">
        <v>0.17737898963249288</v>
      </c>
      <c r="I140" s="48">
        <v>3.3408441728095945E-6</v>
      </c>
      <c r="J140" s="48">
        <v>0</v>
      </c>
      <c r="K140" s="48">
        <v>7.6885024249995174E-2</v>
      </c>
      <c r="L140" s="48">
        <v>4.7914610253291714E-3</v>
      </c>
      <c r="M140" s="48">
        <v>8.1517581105954532E-3</v>
      </c>
      <c r="N140" s="48">
        <v>1.2943219135924623E-2</v>
      </c>
      <c r="O140" s="48">
        <v>1.2943219135924623E-2</v>
      </c>
      <c r="P140" s="48">
        <v>8.3228047813853039E-5</v>
      </c>
      <c r="Q140" s="48">
        <v>4.9843894928865472E-3</v>
      </c>
      <c r="R140" s="23">
        <v>296.04214404188411</v>
      </c>
      <c r="S140" s="48">
        <v>5.6791484336597827E-3</v>
      </c>
      <c r="T140" s="48">
        <v>5.6791484336597817E-4</v>
      </c>
      <c r="U140" s="48">
        <v>2.3931241902941893E-4</v>
      </c>
      <c r="V140" s="23">
        <v>296.35336137604861</v>
      </c>
    </row>
    <row r="141" spans="2:22" x14ac:dyDescent="0.3">
      <c r="B141" s="49" t="s">
        <v>97</v>
      </c>
      <c r="C141" s="39" t="s">
        <v>98</v>
      </c>
      <c r="D141" s="39" t="s">
        <v>81</v>
      </c>
      <c r="E141" s="39" t="s">
        <v>27</v>
      </c>
      <c r="F141" s="40">
        <v>2</v>
      </c>
      <c r="G141" s="40" t="s">
        <v>194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3">
        <v>0</v>
      </c>
      <c r="S141" s="48">
        <v>0</v>
      </c>
      <c r="T141" s="48">
        <v>0</v>
      </c>
      <c r="U141" s="48">
        <v>0</v>
      </c>
      <c r="V141" s="23">
        <v>0</v>
      </c>
    </row>
    <row r="142" spans="2:22" x14ac:dyDescent="0.3">
      <c r="B142" s="49" t="s">
        <v>97</v>
      </c>
      <c r="C142" s="39" t="s">
        <v>98</v>
      </c>
      <c r="D142" s="39" t="s">
        <v>81</v>
      </c>
      <c r="E142" s="39" t="s">
        <v>28</v>
      </c>
      <c r="F142" s="40">
        <v>3</v>
      </c>
      <c r="G142" s="40" t="s">
        <v>194</v>
      </c>
      <c r="H142" s="48">
        <v>5.1658448709383936E-2</v>
      </c>
      <c r="I142" s="48">
        <v>3.5042843131584288E-7</v>
      </c>
      <c r="J142" s="48">
        <v>1.4518387655975114E-3</v>
      </c>
      <c r="K142" s="48">
        <v>2.3827048775549441E-2</v>
      </c>
      <c r="L142" s="48">
        <v>7.0915928025790218E-4</v>
      </c>
      <c r="M142" s="48">
        <v>2.1274778407737067E-3</v>
      </c>
      <c r="N142" s="48">
        <v>2.8366371210316087E-3</v>
      </c>
      <c r="O142" s="48">
        <v>2.8366371210316087E-3</v>
      </c>
      <c r="P142" s="48">
        <v>8.7299714468157345E-6</v>
      </c>
      <c r="Q142" s="48">
        <v>2.0528294954834016E-3</v>
      </c>
      <c r="R142" s="23">
        <v>43.594952755328805</v>
      </c>
      <c r="S142" s="48">
        <v>8.3931498126192281E-4</v>
      </c>
      <c r="T142" s="48">
        <v>8.3931498126192292E-5</v>
      </c>
      <c r="U142" s="48">
        <v>3.5367714163439122E-5</v>
      </c>
      <c r="V142" s="23">
        <v>43.64094721630196</v>
      </c>
    </row>
    <row r="143" spans="2:22" x14ac:dyDescent="0.3">
      <c r="B143" s="49" t="s">
        <v>97</v>
      </c>
      <c r="C143" s="39" t="s">
        <v>98</v>
      </c>
      <c r="D143" s="39" t="s">
        <v>81</v>
      </c>
      <c r="E143" s="39" t="s">
        <v>29</v>
      </c>
      <c r="F143" s="40">
        <v>3</v>
      </c>
      <c r="G143" s="40" t="s">
        <v>194</v>
      </c>
      <c r="H143" s="48">
        <v>0.11171717682036023</v>
      </c>
      <c r="I143" s="48">
        <v>8.3988053257449268E-7</v>
      </c>
      <c r="J143" s="48">
        <v>1.9467212102426479E-3</v>
      </c>
      <c r="K143" s="48">
        <v>4.7940940737352437E-2</v>
      </c>
      <c r="L143" s="48">
        <v>3.3719849526896704E-3</v>
      </c>
      <c r="M143" s="48">
        <v>5.423298928523783E-3</v>
      </c>
      <c r="N143" s="48">
        <v>8.7952838812134521E-3</v>
      </c>
      <c r="O143" s="48">
        <v>8.7952838812134521E-3</v>
      </c>
      <c r="P143" s="48">
        <v>2.0923339583434725E-5</v>
      </c>
      <c r="Q143" s="48">
        <v>4.0767889705468352E-3</v>
      </c>
      <c r="R143" s="23">
        <v>177.51257856355798</v>
      </c>
      <c r="S143" s="48">
        <v>3.3678430229832825E-3</v>
      </c>
      <c r="T143" s="48">
        <v>3.3681511354815782E-4</v>
      </c>
      <c r="U143" s="48">
        <v>1.4192973052816311E-4</v>
      </c>
      <c r="V143" s="23">
        <v>177.69714554296993</v>
      </c>
    </row>
    <row r="144" spans="2:22" x14ac:dyDescent="0.3">
      <c r="B144" s="49" t="s">
        <v>97</v>
      </c>
      <c r="C144" s="39" t="s">
        <v>98</v>
      </c>
      <c r="D144" s="39" t="s">
        <v>81</v>
      </c>
      <c r="E144" s="39" t="s">
        <v>30</v>
      </c>
      <c r="F144" s="40">
        <v>3</v>
      </c>
      <c r="G144" s="40" t="s">
        <v>194</v>
      </c>
      <c r="H144" s="48">
        <v>2.7942786455110555</v>
      </c>
      <c r="I144" s="48">
        <v>5.7078416673632763E-5</v>
      </c>
      <c r="J144" s="48">
        <v>9.2258880521906492E-2</v>
      </c>
      <c r="K144" s="48">
        <v>0.5998709849997983</v>
      </c>
      <c r="L144" s="48">
        <v>0.15721290396056817</v>
      </c>
      <c r="M144" s="48">
        <v>0.24953781392594682</v>
      </c>
      <c r="N144" s="48">
        <v>0.40675071788651496</v>
      </c>
      <c r="O144" s="48">
        <v>0.40675071788651496</v>
      </c>
      <c r="P144" s="48">
        <v>1.4219535381852374E-3</v>
      </c>
      <c r="Q144" s="48">
        <v>0.1556946951491506</v>
      </c>
      <c r="R144" s="23">
        <v>9278.1520744297286</v>
      </c>
      <c r="S144" s="48">
        <v>0.17535328594364333</v>
      </c>
      <c r="T144" s="48">
        <v>1.7537889409838112E-2</v>
      </c>
      <c r="U144" s="48">
        <v>7.3902479477129549E-3</v>
      </c>
      <c r="V144" s="23">
        <v>9287.7621976224546</v>
      </c>
    </row>
    <row r="145" spans="2:22" x14ac:dyDescent="0.3">
      <c r="B145" s="49" t="s">
        <v>97</v>
      </c>
      <c r="C145" s="39" t="s">
        <v>98</v>
      </c>
      <c r="D145" s="39" t="s">
        <v>81</v>
      </c>
      <c r="E145" s="39" t="s">
        <v>31</v>
      </c>
      <c r="F145" s="40">
        <v>4</v>
      </c>
      <c r="G145" s="40" t="s">
        <v>194</v>
      </c>
      <c r="H145" s="48">
        <v>2.4603213062302367</v>
      </c>
      <c r="I145" s="48">
        <v>6.998888309820007E-5</v>
      </c>
      <c r="J145" s="48">
        <v>9.2580610141147712E-2</v>
      </c>
      <c r="K145" s="48">
        <v>0.60781849499676233</v>
      </c>
      <c r="L145" s="48">
        <v>0.12085555412385664</v>
      </c>
      <c r="M145" s="48">
        <v>0.18313652108717471</v>
      </c>
      <c r="N145" s="48">
        <v>0.30399207521103139</v>
      </c>
      <c r="O145" s="48">
        <v>0.30399207521103139</v>
      </c>
      <c r="P145" s="48">
        <v>1.7435827017446336E-3</v>
      </c>
      <c r="Q145" s="48">
        <v>0.11620086203500708</v>
      </c>
      <c r="R145" s="23">
        <v>6567.596967848548</v>
      </c>
      <c r="S145" s="48">
        <v>0.1235527743459668</v>
      </c>
      <c r="T145" s="48">
        <v>1.2931052253534423E-2</v>
      </c>
      <c r="U145" s="48">
        <v>5.4477081733285441E-3</v>
      </c>
      <c r="V145" s="23">
        <v>6574.5392407787513</v>
      </c>
    </row>
    <row r="146" spans="2:22" x14ac:dyDescent="0.3">
      <c r="B146" s="49" t="s">
        <v>97</v>
      </c>
      <c r="C146" s="39" t="s">
        <v>98</v>
      </c>
      <c r="D146" s="39" t="s">
        <v>81</v>
      </c>
      <c r="E146" s="39" t="s">
        <v>32</v>
      </c>
      <c r="F146" s="40">
        <v>4</v>
      </c>
      <c r="G146" s="40" t="s">
        <v>194</v>
      </c>
      <c r="H146" s="48">
        <v>2.0816502376618935</v>
      </c>
      <c r="I146" s="48">
        <v>7.5457106105274814E-5</v>
      </c>
      <c r="J146" s="48">
        <v>0.18346156124087526</v>
      </c>
      <c r="K146" s="48">
        <v>1.0385605038086683</v>
      </c>
      <c r="L146" s="48">
        <v>0.24081077550169749</v>
      </c>
      <c r="M146" s="48">
        <v>0.3915374116826264</v>
      </c>
      <c r="N146" s="48">
        <v>0.63234818718432417</v>
      </c>
      <c r="O146" s="48">
        <v>0.63234818718432417</v>
      </c>
      <c r="P146" s="48">
        <v>1.8798086082366708E-3</v>
      </c>
      <c r="Q146" s="48">
        <v>0.24157630696474705</v>
      </c>
      <c r="R146" s="23">
        <v>9506.4976369165415</v>
      </c>
      <c r="S146" s="48">
        <v>0.17697496120617071</v>
      </c>
      <c r="T146" s="48">
        <v>2.7493448453104613E-2</v>
      </c>
      <c r="U146" s="48">
        <v>1.1563624132110737E-2</v>
      </c>
      <c r="V146" s="23">
        <v>9519.1150585857195</v>
      </c>
    </row>
    <row r="147" spans="2:22" x14ac:dyDescent="0.3">
      <c r="B147" s="49" t="s">
        <v>97</v>
      </c>
      <c r="C147" s="39" t="s">
        <v>98</v>
      </c>
      <c r="D147" s="39" t="s">
        <v>81</v>
      </c>
      <c r="E147" s="39" t="s">
        <v>33</v>
      </c>
      <c r="F147" s="40">
        <v>4</v>
      </c>
      <c r="G147" s="40" t="s">
        <v>194</v>
      </c>
      <c r="H147" s="48">
        <v>0.19463485786005807</v>
      </c>
      <c r="I147" s="48">
        <v>5.6032961871713086E-5</v>
      </c>
      <c r="J147" s="48">
        <v>9.682523733967037E-2</v>
      </c>
      <c r="K147" s="48">
        <v>0.84959025103572106</v>
      </c>
      <c r="L147" s="48">
        <v>0.14144769504375954</v>
      </c>
      <c r="M147" s="48">
        <v>0.24201446108075594</v>
      </c>
      <c r="N147" s="48">
        <v>0.38346215612451545</v>
      </c>
      <c r="O147" s="48">
        <v>0.38346215612451545</v>
      </c>
      <c r="P147" s="48">
        <v>1.395908874698817E-3</v>
      </c>
      <c r="Q147" s="48">
        <v>0.14909675933407959</v>
      </c>
      <c r="R147" s="23">
        <v>6003.9623280078949</v>
      </c>
      <c r="S147" s="48">
        <v>0.10927459493587814</v>
      </c>
      <c r="T147" s="48">
        <v>1.6765110323260283E-2</v>
      </c>
      <c r="U147" s="48">
        <v>7.0516339587396188E-3</v>
      </c>
      <c r="V147" s="23">
        <v>6011.6901957576229</v>
      </c>
    </row>
    <row r="148" spans="2:22" x14ac:dyDescent="0.3">
      <c r="B148" s="50" t="s">
        <v>97</v>
      </c>
      <c r="C148" s="44" t="s">
        <v>98</v>
      </c>
      <c r="D148" s="44"/>
      <c r="E148" s="44" t="s">
        <v>83</v>
      </c>
      <c r="F148" s="45"/>
      <c r="G148" s="45"/>
      <c r="H148" s="46">
        <f>SUM(H136:H147)</f>
        <v>7.8716396624254807</v>
      </c>
      <c r="I148" s="46">
        <f t="shared" ref="I148:V148" si="10">SUM(I136:I147)</f>
        <v>2.6308852088552067E-4</v>
      </c>
      <c r="J148" s="46">
        <f t="shared" si="10"/>
        <v>0.46852484921943999</v>
      </c>
      <c r="K148" s="46">
        <f t="shared" si="10"/>
        <v>3.2444932486038471</v>
      </c>
      <c r="L148" s="46">
        <f t="shared" si="10"/>
        <v>0.66919953388815856</v>
      </c>
      <c r="M148" s="46">
        <f t="shared" si="10"/>
        <v>1.0819287426563968</v>
      </c>
      <c r="N148" s="46">
        <f t="shared" si="10"/>
        <v>1.7511282765445557</v>
      </c>
      <c r="O148" s="46">
        <f t="shared" si="10"/>
        <v>1.7511282765445557</v>
      </c>
      <c r="P148" s="46">
        <f t="shared" si="10"/>
        <v>6.5541350817094621E-3</v>
      </c>
      <c r="Q148" s="46">
        <f t="shared" si="10"/>
        <v>0.6736826314419011</v>
      </c>
      <c r="R148" s="47">
        <f t="shared" si="10"/>
        <v>31873.358682563485</v>
      </c>
      <c r="S148" s="46">
        <f t="shared" si="10"/>
        <v>0.59504192286956392</v>
      </c>
      <c r="T148" s="46">
        <f t="shared" si="10"/>
        <v>7.5716161894777756E-2</v>
      </c>
      <c r="U148" s="46">
        <f t="shared" si="10"/>
        <v>3.1869824075612875E-2</v>
      </c>
      <c r="V148" s="47">
        <f t="shared" si="10"/>
        <v>31910.798146879868</v>
      </c>
    </row>
    <row r="149" spans="2:22" x14ac:dyDescent="0.3">
      <c r="B149" s="49" t="s">
        <v>99</v>
      </c>
      <c r="C149" s="39" t="s">
        <v>100</v>
      </c>
      <c r="D149" s="39" t="s">
        <v>81</v>
      </c>
      <c r="E149" s="39" t="s">
        <v>22</v>
      </c>
      <c r="F149" s="40">
        <v>1</v>
      </c>
      <c r="G149" s="40" t="s">
        <v>194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23"/>
      <c r="S149" s="48"/>
      <c r="T149" s="48"/>
      <c r="U149" s="48"/>
      <c r="V149" s="23"/>
    </row>
    <row r="150" spans="2:22" x14ac:dyDescent="0.3">
      <c r="B150" s="49" t="s">
        <v>99</v>
      </c>
      <c r="C150" s="39" t="s">
        <v>100</v>
      </c>
      <c r="D150" s="39" t="s">
        <v>81</v>
      </c>
      <c r="E150" s="39" t="s">
        <v>23</v>
      </c>
      <c r="F150" s="40">
        <v>1</v>
      </c>
      <c r="G150" s="40" t="s">
        <v>194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23"/>
      <c r="S150" s="48"/>
      <c r="T150" s="48"/>
      <c r="U150" s="48"/>
      <c r="V150" s="23"/>
    </row>
    <row r="151" spans="2:22" x14ac:dyDescent="0.3">
      <c r="B151" s="49" t="s">
        <v>99</v>
      </c>
      <c r="C151" s="39" t="s">
        <v>100</v>
      </c>
      <c r="D151" s="39" t="s">
        <v>81</v>
      </c>
      <c r="E151" s="39" t="s">
        <v>24</v>
      </c>
      <c r="F151" s="40">
        <v>1</v>
      </c>
      <c r="G151" s="40" t="s">
        <v>194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23"/>
      <c r="S151" s="48"/>
      <c r="T151" s="48"/>
      <c r="U151" s="48"/>
      <c r="V151" s="23"/>
    </row>
    <row r="152" spans="2:22" x14ac:dyDescent="0.3">
      <c r="B152" s="49" t="s">
        <v>99</v>
      </c>
      <c r="C152" s="39" t="s">
        <v>100</v>
      </c>
      <c r="D152" s="39" t="s">
        <v>81</v>
      </c>
      <c r="E152" s="39" t="s">
        <v>25</v>
      </c>
      <c r="F152" s="40">
        <v>2</v>
      </c>
      <c r="G152" s="40" t="s">
        <v>194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23">
        <v>0</v>
      </c>
      <c r="S152" s="48">
        <v>0</v>
      </c>
      <c r="T152" s="48">
        <v>0</v>
      </c>
      <c r="U152" s="48">
        <v>0</v>
      </c>
      <c r="V152" s="23">
        <v>0</v>
      </c>
    </row>
    <row r="153" spans="2:22" x14ac:dyDescent="0.3">
      <c r="B153" s="49" t="s">
        <v>99</v>
      </c>
      <c r="C153" s="39" t="s">
        <v>100</v>
      </c>
      <c r="D153" s="39" t="s">
        <v>81</v>
      </c>
      <c r="E153" s="39" t="s">
        <v>26</v>
      </c>
      <c r="F153" s="40">
        <v>2</v>
      </c>
      <c r="G153" s="40" t="s">
        <v>194</v>
      </c>
      <c r="H153" s="48">
        <v>0.21711304896373365</v>
      </c>
      <c r="I153" s="48">
        <v>4.0914632874149056E-6</v>
      </c>
      <c r="J153" s="48">
        <v>0</v>
      </c>
      <c r="K153" s="48">
        <v>0.10284981961409563</v>
      </c>
      <c r="L153" s="48">
        <v>5.8688635479844159E-3</v>
      </c>
      <c r="M153" s="48">
        <v>9.9847532463176545E-3</v>
      </c>
      <c r="N153" s="48">
        <v>1.5853616794302069E-2</v>
      </c>
      <c r="O153" s="48">
        <v>1.5853616794302069E-2</v>
      </c>
      <c r="P153" s="48">
        <v>1.0192768189700289E-4</v>
      </c>
      <c r="Q153" s="48">
        <v>6.105173693184477E-3</v>
      </c>
      <c r="R153" s="23">
        <v>362.55673752551178</v>
      </c>
      <c r="S153" s="48">
        <v>6.9561553458757225E-3</v>
      </c>
      <c r="T153" s="48">
        <v>6.9561553458757214E-4</v>
      </c>
      <c r="U153" s="48">
        <v>2.9312393969128464E-4</v>
      </c>
      <c r="V153" s="23">
        <v>362.93793483846582</v>
      </c>
    </row>
    <row r="154" spans="2:22" x14ac:dyDescent="0.3">
      <c r="B154" s="49" t="s">
        <v>99</v>
      </c>
      <c r="C154" s="39" t="s">
        <v>100</v>
      </c>
      <c r="D154" s="39" t="s">
        <v>81</v>
      </c>
      <c r="E154" s="39" t="s">
        <v>27</v>
      </c>
      <c r="F154" s="40">
        <v>2</v>
      </c>
      <c r="G154" s="40" t="s">
        <v>194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23">
        <v>0</v>
      </c>
      <c r="S154" s="48">
        <v>0</v>
      </c>
      <c r="T154" s="48">
        <v>0</v>
      </c>
      <c r="U154" s="48">
        <v>0</v>
      </c>
      <c r="V154" s="23">
        <v>0</v>
      </c>
    </row>
    <row r="155" spans="2:22" x14ac:dyDescent="0.3">
      <c r="B155" s="49" t="s">
        <v>99</v>
      </c>
      <c r="C155" s="39" t="s">
        <v>100</v>
      </c>
      <c r="D155" s="39" t="s">
        <v>81</v>
      </c>
      <c r="E155" s="39" t="s">
        <v>28</v>
      </c>
      <c r="F155" s="40">
        <v>3</v>
      </c>
      <c r="G155" s="40" t="s">
        <v>194</v>
      </c>
      <c r="H155" s="48">
        <v>4.612324129778396E-2</v>
      </c>
      <c r="I155" s="48">
        <v>4.4523830849492499E-7</v>
      </c>
      <c r="J155" s="48">
        <v>7.4567056324236413E-4</v>
      </c>
      <c r="K155" s="48">
        <v>2.3739971708759355E-2</v>
      </c>
      <c r="L155" s="48">
        <v>8.6232707573232793E-4</v>
      </c>
      <c r="M155" s="48">
        <v>2.5869812271969842E-3</v>
      </c>
      <c r="N155" s="48">
        <v>3.4493083029293117E-3</v>
      </c>
      <c r="O155" s="48">
        <v>3.4493083029293117E-3</v>
      </c>
      <c r="P155" s="48">
        <v>1.1091901720399886E-5</v>
      </c>
      <c r="Q155" s="48">
        <v>2.4962099560672654E-3</v>
      </c>
      <c r="R155" s="23">
        <v>53.013827096421529</v>
      </c>
      <c r="S155" s="48">
        <v>1.0205944610168734E-3</v>
      </c>
      <c r="T155" s="48">
        <v>1.0205944610168731E-4</v>
      </c>
      <c r="U155" s="48">
        <v>4.3006611319820551E-5</v>
      </c>
      <c r="V155" s="23">
        <v>53.069755672885258</v>
      </c>
    </row>
    <row r="156" spans="2:22" x14ac:dyDescent="0.3">
      <c r="B156" s="49" t="s">
        <v>99</v>
      </c>
      <c r="C156" s="39" t="s">
        <v>100</v>
      </c>
      <c r="D156" s="39" t="s">
        <v>81</v>
      </c>
      <c r="E156" s="39" t="s">
        <v>29</v>
      </c>
      <c r="F156" s="40">
        <v>3</v>
      </c>
      <c r="G156" s="40" t="s">
        <v>194</v>
      </c>
      <c r="H156" s="48">
        <v>0.10869940361512438</v>
      </c>
      <c r="I156" s="48">
        <v>8.0008003456010482E-6</v>
      </c>
      <c r="J156" s="48">
        <v>4.9153063547172193E-2</v>
      </c>
      <c r="K156" s="48">
        <v>0.14300724644546367</v>
      </c>
      <c r="L156" s="48">
        <v>2.4151242880250331E-2</v>
      </c>
      <c r="M156" s="48">
        <v>3.848773539720092E-2</v>
      </c>
      <c r="N156" s="48">
        <v>6.2638978277451254E-2</v>
      </c>
      <c r="O156" s="48">
        <v>6.2638978277451254E-2</v>
      </c>
      <c r="P156" s="48">
        <v>1.9931818404830679E-4</v>
      </c>
      <c r="Q156" s="48">
        <v>2.4915813322907744E-2</v>
      </c>
      <c r="R156" s="23">
        <v>1399.2805211907582</v>
      </c>
      <c r="S156" s="48">
        <v>2.6457018866054095E-2</v>
      </c>
      <c r="T156" s="48">
        <v>2.6459975576261794E-3</v>
      </c>
      <c r="U156" s="48">
        <v>1.1149905840617362E-3</v>
      </c>
      <c r="V156" s="23">
        <v>1400.7304539345823</v>
      </c>
    </row>
    <row r="157" spans="2:22" x14ac:dyDescent="0.3">
      <c r="B157" s="49" t="s">
        <v>99</v>
      </c>
      <c r="C157" s="39" t="s">
        <v>100</v>
      </c>
      <c r="D157" s="39" t="s">
        <v>81</v>
      </c>
      <c r="E157" s="39" t="s">
        <v>30</v>
      </c>
      <c r="F157" s="40">
        <v>3</v>
      </c>
      <c r="G157" s="40" t="s">
        <v>194</v>
      </c>
      <c r="H157" s="48">
        <v>0.26502642959096601</v>
      </c>
      <c r="I157" s="48">
        <v>5.2177807448734453E-5</v>
      </c>
      <c r="J157" s="48">
        <v>0.1166386171532552</v>
      </c>
      <c r="K157" s="48">
        <v>0.3707933062126707</v>
      </c>
      <c r="L157" s="48">
        <v>8.4230307461940282E-2</v>
      </c>
      <c r="M157" s="48">
        <v>0.14534670003988892</v>
      </c>
      <c r="N157" s="48">
        <v>0.22959000750182901</v>
      </c>
      <c r="O157" s="48">
        <v>0.22959000750182901</v>
      </c>
      <c r="P157" s="48">
        <v>1.2998681855649634E-3</v>
      </c>
      <c r="Q157" s="48">
        <v>9.0541840856162514E-2</v>
      </c>
      <c r="R157" s="23">
        <v>5281.1055122018615</v>
      </c>
      <c r="S157" s="48">
        <v>9.9815983538018294E-2</v>
      </c>
      <c r="T157" s="48">
        <v>9.9832466535744197E-3</v>
      </c>
      <c r="U157" s="48">
        <v>4.2068152522279087E-3</v>
      </c>
      <c r="V157" s="23">
        <v>5286.5759192930773</v>
      </c>
    </row>
    <row r="158" spans="2:22" x14ac:dyDescent="0.3">
      <c r="B158" s="49" t="s">
        <v>99</v>
      </c>
      <c r="C158" s="39" t="s">
        <v>100</v>
      </c>
      <c r="D158" s="39" t="s">
        <v>81</v>
      </c>
      <c r="E158" s="39" t="s">
        <v>31</v>
      </c>
      <c r="F158" s="40">
        <v>4</v>
      </c>
      <c r="G158" s="40" t="s">
        <v>194</v>
      </c>
      <c r="H158" s="48">
        <v>0.29850875342223354</v>
      </c>
      <c r="I158" s="48">
        <v>6.5444209738573696E-5</v>
      </c>
      <c r="J158" s="48">
        <v>0.16868683873184528</v>
      </c>
      <c r="K158" s="48">
        <v>0.72259979027672916</v>
      </c>
      <c r="L158" s="48">
        <v>0.11417938236350714</v>
      </c>
      <c r="M158" s="48">
        <v>0.17211395199035093</v>
      </c>
      <c r="N158" s="48">
        <v>0.28629333435385806</v>
      </c>
      <c r="O158" s="48">
        <v>0.28629333435385806</v>
      </c>
      <c r="P158" s="48">
        <v>1.630364523311836E-3</v>
      </c>
      <c r="Q158" s="48">
        <v>0.10957884277505421</v>
      </c>
      <c r="R158" s="23">
        <v>6166.5382118721445</v>
      </c>
      <c r="S158" s="48">
        <v>0.1160003846138474</v>
      </c>
      <c r="T158" s="48">
        <v>1.2149376840164636E-2</v>
      </c>
      <c r="U158" s="48">
        <v>5.1183784268749692E-3</v>
      </c>
      <c r="V158" s="23">
        <v>6173.0587357858612</v>
      </c>
    </row>
    <row r="159" spans="2:22" x14ac:dyDescent="0.3">
      <c r="B159" s="49" t="s">
        <v>99</v>
      </c>
      <c r="C159" s="39" t="s">
        <v>100</v>
      </c>
      <c r="D159" s="39" t="s">
        <v>81</v>
      </c>
      <c r="E159" s="39" t="s">
        <v>32</v>
      </c>
      <c r="F159" s="40">
        <v>4</v>
      </c>
      <c r="G159" s="40" t="s">
        <v>194</v>
      </c>
      <c r="H159" s="48">
        <v>0.27960780916025452</v>
      </c>
      <c r="I159" s="48">
        <v>6.4075493574307482E-5</v>
      </c>
      <c r="J159" s="48">
        <v>0.24859534846120229</v>
      </c>
      <c r="K159" s="48">
        <v>1.0246823904603717</v>
      </c>
      <c r="L159" s="48">
        <v>0.2120229046350168</v>
      </c>
      <c r="M159" s="48">
        <v>0.33277580191896178</v>
      </c>
      <c r="N159" s="48">
        <v>0.54479870655397844</v>
      </c>
      <c r="O159" s="48">
        <v>0.54479870655397844</v>
      </c>
      <c r="P159" s="48">
        <v>1.5962666820266073E-3</v>
      </c>
      <c r="Q159" s="48">
        <v>0.20732058714035417</v>
      </c>
      <c r="R159" s="23">
        <v>8178.6118374714679</v>
      </c>
      <c r="S159" s="48">
        <v>0.1523672177555504</v>
      </c>
      <c r="T159" s="48">
        <v>2.3484824981739417E-2</v>
      </c>
      <c r="U159" s="48">
        <v>9.8778805037618746E-3</v>
      </c>
      <c r="V159" s="23">
        <v>8189.4194957599175</v>
      </c>
    </row>
    <row r="160" spans="2:22" x14ac:dyDescent="0.3">
      <c r="B160" s="49" t="s">
        <v>99</v>
      </c>
      <c r="C160" s="39" t="s">
        <v>100</v>
      </c>
      <c r="D160" s="39" t="s">
        <v>81</v>
      </c>
      <c r="E160" s="39" t="s">
        <v>33</v>
      </c>
      <c r="F160" s="40">
        <v>4</v>
      </c>
      <c r="G160" s="40" t="s">
        <v>194</v>
      </c>
      <c r="H160" s="48">
        <v>0.21474719179884899</v>
      </c>
      <c r="I160" s="48">
        <v>8.3044687769221796E-5</v>
      </c>
      <c r="J160" s="48">
        <v>0.21903758337502577</v>
      </c>
      <c r="K160" s="48">
        <v>1.0076854236180026</v>
      </c>
      <c r="L160" s="48">
        <v>0.23498463730926811</v>
      </c>
      <c r="M160" s="48">
        <v>0.36993002626840144</v>
      </c>
      <c r="N160" s="48">
        <v>0.60491466359066903</v>
      </c>
      <c r="O160" s="48">
        <v>0.60491466359066903</v>
      </c>
      <c r="P160" s="48">
        <v>2.0688325724964028E-3</v>
      </c>
      <c r="Q160" s="48">
        <v>0.23010302752889811</v>
      </c>
      <c r="R160" s="23">
        <v>9075.9915532330269</v>
      </c>
      <c r="S160" s="48">
        <v>0.16594007754785123</v>
      </c>
      <c r="T160" s="48">
        <v>2.6106143149191106E-2</v>
      </c>
      <c r="U160" s="48">
        <v>1.0979661586719716E-2</v>
      </c>
      <c r="V160" s="23">
        <v>9087.9196858301821</v>
      </c>
    </row>
    <row r="161" spans="2:22" x14ac:dyDescent="0.3">
      <c r="B161" s="50" t="s">
        <v>99</v>
      </c>
      <c r="C161" s="44" t="s">
        <v>100</v>
      </c>
      <c r="D161" s="44"/>
      <c r="E161" s="44" t="s">
        <v>83</v>
      </c>
      <c r="F161" s="45"/>
      <c r="G161" s="45"/>
      <c r="H161" s="46">
        <f>SUM(H149:H160)</f>
        <v>1.429825877848945</v>
      </c>
      <c r="I161" s="46">
        <f t="shared" ref="I161:V161" si="11">SUM(I149:I160)</f>
        <v>2.7727970047234832E-4</v>
      </c>
      <c r="J161" s="46">
        <f t="shared" si="11"/>
        <v>0.80285712183174307</v>
      </c>
      <c r="K161" s="46">
        <f t="shared" si="11"/>
        <v>3.3953579483360929</v>
      </c>
      <c r="L161" s="46">
        <f t="shared" si="11"/>
        <v>0.67629966527369945</v>
      </c>
      <c r="M161" s="46">
        <f t="shared" si="11"/>
        <v>1.0712259500883188</v>
      </c>
      <c r="N161" s="46">
        <f t="shared" si="11"/>
        <v>1.7475386153750172</v>
      </c>
      <c r="O161" s="46">
        <f t="shared" si="11"/>
        <v>1.7475386153750172</v>
      </c>
      <c r="P161" s="46">
        <f t="shared" si="11"/>
        <v>6.9076697310655188E-3</v>
      </c>
      <c r="Q161" s="46">
        <f t="shared" si="11"/>
        <v>0.67106149527262848</v>
      </c>
      <c r="R161" s="47">
        <f t="shared" si="11"/>
        <v>30517.098200591194</v>
      </c>
      <c r="S161" s="46">
        <f t="shared" si="11"/>
        <v>0.56855743212821397</v>
      </c>
      <c r="T161" s="46">
        <f t="shared" si="11"/>
        <v>7.5167264162985012E-2</v>
      </c>
      <c r="U161" s="46">
        <f t="shared" si="11"/>
        <v>3.1633856904657309E-2</v>
      </c>
      <c r="V161" s="47">
        <f t="shared" si="11"/>
        <v>30553.711981114968</v>
      </c>
    </row>
    <row r="162" spans="2:22" x14ac:dyDescent="0.3">
      <c r="B162" s="49" t="s">
        <v>101</v>
      </c>
      <c r="C162" s="39" t="s">
        <v>102</v>
      </c>
      <c r="D162" s="39" t="s">
        <v>81</v>
      </c>
      <c r="E162" s="39" t="s">
        <v>22</v>
      </c>
      <c r="F162" s="40">
        <v>1</v>
      </c>
      <c r="G162" s="40" t="s">
        <v>194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23"/>
      <c r="S162" s="48"/>
      <c r="T162" s="48"/>
      <c r="U162" s="48"/>
      <c r="V162" s="23"/>
    </row>
    <row r="163" spans="2:22" x14ac:dyDescent="0.3">
      <c r="B163" s="49" t="s">
        <v>101</v>
      </c>
      <c r="C163" s="39" t="s">
        <v>102</v>
      </c>
      <c r="D163" s="39" t="s">
        <v>81</v>
      </c>
      <c r="E163" s="39" t="s">
        <v>23</v>
      </c>
      <c r="F163" s="40">
        <v>1</v>
      </c>
      <c r="G163" s="40" t="s">
        <v>194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23"/>
      <c r="S163" s="48"/>
      <c r="T163" s="48"/>
      <c r="U163" s="48"/>
      <c r="V163" s="23"/>
    </row>
    <row r="164" spans="2:22" x14ac:dyDescent="0.3">
      <c r="B164" s="49" t="s">
        <v>101</v>
      </c>
      <c r="C164" s="39" t="s">
        <v>102</v>
      </c>
      <c r="D164" s="39" t="s">
        <v>81</v>
      </c>
      <c r="E164" s="39" t="s">
        <v>24</v>
      </c>
      <c r="F164" s="40">
        <v>1</v>
      </c>
      <c r="G164" s="40" t="s">
        <v>194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23"/>
      <c r="S164" s="48"/>
      <c r="T164" s="48"/>
      <c r="U164" s="48"/>
      <c r="V164" s="23"/>
    </row>
    <row r="165" spans="2:22" x14ac:dyDescent="0.3">
      <c r="B165" s="49" t="s">
        <v>101</v>
      </c>
      <c r="C165" s="39" t="s">
        <v>102</v>
      </c>
      <c r="D165" s="39" t="s">
        <v>81</v>
      </c>
      <c r="E165" s="39" t="s">
        <v>25</v>
      </c>
      <c r="F165" s="40">
        <v>2</v>
      </c>
      <c r="G165" s="40" t="s">
        <v>194</v>
      </c>
      <c r="H165" s="48">
        <v>0.26480088807046359</v>
      </c>
      <c r="I165" s="48">
        <v>3.5533614966699499E-6</v>
      </c>
      <c r="J165" s="48">
        <v>0</v>
      </c>
      <c r="K165" s="48">
        <v>1.3647656221204204E-4</v>
      </c>
      <c r="L165" s="48">
        <v>5.1075196970738253E-3</v>
      </c>
      <c r="M165" s="48">
        <v>8.6894717280492258E-3</v>
      </c>
      <c r="N165" s="48">
        <v>1.3796991425123049E-2</v>
      </c>
      <c r="O165" s="48">
        <v>1.3796991425123049E-2</v>
      </c>
      <c r="P165" s="48">
        <v>8.852233903984789E-5</v>
      </c>
      <c r="Q165" s="48">
        <v>5.3131742861368507E-3</v>
      </c>
      <c r="R165" s="23">
        <v>314.87393653125173</v>
      </c>
      <c r="S165" s="48">
        <v>6.0537615424995717E-3</v>
      </c>
      <c r="T165" s="48">
        <v>6.0537615424995713E-4</v>
      </c>
      <c r="U165" s="48">
        <v>2.5509816055806721E-4</v>
      </c>
      <c r="V165" s="23">
        <v>315.20568266378069</v>
      </c>
    </row>
    <row r="166" spans="2:22" x14ac:dyDescent="0.3">
      <c r="B166" s="49" t="s">
        <v>101</v>
      </c>
      <c r="C166" s="39" t="s">
        <v>102</v>
      </c>
      <c r="D166" s="39" t="s">
        <v>81</v>
      </c>
      <c r="E166" s="39" t="s">
        <v>26</v>
      </c>
      <c r="F166" s="40">
        <v>2</v>
      </c>
      <c r="G166" s="40" t="s">
        <v>194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23">
        <v>0</v>
      </c>
      <c r="S166" s="48">
        <v>0</v>
      </c>
      <c r="T166" s="48">
        <v>0</v>
      </c>
      <c r="U166" s="48">
        <v>0</v>
      </c>
      <c r="V166" s="23">
        <v>0</v>
      </c>
    </row>
    <row r="167" spans="2:22" x14ac:dyDescent="0.3">
      <c r="B167" s="49" t="s">
        <v>101</v>
      </c>
      <c r="C167" s="39" t="s">
        <v>102</v>
      </c>
      <c r="D167" s="39" t="s">
        <v>81</v>
      </c>
      <c r="E167" s="39" t="s">
        <v>27</v>
      </c>
      <c r="F167" s="40">
        <v>2</v>
      </c>
      <c r="G167" s="40" t="s">
        <v>194</v>
      </c>
      <c r="H167" s="48">
        <v>1.4665641146544171E-3</v>
      </c>
      <c r="I167" s="48">
        <v>1.2030446103388737E-7</v>
      </c>
      <c r="J167" s="48">
        <v>6.5294011635071505E-4</v>
      </c>
      <c r="K167" s="48">
        <v>2.0030238719280303E-3</v>
      </c>
      <c r="L167" s="48">
        <v>1.7289774017190736E-4</v>
      </c>
      <c r="M167" s="48">
        <v>3.2849764743591924E-4</v>
      </c>
      <c r="N167" s="48">
        <v>5.0139538760782655E-4</v>
      </c>
      <c r="O167" s="48">
        <v>5.0139538760782655E-4</v>
      </c>
      <c r="P167" s="48">
        <v>2.9970585029494741E-6</v>
      </c>
      <c r="Q167" s="48">
        <v>2.2890271339920233E-4</v>
      </c>
      <c r="R167" s="23">
        <v>10.808152173476669</v>
      </c>
      <c r="S167" s="48">
        <v>2.0486241517102678E-4</v>
      </c>
      <c r="T167" s="48">
        <v>2.048838141932735E-5</v>
      </c>
      <c r="U167" s="48">
        <v>8.6335503897523577E-6</v>
      </c>
      <c r="V167" s="23">
        <v>10.819379271518907</v>
      </c>
    </row>
    <row r="168" spans="2:22" x14ac:dyDescent="0.3">
      <c r="B168" s="49" t="s">
        <v>101</v>
      </c>
      <c r="C168" s="39" t="s">
        <v>102</v>
      </c>
      <c r="D168" s="39" t="s">
        <v>81</v>
      </c>
      <c r="E168" s="39" t="s">
        <v>28</v>
      </c>
      <c r="F168" s="40">
        <v>3</v>
      </c>
      <c r="G168" s="40" t="s">
        <v>194</v>
      </c>
      <c r="H168" s="48">
        <v>5.0609016720722391E-2</v>
      </c>
      <c r="I168" s="48">
        <v>5.7727209294203568E-7</v>
      </c>
      <c r="J168" s="48">
        <v>8.0482116804943347E-4</v>
      </c>
      <c r="K168" s="48">
        <v>2.7589155714786911E-2</v>
      </c>
      <c r="L168" s="48">
        <v>1.0585210703861166E-3</v>
      </c>
      <c r="M168" s="48">
        <v>3.1755632111583497E-3</v>
      </c>
      <c r="N168" s="48">
        <v>4.2340842815444665E-3</v>
      </c>
      <c r="O168" s="48">
        <v>4.2340842815444665E-3</v>
      </c>
      <c r="P168" s="48">
        <v>1.4381164420661236E-5</v>
      </c>
      <c r="Q168" s="48">
        <v>3.0641399405913899E-3</v>
      </c>
      <c r="R168" s="23">
        <v>65.069980227184914</v>
      </c>
      <c r="S168" s="48">
        <v>1.2527969626701841E-3</v>
      </c>
      <c r="T168" s="48">
        <v>1.2527969626701841E-4</v>
      </c>
      <c r="U168" s="48">
        <v>5.2791342785190359E-5</v>
      </c>
      <c r="V168" s="23">
        <v>65.138633500739232</v>
      </c>
    </row>
    <row r="169" spans="2:22" x14ac:dyDescent="0.3">
      <c r="B169" s="49" t="s">
        <v>101</v>
      </c>
      <c r="C169" s="39" t="s">
        <v>102</v>
      </c>
      <c r="D169" s="39" t="s">
        <v>81</v>
      </c>
      <c r="E169" s="39" t="s">
        <v>29</v>
      </c>
      <c r="F169" s="40">
        <v>3</v>
      </c>
      <c r="G169" s="40" t="s">
        <v>194</v>
      </c>
      <c r="H169" s="48">
        <v>0.69023246212628975</v>
      </c>
      <c r="I169" s="48">
        <v>1.372667428867797E-5</v>
      </c>
      <c r="J169" s="48">
        <v>3.9945961401134933E-2</v>
      </c>
      <c r="K169" s="48">
        <v>0.24394295854290518</v>
      </c>
      <c r="L169" s="48">
        <v>3.5492502954958517E-2</v>
      </c>
      <c r="M169" s="48">
        <v>5.9661469262300072E-2</v>
      </c>
      <c r="N169" s="48">
        <v>9.5153972217258589E-2</v>
      </c>
      <c r="O169" s="48">
        <v>9.5153972217258589E-2</v>
      </c>
      <c r="P169" s="48">
        <v>3.419627629811003E-4</v>
      </c>
      <c r="Q169" s="48">
        <v>3.9128728229829268E-2</v>
      </c>
      <c r="R169" s="23">
        <v>2117.5966893852597</v>
      </c>
      <c r="S169" s="48">
        <v>4.0061153912847668E-2</v>
      </c>
      <c r="T169" s="48">
        <v>4.0065512721177594E-3</v>
      </c>
      <c r="U169" s="48">
        <v>1.6883110869284756E-3</v>
      </c>
      <c r="V169" s="23">
        <v>2119.7921705121726</v>
      </c>
    </row>
    <row r="170" spans="2:22" x14ac:dyDescent="0.3">
      <c r="B170" s="49" t="s">
        <v>101</v>
      </c>
      <c r="C170" s="39" t="s">
        <v>102</v>
      </c>
      <c r="D170" s="39" t="s">
        <v>81</v>
      </c>
      <c r="E170" s="39" t="s">
        <v>30</v>
      </c>
      <c r="F170" s="40">
        <v>3</v>
      </c>
      <c r="G170" s="40" t="s">
        <v>194</v>
      </c>
      <c r="H170" s="48">
        <v>3.6471066267618513</v>
      </c>
      <c r="I170" s="48">
        <v>7.5561123228921401E-5</v>
      </c>
      <c r="J170" s="48">
        <v>0.1022974487161066</v>
      </c>
      <c r="K170" s="48">
        <v>0.73218544225162174</v>
      </c>
      <c r="L170" s="48">
        <v>0.19220525661909688</v>
      </c>
      <c r="M170" s="48">
        <v>0.3059851896517129</v>
      </c>
      <c r="N170" s="48">
        <v>0.49819044627080972</v>
      </c>
      <c r="O170" s="48">
        <v>0.49819044627080972</v>
      </c>
      <c r="P170" s="48">
        <v>1.882399912018744E-3</v>
      </c>
      <c r="Q170" s="48">
        <v>0.19030890995395017</v>
      </c>
      <c r="R170" s="23">
        <v>11388.524967346129</v>
      </c>
      <c r="S170" s="48">
        <v>0.21521253332513232</v>
      </c>
      <c r="T170" s="48">
        <v>2.1523811747677996E-2</v>
      </c>
      <c r="U170" s="48">
        <v>9.0698672267395357E-3</v>
      </c>
      <c r="V170" s="23">
        <v>11400.319376580062</v>
      </c>
    </row>
    <row r="171" spans="2:22" x14ac:dyDescent="0.3">
      <c r="B171" s="49" t="s">
        <v>101</v>
      </c>
      <c r="C171" s="39" t="s">
        <v>102</v>
      </c>
      <c r="D171" s="39" t="s">
        <v>81</v>
      </c>
      <c r="E171" s="39" t="s">
        <v>31</v>
      </c>
      <c r="F171" s="40">
        <v>4</v>
      </c>
      <c r="G171" s="40" t="s">
        <v>194</v>
      </c>
      <c r="H171" s="48">
        <v>0.25418596650928527</v>
      </c>
      <c r="I171" s="48">
        <v>8.3892817199782361E-5</v>
      </c>
      <c r="J171" s="48">
        <v>0.16846698753796535</v>
      </c>
      <c r="K171" s="48">
        <v>0.64872170304896382</v>
      </c>
      <c r="L171" s="48">
        <v>0.15967655910962994</v>
      </c>
      <c r="M171" s="48">
        <v>0.27330630929628452</v>
      </c>
      <c r="N171" s="48">
        <v>0.43298286840591443</v>
      </c>
      <c r="O171" s="48">
        <v>0.43298286840591443</v>
      </c>
      <c r="P171" s="48">
        <v>2.0899614109419467E-3</v>
      </c>
      <c r="Q171" s="48">
        <v>0.16845787896362954</v>
      </c>
      <c r="R171" s="23">
        <v>8464.7413930232415</v>
      </c>
      <c r="S171" s="48">
        <v>0.15833379223276706</v>
      </c>
      <c r="T171" s="48">
        <v>1.8925675646364035E-2</v>
      </c>
      <c r="U171" s="48">
        <v>7.9681742196143785E-3</v>
      </c>
      <c r="V171" s="23">
        <v>8474.3395891716755</v>
      </c>
    </row>
    <row r="172" spans="2:22" x14ac:dyDescent="0.3">
      <c r="B172" s="49" t="s">
        <v>101</v>
      </c>
      <c r="C172" s="39" t="s">
        <v>102</v>
      </c>
      <c r="D172" s="39" t="s">
        <v>81</v>
      </c>
      <c r="E172" s="39" t="s">
        <v>32</v>
      </c>
      <c r="F172" s="40">
        <v>4</v>
      </c>
      <c r="G172" s="40" t="s">
        <v>194</v>
      </c>
      <c r="H172" s="48">
        <v>0.88044872099908889</v>
      </c>
      <c r="I172" s="48">
        <v>2.2839456076248198E-5</v>
      </c>
      <c r="J172" s="48">
        <v>7.6899595781499727E-2</v>
      </c>
      <c r="K172" s="48">
        <v>0.80473996272292481</v>
      </c>
      <c r="L172" s="48">
        <v>8.0454327306821186E-2</v>
      </c>
      <c r="M172" s="48">
        <v>0.12201039556983699</v>
      </c>
      <c r="N172" s="48">
        <v>0.2024647228766582</v>
      </c>
      <c r="O172" s="48">
        <v>0.2024647228766582</v>
      </c>
      <c r="P172" s="48">
        <v>5.689829408468851E-4</v>
      </c>
      <c r="Q172" s="48">
        <v>7.8891469310899617E-2</v>
      </c>
      <c r="R172" s="23">
        <v>2923.8648475884361</v>
      </c>
      <c r="S172" s="48">
        <v>5.4539846772651168E-2</v>
      </c>
      <c r="T172" s="48">
        <v>8.5216740081876258E-3</v>
      </c>
      <c r="U172" s="48">
        <v>3.5841089745861118E-3</v>
      </c>
      <c r="V172" s="23">
        <v>2927.7678026121921</v>
      </c>
    </row>
    <row r="173" spans="2:22" x14ac:dyDescent="0.3">
      <c r="B173" s="49" t="s">
        <v>101</v>
      </c>
      <c r="C173" s="39" t="s">
        <v>102</v>
      </c>
      <c r="D173" s="39" t="s">
        <v>81</v>
      </c>
      <c r="E173" s="39" t="s">
        <v>33</v>
      </c>
      <c r="F173" s="40">
        <v>4</v>
      </c>
      <c r="G173" s="40" t="s">
        <v>194</v>
      </c>
      <c r="H173" s="48">
        <v>0.16923118375613291</v>
      </c>
      <c r="I173" s="48">
        <v>1.8054036196062473E-6</v>
      </c>
      <c r="J173" s="48">
        <v>1.9255370762732464E-3</v>
      </c>
      <c r="K173" s="48">
        <v>8.5405798550042364E-2</v>
      </c>
      <c r="L173" s="48">
        <v>3.1961854792448333E-3</v>
      </c>
      <c r="M173" s="48">
        <v>9.3810177811330542E-3</v>
      </c>
      <c r="N173" s="48">
        <v>1.2590203260377899E-2</v>
      </c>
      <c r="O173" s="48">
        <v>1.2590203260377899E-2</v>
      </c>
      <c r="P173" s="48">
        <v>4.4976721751594232E-5</v>
      </c>
      <c r="Q173" s="48">
        <v>8.955759970829185E-3</v>
      </c>
      <c r="R173" s="23">
        <v>192.67508102288986</v>
      </c>
      <c r="S173" s="48">
        <v>3.7108349333336336E-3</v>
      </c>
      <c r="T173" s="48">
        <v>3.7830744113465553E-4</v>
      </c>
      <c r="U173" s="48">
        <v>1.5939809967961235E-4</v>
      </c>
      <c r="V173" s="23">
        <v>192.88058751368123</v>
      </c>
    </row>
    <row r="174" spans="2:22" x14ac:dyDescent="0.3">
      <c r="B174" s="50" t="s">
        <v>101</v>
      </c>
      <c r="C174" s="44" t="s">
        <v>102</v>
      </c>
      <c r="D174" s="44"/>
      <c r="E174" s="44" t="s">
        <v>83</v>
      </c>
      <c r="F174" s="45"/>
      <c r="G174" s="45"/>
      <c r="H174" s="46">
        <f>SUM(H162:H173)</f>
        <v>5.9580814290584891</v>
      </c>
      <c r="I174" s="46">
        <f t="shared" ref="I174:V174" si="12">SUM(I162:I173)</f>
        <v>2.0207641246388207E-4</v>
      </c>
      <c r="J174" s="46">
        <f t="shared" si="12"/>
        <v>0.39099329179738002</v>
      </c>
      <c r="K174" s="46">
        <f t="shared" si="12"/>
        <v>2.5447245212653846</v>
      </c>
      <c r="L174" s="46">
        <f t="shared" si="12"/>
        <v>0.47736376997738322</v>
      </c>
      <c r="M174" s="46">
        <f t="shared" si="12"/>
        <v>0.78253791414791107</v>
      </c>
      <c r="N174" s="46">
        <f t="shared" si="12"/>
        <v>1.2599146841252944</v>
      </c>
      <c r="O174" s="46">
        <f t="shared" si="12"/>
        <v>1.2599146841252944</v>
      </c>
      <c r="P174" s="46">
        <f t="shared" si="12"/>
        <v>5.0341843105037292E-3</v>
      </c>
      <c r="Q174" s="46">
        <f t="shared" si="12"/>
        <v>0.49434896336926526</v>
      </c>
      <c r="R174" s="47">
        <f t="shared" si="12"/>
        <v>25478.155047297874</v>
      </c>
      <c r="S174" s="46">
        <f t="shared" si="12"/>
        <v>0.47936958209707264</v>
      </c>
      <c r="T174" s="46">
        <f t="shared" si="12"/>
        <v>5.4107164347418378E-2</v>
      </c>
      <c r="U174" s="46">
        <f t="shared" si="12"/>
        <v>2.2786382661281128E-2</v>
      </c>
      <c r="V174" s="47">
        <f t="shared" si="12"/>
        <v>25506.263221825822</v>
      </c>
    </row>
    <row r="175" spans="2:22" x14ac:dyDescent="0.3">
      <c r="B175" s="38">
        <v>104</v>
      </c>
      <c r="C175" s="39" t="s">
        <v>103</v>
      </c>
      <c r="D175" s="39" t="s">
        <v>81</v>
      </c>
      <c r="E175" s="39" t="s">
        <v>22</v>
      </c>
      <c r="F175" s="40">
        <v>1</v>
      </c>
      <c r="G175" s="40" t="s">
        <v>104</v>
      </c>
      <c r="H175" s="41"/>
      <c r="I175" s="41"/>
      <c r="J175" s="41"/>
      <c r="K175" s="41"/>
      <c r="L175" s="41">
        <v>4.9489440820148736E-2</v>
      </c>
      <c r="M175" s="41"/>
      <c r="N175" s="41">
        <v>3.1426293648411464E-2</v>
      </c>
      <c r="O175" s="41">
        <v>1.0562086377727851E-4</v>
      </c>
      <c r="P175" s="41"/>
      <c r="Q175" s="41"/>
      <c r="R175" s="42"/>
      <c r="S175" s="41"/>
      <c r="T175" s="41"/>
      <c r="U175" s="41"/>
      <c r="V175" s="42"/>
    </row>
    <row r="176" spans="2:22" x14ac:dyDescent="0.3">
      <c r="B176" s="38">
        <v>104</v>
      </c>
      <c r="C176" s="39" t="s">
        <v>103</v>
      </c>
      <c r="D176" s="39" t="s">
        <v>81</v>
      </c>
      <c r="E176" s="39" t="s">
        <v>23</v>
      </c>
      <c r="F176" s="40">
        <v>1</v>
      </c>
      <c r="G176" s="40" t="s">
        <v>104</v>
      </c>
      <c r="H176" s="41"/>
      <c r="I176" s="41"/>
      <c r="J176" s="41"/>
      <c r="K176" s="41"/>
      <c r="L176" s="41">
        <v>8.735883633031255E-2</v>
      </c>
      <c r="M176" s="41"/>
      <c r="N176" s="41">
        <v>5.5473741424497819E-2</v>
      </c>
      <c r="O176" s="41">
        <v>1.8644210964753794E-4</v>
      </c>
      <c r="P176" s="41"/>
      <c r="Q176" s="41"/>
      <c r="R176" s="42"/>
      <c r="S176" s="41"/>
      <c r="T176" s="41"/>
      <c r="U176" s="41"/>
      <c r="V176" s="42"/>
    </row>
    <row r="177" spans="2:22" x14ac:dyDescent="0.3">
      <c r="B177" s="38">
        <v>104</v>
      </c>
      <c r="C177" s="39" t="s">
        <v>103</v>
      </c>
      <c r="D177" s="39" t="s">
        <v>81</v>
      </c>
      <c r="E177" s="39" t="s">
        <v>24</v>
      </c>
      <c r="F177" s="40">
        <v>1</v>
      </c>
      <c r="G177" s="40" t="s">
        <v>104</v>
      </c>
      <c r="H177" s="41"/>
      <c r="I177" s="41"/>
      <c r="J177" s="41"/>
      <c r="K177" s="41"/>
      <c r="L177" s="41">
        <v>0.10404558490748504</v>
      </c>
      <c r="M177" s="41"/>
      <c r="N177" s="41">
        <v>6.6069994930961648E-2</v>
      </c>
      <c r="O177" s="41">
        <v>2.2205513677306718E-4</v>
      </c>
      <c r="P177" s="41"/>
      <c r="Q177" s="41"/>
      <c r="R177" s="42"/>
      <c r="S177" s="41"/>
      <c r="T177" s="41"/>
      <c r="U177" s="41"/>
      <c r="V177" s="42"/>
    </row>
    <row r="178" spans="2:22" x14ac:dyDescent="0.3">
      <c r="B178" s="38">
        <v>104</v>
      </c>
      <c r="C178" s="39" t="s">
        <v>103</v>
      </c>
      <c r="D178" s="39" t="s">
        <v>81</v>
      </c>
      <c r="E178" s="39" t="s">
        <v>25</v>
      </c>
      <c r="F178" s="40">
        <v>2</v>
      </c>
      <c r="G178" s="40" t="s">
        <v>104</v>
      </c>
      <c r="H178" s="41"/>
      <c r="I178" s="41"/>
      <c r="J178" s="41"/>
      <c r="K178" s="41"/>
      <c r="L178" s="41">
        <v>7.0183708194247282E-2</v>
      </c>
      <c r="M178" s="41"/>
      <c r="N178" s="41">
        <v>4.4567361976514008E-2</v>
      </c>
      <c r="O178" s="41">
        <v>1.4978677794134305E-4</v>
      </c>
      <c r="P178" s="41"/>
      <c r="Q178" s="41"/>
      <c r="R178" s="42"/>
      <c r="S178" s="41"/>
      <c r="T178" s="41"/>
      <c r="U178" s="41"/>
      <c r="V178" s="42"/>
    </row>
    <row r="179" spans="2:22" x14ac:dyDescent="0.3">
      <c r="B179" s="38">
        <v>104</v>
      </c>
      <c r="C179" s="39" t="s">
        <v>103</v>
      </c>
      <c r="D179" s="39" t="s">
        <v>81</v>
      </c>
      <c r="E179" s="39" t="s">
        <v>26</v>
      </c>
      <c r="F179" s="40">
        <v>2</v>
      </c>
      <c r="G179" s="40" t="s">
        <v>104</v>
      </c>
      <c r="H179" s="41"/>
      <c r="I179" s="41"/>
      <c r="J179" s="41"/>
      <c r="K179" s="41"/>
      <c r="L179" s="41">
        <v>7.1563725234319059E-2</v>
      </c>
      <c r="M179" s="41"/>
      <c r="N179" s="41">
        <v>4.5443686704019298E-2</v>
      </c>
      <c r="O179" s="41">
        <v>1.5273202422790846E-4</v>
      </c>
      <c r="P179" s="41"/>
      <c r="Q179" s="41"/>
      <c r="R179" s="42"/>
      <c r="S179" s="41"/>
      <c r="T179" s="41"/>
      <c r="U179" s="41"/>
      <c r="V179" s="42"/>
    </row>
    <row r="180" spans="2:22" x14ac:dyDescent="0.3">
      <c r="B180" s="38">
        <v>104</v>
      </c>
      <c r="C180" s="39" t="s">
        <v>103</v>
      </c>
      <c r="D180" s="39" t="s">
        <v>81</v>
      </c>
      <c r="E180" s="39" t="s">
        <v>27</v>
      </c>
      <c r="F180" s="40">
        <v>2</v>
      </c>
      <c r="G180" s="40" t="s">
        <v>104</v>
      </c>
      <c r="H180" s="41"/>
      <c r="I180" s="41"/>
      <c r="J180" s="41"/>
      <c r="K180" s="41"/>
      <c r="L180" s="41">
        <v>0.10819768372144327</v>
      </c>
      <c r="M180" s="41"/>
      <c r="N180" s="41">
        <v>6.8706619520414403E-2</v>
      </c>
      <c r="O180" s="41">
        <v>2.3091658794226964E-4</v>
      </c>
      <c r="P180" s="41"/>
      <c r="Q180" s="41"/>
      <c r="R180" s="42"/>
      <c r="S180" s="41"/>
      <c r="T180" s="41"/>
      <c r="U180" s="41"/>
      <c r="V180" s="42"/>
    </row>
    <row r="181" spans="2:22" x14ac:dyDescent="0.3">
      <c r="B181" s="38">
        <v>104</v>
      </c>
      <c r="C181" s="39" t="s">
        <v>103</v>
      </c>
      <c r="D181" s="39" t="s">
        <v>81</v>
      </c>
      <c r="E181" s="39" t="s">
        <v>28</v>
      </c>
      <c r="F181" s="40">
        <v>3</v>
      </c>
      <c r="G181" s="40" t="s">
        <v>104</v>
      </c>
      <c r="H181" s="41"/>
      <c r="I181" s="41"/>
      <c r="J181" s="41"/>
      <c r="K181" s="41"/>
      <c r="L181" s="41">
        <v>0.1213922282874304</v>
      </c>
      <c r="M181" s="41"/>
      <c r="N181" s="41">
        <v>7.7085288287246437E-2</v>
      </c>
      <c r="O181" s="41">
        <v>2.5907651804275215E-4</v>
      </c>
      <c r="P181" s="41"/>
      <c r="Q181" s="41"/>
      <c r="R181" s="42"/>
      <c r="S181" s="41"/>
      <c r="T181" s="41"/>
      <c r="U181" s="41"/>
      <c r="V181" s="42"/>
    </row>
    <row r="182" spans="2:22" x14ac:dyDescent="0.3">
      <c r="B182" s="38">
        <v>104</v>
      </c>
      <c r="C182" s="39" t="s">
        <v>103</v>
      </c>
      <c r="D182" s="39" t="s">
        <v>81</v>
      </c>
      <c r="E182" s="39" t="s">
        <v>29</v>
      </c>
      <c r="F182" s="40">
        <v>3</v>
      </c>
      <c r="G182" s="40" t="s">
        <v>104</v>
      </c>
      <c r="H182" s="41"/>
      <c r="I182" s="41"/>
      <c r="J182" s="41"/>
      <c r="K182" s="41"/>
      <c r="L182" s="41">
        <v>0.13494785119074568</v>
      </c>
      <c r="M182" s="41"/>
      <c r="N182" s="41">
        <v>8.5693245437032606E-2</v>
      </c>
      <c r="O182" s="41">
        <v>2.8800706517280396E-4</v>
      </c>
      <c r="P182" s="41"/>
      <c r="Q182" s="41"/>
      <c r="R182" s="42"/>
      <c r="S182" s="41"/>
      <c r="T182" s="41"/>
      <c r="U182" s="41"/>
      <c r="V182" s="42"/>
    </row>
    <row r="183" spans="2:22" x14ac:dyDescent="0.3">
      <c r="B183" s="38">
        <v>104</v>
      </c>
      <c r="C183" s="39" t="s">
        <v>103</v>
      </c>
      <c r="D183" s="39" t="s">
        <v>81</v>
      </c>
      <c r="E183" s="39" t="s">
        <v>30</v>
      </c>
      <c r="F183" s="40">
        <v>3</v>
      </c>
      <c r="G183" s="40" t="s">
        <v>104</v>
      </c>
      <c r="H183" s="41"/>
      <c r="I183" s="41"/>
      <c r="J183" s="41"/>
      <c r="K183" s="41"/>
      <c r="L183" s="41">
        <v>0.12054715699425371</v>
      </c>
      <c r="M183" s="41"/>
      <c r="N183" s="41">
        <v>7.6548659499911256E-2</v>
      </c>
      <c r="O183" s="41">
        <v>2.5727295836498016E-4</v>
      </c>
      <c r="P183" s="41"/>
      <c r="Q183" s="41"/>
      <c r="R183" s="42"/>
      <c r="S183" s="41"/>
      <c r="T183" s="41"/>
      <c r="U183" s="41"/>
      <c r="V183" s="42"/>
    </row>
    <row r="184" spans="2:22" x14ac:dyDescent="0.3">
      <c r="B184" s="38">
        <v>104</v>
      </c>
      <c r="C184" s="39" t="s">
        <v>103</v>
      </c>
      <c r="D184" s="39" t="s">
        <v>81</v>
      </c>
      <c r="E184" s="39" t="s">
        <v>31</v>
      </c>
      <c r="F184" s="40">
        <v>4</v>
      </c>
      <c r="G184" s="40" t="s">
        <v>104</v>
      </c>
      <c r="H184" s="41"/>
      <c r="I184" s="41"/>
      <c r="J184" s="41"/>
      <c r="K184" s="41"/>
      <c r="L184" s="41">
        <v>0.13149568892585498</v>
      </c>
      <c r="M184" s="41"/>
      <c r="N184" s="41">
        <v>8.3501087609816824E-2</v>
      </c>
      <c r="O184" s="41">
        <v>2.8063942564658331E-4</v>
      </c>
      <c r="P184" s="41"/>
      <c r="Q184" s="41"/>
      <c r="R184" s="42"/>
      <c r="S184" s="41"/>
      <c r="T184" s="41"/>
      <c r="U184" s="41"/>
      <c r="V184" s="42"/>
    </row>
    <row r="185" spans="2:22" x14ac:dyDescent="0.3">
      <c r="B185" s="38">
        <v>104</v>
      </c>
      <c r="C185" s="39" t="s">
        <v>103</v>
      </c>
      <c r="D185" s="39" t="s">
        <v>81</v>
      </c>
      <c r="E185" s="39" t="s">
        <v>32</v>
      </c>
      <c r="F185" s="40">
        <v>4</v>
      </c>
      <c r="G185" s="40" t="s">
        <v>104</v>
      </c>
      <c r="H185" s="41"/>
      <c r="I185" s="41"/>
      <c r="J185" s="41"/>
      <c r="K185" s="41"/>
      <c r="L185" s="41">
        <v>0.10184630908441296</v>
      </c>
      <c r="M185" s="41"/>
      <c r="N185" s="41">
        <v>6.4673432620207527E-2</v>
      </c>
      <c r="O185" s="41">
        <v>2.1736142012830791E-4</v>
      </c>
      <c r="P185" s="41"/>
      <c r="Q185" s="41"/>
      <c r="R185" s="42"/>
      <c r="S185" s="41"/>
      <c r="T185" s="41"/>
      <c r="U185" s="41"/>
      <c r="V185" s="42"/>
    </row>
    <row r="186" spans="2:22" x14ac:dyDescent="0.3">
      <c r="B186" s="38">
        <v>104</v>
      </c>
      <c r="C186" s="39" t="s">
        <v>103</v>
      </c>
      <c r="D186" s="39" t="s">
        <v>81</v>
      </c>
      <c r="E186" s="39" t="s">
        <v>33</v>
      </c>
      <c r="F186" s="40">
        <v>4</v>
      </c>
      <c r="G186" s="40" t="s">
        <v>104</v>
      </c>
      <c r="H186" s="41"/>
      <c r="I186" s="41"/>
      <c r="J186" s="41"/>
      <c r="K186" s="41"/>
      <c r="L186" s="41">
        <v>8.5737960834196547E-2</v>
      </c>
      <c r="M186" s="41"/>
      <c r="N186" s="41">
        <v>5.4444469150164133E-2</v>
      </c>
      <c r="O186" s="41">
        <v>1.829828208146462E-4</v>
      </c>
      <c r="P186" s="41"/>
      <c r="Q186" s="41"/>
      <c r="R186" s="42"/>
      <c r="S186" s="41"/>
      <c r="T186" s="41"/>
      <c r="U186" s="41"/>
      <c r="V186" s="42"/>
    </row>
    <row r="187" spans="2:22" x14ac:dyDescent="0.3">
      <c r="B187" s="43">
        <v>104</v>
      </c>
      <c r="C187" s="44" t="s">
        <v>103</v>
      </c>
      <c r="D187" s="44"/>
      <c r="E187" s="44" t="s">
        <v>83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1.1868061745248504</v>
      </c>
      <c r="M187" s="51">
        <f t="shared" si="13"/>
        <v>0</v>
      </c>
      <c r="N187" s="51">
        <f t="shared" si="13"/>
        <v>0.75363388080919735</v>
      </c>
      <c r="O187" s="51">
        <f t="shared" si="13"/>
        <v>2.5328937084794778E-3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3">
      <c r="B188" s="38">
        <v>203</v>
      </c>
      <c r="C188" s="39" t="s">
        <v>105</v>
      </c>
      <c r="D188" s="39" t="s">
        <v>81</v>
      </c>
      <c r="E188" s="39" t="s">
        <v>22</v>
      </c>
      <c r="F188" s="40">
        <v>1</v>
      </c>
      <c r="G188" s="40" t="s">
        <v>104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2"/>
      <c r="S188" s="41"/>
      <c r="T188" s="41"/>
      <c r="U188" s="41"/>
      <c r="V188" s="42"/>
    </row>
    <row r="189" spans="2:22" x14ac:dyDescent="0.3">
      <c r="B189" s="38">
        <v>203</v>
      </c>
      <c r="C189" s="39" t="s">
        <v>105</v>
      </c>
      <c r="D189" s="39" t="s">
        <v>81</v>
      </c>
      <c r="E189" s="39" t="s">
        <v>23</v>
      </c>
      <c r="F189" s="40">
        <v>1</v>
      </c>
      <c r="G189" s="40" t="s">
        <v>104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2"/>
      <c r="S189" s="41"/>
      <c r="T189" s="41"/>
      <c r="U189" s="41"/>
      <c r="V189" s="42"/>
    </row>
    <row r="190" spans="2:22" x14ac:dyDescent="0.3">
      <c r="B190" s="38">
        <v>203</v>
      </c>
      <c r="C190" s="39" t="s">
        <v>105</v>
      </c>
      <c r="D190" s="39" t="s">
        <v>81</v>
      </c>
      <c r="E190" s="39" t="s">
        <v>24</v>
      </c>
      <c r="F190" s="40">
        <v>1</v>
      </c>
      <c r="G190" s="40" t="s">
        <v>104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2"/>
      <c r="S190" s="41"/>
      <c r="T190" s="41"/>
      <c r="U190" s="41"/>
      <c r="V190" s="42"/>
    </row>
    <row r="191" spans="2:22" x14ac:dyDescent="0.3">
      <c r="B191" s="38">
        <v>203</v>
      </c>
      <c r="C191" s="39" t="s">
        <v>105</v>
      </c>
      <c r="D191" s="39" t="s">
        <v>81</v>
      </c>
      <c r="E191" s="39" t="s">
        <v>25</v>
      </c>
      <c r="F191" s="40">
        <v>2</v>
      </c>
      <c r="G191" s="40" t="s">
        <v>104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41"/>
      <c r="T191" s="41"/>
      <c r="U191" s="41"/>
      <c r="V191" s="42"/>
    </row>
    <row r="192" spans="2:22" x14ac:dyDescent="0.3">
      <c r="B192" s="38">
        <v>203</v>
      </c>
      <c r="C192" s="39" t="s">
        <v>105</v>
      </c>
      <c r="D192" s="39" t="s">
        <v>81</v>
      </c>
      <c r="E192" s="39" t="s">
        <v>26</v>
      </c>
      <c r="F192" s="40">
        <v>2</v>
      </c>
      <c r="G192" s="40" t="s">
        <v>104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2"/>
      <c r="S192" s="41"/>
      <c r="T192" s="41"/>
      <c r="U192" s="41"/>
      <c r="V192" s="42"/>
    </row>
    <row r="193" spans="2:24" x14ac:dyDescent="0.3">
      <c r="B193" s="38">
        <v>203</v>
      </c>
      <c r="C193" s="39" t="s">
        <v>105</v>
      </c>
      <c r="D193" s="39" t="s">
        <v>81</v>
      </c>
      <c r="E193" s="39" t="s">
        <v>27</v>
      </c>
      <c r="F193" s="40">
        <v>2</v>
      </c>
      <c r="G193" s="40" t="s">
        <v>104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41"/>
      <c r="T193" s="41"/>
      <c r="U193" s="41"/>
      <c r="V193" s="42"/>
    </row>
    <row r="194" spans="2:24" x14ac:dyDescent="0.3">
      <c r="B194" s="38">
        <v>203</v>
      </c>
      <c r="C194" s="39" t="s">
        <v>105</v>
      </c>
      <c r="D194" s="39" t="s">
        <v>81</v>
      </c>
      <c r="E194" s="39" t="s">
        <v>28</v>
      </c>
      <c r="F194" s="40">
        <v>3</v>
      </c>
      <c r="G194" s="40" t="s">
        <v>104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2"/>
      <c r="S194" s="41"/>
      <c r="T194" s="41"/>
      <c r="U194" s="41"/>
      <c r="V194" s="42"/>
      <c r="W194" s="48"/>
    </row>
    <row r="195" spans="2:24" x14ac:dyDescent="0.3">
      <c r="B195" s="38">
        <v>203</v>
      </c>
      <c r="C195" s="39" t="s">
        <v>105</v>
      </c>
      <c r="D195" s="39" t="s">
        <v>81</v>
      </c>
      <c r="E195" s="39" t="s">
        <v>29</v>
      </c>
      <c r="F195" s="40">
        <v>3</v>
      </c>
      <c r="G195" s="40" t="s">
        <v>104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41"/>
      <c r="T195" s="41"/>
      <c r="U195" s="41"/>
      <c r="V195" s="42"/>
    </row>
    <row r="196" spans="2:24" x14ac:dyDescent="0.3">
      <c r="B196" s="38">
        <v>203</v>
      </c>
      <c r="C196" s="39" t="s">
        <v>105</v>
      </c>
      <c r="D196" s="39" t="s">
        <v>81</v>
      </c>
      <c r="E196" s="39" t="s">
        <v>30</v>
      </c>
      <c r="F196" s="40">
        <v>3</v>
      </c>
      <c r="G196" s="40" t="s">
        <v>104</v>
      </c>
      <c r="H196" s="41"/>
      <c r="I196" s="41"/>
      <c r="J196" s="41"/>
      <c r="K196" s="41"/>
      <c r="L196" s="41">
        <v>0.34909743017386941</v>
      </c>
      <c r="M196" s="41"/>
      <c r="N196" s="41">
        <v>0.22168038617407959</v>
      </c>
      <c r="O196" s="41">
        <v>7.4504725667420488E-4</v>
      </c>
      <c r="P196" s="41"/>
      <c r="Q196" s="41"/>
      <c r="R196" s="42"/>
      <c r="S196" s="41"/>
      <c r="T196" s="41"/>
      <c r="U196" s="41"/>
      <c r="V196" s="42"/>
    </row>
    <row r="197" spans="2:24" x14ac:dyDescent="0.3">
      <c r="B197" s="38">
        <v>203</v>
      </c>
      <c r="C197" s="39" t="s">
        <v>105</v>
      </c>
      <c r="D197" s="39" t="s">
        <v>81</v>
      </c>
      <c r="E197" s="39" t="s">
        <v>31</v>
      </c>
      <c r="F197" s="40">
        <v>4</v>
      </c>
      <c r="G197" s="40" t="s">
        <v>104</v>
      </c>
      <c r="H197" s="41"/>
      <c r="I197" s="41"/>
      <c r="J197" s="41"/>
      <c r="K197" s="41"/>
      <c r="L197" s="41">
        <v>0.37858339750647735</v>
      </c>
      <c r="M197" s="41"/>
      <c r="N197" s="41">
        <v>0.24040427257379715</v>
      </c>
      <c r="O197" s="41">
        <v>8.0797650556785469E-4</v>
      </c>
      <c r="P197" s="41"/>
      <c r="Q197" s="41"/>
      <c r="R197" s="42"/>
      <c r="S197" s="41"/>
      <c r="T197" s="41"/>
      <c r="U197" s="41"/>
      <c r="V197" s="42"/>
    </row>
    <row r="198" spans="2:24" x14ac:dyDescent="0.3">
      <c r="B198" s="38">
        <v>203</v>
      </c>
      <c r="C198" s="39" t="s">
        <v>105</v>
      </c>
      <c r="D198" s="39" t="s">
        <v>81</v>
      </c>
      <c r="E198" s="39" t="s">
        <v>32</v>
      </c>
      <c r="F198" s="40">
        <v>4</v>
      </c>
      <c r="G198" s="40" t="s">
        <v>104</v>
      </c>
      <c r="H198" s="41"/>
      <c r="I198" s="41"/>
      <c r="J198" s="41"/>
      <c r="K198" s="41"/>
      <c r="L198" s="41">
        <v>0.36170002466566881</v>
      </c>
      <c r="M198" s="41"/>
      <c r="N198" s="41">
        <v>0.22968316067845224</v>
      </c>
      <c r="O198" s="41">
        <v>7.7194384095560797E-4</v>
      </c>
      <c r="P198" s="41"/>
      <c r="Q198" s="41"/>
      <c r="R198" s="42"/>
      <c r="S198" s="41"/>
      <c r="T198" s="41"/>
      <c r="U198" s="41"/>
      <c r="V198" s="42"/>
    </row>
    <row r="199" spans="2:24" x14ac:dyDescent="0.3">
      <c r="B199" s="38">
        <v>203</v>
      </c>
      <c r="C199" s="39" t="s">
        <v>105</v>
      </c>
      <c r="D199" s="39" t="s">
        <v>81</v>
      </c>
      <c r="E199" s="39" t="s">
        <v>33</v>
      </c>
      <c r="F199" s="40">
        <v>4</v>
      </c>
      <c r="G199" s="40" t="s">
        <v>104</v>
      </c>
      <c r="H199" s="41"/>
      <c r="I199" s="41"/>
      <c r="J199" s="41"/>
      <c r="K199" s="41"/>
      <c r="L199" s="41">
        <v>0.3275970857507009</v>
      </c>
      <c r="M199" s="41"/>
      <c r="N199" s="41">
        <v>0.20802745079661242</v>
      </c>
      <c r="O199" s="41">
        <v>6.9916100474145962E-4</v>
      </c>
      <c r="P199" s="41"/>
      <c r="Q199" s="41"/>
      <c r="R199" s="42"/>
      <c r="S199" s="41"/>
      <c r="T199" s="41"/>
      <c r="U199" s="41"/>
      <c r="V199" s="42"/>
    </row>
    <row r="200" spans="2:24" x14ac:dyDescent="0.3">
      <c r="B200" s="43">
        <v>203</v>
      </c>
      <c r="C200" s="44" t="s">
        <v>105</v>
      </c>
      <c r="D200" s="44"/>
      <c r="E200" s="44" t="s">
        <v>83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1.4169779380967165</v>
      </c>
      <c r="M200" s="51">
        <f t="shared" si="14"/>
        <v>0</v>
      </c>
      <c r="N200" s="51">
        <f t="shared" si="14"/>
        <v>0.89979527022294148</v>
      </c>
      <c r="O200" s="51">
        <f t="shared" si="14"/>
        <v>3.0241286079391271E-3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  <c r="X200" s="48"/>
    </row>
    <row r="201" spans="2:24" x14ac:dyDescent="0.3">
      <c r="B201" s="38">
        <v>204</v>
      </c>
      <c r="C201" s="39" t="s">
        <v>106</v>
      </c>
      <c r="D201" s="39" t="s">
        <v>81</v>
      </c>
      <c r="E201" s="39" t="s">
        <v>22</v>
      </c>
      <c r="F201" s="40">
        <v>1</v>
      </c>
      <c r="G201" s="40" t="s">
        <v>110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23"/>
      <c r="S201" s="48"/>
      <c r="T201" s="48"/>
      <c r="U201" s="48"/>
      <c r="V201" s="23"/>
    </row>
    <row r="202" spans="2:24" x14ac:dyDescent="0.3">
      <c r="B202" s="38">
        <v>204</v>
      </c>
      <c r="C202" s="39" t="s">
        <v>106</v>
      </c>
      <c r="D202" s="39" t="s">
        <v>81</v>
      </c>
      <c r="E202" s="39" t="s">
        <v>23</v>
      </c>
      <c r="F202" s="40">
        <v>1</v>
      </c>
      <c r="G202" s="40" t="s">
        <v>110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23"/>
      <c r="S202" s="48"/>
      <c r="T202" s="48"/>
      <c r="U202" s="48"/>
      <c r="V202" s="23"/>
    </row>
    <row r="203" spans="2:24" x14ac:dyDescent="0.3">
      <c r="B203" s="38">
        <v>204</v>
      </c>
      <c r="C203" s="39" t="s">
        <v>106</v>
      </c>
      <c r="D203" s="39" t="s">
        <v>81</v>
      </c>
      <c r="E203" s="39" t="s">
        <v>24</v>
      </c>
      <c r="F203" s="40">
        <v>1</v>
      </c>
      <c r="G203" s="40" t="s">
        <v>110</v>
      </c>
      <c r="H203" s="48">
        <v>5.460764014588235E-3</v>
      </c>
      <c r="I203" s="48">
        <v>2.9071274523815211E-8</v>
      </c>
      <c r="J203" s="48">
        <v>0</v>
      </c>
      <c r="K203" s="48">
        <v>6.50090954117647E-3</v>
      </c>
      <c r="L203" s="48">
        <v>1.2351728128235292E-4</v>
      </c>
      <c r="M203" s="48">
        <v>3.7055184384705885E-4</v>
      </c>
      <c r="N203" s="48">
        <v>4.9406912512941169E-4</v>
      </c>
      <c r="O203" s="48">
        <v>4.9406912512941169E-4</v>
      </c>
      <c r="P203" s="48">
        <v>7.2423175129504558E-7</v>
      </c>
      <c r="Q203" s="48">
        <v>3.575500247647059E-4</v>
      </c>
      <c r="R203" s="23">
        <v>7.5560950244451766</v>
      </c>
      <c r="S203" s="48">
        <v>1.4618705206441033E-4</v>
      </c>
      <c r="T203" s="48">
        <v>1.4618705206441033E-5</v>
      </c>
      <c r="U203" s="48">
        <v>6.1601448648470802E-6</v>
      </c>
      <c r="V203" s="23">
        <v>7.5641060748983078</v>
      </c>
    </row>
    <row r="204" spans="2:24" x14ac:dyDescent="0.3">
      <c r="B204" s="38">
        <v>204</v>
      </c>
      <c r="C204" s="39" t="s">
        <v>106</v>
      </c>
      <c r="D204" s="39" t="s">
        <v>81</v>
      </c>
      <c r="E204" s="39" t="s">
        <v>25</v>
      </c>
      <c r="F204" s="40">
        <v>2</v>
      </c>
      <c r="G204" s="40" t="s">
        <v>110</v>
      </c>
      <c r="H204" s="48">
        <v>1.4892992767058829E-2</v>
      </c>
      <c r="I204" s="48">
        <v>2.0885453874954297E-7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5.2030428951640519E-6</v>
      </c>
      <c r="Q204" s="48">
        <v>9.751364311764713E-4</v>
      </c>
      <c r="R204" s="23">
        <v>20.614018827250312</v>
      </c>
      <c r="S204" s="48">
        <v>3.9869196017566452E-4</v>
      </c>
      <c r="T204" s="48">
        <v>3.9869196017566437E-5</v>
      </c>
      <c r="U204" s="48">
        <v>1.6800395085946596E-5</v>
      </c>
      <c r="V204" s="23">
        <v>20.635867146667945</v>
      </c>
    </row>
    <row r="205" spans="2:24" x14ac:dyDescent="0.3">
      <c r="B205" s="38">
        <v>204</v>
      </c>
      <c r="C205" s="39" t="s">
        <v>106</v>
      </c>
      <c r="D205" s="39" t="s">
        <v>81</v>
      </c>
      <c r="E205" s="39" t="s">
        <v>26</v>
      </c>
      <c r="F205" s="40">
        <v>2</v>
      </c>
      <c r="G205" s="40" t="s">
        <v>110</v>
      </c>
      <c r="H205" s="48">
        <v>1.5389425859294124E-2</v>
      </c>
      <c r="I205" s="48">
        <v>1.937715040749662E-7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4.8272901015167002E-6</v>
      </c>
      <c r="Q205" s="48">
        <v>1.0076409788823536E-3</v>
      </c>
      <c r="R205" s="23">
        <v>21.295304580757563</v>
      </c>
      <c r="S205" s="48">
        <v>4.1198169218151996E-4</v>
      </c>
      <c r="T205" s="48">
        <v>4.1198169218151984E-5</v>
      </c>
      <c r="U205" s="48">
        <v>1.736040825547815E-5</v>
      </c>
      <c r="V205" s="23">
        <v>21.317881177489117</v>
      </c>
    </row>
    <row r="206" spans="2:24" x14ac:dyDescent="0.3">
      <c r="B206" s="38">
        <v>204</v>
      </c>
      <c r="C206" s="39" t="s">
        <v>106</v>
      </c>
      <c r="D206" s="39" t="s">
        <v>81</v>
      </c>
      <c r="E206" s="39" t="s">
        <v>27</v>
      </c>
      <c r="F206" s="40">
        <v>2</v>
      </c>
      <c r="G206" s="40" t="s">
        <v>110</v>
      </c>
      <c r="H206" s="48">
        <v>1.4892992767058829E-2</v>
      </c>
      <c r="I206" s="48">
        <v>2.0277103066426662E-7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5.0514888340922552E-6</v>
      </c>
      <c r="Q206" s="48">
        <v>9.751364311764713E-4</v>
      </c>
      <c r="R206" s="23">
        <v>20.620524111812326</v>
      </c>
      <c r="S206" s="48">
        <v>3.9869196017566452E-4</v>
      </c>
      <c r="T206" s="48">
        <v>3.9869196017566437E-5</v>
      </c>
      <c r="U206" s="48">
        <v>1.6800395085946596E-5</v>
      </c>
      <c r="V206" s="23">
        <v>20.642372431229958</v>
      </c>
    </row>
    <row r="207" spans="2:24" x14ac:dyDescent="0.3">
      <c r="B207" s="38">
        <v>204</v>
      </c>
      <c r="C207" s="39" t="s">
        <v>106</v>
      </c>
      <c r="D207" s="39" t="s">
        <v>81</v>
      </c>
      <c r="E207" s="39" t="s">
        <v>28</v>
      </c>
      <c r="F207" s="40">
        <v>3</v>
      </c>
      <c r="G207" s="40" t="s">
        <v>110</v>
      </c>
      <c r="H207" s="48">
        <v>1.5389425859294124E-2</v>
      </c>
      <c r="I207" s="48">
        <v>1.9134925678664906E-7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4.7669463971410832E-6</v>
      </c>
      <c r="Q207" s="48">
        <v>1.0076409788823536E-3</v>
      </c>
      <c r="R207" s="23">
        <v>21.301203537171144</v>
      </c>
      <c r="S207" s="48">
        <v>4.1198169218151996E-4</v>
      </c>
      <c r="T207" s="48">
        <v>4.1198169218151984E-5</v>
      </c>
      <c r="U207" s="48">
        <v>1.736040825547815E-5</v>
      </c>
      <c r="V207" s="23">
        <v>21.323780133902687</v>
      </c>
    </row>
    <row r="208" spans="2:24" x14ac:dyDescent="0.3">
      <c r="B208" s="38">
        <v>204</v>
      </c>
      <c r="C208" s="39" t="s">
        <v>106</v>
      </c>
      <c r="D208" s="39" t="s">
        <v>81</v>
      </c>
      <c r="E208" s="39" t="s">
        <v>29</v>
      </c>
      <c r="F208" s="40">
        <v>3</v>
      </c>
      <c r="G208" s="40" t="s">
        <v>110</v>
      </c>
      <c r="H208" s="48">
        <v>1.5389425859294124E-2</v>
      </c>
      <c r="I208" s="48">
        <v>1.5412623103507831E-7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3.8396359310493198E-6</v>
      </c>
      <c r="Q208" s="48">
        <v>1.0076409788823536E-3</v>
      </c>
      <c r="R208" s="23">
        <v>21.281197102688203</v>
      </c>
      <c r="S208" s="48">
        <v>4.1198169218151996E-4</v>
      </c>
      <c r="T208" s="48">
        <v>4.1198169218151984E-5</v>
      </c>
      <c r="U208" s="48">
        <v>1.736040825547815E-5</v>
      </c>
      <c r="V208" s="23">
        <v>21.303773699419747</v>
      </c>
    </row>
    <row r="209" spans="2:22" x14ac:dyDescent="0.3">
      <c r="B209" s="38">
        <v>204</v>
      </c>
      <c r="C209" s="39" t="s">
        <v>106</v>
      </c>
      <c r="D209" s="39" t="s">
        <v>81</v>
      </c>
      <c r="E209" s="39" t="s">
        <v>30</v>
      </c>
      <c r="F209" s="40">
        <v>3</v>
      </c>
      <c r="G209" s="40" t="s">
        <v>110</v>
      </c>
      <c r="H209" s="48">
        <v>1.4892992767058829E-2</v>
      </c>
      <c r="I209" s="48">
        <v>1.4614029531316105E-7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3.6406880586787476E-6</v>
      </c>
      <c r="Q209" s="48">
        <v>9.751364311764713E-4</v>
      </c>
      <c r="R209" s="23">
        <v>20.597805701842436</v>
      </c>
      <c r="S209" s="48">
        <v>3.9869196017566452E-4</v>
      </c>
      <c r="T209" s="48">
        <v>3.9869196017566437E-5</v>
      </c>
      <c r="U209" s="48">
        <v>1.6800395085946596E-5</v>
      </c>
      <c r="V209" s="23">
        <v>20.619654021260065</v>
      </c>
    </row>
    <row r="210" spans="2:22" x14ac:dyDescent="0.3">
      <c r="B210" s="38">
        <v>204</v>
      </c>
      <c r="C210" s="39" t="s">
        <v>106</v>
      </c>
      <c r="D210" s="39" t="s">
        <v>81</v>
      </c>
      <c r="E210" s="39" t="s">
        <v>31</v>
      </c>
      <c r="F210" s="40">
        <v>4</v>
      </c>
      <c r="G210" s="40" t="s">
        <v>110</v>
      </c>
      <c r="H210" s="48">
        <v>1.5389425859294124E-2</v>
      </c>
      <c r="I210" s="48">
        <v>2.2058906295688643E-7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5.4953766561189259E-6</v>
      </c>
      <c r="Q210" s="48">
        <v>1.0076409788823536E-3</v>
      </c>
      <c r="R210" s="23">
        <v>21.324637435130452</v>
      </c>
      <c r="S210" s="48">
        <v>4.1198169218151996E-4</v>
      </c>
      <c r="T210" s="48">
        <v>4.1198169218151984E-5</v>
      </c>
      <c r="U210" s="48">
        <v>1.736040825547815E-5</v>
      </c>
      <c r="V210" s="23">
        <v>21.347214031861991</v>
      </c>
    </row>
    <row r="211" spans="2:22" x14ac:dyDescent="0.3">
      <c r="B211" s="38">
        <v>204</v>
      </c>
      <c r="C211" s="39" t="s">
        <v>106</v>
      </c>
      <c r="D211" s="39" t="s">
        <v>81</v>
      </c>
      <c r="E211" s="39" t="s">
        <v>32</v>
      </c>
      <c r="F211" s="40">
        <v>4</v>
      </c>
      <c r="G211" s="40" t="s">
        <v>110</v>
      </c>
      <c r="H211" s="48">
        <v>1.4892992767058829E-2</v>
      </c>
      <c r="I211" s="48">
        <v>1.6174020361378806E-7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4.0293173531855971E-6</v>
      </c>
      <c r="Q211" s="48">
        <v>9.751364311764713E-4</v>
      </c>
      <c r="R211" s="23">
        <v>20.640375559443818</v>
      </c>
      <c r="S211" s="48">
        <v>3.9869196017566452E-4</v>
      </c>
      <c r="T211" s="48">
        <v>3.9869196017566437E-5</v>
      </c>
      <c r="U211" s="48">
        <v>1.6800395085946596E-5</v>
      </c>
      <c r="V211" s="23">
        <v>20.662223878861447</v>
      </c>
    </row>
    <row r="212" spans="2:22" x14ac:dyDescent="0.3">
      <c r="B212" s="38">
        <v>204</v>
      </c>
      <c r="C212" s="39" t="s">
        <v>106</v>
      </c>
      <c r="D212" s="39" t="s">
        <v>81</v>
      </c>
      <c r="E212" s="39" t="s">
        <v>33</v>
      </c>
      <c r="F212" s="40">
        <v>4</v>
      </c>
      <c r="G212" s="40" t="s">
        <v>110</v>
      </c>
      <c r="H212" s="48">
        <v>1.5389425859294124E-2</v>
      </c>
      <c r="I212" s="48">
        <v>1.9963791914895591E-7</v>
      </c>
      <c r="J212" s="48">
        <v>0</v>
      </c>
      <c r="K212" s="48">
        <v>1.8320745070588236E-2</v>
      </c>
      <c r="L212" s="48">
        <v>3.4809415634117657E-4</v>
      </c>
      <c r="M212" s="48">
        <v>1.0442824690235289E-3</v>
      </c>
      <c r="N212" s="48">
        <v>1.3923766253647063E-3</v>
      </c>
      <c r="O212" s="48">
        <v>1.3923766253647063E-3</v>
      </c>
      <c r="P212" s="48">
        <v>4.9734358805529383E-6</v>
      </c>
      <c r="Q212" s="48">
        <v>1.0076409788823536E-3</v>
      </c>
      <c r="R212" s="23">
        <v>21.283632065814174</v>
      </c>
      <c r="S212" s="48">
        <v>4.1198169218151996E-4</v>
      </c>
      <c r="T212" s="48">
        <v>4.1198169218151984E-5</v>
      </c>
      <c r="U212" s="48">
        <v>1.736040825547815E-5</v>
      </c>
      <c r="V212" s="23">
        <v>21.306208662545728</v>
      </c>
    </row>
    <row r="213" spans="2:22" x14ac:dyDescent="0.3">
      <c r="B213" s="43">
        <v>204</v>
      </c>
      <c r="C213" s="44" t="s">
        <v>106</v>
      </c>
      <c r="D213" s="44"/>
      <c r="E213" s="44" t="s">
        <v>83</v>
      </c>
      <c r="F213" s="45"/>
      <c r="G213" s="45"/>
      <c r="H213" s="46">
        <f>SUM(H201:H212)</f>
        <v>0.14197986437929416</v>
      </c>
      <c r="I213" s="46">
        <f t="shared" ref="I213:V213" si="15">SUM(I201:I212)</f>
        <v>1.70805131686711E-6</v>
      </c>
      <c r="J213" s="46">
        <f t="shared" si="15"/>
        <v>0</v>
      </c>
      <c r="K213" s="46">
        <f t="shared" si="15"/>
        <v>0.16902364807058823</v>
      </c>
      <c r="L213" s="46">
        <f t="shared" si="15"/>
        <v>3.2114493133411776E-3</v>
      </c>
      <c r="M213" s="46">
        <f t="shared" si="15"/>
        <v>9.6343479400235257E-3</v>
      </c>
      <c r="N213" s="46">
        <f t="shared" si="15"/>
        <v>1.284579725336471E-2</v>
      </c>
      <c r="O213" s="46">
        <f t="shared" si="15"/>
        <v>1.284579725336471E-2</v>
      </c>
      <c r="P213" s="46">
        <f t="shared" si="15"/>
        <v>4.2551453858794669E-5</v>
      </c>
      <c r="Q213" s="46">
        <f t="shared" si="15"/>
        <v>9.2963006438823593E-3</v>
      </c>
      <c r="R213" s="47">
        <f t="shared" si="15"/>
        <v>196.51479394635561</v>
      </c>
      <c r="S213" s="46">
        <f t="shared" si="15"/>
        <v>3.8008633536746684E-3</v>
      </c>
      <c r="T213" s="46">
        <f t="shared" si="15"/>
        <v>3.8008633536746667E-4</v>
      </c>
      <c r="U213" s="46">
        <f t="shared" si="15"/>
        <v>1.6016376648602423E-4</v>
      </c>
      <c r="V213" s="47">
        <f t="shared" si="15"/>
        <v>196.72308125813703</v>
      </c>
    </row>
    <row r="214" spans="2:22" x14ac:dyDescent="0.3">
      <c r="B214" s="38">
        <v>204</v>
      </c>
      <c r="C214" s="39" t="s">
        <v>107</v>
      </c>
      <c r="D214" s="39" t="s">
        <v>81</v>
      </c>
      <c r="E214" s="39" t="s">
        <v>22</v>
      </c>
      <c r="F214" s="40">
        <v>1</v>
      </c>
      <c r="G214" s="40" t="s">
        <v>110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23"/>
      <c r="S214" s="48"/>
      <c r="T214" s="48"/>
      <c r="U214" s="48"/>
      <c r="V214" s="23"/>
    </row>
    <row r="215" spans="2:22" x14ac:dyDescent="0.3">
      <c r="B215" s="38">
        <v>204</v>
      </c>
      <c r="C215" s="39" t="s">
        <v>107</v>
      </c>
      <c r="D215" s="39" t="s">
        <v>81</v>
      </c>
      <c r="E215" s="39" t="s">
        <v>23</v>
      </c>
      <c r="F215" s="40">
        <v>1</v>
      </c>
      <c r="G215" s="40" t="s">
        <v>110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23"/>
      <c r="S215" s="48"/>
      <c r="T215" s="48"/>
      <c r="U215" s="48"/>
      <c r="V215" s="23"/>
    </row>
    <row r="216" spans="2:22" x14ac:dyDescent="0.3">
      <c r="B216" s="38">
        <v>204</v>
      </c>
      <c r="C216" s="39" t="s">
        <v>107</v>
      </c>
      <c r="D216" s="39" t="s">
        <v>81</v>
      </c>
      <c r="E216" s="39" t="s">
        <v>24</v>
      </c>
      <c r="F216" s="40">
        <v>1</v>
      </c>
      <c r="G216" s="40" t="s">
        <v>110</v>
      </c>
      <c r="H216" s="48">
        <v>1.9389653378815712E-3</v>
      </c>
      <c r="I216" s="48">
        <v>9.3660251600725848E-9</v>
      </c>
      <c r="J216" s="48">
        <v>0</v>
      </c>
      <c r="K216" s="48">
        <v>1.6001170264071218E-3</v>
      </c>
      <c r="L216" s="48">
        <v>4.3832502165131651E-5</v>
      </c>
      <c r="M216" s="48">
        <v>1.3149750649539497E-4</v>
      </c>
      <c r="N216" s="48">
        <v>1.753300086605266E-4</v>
      </c>
      <c r="O216" s="48">
        <v>1.753300086605266E-4</v>
      </c>
      <c r="P216" s="48">
        <v>2.3332904784742226E-7</v>
      </c>
      <c r="Q216" s="48">
        <v>1.2688355889906529E-4</v>
      </c>
      <c r="R216" s="23">
        <v>2.6819282019240016</v>
      </c>
      <c r="S216" s="48">
        <v>5.1877309876014576E-5</v>
      </c>
      <c r="T216" s="48">
        <v>5.1877309876014579E-6</v>
      </c>
      <c r="U216" s="48">
        <v>2.1860468456126194E-6</v>
      </c>
      <c r="V216" s="23">
        <v>2.6847710785052072</v>
      </c>
    </row>
    <row r="217" spans="2:22" x14ac:dyDescent="0.3">
      <c r="B217" s="38">
        <v>204</v>
      </c>
      <c r="C217" s="39" t="s">
        <v>107</v>
      </c>
      <c r="D217" s="39" t="s">
        <v>81</v>
      </c>
      <c r="E217" s="39" t="s">
        <v>25</v>
      </c>
      <c r="F217" s="40">
        <v>2</v>
      </c>
      <c r="G217" s="40" t="s">
        <v>110</v>
      </c>
      <c r="H217" s="48">
        <v>8.4386786251025594E-2</v>
      </c>
      <c r="I217" s="48">
        <v>6.1691230072283644E-7</v>
      </c>
      <c r="J217" s="48">
        <v>0</v>
      </c>
      <c r="K217" s="48">
        <v>6.9639580886768693E-2</v>
      </c>
      <c r="L217" s="48">
        <v>1.9076586459754981E-3</v>
      </c>
      <c r="M217" s="48">
        <v>5.7229759379264916E-3</v>
      </c>
      <c r="N217" s="48">
        <v>7.6306345839019926E-3</v>
      </c>
      <c r="O217" s="48">
        <v>7.6306345839019926E-3</v>
      </c>
      <c r="P217" s="48">
        <v>1.5368692403972414E-5</v>
      </c>
      <c r="Q217" s="48">
        <v>5.5221697646659134E-3</v>
      </c>
      <c r="R217" s="23">
        <v>116.80360765973413</v>
      </c>
      <c r="S217" s="48">
        <v>2.257781185799025E-3</v>
      </c>
      <c r="T217" s="48">
        <v>2.2577811857990251E-4</v>
      </c>
      <c r="U217" s="48">
        <v>9.5140157635302829E-5</v>
      </c>
      <c r="V217" s="23">
        <v>116.92733406871591</v>
      </c>
    </row>
    <row r="218" spans="2:22" x14ac:dyDescent="0.3">
      <c r="B218" s="38">
        <v>204</v>
      </c>
      <c r="C218" s="39" t="s">
        <v>107</v>
      </c>
      <c r="D218" s="39" t="s">
        <v>81</v>
      </c>
      <c r="E218" s="39" t="s">
        <v>26</v>
      </c>
      <c r="F218" s="40">
        <v>2</v>
      </c>
      <c r="G218" s="40" t="s">
        <v>110</v>
      </c>
      <c r="H218" s="48">
        <v>0.43740254391850342</v>
      </c>
      <c r="I218" s="48">
        <v>5.1137682930553131E-6</v>
      </c>
      <c r="J218" s="48">
        <v>0</v>
      </c>
      <c r="K218" s="48">
        <v>0.36096326439876492</v>
      </c>
      <c r="L218" s="48">
        <v>9.8879786960446008E-3</v>
      </c>
      <c r="M218" s="48">
        <v>2.9663936088133801E-2</v>
      </c>
      <c r="N218" s="48">
        <v>3.9551914784178403E-2</v>
      </c>
      <c r="O218" s="48">
        <v>3.9551914784178403E-2</v>
      </c>
      <c r="P218" s="48">
        <v>1.2739563116032535E-4</v>
      </c>
      <c r="Q218" s="48">
        <v>2.8623096225392261E-2</v>
      </c>
      <c r="R218" s="23">
        <v>605.35764000747884</v>
      </c>
      <c r="S218" s="48">
        <v>1.1702770992393688E-2</v>
      </c>
      <c r="T218" s="48">
        <v>1.1702770992393691E-3</v>
      </c>
      <c r="U218" s="48">
        <v>4.9314055940817526E-4</v>
      </c>
      <c r="V218" s="23">
        <v>605.99895185786181</v>
      </c>
    </row>
    <row r="219" spans="2:22" x14ac:dyDescent="0.3">
      <c r="B219" s="38">
        <v>204</v>
      </c>
      <c r="C219" s="39" t="s">
        <v>107</v>
      </c>
      <c r="D219" s="39" t="s">
        <v>81</v>
      </c>
      <c r="E219" s="39" t="s">
        <v>27</v>
      </c>
      <c r="F219" s="40">
        <v>2</v>
      </c>
      <c r="G219" s="40" t="s">
        <v>110</v>
      </c>
      <c r="H219" s="48">
        <v>0.85337365073460425</v>
      </c>
      <c r="I219" s="48">
        <v>1.1814110825214668E-5</v>
      </c>
      <c r="J219" s="48">
        <v>0</v>
      </c>
      <c r="K219" s="48">
        <v>0.70424039138292627</v>
      </c>
      <c r="L219" s="48">
        <v>1.9291475542496533E-2</v>
      </c>
      <c r="M219" s="48">
        <v>5.7874426627489588E-2</v>
      </c>
      <c r="N219" s="48">
        <v>7.7165902169986131E-2</v>
      </c>
      <c r="O219" s="48">
        <v>7.7165902169986131E-2</v>
      </c>
      <c r="P219" s="48">
        <v>2.9431644511938301E-4</v>
      </c>
      <c r="Q219" s="48">
        <v>5.5843744991437308E-2</v>
      </c>
      <c r="R219" s="23">
        <v>1180.8351047364006</v>
      </c>
      <c r="S219" s="48">
        <v>2.2832140654743822E-2</v>
      </c>
      <c r="T219" s="48">
        <v>2.2832140654743824E-3</v>
      </c>
      <c r="U219" s="48">
        <v>9.6211868302683906E-4</v>
      </c>
      <c r="V219" s="23">
        <v>1182.0863060442807</v>
      </c>
    </row>
    <row r="220" spans="2:22" x14ac:dyDescent="0.3">
      <c r="B220" s="38">
        <v>204</v>
      </c>
      <c r="C220" s="39" t="s">
        <v>107</v>
      </c>
      <c r="D220" s="39" t="s">
        <v>81</v>
      </c>
      <c r="E220" s="39" t="s">
        <v>28</v>
      </c>
      <c r="F220" s="40">
        <v>3</v>
      </c>
      <c r="G220" s="40" t="s">
        <v>110</v>
      </c>
      <c r="H220" s="48">
        <v>0.97620714947983389</v>
      </c>
      <c r="I220" s="48">
        <v>1.2484080456059274E-5</v>
      </c>
      <c r="J220" s="48">
        <v>0</v>
      </c>
      <c r="K220" s="48">
        <v>0.80560784180374634</v>
      </c>
      <c r="L220" s="48">
        <v>2.2068265562674709E-2</v>
      </c>
      <c r="M220" s="48">
        <v>6.6204796688024134E-2</v>
      </c>
      <c r="N220" s="48">
        <v>8.8273062250698836E-2</v>
      </c>
      <c r="O220" s="48">
        <v>8.8273062250698836E-2</v>
      </c>
      <c r="P220" s="48">
        <v>3.1100691662463455E-4</v>
      </c>
      <c r="Q220" s="48">
        <v>6.3881821365637304E-2</v>
      </c>
      <c r="R220" s="23">
        <v>1350.6574936961099</v>
      </c>
      <c r="S220" s="48">
        <v>2.6118569428413067E-2</v>
      </c>
      <c r="T220" s="48">
        <v>2.6118569428413068E-3</v>
      </c>
      <c r="U220" s="48">
        <v>1.1006048009689698E-3</v>
      </c>
      <c r="V220" s="23">
        <v>1352.0887913007866</v>
      </c>
    </row>
    <row r="221" spans="2:22" x14ac:dyDescent="0.3">
      <c r="B221" s="38">
        <v>204</v>
      </c>
      <c r="C221" s="39" t="s">
        <v>107</v>
      </c>
      <c r="D221" s="39" t="s">
        <v>81</v>
      </c>
      <c r="E221" s="39" t="s">
        <v>29</v>
      </c>
      <c r="F221" s="40">
        <v>3</v>
      </c>
      <c r="G221" s="40" t="s">
        <v>110</v>
      </c>
      <c r="H221" s="48">
        <v>0.78785443643755748</v>
      </c>
      <c r="I221" s="48">
        <v>7.840690774767488E-6</v>
      </c>
      <c r="J221" s="48">
        <v>0</v>
      </c>
      <c r="K221" s="48">
        <v>0.65017113686594541</v>
      </c>
      <c r="L221" s="48">
        <v>1.7810339677700356E-2</v>
      </c>
      <c r="M221" s="48">
        <v>5.343101903310106E-2</v>
      </c>
      <c r="N221" s="48">
        <v>7.1241358710801422E-2</v>
      </c>
      <c r="O221" s="48">
        <v>7.1241358710801422E-2</v>
      </c>
      <c r="P221" s="48">
        <v>1.9532948947666368E-4</v>
      </c>
      <c r="Q221" s="48">
        <v>5.1556246435448379E-2</v>
      </c>
      <c r="R221" s="23">
        <v>1088.8067994282135</v>
      </c>
      <c r="S221" s="48">
        <v>2.1079164200489886E-2</v>
      </c>
      <c r="T221" s="48">
        <v>2.1079164200489891E-3</v>
      </c>
      <c r="U221" s="48">
        <v>8.882503838144553E-4</v>
      </c>
      <c r="V221" s="23">
        <v>1089.9619376264006</v>
      </c>
    </row>
    <row r="222" spans="2:22" x14ac:dyDescent="0.3">
      <c r="B222" s="38">
        <v>204</v>
      </c>
      <c r="C222" s="39" t="s">
        <v>107</v>
      </c>
      <c r="D222" s="39" t="s">
        <v>81</v>
      </c>
      <c r="E222" s="39" t="s">
        <v>30</v>
      </c>
      <c r="F222" s="40">
        <v>3</v>
      </c>
      <c r="G222" s="40" t="s">
        <v>110</v>
      </c>
      <c r="H222" s="48">
        <v>0.53626402635561421</v>
      </c>
      <c r="I222" s="48">
        <v>4.7087226881886686E-6</v>
      </c>
      <c r="J222" s="48">
        <v>0</v>
      </c>
      <c r="K222" s="48">
        <v>0.44254798291482739</v>
      </c>
      <c r="L222" s="48">
        <v>1.2122854203260845E-2</v>
      </c>
      <c r="M222" s="48">
        <v>3.6368562609782516E-2</v>
      </c>
      <c r="N222" s="48">
        <v>4.8491416813043378E-2</v>
      </c>
      <c r="O222" s="48">
        <v>4.8491416813043378E-2</v>
      </c>
      <c r="P222" s="48">
        <v>1.1730502135487559E-4</v>
      </c>
      <c r="Q222" s="48">
        <v>3.509247269364979E-2</v>
      </c>
      <c r="R222" s="23">
        <v>741.27860076687796</v>
      </c>
      <c r="S222" s="48">
        <v>1.4347824856427965E-2</v>
      </c>
      <c r="T222" s="48">
        <v>1.4347824856427961E-3</v>
      </c>
      <c r="U222" s="48">
        <v>6.0459991745443744E-4</v>
      </c>
      <c r="V222" s="23">
        <v>742.06486156901042</v>
      </c>
    </row>
    <row r="223" spans="2:22" x14ac:dyDescent="0.3">
      <c r="B223" s="38">
        <v>204</v>
      </c>
      <c r="C223" s="39" t="s">
        <v>107</v>
      </c>
      <c r="D223" s="39" t="s">
        <v>81</v>
      </c>
      <c r="E223" s="39" t="s">
        <v>31</v>
      </c>
      <c r="F223" s="40">
        <v>4</v>
      </c>
      <c r="G223" s="40" t="s">
        <v>110</v>
      </c>
      <c r="H223" s="48">
        <v>0.23193254401922292</v>
      </c>
      <c r="I223" s="48">
        <v>3.2300065551339902E-6</v>
      </c>
      <c r="J223" s="48">
        <v>0</v>
      </c>
      <c r="K223" s="48">
        <v>0.19140064312265972</v>
      </c>
      <c r="L223" s="48">
        <v>5.2430972020336419E-3</v>
      </c>
      <c r="M223" s="48">
        <v>1.5729291606100929E-2</v>
      </c>
      <c r="N223" s="48">
        <v>2.0972388808134568E-2</v>
      </c>
      <c r="O223" s="48">
        <v>2.0972388808134568E-2</v>
      </c>
      <c r="P223" s="48">
        <v>8.0466829970004668E-5</v>
      </c>
      <c r="Q223" s="48">
        <v>1.5177386637465809E-2</v>
      </c>
      <c r="R223" s="23">
        <v>321.24481574056995</v>
      </c>
      <c r="S223" s="48">
        <v>6.205390174516115E-3</v>
      </c>
      <c r="T223" s="48">
        <v>6.2053901745161147E-4</v>
      </c>
      <c r="U223" s="48">
        <v>2.6148760699460218E-4</v>
      </c>
      <c r="V223" s="23">
        <v>321.58487112213339</v>
      </c>
    </row>
    <row r="224" spans="2:22" x14ac:dyDescent="0.3">
      <c r="B224" s="38">
        <v>204</v>
      </c>
      <c r="C224" s="39" t="s">
        <v>107</v>
      </c>
      <c r="D224" s="39" t="s">
        <v>81</v>
      </c>
      <c r="E224" s="39" t="s">
        <v>32</v>
      </c>
      <c r="F224" s="40">
        <v>4</v>
      </c>
      <c r="G224" s="40" t="s">
        <v>110</v>
      </c>
      <c r="H224" s="48">
        <v>0.97136160889305834</v>
      </c>
      <c r="I224" s="48">
        <v>1.0639927822530424E-5</v>
      </c>
      <c r="J224" s="48">
        <v>0</v>
      </c>
      <c r="K224" s="48">
        <v>0.80160909471757236</v>
      </c>
      <c r="L224" s="48">
        <v>2.1958726643070754E-2</v>
      </c>
      <c r="M224" s="48">
        <v>6.587617992921227E-2</v>
      </c>
      <c r="N224" s="48">
        <v>8.7834906572283017E-2</v>
      </c>
      <c r="O224" s="48">
        <v>8.7834906572283017E-2</v>
      </c>
      <c r="P224" s="48">
        <v>2.6506486856128428E-4</v>
      </c>
      <c r="Q224" s="48">
        <v>6.3564735019415342E-2</v>
      </c>
      <c r="R224" s="23">
        <v>1345.4442630989647</v>
      </c>
      <c r="S224" s="48">
        <v>2.5988926259643687E-2</v>
      </c>
      <c r="T224" s="48">
        <v>2.5988926259643682E-3</v>
      </c>
      <c r="U224" s="48">
        <v>1.0951417952575928E-3</v>
      </c>
      <c r="V224" s="23">
        <v>1346.8684562579938</v>
      </c>
    </row>
    <row r="225" spans="2:22" x14ac:dyDescent="0.3">
      <c r="B225" s="38">
        <v>204</v>
      </c>
      <c r="C225" s="39" t="s">
        <v>107</v>
      </c>
      <c r="D225" s="39" t="s">
        <v>81</v>
      </c>
      <c r="E225" s="39" t="s">
        <v>33</v>
      </c>
      <c r="F225" s="40">
        <v>4</v>
      </c>
      <c r="G225" s="40" t="s">
        <v>110</v>
      </c>
      <c r="H225" s="48">
        <v>0.62939306404493311</v>
      </c>
      <c r="I225" s="48">
        <v>7.9065281150905386E-6</v>
      </c>
      <c r="J225" s="48">
        <v>0</v>
      </c>
      <c r="K225" s="48">
        <v>0.51940204314387672</v>
      </c>
      <c r="L225" s="48">
        <v>1.4228141320261905E-2</v>
      </c>
      <c r="M225" s="48">
        <v>4.2684423960785728E-2</v>
      </c>
      <c r="N225" s="48">
        <v>5.6912565281047621E-2</v>
      </c>
      <c r="O225" s="48">
        <v>5.6912565281047621E-2</v>
      </c>
      <c r="P225" s="48">
        <v>1.969696477794484E-4</v>
      </c>
      <c r="Q225" s="48">
        <v>4.1186724874442374E-2</v>
      </c>
      <c r="R225" s="23">
        <v>869.66921630595402</v>
      </c>
      <c r="S225" s="48">
        <v>1.6839506297181457E-2</v>
      </c>
      <c r="T225" s="48">
        <v>1.6839506297181455E-3</v>
      </c>
      <c r="U225" s="48">
        <v>7.0959634781770612E-4</v>
      </c>
      <c r="V225" s="23">
        <v>870.59202125103945</v>
      </c>
    </row>
    <row r="226" spans="2:22" x14ac:dyDescent="0.3">
      <c r="B226" s="43">
        <v>204</v>
      </c>
      <c r="C226" s="44" t="s">
        <v>107</v>
      </c>
      <c r="D226" s="44"/>
      <c r="E226" s="44" t="s">
        <v>83</v>
      </c>
      <c r="F226" s="45"/>
      <c r="G226" s="45"/>
      <c r="H226" s="46">
        <f>SUM(H214:H225)</f>
        <v>5.5101147754722346</v>
      </c>
      <c r="I226" s="46">
        <f t="shared" ref="I226:V226" si="16">SUM(I214:I225)</f>
        <v>6.4364113855923274E-5</v>
      </c>
      <c r="J226" s="46">
        <f t="shared" si="16"/>
        <v>0</v>
      </c>
      <c r="K226" s="46">
        <f t="shared" si="16"/>
        <v>4.5471820962634952</v>
      </c>
      <c r="L226" s="46">
        <f t="shared" si="16"/>
        <v>0.12456236999568396</v>
      </c>
      <c r="M226" s="46">
        <f t="shared" si="16"/>
        <v>0.37368710998705201</v>
      </c>
      <c r="N226" s="46">
        <f t="shared" si="16"/>
        <v>0.49824947998273583</v>
      </c>
      <c r="O226" s="46">
        <f t="shared" si="16"/>
        <v>0.49824947998273583</v>
      </c>
      <c r="P226" s="46">
        <f t="shared" si="16"/>
        <v>1.6034568714984392E-3</v>
      </c>
      <c r="Q226" s="46">
        <f t="shared" si="16"/>
        <v>0.36057528156645352</v>
      </c>
      <c r="R226" s="47">
        <f t="shared" si="16"/>
        <v>7622.7794696422279</v>
      </c>
      <c r="S226" s="46">
        <f t="shared" si="16"/>
        <v>0.14742395135948472</v>
      </c>
      <c r="T226" s="46">
        <f t="shared" si="16"/>
        <v>1.4742395135948473E-2</v>
      </c>
      <c r="U226" s="46">
        <f t="shared" si="16"/>
        <v>6.2122662992236928E-3</v>
      </c>
      <c r="V226" s="47">
        <f t="shared" si="16"/>
        <v>7630.8583021767281</v>
      </c>
    </row>
    <row r="227" spans="2:22" x14ac:dyDescent="0.3">
      <c r="B227" s="38">
        <v>204</v>
      </c>
      <c r="C227" s="39" t="s">
        <v>108</v>
      </c>
      <c r="D227" s="39" t="s">
        <v>81</v>
      </c>
      <c r="E227" s="39" t="s">
        <v>22</v>
      </c>
      <c r="F227" s="40">
        <v>1</v>
      </c>
      <c r="G227" s="40" t="s">
        <v>110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23"/>
      <c r="S227" s="48"/>
      <c r="T227" s="48"/>
      <c r="U227" s="48"/>
      <c r="V227" s="23"/>
    </row>
    <row r="228" spans="2:22" x14ac:dyDescent="0.3">
      <c r="B228" s="38">
        <v>204</v>
      </c>
      <c r="C228" s="39" t="s">
        <v>108</v>
      </c>
      <c r="D228" s="39" t="s">
        <v>81</v>
      </c>
      <c r="E228" s="39" t="s">
        <v>23</v>
      </c>
      <c r="F228" s="40">
        <v>1</v>
      </c>
      <c r="G228" s="40" t="s">
        <v>110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23"/>
      <c r="S228" s="48"/>
      <c r="T228" s="48"/>
      <c r="U228" s="48"/>
      <c r="V228" s="23"/>
    </row>
    <row r="229" spans="2:22" x14ac:dyDescent="0.3">
      <c r="B229" s="38">
        <v>204</v>
      </c>
      <c r="C229" s="39" t="s">
        <v>108</v>
      </c>
      <c r="D229" s="39" t="s">
        <v>81</v>
      </c>
      <c r="E229" s="39" t="s">
        <v>24</v>
      </c>
      <c r="F229" s="40">
        <v>1</v>
      </c>
      <c r="G229" s="40" t="s">
        <v>110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23"/>
      <c r="S229" s="48"/>
      <c r="T229" s="48"/>
      <c r="U229" s="48"/>
      <c r="V229" s="23"/>
    </row>
    <row r="230" spans="2:22" x14ac:dyDescent="0.3">
      <c r="B230" s="38">
        <v>204</v>
      </c>
      <c r="C230" s="39" t="s">
        <v>108</v>
      </c>
      <c r="D230" s="39" t="s">
        <v>81</v>
      </c>
      <c r="E230" s="39" t="s">
        <v>25</v>
      </c>
      <c r="F230" s="40">
        <v>2</v>
      </c>
      <c r="G230" s="40" t="s">
        <v>110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3"/>
      <c r="S230" s="48"/>
      <c r="T230" s="48"/>
      <c r="U230" s="48"/>
      <c r="V230" s="23"/>
    </row>
    <row r="231" spans="2:22" x14ac:dyDescent="0.3">
      <c r="B231" s="38">
        <v>204</v>
      </c>
      <c r="C231" s="39" t="s">
        <v>108</v>
      </c>
      <c r="D231" s="39" t="s">
        <v>81</v>
      </c>
      <c r="E231" s="39" t="s">
        <v>26</v>
      </c>
      <c r="F231" s="40">
        <v>2</v>
      </c>
      <c r="G231" s="40" t="s">
        <v>110</v>
      </c>
      <c r="H231" s="48">
        <v>0.47949459025581925</v>
      </c>
      <c r="I231" s="48">
        <v>0</v>
      </c>
      <c r="J231" s="48">
        <v>0</v>
      </c>
      <c r="K231" s="48">
        <v>0.39592553309694789</v>
      </c>
      <c r="L231" s="48">
        <v>1.08457109700721E-2</v>
      </c>
      <c r="M231" s="48">
        <v>3.2537132910216308E-2</v>
      </c>
      <c r="N231" s="48">
        <v>4.3382843880288402E-2</v>
      </c>
      <c r="O231" s="48">
        <v>4.3382843880288402E-2</v>
      </c>
      <c r="P231" s="48">
        <v>0</v>
      </c>
      <c r="Q231" s="48">
        <v>1.2349853603348452E-3</v>
      </c>
      <c r="R231" s="23">
        <v>677.98290087376358</v>
      </c>
      <c r="S231" s="48">
        <v>0.21843817295071671</v>
      </c>
      <c r="T231" s="48">
        <v>7.7017685191748102E-3</v>
      </c>
      <c r="U231" s="48">
        <v>6.7048299382364352E-4</v>
      </c>
      <c r="V231" s="23">
        <v>685.7389822162454</v>
      </c>
    </row>
    <row r="232" spans="2:22" x14ac:dyDescent="0.3">
      <c r="B232" s="38">
        <v>204</v>
      </c>
      <c r="C232" s="39" t="s">
        <v>108</v>
      </c>
      <c r="D232" s="39" t="s">
        <v>81</v>
      </c>
      <c r="E232" s="39" t="s">
        <v>27</v>
      </c>
      <c r="F232" s="40">
        <v>2</v>
      </c>
      <c r="G232" s="40" t="s">
        <v>110</v>
      </c>
      <c r="H232" s="48">
        <v>2.0101998689861955</v>
      </c>
      <c r="I232" s="48">
        <v>0</v>
      </c>
      <c r="J232" s="48">
        <v>0</v>
      </c>
      <c r="K232" s="48">
        <v>1.6598507489628869</v>
      </c>
      <c r="L232" s="48">
        <v>4.5468806560402045E-2</v>
      </c>
      <c r="M232" s="48">
        <v>0.13640641968120612</v>
      </c>
      <c r="N232" s="48">
        <v>0.18187522624160818</v>
      </c>
      <c r="O232" s="48">
        <v>0.18187522624160818</v>
      </c>
      <c r="P232" s="48">
        <v>0</v>
      </c>
      <c r="Q232" s="48">
        <v>4.1923585959407258E-3</v>
      </c>
      <c r="R232" s="23">
        <v>2839.6122895984818</v>
      </c>
      <c r="S232" s="48">
        <v>0.92225812278705566</v>
      </c>
      <c r="T232" s="48">
        <v>3.2288360250211E-2</v>
      </c>
      <c r="U232" s="48">
        <v>2.8108864077542174E-3</v>
      </c>
      <c r="V232" s="23">
        <v>2872.2906740227218</v>
      </c>
    </row>
    <row r="233" spans="2:22" x14ac:dyDescent="0.3">
      <c r="B233" s="38">
        <v>204</v>
      </c>
      <c r="C233" s="39" t="s">
        <v>108</v>
      </c>
      <c r="D233" s="39" t="s">
        <v>81</v>
      </c>
      <c r="E233" s="39" t="s">
        <v>28</v>
      </c>
      <c r="F233" s="40">
        <v>3</v>
      </c>
      <c r="G233" s="40" t="s">
        <v>110</v>
      </c>
      <c r="H233" s="48">
        <v>1.4940467302849927</v>
      </c>
      <c r="I233" s="48">
        <v>0</v>
      </c>
      <c r="J233" s="48">
        <v>0</v>
      </c>
      <c r="K233" s="48">
        <v>1.2336557287210366</v>
      </c>
      <c r="L233" s="48">
        <v>3.3793914137398635E-2</v>
      </c>
      <c r="M233" s="48">
        <v>0.1013817424121959</v>
      </c>
      <c r="N233" s="48">
        <v>0.13517565654959454</v>
      </c>
      <c r="O233" s="48">
        <v>0.13517565654959454</v>
      </c>
      <c r="P233" s="48">
        <v>0</v>
      </c>
      <c r="Q233" s="48">
        <v>3.3164498472575436E-3</v>
      </c>
      <c r="R233" s="23">
        <v>2112.1620855515926</v>
      </c>
      <c r="S233" s="48">
        <v>0.68143520122090939</v>
      </c>
      <c r="T233" s="48">
        <v>2.3997772461511857E-2</v>
      </c>
      <c r="U233" s="48">
        <v>2.0891433292281034E-3</v>
      </c>
      <c r="V233" s="23">
        <v>2136.3493017756455</v>
      </c>
    </row>
    <row r="234" spans="2:22" x14ac:dyDescent="0.3">
      <c r="B234" s="38">
        <v>204</v>
      </c>
      <c r="C234" s="39" t="s">
        <v>108</v>
      </c>
      <c r="D234" s="39" t="s">
        <v>81</v>
      </c>
      <c r="E234" s="39" t="s">
        <v>29</v>
      </c>
      <c r="F234" s="40">
        <v>3</v>
      </c>
      <c r="G234" s="40" t="s">
        <v>110</v>
      </c>
      <c r="H234" s="48">
        <v>1.4274075106545838</v>
      </c>
      <c r="I234" s="48">
        <v>0</v>
      </c>
      <c r="J234" s="48">
        <v>0</v>
      </c>
      <c r="K234" s="48">
        <v>1.1786307730833567</v>
      </c>
      <c r="L234" s="48">
        <v>3.228659845528227E-2</v>
      </c>
      <c r="M234" s="48">
        <v>9.6859795365846796E-2</v>
      </c>
      <c r="N234" s="48">
        <v>0.12914639382112908</v>
      </c>
      <c r="O234" s="48">
        <v>0.12914639382112908</v>
      </c>
      <c r="P234" s="48">
        <v>0</v>
      </c>
      <c r="Q234" s="48">
        <v>1.1448665005888103E-2</v>
      </c>
      <c r="R234" s="23">
        <v>2020.0356684943936</v>
      </c>
      <c r="S234" s="48">
        <v>0.65104712836738643</v>
      </c>
      <c r="T234" s="48">
        <v>2.2927395747526343E-2</v>
      </c>
      <c r="U234" s="48">
        <v>1.9959609150948594E-3</v>
      </c>
      <c r="V234" s="23">
        <v>2043.1442106363404</v>
      </c>
    </row>
    <row r="235" spans="2:22" x14ac:dyDescent="0.3">
      <c r="B235" s="38">
        <v>204</v>
      </c>
      <c r="C235" s="39" t="s">
        <v>108</v>
      </c>
      <c r="D235" s="39" t="s">
        <v>81</v>
      </c>
      <c r="E235" s="39" t="s">
        <v>30</v>
      </c>
      <c r="F235" s="40">
        <v>3</v>
      </c>
      <c r="G235" s="40" t="s">
        <v>110</v>
      </c>
      <c r="H235" s="48">
        <v>0.97488297818288339</v>
      </c>
      <c r="I235" s="48">
        <v>0</v>
      </c>
      <c r="J235" s="48">
        <v>0</v>
      </c>
      <c r="K235" s="48">
        <v>0.80497480198529525</v>
      </c>
      <c r="L235" s="48">
        <v>2.2050924506517602E-2</v>
      </c>
      <c r="M235" s="48">
        <v>6.6152773519552815E-2</v>
      </c>
      <c r="N235" s="48">
        <v>8.8203698026070407E-2</v>
      </c>
      <c r="O235" s="48">
        <v>8.8203698026070407E-2</v>
      </c>
      <c r="P235" s="48">
        <v>0</v>
      </c>
      <c r="Q235" s="48">
        <v>5.2940046608683053E-2</v>
      </c>
      <c r="R235" s="23">
        <v>1405.0528044493883</v>
      </c>
      <c r="S235" s="48">
        <v>0.40846812797364812</v>
      </c>
      <c r="T235" s="48">
        <v>1.5658827406671023E-2</v>
      </c>
      <c r="U235" s="48">
        <v>1.3631904741428656E-3</v>
      </c>
      <c r="V235" s="23">
        <v>1419.9308382159174</v>
      </c>
    </row>
    <row r="236" spans="2:22" x14ac:dyDescent="0.3">
      <c r="B236" s="38">
        <v>204</v>
      </c>
      <c r="C236" s="39" t="s">
        <v>108</v>
      </c>
      <c r="D236" s="39" t="s">
        <v>81</v>
      </c>
      <c r="E236" s="39" t="s">
        <v>31</v>
      </c>
      <c r="F236" s="40">
        <v>4</v>
      </c>
      <c r="G236" s="40" t="s">
        <v>110</v>
      </c>
      <c r="H236" s="48">
        <v>1.4095146566473384</v>
      </c>
      <c r="I236" s="48">
        <v>0</v>
      </c>
      <c r="J236" s="48">
        <v>0</v>
      </c>
      <c r="K236" s="48">
        <v>1.1638563879173742</v>
      </c>
      <c r="L236" s="48">
        <v>3.188187913845171E-2</v>
      </c>
      <c r="M236" s="48">
        <v>9.5645637415355145E-2</v>
      </c>
      <c r="N236" s="48">
        <v>0.12752751655380684</v>
      </c>
      <c r="O236" s="48">
        <v>0.12752751655380684</v>
      </c>
      <c r="P236" s="48">
        <v>0</v>
      </c>
      <c r="Q236" s="48">
        <v>0.11526878696667028</v>
      </c>
      <c r="R236" s="23">
        <v>2052.2554795337251</v>
      </c>
      <c r="S236" s="48">
        <v>0.55257323996461005</v>
      </c>
      <c r="T236" s="48">
        <v>2.2639996009319353E-2</v>
      </c>
      <c r="U236" s="48">
        <v>1.9709411243263621E-3</v>
      </c>
      <c r="V236" s="23">
        <v>2072.8165293436177</v>
      </c>
    </row>
    <row r="237" spans="2:22" x14ac:dyDescent="0.3">
      <c r="B237" s="38">
        <v>204</v>
      </c>
      <c r="C237" s="39" t="s">
        <v>108</v>
      </c>
      <c r="D237" s="39" t="s">
        <v>81</v>
      </c>
      <c r="E237" s="39" t="s">
        <v>32</v>
      </c>
      <c r="F237" s="40">
        <v>4</v>
      </c>
      <c r="G237" s="40" t="s">
        <v>110</v>
      </c>
      <c r="H237" s="48">
        <v>0.65352311526245321</v>
      </c>
      <c r="I237" s="48">
        <v>0</v>
      </c>
      <c r="J237" s="48">
        <v>0</v>
      </c>
      <c r="K237" s="48">
        <v>0.53962337231671142</v>
      </c>
      <c r="L237" s="48">
        <v>1.4782070464269775E-2</v>
      </c>
      <c r="M237" s="48">
        <v>4.434621139280933E-2</v>
      </c>
      <c r="N237" s="48">
        <v>5.91282818570791E-2</v>
      </c>
      <c r="O237" s="48">
        <v>5.91282818570791E-2</v>
      </c>
      <c r="P237" s="48">
        <v>0</v>
      </c>
      <c r="Q237" s="48">
        <v>0.19076920205696066</v>
      </c>
      <c r="R237" s="23">
        <v>1027.2348293563064</v>
      </c>
      <c r="S237" s="48">
        <v>0.13630981343904905</v>
      </c>
      <c r="T237" s="48">
        <v>1.0497060567453042E-2</v>
      </c>
      <c r="U237" s="48">
        <v>9.1382915210857466E-4</v>
      </c>
      <c r="V237" s="23">
        <v>1033.7706987413837</v>
      </c>
    </row>
    <row r="238" spans="2:22" x14ac:dyDescent="0.3">
      <c r="B238" s="38">
        <v>204</v>
      </c>
      <c r="C238" s="39" t="s">
        <v>108</v>
      </c>
      <c r="D238" s="39" t="s">
        <v>81</v>
      </c>
      <c r="E238" s="39" t="s">
        <v>33</v>
      </c>
      <c r="F238" s="40">
        <v>4</v>
      </c>
      <c r="G238" s="40" t="s">
        <v>110</v>
      </c>
      <c r="H238" s="48">
        <v>1.0123269592425133</v>
      </c>
      <c r="I238" s="48">
        <v>0</v>
      </c>
      <c r="J238" s="48">
        <v>0</v>
      </c>
      <c r="K238" s="48">
        <v>0.835892832060247</v>
      </c>
      <c r="L238" s="48">
        <v>2.2897871697152093E-2</v>
      </c>
      <c r="M238" s="48">
        <v>6.8693615091456287E-2</v>
      </c>
      <c r="N238" s="48">
        <v>9.1591486788608373E-2</v>
      </c>
      <c r="O238" s="48">
        <v>9.1591486788608373E-2</v>
      </c>
      <c r="P238" s="48">
        <v>0</v>
      </c>
      <c r="Q238" s="48">
        <v>0.2325848426253817</v>
      </c>
      <c r="R238" s="23">
        <v>1562.6503768904895</v>
      </c>
      <c r="S238" s="48">
        <v>0.27476634322888888</v>
      </c>
      <c r="T238" s="48">
        <v>1.6260262501911156E-2</v>
      </c>
      <c r="U238" s="48">
        <v>1.4155488386202262E-3</v>
      </c>
      <c r="V238" s="23">
        <v>1574.3650936967808</v>
      </c>
    </row>
    <row r="239" spans="2:22" x14ac:dyDescent="0.3">
      <c r="B239" s="43">
        <v>204</v>
      </c>
      <c r="C239" s="44" t="s">
        <v>108</v>
      </c>
      <c r="D239" s="44"/>
      <c r="E239" s="44" t="s">
        <v>83</v>
      </c>
      <c r="F239" s="45"/>
      <c r="G239" s="45"/>
      <c r="H239" s="46">
        <f>SUM(H227:H238)</f>
        <v>9.4613964095167802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7.812410178143856</v>
      </c>
      <c r="L239" s="46">
        <f t="shared" si="17"/>
        <v>0.2140077759295462</v>
      </c>
      <c r="M239" s="46">
        <f t="shared" si="17"/>
        <v>0.6420233277886388</v>
      </c>
      <c r="N239" s="46">
        <f t="shared" si="17"/>
        <v>0.8560311037181848</v>
      </c>
      <c r="O239" s="46">
        <f t="shared" si="17"/>
        <v>0.8560311037181848</v>
      </c>
      <c r="P239" s="46">
        <f t="shared" si="17"/>
        <v>0</v>
      </c>
      <c r="Q239" s="46">
        <f t="shared" si="17"/>
        <v>0.61175533706711693</v>
      </c>
      <c r="R239" s="47">
        <f t="shared" si="17"/>
        <v>13696.986434748142</v>
      </c>
      <c r="S239" s="46">
        <f t="shared" si="17"/>
        <v>3.8452961499322647</v>
      </c>
      <c r="T239" s="46">
        <f t="shared" si="17"/>
        <v>0.15197144346377855</v>
      </c>
      <c r="U239" s="46">
        <f t="shared" si="17"/>
        <v>1.3229983235098853E-2</v>
      </c>
      <c r="V239" s="47">
        <f t="shared" si="17"/>
        <v>13838.406328648653</v>
      </c>
    </row>
    <row r="240" spans="2:22" x14ac:dyDescent="0.3">
      <c r="B240" s="38">
        <v>204</v>
      </c>
      <c r="C240" s="39" t="s">
        <v>109</v>
      </c>
      <c r="D240" s="39" t="s">
        <v>81</v>
      </c>
      <c r="E240" s="39" t="s">
        <v>22</v>
      </c>
      <c r="F240" s="40">
        <v>1</v>
      </c>
      <c r="G240" s="40" t="s">
        <v>110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23"/>
      <c r="S240" s="48"/>
      <c r="T240" s="48"/>
      <c r="U240" s="48"/>
      <c r="V240" s="23"/>
    </row>
    <row r="241" spans="2:22" x14ac:dyDescent="0.3">
      <c r="B241" s="38">
        <v>204</v>
      </c>
      <c r="C241" s="39" t="s">
        <v>109</v>
      </c>
      <c r="D241" s="39" t="s">
        <v>81</v>
      </c>
      <c r="E241" s="39" t="s">
        <v>23</v>
      </c>
      <c r="F241" s="40">
        <v>1</v>
      </c>
      <c r="G241" s="40" t="s">
        <v>110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23"/>
      <c r="S241" s="48"/>
      <c r="T241" s="48"/>
      <c r="U241" s="48"/>
      <c r="V241" s="23"/>
    </row>
    <row r="242" spans="2:22" x14ac:dyDescent="0.3">
      <c r="B242" s="38">
        <v>204</v>
      </c>
      <c r="C242" s="39" t="s">
        <v>109</v>
      </c>
      <c r="D242" s="39" t="s">
        <v>81</v>
      </c>
      <c r="E242" s="39" t="s">
        <v>24</v>
      </c>
      <c r="F242" s="40">
        <v>1</v>
      </c>
      <c r="G242" s="40" t="s">
        <v>110</v>
      </c>
      <c r="H242" s="48">
        <v>2.4417014808282354E-3</v>
      </c>
      <c r="I242" s="48">
        <v>1.223910080470144E-8</v>
      </c>
      <c r="J242" s="48">
        <v>0</v>
      </c>
      <c r="K242" s="48">
        <v>2.9067874771764712E-3</v>
      </c>
      <c r="L242" s="48">
        <v>5.5228962066352948E-5</v>
      </c>
      <c r="M242" s="48">
        <v>1.6568688619905886E-4</v>
      </c>
      <c r="N242" s="48">
        <v>2.2091584826541179E-4</v>
      </c>
      <c r="O242" s="48">
        <v>2.2091584826541179E-4</v>
      </c>
      <c r="P242" s="48">
        <v>3.0490391478379023E-7</v>
      </c>
      <c r="Q242" s="48">
        <v>1.5987331124470592E-4</v>
      </c>
      <c r="R242" s="23">
        <v>3.3789551887748797</v>
      </c>
      <c r="S242" s="48">
        <v>6.5365421495969971E-5</v>
      </c>
      <c r="T242" s="48">
        <v>6.5365421495969968E-6</v>
      </c>
      <c r="U242" s="48">
        <v>2.7544194911978342E-6</v>
      </c>
      <c r="V242" s="23">
        <v>3.3825372138728591</v>
      </c>
    </row>
    <row r="243" spans="2:22" x14ac:dyDescent="0.3">
      <c r="B243" s="38">
        <v>204</v>
      </c>
      <c r="C243" s="39" t="s">
        <v>109</v>
      </c>
      <c r="D243" s="39" t="s">
        <v>81</v>
      </c>
      <c r="E243" s="39" t="s">
        <v>25</v>
      </c>
      <c r="F243" s="40">
        <v>2</v>
      </c>
      <c r="G243" s="40" t="s">
        <v>110</v>
      </c>
      <c r="H243" s="48">
        <v>7.3251044424847048E-2</v>
      </c>
      <c r="I243" s="48">
        <v>1.0272490785137897E-6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2.5591117394554065E-5</v>
      </c>
      <c r="Q243" s="48">
        <v>4.7961993373411742E-3</v>
      </c>
      <c r="R243" s="23">
        <v>101.38985712995498</v>
      </c>
      <c r="S243" s="48">
        <v>1.9609626448791003E-3</v>
      </c>
      <c r="T243" s="48">
        <v>1.9609626448790999E-4</v>
      </c>
      <c r="U243" s="48">
        <v>8.2632584735935064E-5</v>
      </c>
      <c r="V243" s="23">
        <v>101.49731788289432</v>
      </c>
    </row>
    <row r="244" spans="2:22" x14ac:dyDescent="0.3">
      <c r="B244" s="38">
        <v>204</v>
      </c>
      <c r="C244" s="39" t="s">
        <v>109</v>
      </c>
      <c r="D244" s="39" t="s">
        <v>81</v>
      </c>
      <c r="E244" s="39" t="s">
        <v>26</v>
      </c>
      <c r="F244" s="40">
        <v>2</v>
      </c>
      <c r="G244" s="40" t="s">
        <v>110</v>
      </c>
      <c r="H244" s="48">
        <v>7.5692745905675277E-2</v>
      </c>
      <c r="I244" s="48">
        <v>9.5306331475966398E-7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2.3742980823837243E-5</v>
      </c>
      <c r="Q244" s="48">
        <v>4.95607264858588E-3</v>
      </c>
      <c r="R244" s="23">
        <v>104.74075468135632</v>
      </c>
      <c r="S244" s="48">
        <v>2.0263280663750704E-3</v>
      </c>
      <c r="T244" s="48">
        <v>2.0263280663750699E-4</v>
      </c>
      <c r="U244" s="48">
        <v>8.53870042271329E-5</v>
      </c>
      <c r="V244" s="23">
        <v>104.85179745939365</v>
      </c>
    </row>
    <row r="245" spans="2:22" x14ac:dyDescent="0.3">
      <c r="B245" s="38">
        <v>204</v>
      </c>
      <c r="C245" s="39" t="s">
        <v>109</v>
      </c>
      <c r="D245" s="39" t="s">
        <v>81</v>
      </c>
      <c r="E245" s="39" t="s">
        <v>27</v>
      </c>
      <c r="F245" s="40">
        <v>2</v>
      </c>
      <c r="G245" s="40" t="s">
        <v>110</v>
      </c>
      <c r="H245" s="48">
        <v>7.3251044424847048E-2</v>
      </c>
      <c r="I245" s="48">
        <v>9.9732740138794378E-7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2.4845700174927725E-5</v>
      </c>
      <c r="Q245" s="48">
        <v>4.7961993373411742E-3</v>
      </c>
      <c r="R245" s="23">
        <v>101.42185331070262</v>
      </c>
      <c r="S245" s="48">
        <v>1.9609626448791003E-3</v>
      </c>
      <c r="T245" s="48">
        <v>1.9609626448790999E-4</v>
      </c>
      <c r="U245" s="48">
        <v>8.2632584735935064E-5</v>
      </c>
      <c r="V245" s="23">
        <v>101.52931406364199</v>
      </c>
    </row>
    <row r="246" spans="2:22" x14ac:dyDescent="0.3">
      <c r="B246" s="38">
        <v>204</v>
      </c>
      <c r="C246" s="39" t="s">
        <v>109</v>
      </c>
      <c r="D246" s="39" t="s">
        <v>81</v>
      </c>
      <c r="E246" s="39" t="s">
        <v>28</v>
      </c>
      <c r="F246" s="40">
        <v>3</v>
      </c>
      <c r="G246" s="40" t="s">
        <v>110</v>
      </c>
      <c r="H246" s="48">
        <v>7.5692745905675277E-2</v>
      </c>
      <c r="I246" s="48">
        <v>9.4114951432346581E-7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2.3446180883145988E-5</v>
      </c>
      <c r="Q246" s="48">
        <v>4.95607264858588E-3</v>
      </c>
      <c r="R246" s="23">
        <v>104.76976864282597</v>
      </c>
      <c r="S246" s="48">
        <v>2.0263280663750704E-3</v>
      </c>
      <c r="T246" s="48">
        <v>2.0263280663750699E-4</v>
      </c>
      <c r="U246" s="48">
        <v>8.53870042271329E-5</v>
      </c>
      <c r="V246" s="23">
        <v>104.88081142086328</v>
      </c>
    </row>
    <row r="247" spans="2:22" x14ac:dyDescent="0.3">
      <c r="B247" s="38">
        <v>204</v>
      </c>
      <c r="C247" s="39" t="s">
        <v>109</v>
      </c>
      <c r="D247" s="39" t="s">
        <v>81</v>
      </c>
      <c r="E247" s="39" t="s">
        <v>29</v>
      </c>
      <c r="F247" s="40">
        <v>3</v>
      </c>
      <c r="G247" s="40" t="s">
        <v>110</v>
      </c>
      <c r="H247" s="48">
        <v>7.5692745905675277E-2</v>
      </c>
      <c r="I247" s="48">
        <v>7.5806841332498544E-7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1.8885213103885598E-5</v>
      </c>
      <c r="Q247" s="48">
        <v>4.95607264858588E-3</v>
      </c>
      <c r="R247" s="23">
        <v>104.67136718356153</v>
      </c>
      <c r="S247" s="48">
        <v>2.0263280663750704E-3</v>
      </c>
      <c r="T247" s="48">
        <v>2.0263280663750699E-4</v>
      </c>
      <c r="U247" s="48">
        <v>8.53870042271329E-5</v>
      </c>
      <c r="V247" s="23">
        <v>104.78240996159889</v>
      </c>
    </row>
    <row r="248" spans="2:22" x14ac:dyDescent="0.3">
      <c r="B248" s="38">
        <v>204</v>
      </c>
      <c r="C248" s="39" t="s">
        <v>109</v>
      </c>
      <c r="D248" s="39" t="s">
        <v>81</v>
      </c>
      <c r="E248" s="39" t="s">
        <v>30</v>
      </c>
      <c r="F248" s="40">
        <v>3</v>
      </c>
      <c r="G248" s="40" t="s">
        <v>110</v>
      </c>
      <c r="H248" s="48">
        <v>7.3251044424847048E-2</v>
      </c>
      <c r="I248" s="48">
        <v>7.1878966381575159E-7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1.7906689870497666E-5</v>
      </c>
      <c r="Q248" s="48">
        <v>4.7961993373411742E-3</v>
      </c>
      <c r="R248" s="23">
        <v>101.3101130255903</v>
      </c>
      <c r="S248" s="48">
        <v>1.9609626448791003E-3</v>
      </c>
      <c r="T248" s="48">
        <v>1.9609626448790999E-4</v>
      </c>
      <c r="U248" s="48">
        <v>8.2632584735935064E-5</v>
      </c>
      <c r="V248" s="23">
        <v>101.4175737785297</v>
      </c>
    </row>
    <row r="249" spans="2:22" x14ac:dyDescent="0.3">
      <c r="B249" s="38">
        <v>204</v>
      </c>
      <c r="C249" s="39" t="s">
        <v>109</v>
      </c>
      <c r="D249" s="39" t="s">
        <v>81</v>
      </c>
      <c r="E249" s="39" t="s">
        <v>31</v>
      </c>
      <c r="F249" s="40">
        <v>4</v>
      </c>
      <c r="G249" s="40" t="s">
        <v>110</v>
      </c>
      <c r="H249" s="48">
        <v>7.5692745905675277E-2</v>
      </c>
      <c r="I249" s="48">
        <v>1.0849652251245502E-6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2.7028958239944939E-5</v>
      </c>
      <c r="Q249" s="48">
        <v>4.95607264858588E-3</v>
      </c>
      <c r="R249" s="23">
        <v>104.88502804886423</v>
      </c>
      <c r="S249" s="48">
        <v>2.0263280663750704E-3</v>
      </c>
      <c r="T249" s="48">
        <v>2.0263280663750699E-4</v>
      </c>
      <c r="U249" s="48">
        <v>8.53870042271329E-5</v>
      </c>
      <c r="V249" s="23">
        <v>104.99607082690159</v>
      </c>
    </row>
    <row r="250" spans="2:22" x14ac:dyDescent="0.3">
      <c r="B250" s="38">
        <v>204</v>
      </c>
      <c r="C250" s="39" t="s">
        <v>109</v>
      </c>
      <c r="D250" s="39" t="s">
        <v>81</v>
      </c>
      <c r="E250" s="39" t="s">
        <v>32</v>
      </c>
      <c r="F250" s="40">
        <v>4</v>
      </c>
      <c r="G250" s="40" t="s">
        <v>110</v>
      </c>
      <c r="H250" s="48">
        <v>7.3251044424847048E-2</v>
      </c>
      <c r="I250" s="48">
        <v>7.955176656234393E-7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1.9818159389215506E-5</v>
      </c>
      <c r="Q250" s="48">
        <v>4.7961993373411742E-3</v>
      </c>
      <c r="R250" s="23">
        <v>101.51949246860029</v>
      </c>
      <c r="S250" s="48">
        <v>1.9609626448791003E-3</v>
      </c>
      <c r="T250" s="48">
        <v>1.9609626448790999E-4</v>
      </c>
      <c r="U250" s="48">
        <v>8.2632584735935064E-5</v>
      </c>
      <c r="V250" s="23">
        <v>101.62695322153964</v>
      </c>
    </row>
    <row r="251" spans="2:22" x14ac:dyDescent="0.3">
      <c r="B251" s="38">
        <v>204</v>
      </c>
      <c r="C251" s="39" t="s">
        <v>109</v>
      </c>
      <c r="D251" s="39" t="s">
        <v>81</v>
      </c>
      <c r="E251" s="39" t="s">
        <v>33</v>
      </c>
      <c r="F251" s="40">
        <v>4</v>
      </c>
      <c r="G251" s="40" t="s">
        <v>110</v>
      </c>
      <c r="H251" s="48">
        <v>7.5692745905675277E-2</v>
      </c>
      <c r="I251" s="48">
        <v>9.8191722195754404E-7</v>
      </c>
      <c r="J251" s="48">
        <v>0</v>
      </c>
      <c r="K251" s="48">
        <v>9.0110411792470577E-2</v>
      </c>
      <c r="L251" s="48">
        <v>1.7120978240569406E-3</v>
      </c>
      <c r="M251" s="48">
        <v>5.1362934721708269E-3</v>
      </c>
      <c r="N251" s="48">
        <v>6.8483912962277625E-3</v>
      </c>
      <c r="O251" s="48">
        <v>6.8483912962277625E-3</v>
      </c>
      <c r="P251" s="48">
        <v>2.4461797459293196E-5</v>
      </c>
      <c r="Q251" s="48">
        <v>4.95607264858588E-3</v>
      </c>
      <c r="R251" s="23">
        <v>104.6833435267253</v>
      </c>
      <c r="S251" s="48">
        <v>2.0263280663750704E-3</v>
      </c>
      <c r="T251" s="48">
        <v>2.0263280663750699E-4</v>
      </c>
      <c r="U251" s="48">
        <v>8.53870042271329E-5</v>
      </c>
      <c r="V251" s="23">
        <v>104.79438630476265</v>
      </c>
    </row>
    <row r="252" spans="2:22" x14ac:dyDescent="0.3">
      <c r="B252" s="43">
        <v>204</v>
      </c>
      <c r="C252" s="44" t="s">
        <v>109</v>
      </c>
      <c r="D252" s="44"/>
      <c r="E252" s="44" t="s">
        <v>83</v>
      </c>
      <c r="F252" s="45"/>
      <c r="G252" s="45"/>
      <c r="H252" s="46">
        <f>SUM(H240:H251)</f>
        <v>0.67390960870859284</v>
      </c>
      <c r="I252" s="46">
        <f t="shared" ref="I252:V252" si="18">SUM(I240:I251)</f>
        <v>8.2702865996358359E-6</v>
      </c>
      <c r="J252" s="46">
        <f t="shared" si="18"/>
        <v>0</v>
      </c>
      <c r="K252" s="46">
        <f t="shared" si="18"/>
        <v>0.8022733437007058</v>
      </c>
      <c r="L252" s="46">
        <f t="shared" si="18"/>
        <v>1.5243193530313405E-2</v>
      </c>
      <c r="M252" s="46">
        <f t="shared" si="18"/>
        <v>4.5729580590940261E-2</v>
      </c>
      <c r="N252" s="46">
        <f t="shared" si="18"/>
        <v>6.0972774121253619E-2</v>
      </c>
      <c r="O252" s="46">
        <f t="shared" si="18"/>
        <v>6.0972774121253619E-2</v>
      </c>
      <c r="P252" s="46">
        <f t="shared" si="18"/>
        <v>2.0603170125408572E-4</v>
      </c>
      <c r="Q252" s="46">
        <f t="shared" si="18"/>
        <v>4.41250339035388E-2</v>
      </c>
      <c r="R252" s="47">
        <f t="shared" si="18"/>
        <v>932.77053320695643</v>
      </c>
      <c r="S252" s="46">
        <f t="shared" si="18"/>
        <v>1.8040856332887722E-2</v>
      </c>
      <c r="T252" s="46">
        <f t="shared" si="18"/>
        <v>1.8040856332887719E-3</v>
      </c>
      <c r="U252" s="46">
        <f t="shared" si="18"/>
        <v>7.6021977957060254E-4</v>
      </c>
      <c r="V252" s="47">
        <f t="shared" si="18"/>
        <v>933.75917213399862</v>
      </c>
    </row>
    <row r="253" spans="2:22" x14ac:dyDescent="0.3">
      <c r="B253" s="38">
        <v>204</v>
      </c>
      <c r="C253" s="39" t="s">
        <v>111</v>
      </c>
      <c r="D253" s="39" t="s">
        <v>81</v>
      </c>
      <c r="E253" s="39" t="s">
        <v>22</v>
      </c>
      <c r="F253" s="40">
        <v>1</v>
      </c>
      <c r="G253" s="40" t="s">
        <v>110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23"/>
      <c r="S253" s="48"/>
      <c r="T253" s="48"/>
      <c r="U253" s="48"/>
      <c r="V253" s="23"/>
    </row>
    <row r="254" spans="2:22" x14ac:dyDescent="0.3">
      <c r="B254" s="38">
        <v>204</v>
      </c>
      <c r="C254" s="39" t="s">
        <v>111</v>
      </c>
      <c r="D254" s="39" t="s">
        <v>81</v>
      </c>
      <c r="E254" s="39" t="s">
        <v>23</v>
      </c>
      <c r="F254" s="40">
        <v>1</v>
      </c>
      <c r="G254" s="40" t="s">
        <v>110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23"/>
      <c r="S254" s="48"/>
      <c r="T254" s="48"/>
      <c r="U254" s="48"/>
      <c r="V254" s="23"/>
    </row>
    <row r="255" spans="2:22" x14ac:dyDescent="0.3">
      <c r="B255" s="38">
        <v>204</v>
      </c>
      <c r="C255" s="39" t="s">
        <v>111</v>
      </c>
      <c r="D255" s="39" t="s">
        <v>81</v>
      </c>
      <c r="E255" s="39" t="s">
        <v>24</v>
      </c>
      <c r="F255" s="40">
        <v>1</v>
      </c>
      <c r="G255" s="40" t="s">
        <v>110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23"/>
      <c r="S255" s="48"/>
      <c r="T255" s="48"/>
      <c r="U255" s="48"/>
      <c r="V255" s="23"/>
    </row>
    <row r="256" spans="2:22" x14ac:dyDescent="0.3">
      <c r="B256" s="38">
        <v>204</v>
      </c>
      <c r="C256" s="39" t="s">
        <v>111</v>
      </c>
      <c r="D256" s="39" t="s">
        <v>81</v>
      </c>
      <c r="E256" s="39" t="s">
        <v>25</v>
      </c>
      <c r="F256" s="40">
        <v>2</v>
      </c>
      <c r="G256" s="40" t="s">
        <v>110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23"/>
      <c r="S256" s="48"/>
      <c r="T256" s="48"/>
      <c r="U256" s="48"/>
      <c r="V256" s="23"/>
    </row>
    <row r="257" spans="2:22" x14ac:dyDescent="0.3">
      <c r="B257" s="38">
        <v>204</v>
      </c>
      <c r="C257" s="39" t="s">
        <v>111</v>
      </c>
      <c r="D257" s="39" t="s">
        <v>81</v>
      </c>
      <c r="E257" s="39" t="s">
        <v>26</v>
      </c>
      <c r="F257" s="40">
        <v>2</v>
      </c>
      <c r="G257" s="40" t="s">
        <v>110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23"/>
      <c r="S257" s="48"/>
      <c r="T257" s="48"/>
      <c r="U257" s="48"/>
      <c r="V257" s="23"/>
    </row>
    <row r="258" spans="2:22" x14ac:dyDescent="0.3">
      <c r="B258" s="38">
        <v>204</v>
      </c>
      <c r="C258" s="39" t="s">
        <v>111</v>
      </c>
      <c r="D258" s="39" t="s">
        <v>81</v>
      </c>
      <c r="E258" s="39" t="s">
        <v>27</v>
      </c>
      <c r="F258" s="40">
        <v>2</v>
      </c>
      <c r="G258" s="40" t="s">
        <v>110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23"/>
      <c r="S258" s="48"/>
      <c r="T258" s="48"/>
      <c r="U258" s="48"/>
      <c r="V258" s="23"/>
    </row>
    <row r="259" spans="2:22" x14ac:dyDescent="0.3">
      <c r="B259" s="38">
        <v>204</v>
      </c>
      <c r="C259" s="39" t="s">
        <v>111</v>
      </c>
      <c r="D259" s="39" t="s">
        <v>81</v>
      </c>
      <c r="E259" s="39" t="s">
        <v>28</v>
      </c>
      <c r="F259" s="40">
        <v>3</v>
      </c>
      <c r="G259" s="40" t="s">
        <v>110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23"/>
      <c r="S259" s="48"/>
      <c r="T259" s="48"/>
      <c r="U259" s="48"/>
      <c r="V259" s="23"/>
    </row>
    <row r="260" spans="2:22" x14ac:dyDescent="0.3">
      <c r="B260" s="38">
        <v>204</v>
      </c>
      <c r="C260" s="39" t="s">
        <v>111</v>
      </c>
      <c r="D260" s="39" t="s">
        <v>81</v>
      </c>
      <c r="E260" s="39" t="s">
        <v>29</v>
      </c>
      <c r="F260" s="40">
        <v>3</v>
      </c>
      <c r="G260" s="40" t="s">
        <v>110</v>
      </c>
      <c r="H260" s="48">
        <v>9.0147651024145716</v>
      </c>
      <c r="I260" s="48">
        <v>0</v>
      </c>
      <c r="J260" s="48">
        <v>0</v>
      </c>
      <c r="K260" s="48">
        <v>1.9774323450457778</v>
      </c>
      <c r="L260" s="48">
        <v>5.4168417756444313E-2</v>
      </c>
      <c r="M260" s="48">
        <v>0.16250525326933296</v>
      </c>
      <c r="N260" s="48">
        <v>0.21667367102577725</v>
      </c>
      <c r="O260" s="48">
        <v>0.21667367102577725</v>
      </c>
      <c r="P260" s="48">
        <v>0</v>
      </c>
      <c r="Q260" s="48">
        <v>2.9237000483897508E-2</v>
      </c>
      <c r="R260" s="23">
        <v>3349.1538410648191</v>
      </c>
      <c r="S260" s="48">
        <v>11.054755574784597</v>
      </c>
      <c r="T260" s="48">
        <v>3.8466137974845833E-2</v>
      </c>
      <c r="U260" s="48">
        <v>3.3486972876420979E-3</v>
      </c>
      <c r="V260" s="23">
        <v>3636.9856395509369</v>
      </c>
    </row>
    <row r="261" spans="2:22" x14ac:dyDescent="0.3">
      <c r="B261" s="38">
        <v>204</v>
      </c>
      <c r="C261" s="39" t="s">
        <v>111</v>
      </c>
      <c r="D261" s="39" t="s">
        <v>81</v>
      </c>
      <c r="E261" s="39" t="s">
        <v>30</v>
      </c>
      <c r="F261" s="40">
        <v>3</v>
      </c>
      <c r="G261" s="40" t="s">
        <v>110</v>
      </c>
      <c r="H261" s="48">
        <v>13.682781561150817</v>
      </c>
      <c r="I261" s="48">
        <v>0</v>
      </c>
      <c r="J261" s="48">
        <v>0</v>
      </c>
      <c r="K261" s="48">
        <v>3.0013843424459852</v>
      </c>
      <c r="L261" s="48">
        <v>8.2217852517984011E-2</v>
      </c>
      <c r="M261" s="48">
        <v>0.24665355755395207</v>
      </c>
      <c r="N261" s="48">
        <v>0.32887141007193604</v>
      </c>
      <c r="O261" s="48">
        <v>0.32887141007193604</v>
      </c>
      <c r="P261" s="48">
        <v>0</v>
      </c>
      <c r="Q261" s="48">
        <v>0.10487752646977384</v>
      </c>
      <c r="R261" s="23">
        <v>5081.9274807300089</v>
      </c>
      <c r="S261" s="48">
        <v>16.837814098838031</v>
      </c>
      <c r="T261" s="48">
        <v>5.8384634256296898E-2</v>
      </c>
      <c r="U261" s="48">
        <v>5.0827162971725645E-3</v>
      </c>
      <c r="V261" s="23">
        <v>5520.2714542093354</v>
      </c>
    </row>
    <row r="262" spans="2:22" x14ac:dyDescent="0.3">
      <c r="B262" s="38">
        <v>204</v>
      </c>
      <c r="C262" s="39" t="s">
        <v>111</v>
      </c>
      <c r="D262" s="39" t="s">
        <v>81</v>
      </c>
      <c r="E262" s="39" t="s">
        <v>31</v>
      </c>
      <c r="F262" s="40">
        <v>4</v>
      </c>
      <c r="G262" s="40" t="s">
        <v>110</v>
      </c>
      <c r="H262" s="48">
        <v>15.553006443223865</v>
      </c>
      <c r="I262" s="48">
        <v>0</v>
      </c>
      <c r="J262" s="48">
        <v>0</v>
      </c>
      <c r="K262" s="48">
        <v>3.4116272198039441</v>
      </c>
      <c r="L262" s="48">
        <v>9.3455762941572831E-2</v>
      </c>
      <c r="M262" s="48">
        <v>0.28036728882471867</v>
      </c>
      <c r="N262" s="48">
        <v>0.37382305176629133</v>
      </c>
      <c r="O262" s="48">
        <v>0.37382305176629133</v>
      </c>
      <c r="P262" s="48">
        <v>0</v>
      </c>
      <c r="Q262" s="48">
        <v>0.14350249064544515</v>
      </c>
      <c r="R262" s="23">
        <v>5779.4844741943189</v>
      </c>
      <c r="S262" s="48">
        <v>19.072133924343095</v>
      </c>
      <c r="T262" s="48">
        <v>6.636491189420704E-2</v>
      </c>
      <c r="U262" s="48">
        <v>5.7774451024967637E-3</v>
      </c>
      <c r="V262" s="23">
        <v>6276.0645660473701</v>
      </c>
    </row>
    <row r="263" spans="2:22" x14ac:dyDescent="0.3">
      <c r="B263" s="38">
        <v>204</v>
      </c>
      <c r="C263" s="39" t="s">
        <v>111</v>
      </c>
      <c r="D263" s="39" t="s">
        <v>81</v>
      </c>
      <c r="E263" s="39" t="s">
        <v>32</v>
      </c>
      <c r="F263" s="40">
        <v>4</v>
      </c>
      <c r="G263" s="40" t="s">
        <v>110</v>
      </c>
      <c r="H263" s="48">
        <v>9.3640290909771426</v>
      </c>
      <c r="I263" s="48">
        <v>0</v>
      </c>
      <c r="J263" s="48">
        <v>0</v>
      </c>
      <c r="K263" s="48">
        <v>2.0540450909240184</v>
      </c>
      <c r="L263" s="48">
        <v>5.6267094474562199E-2</v>
      </c>
      <c r="M263" s="48">
        <v>0.16880128342368664</v>
      </c>
      <c r="N263" s="48">
        <v>0.22506837789824879</v>
      </c>
      <c r="O263" s="48">
        <v>0.22506837789824879</v>
      </c>
      <c r="P263" s="48">
        <v>0</v>
      </c>
      <c r="Q263" s="48">
        <v>0.18785075495410722</v>
      </c>
      <c r="R263" s="23">
        <v>3484.3934564399428</v>
      </c>
      <c r="S263" s="48">
        <v>11.395693354355931</v>
      </c>
      <c r="T263" s="48">
        <v>3.9956452655379684E-2</v>
      </c>
      <c r="U263" s="48">
        <v>3.4784377032694839E-3</v>
      </c>
      <c r="V263" s="23">
        <v>3781.1928131901436</v>
      </c>
    </row>
    <row r="264" spans="2:22" x14ac:dyDescent="0.3">
      <c r="B264" s="38">
        <v>204</v>
      </c>
      <c r="C264" s="39" t="s">
        <v>111</v>
      </c>
      <c r="D264" s="39" t="s">
        <v>81</v>
      </c>
      <c r="E264" s="39" t="s">
        <v>33</v>
      </c>
      <c r="F264" s="40">
        <v>4</v>
      </c>
      <c r="G264" s="40" t="s">
        <v>110</v>
      </c>
      <c r="H264" s="48">
        <v>11.768423843209478</v>
      </c>
      <c r="I264" s="48">
        <v>0</v>
      </c>
      <c r="J264" s="48">
        <v>0</v>
      </c>
      <c r="K264" s="48">
        <v>2.5814607139943382</v>
      </c>
      <c r="L264" s="48">
        <v>7.0714754276084785E-2</v>
      </c>
      <c r="M264" s="48">
        <v>0.21214426282825435</v>
      </c>
      <c r="N264" s="48">
        <v>0.28285901710433914</v>
      </c>
      <c r="O264" s="48">
        <v>0.28285901710433914</v>
      </c>
      <c r="P264" s="48">
        <v>0</v>
      </c>
      <c r="Q264" s="48">
        <v>0.3201469721270474</v>
      </c>
      <c r="R264" s="23">
        <v>4373.7083487882028</v>
      </c>
      <c r="S264" s="48">
        <v>14.490483933293381</v>
      </c>
      <c r="T264" s="48">
        <v>5.021604114544382E-2</v>
      </c>
      <c r="U264" s="48">
        <v>4.3715935530059058E-3</v>
      </c>
      <c r="V264" s="23">
        <v>4750.9348273818787</v>
      </c>
    </row>
    <row r="265" spans="2:22" x14ac:dyDescent="0.3">
      <c r="B265" s="43">
        <v>204</v>
      </c>
      <c r="C265" s="44" t="s">
        <v>111</v>
      </c>
      <c r="D265" s="44"/>
      <c r="E265" s="44" t="s">
        <v>83</v>
      </c>
      <c r="F265" s="45"/>
      <c r="G265" s="45"/>
      <c r="H265" s="46">
        <f>SUM(H253:H264)</f>
        <v>59.383006040975872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13.025949712214064</v>
      </c>
      <c r="L265" s="46">
        <f t="shared" si="19"/>
        <v>0.35682388196664816</v>
      </c>
      <c r="M265" s="46">
        <f t="shared" si="19"/>
        <v>1.0704716458999446</v>
      </c>
      <c r="N265" s="46">
        <f t="shared" si="19"/>
        <v>1.4272955278665926</v>
      </c>
      <c r="O265" s="46">
        <f t="shared" si="19"/>
        <v>1.4272955278665926</v>
      </c>
      <c r="P265" s="46">
        <f t="shared" si="19"/>
        <v>0</v>
      </c>
      <c r="Q265" s="46">
        <f t="shared" si="19"/>
        <v>0.78561474468027104</v>
      </c>
      <c r="R265" s="47">
        <f t="shared" si="19"/>
        <v>22068.66760121729</v>
      </c>
      <c r="S265" s="46">
        <f t="shared" si="19"/>
        <v>72.850880885615027</v>
      </c>
      <c r="T265" s="46">
        <f t="shared" si="19"/>
        <v>0.25338817792617324</v>
      </c>
      <c r="U265" s="46">
        <f t="shared" si="19"/>
        <v>2.2058889943586815E-2</v>
      </c>
      <c r="V265" s="47">
        <f t="shared" si="19"/>
        <v>23965.449300379667</v>
      </c>
    </row>
    <row r="266" spans="2:22" x14ac:dyDescent="0.3">
      <c r="B266" s="38">
        <v>204</v>
      </c>
      <c r="C266" s="39" t="s">
        <v>112</v>
      </c>
      <c r="D266" s="39" t="s">
        <v>81</v>
      </c>
      <c r="E266" s="39" t="s">
        <v>22</v>
      </c>
      <c r="F266" s="40">
        <v>1</v>
      </c>
      <c r="G266" s="40" t="s">
        <v>110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23"/>
      <c r="S266" s="48"/>
      <c r="T266" s="48"/>
      <c r="U266" s="48"/>
      <c r="V266" s="23"/>
    </row>
    <row r="267" spans="2:22" x14ac:dyDescent="0.3">
      <c r="B267" s="38">
        <v>204</v>
      </c>
      <c r="C267" s="39" t="s">
        <v>112</v>
      </c>
      <c r="D267" s="39" t="s">
        <v>81</v>
      </c>
      <c r="E267" s="39" t="s">
        <v>23</v>
      </c>
      <c r="F267" s="40">
        <v>1</v>
      </c>
      <c r="G267" s="40" t="s">
        <v>110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23"/>
      <c r="S267" s="48"/>
      <c r="T267" s="48"/>
      <c r="U267" s="48"/>
      <c r="V267" s="23"/>
    </row>
    <row r="268" spans="2:22" x14ac:dyDescent="0.3">
      <c r="B268" s="38">
        <v>204</v>
      </c>
      <c r="C268" s="39" t="s">
        <v>112</v>
      </c>
      <c r="D268" s="39" t="s">
        <v>81</v>
      </c>
      <c r="E268" s="39" t="s">
        <v>24</v>
      </c>
      <c r="F268" s="40">
        <v>1</v>
      </c>
      <c r="G268" s="40" t="s">
        <v>110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23"/>
      <c r="S268" s="48"/>
      <c r="T268" s="48"/>
      <c r="U268" s="48"/>
      <c r="V268" s="23"/>
    </row>
    <row r="269" spans="2:22" x14ac:dyDescent="0.3">
      <c r="B269" s="38">
        <v>204</v>
      </c>
      <c r="C269" s="39" t="s">
        <v>112</v>
      </c>
      <c r="D269" s="39" t="s">
        <v>81</v>
      </c>
      <c r="E269" s="39" t="s">
        <v>25</v>
      </c>
      <c r="F269" s="40">
        <v>2</v>
      </c>
      <c r="G269" s="40" t="s">
        <v>110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23"/>
      <c r="S269" s="48"/>
      <c r="T269" s="48"/>
      <c r="U269" s="48"/>
      <c r="V269" s="23"/>
    </row>
    <row r="270" spans="2:22" x14ac:dyDescent="0.3">
      <c r="B270" s="38">
        <v>204</v>
      </c>
      <c r="C270" s="39" t="s">
        <v>112</v>
      </c>
      <c r="D270" s="39" t="s">
        <v>81</v>
      </c>
      <c r="E270" s="39" t="s">
        <v>26</v>
      </c>
      <c r="F270" s="40">
        <v>2</v>
      </c>
      <c r="G270" s="40" t="s">
        <v>110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23"/>
      <c r="S270" s="48"/>
      <c r="T270" s="48"/>
      <c r="U270" s="48"/>
      <c r="V270" s="23"/>
    </row>
    <row r="271" spans="2:22" x14ac:dyDescent="0.3">
      <c r="B271" s="38">
        <v>204</v>
      </c>
      <c r="C271" s="39" t="s">
        <v>112</v>
      </c>
      <c r="D271" s="39" t="s">
        <v>81</v>
      </c>
      <c r="E271" s="39" t="s">
        <v>27</v>
      </c>
      <c r="F271" s="40">
        <v>2</v>
      </c>
      <c r="G271" s="40" t="s">
        <v>110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23"/>
      <c r="S271" s="48"/>
      <c r="T271" s="48"/>
      <c r="U271" s="48"/>
      <c r="V271" s="23"/>
    </row>
    <row r="272" spans="2:22" x14ac:dyDescent="0.3">
      <c r="B272" s="38">
        <v>204</v>
      </c>
      <c r="C272" s="39" t="s">
        <v>112</v>
      </c>
      <c r="D272" s="39" t="s">
        <v>81</v>
      </c>
      <c r="E272" s="39" t="s">
        <v>28</v>
      </c>
      <c r="F272" s="40">
        <v>3</v>
      </c>
      <c r="G272" s="40" t="s">
        <v>110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23"/>
      <c r="S272" s="48"/>
      <c r="T272" s="48"/>
      <c r="U272" s="48"/>
      <c r="V272" s="23"/>
    </row>
    <row r="273" spans="2:22" x14ac:dyDescent="0.3">
      <c r="B273" s="38">
        <v>204</v>
      </c>
      <c r="C273" s="39" t="s">
        <v>112</v>
      </c>
      <c r="D273" s="39" t="s">
        <v>81</v>
      </c>
      <c r="E273" s="39" t="s">
        <v>29</v>
      </c>
      <c r="F273" s="40">
        <v>3</v>
      </c>
      <c r="G273" s="40" t="s">
        <v>110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23"/>
      <c r="S273" s="48"/>
      <c r="T273" s="48"/>
      <c r="U273" s="48"/>
      <c r="V273" s="23"/>
    </row>
    <row r="274" spans="2:22" x14ac:dyDescent="0.3">
      <c r="B274" s="38">
        <v>204</v>
      </c>
      <c r="C274" s="39" t="s">
        <v>112</v>
      </c>
      <c r="D274" s="39" t="s">
        <v>81</v>
      </c>
      <c r="E274" s="39" t="s">
        <v>30</v>
      </c>
      <c r="F274" s="40">
        <v>3</v>
      </c>
      <c r="G274" s="40" t="s">
        <v>110</v>
      </c>
      <c r="H274" s="48">
        <v>3.2430369067020006</v>
      </c>
      <c r="I274" s="48">
        <v>1.8741543841190657E-5</v>
      </c>
      <c r="J274" s="48">
        <v>0</v>
      </c>
      <c r="K274" s="48">
        <v>0.71137583759914857</v>
      </c>
      <c r="L274" s="48">
        <v>1.9486939034578748E-2</v>
      </c>
      <c r="M274" s="48">
        <v>5.8460817103736247E-2</v>
      </c>
      <c r="N274" s="48">
        <v>7.7947756138314991E-2</v>
      </c>
      <c r="O274" s="48">
        <v>7.7947756138314991E-2</v>
      </c>
      <c r="P274" s="48">
        <v>1.1671541048031762E-3</v>
      </c>
      <c r="Q274" s="48">
        <v>3.9280960467736996</v>
      </c>
      <c r="R274" s="23">
        <v>1449.0760382935989</v>
      </c>
      <c r="S274" s="48">
        <v>2.3063478580878996E-2</v>
      </c>
      <c r="T274" s="48">
        <v>2.3063478580878996E-3</v>
      </c>
      <c r="U274" s="48">
        <v>1.2046846223743982E-3</v>
      </c>
      <c r="V274" s="23">
        <v>1450.339916919831</v>
      </c>
    </row>
    <row r="275" spans="2:22" x14ac:dyDescent="0.3">
      <c r="B275" s="38">
        <v>204</v>
      </c>
      <c r="C275" s="39" t="s">
        <v>112</v>
      </c>
      <c r="D275" s="39" t="s">
        <v>81</v>
      </c>
      <c r="E275" s="39" t="s">
        <v>31</v>
      </c>
      <c r="F275" s="40">
        <v>4</v>
      </c>
      <c r="G275" s="40" t="s">
        <v>110</v>
      </c>
      <c r="H275" s="48">
        <v>10.028413626424575</v>
      </c>
      <c r="I275" s="48">
        <v>0</v>
      </c>
      <c r="J275" s="48">
        <v>0</v>
      </c>
      <c r="K275" s="48">
        <v>2.1997810535382945</v>
      </c>
      <c r="L275" s="48">
        <v>6.0259284915264694E-2</v>
      </c>
      <c r="M275" s="48">
        <v>0.18077785474579408</v>
      </c>
      <c r="N275" s="48">
        <v>0.24103713966105877</v>
      </c>
      <c r="O275" s="48">
        <v>0.24103713966105877</v>
      </c>
      <c r="P275" s="48">
        <v>0</v>
      </c>
      <c r="Q275" s="48">
        <v>14.949039452663209</v>
      </c>
      <c r="R275" s="23">
        <v>4644.0510092591094</v>
      </c>
      <c r="S275" s="48">
        <v>7.1318985730707649E-2</v>
      </c>
      <c r="T275" s="48">
        <v>7.1318985730707664E-3</v>
      </c>
      <c r="U275" s="48">
        <v>3.7252353365442858E-3</v>
      </c>
      <c r="V275" s="23">
        <v>4647.9592896771537</v>
      </c>
    </row>
    <row r="276" spans="2:22" x14ac:dyDescent="0.3">
      <c r="B276" s="38">
        <v>204</v>
      </c>
      <c r="C276" s="39" t="s">
        <v>112</v>
      </c>
      <c r="D276" s="39" t="s">
        <v>81</v>
      </c>
      <c r="E276" s="39" t="s">
        <v>32</v>
      </c>
      <c r="F276" s="40">
        <v>4</v>
      </c>
      <c r="G276" s="40" t="s">
        <v>110</v>
      </c>
      <c r="H276" s="48">
        <v>8.074652916105661</v>
      </c>
      <c r="I276" s="48">
        <v>0</v>
      </c>
      <c r="J276" s="48">
        <v>0</v>
      </c>
      <c r="K276" s="48">
        <v>1.771214188048984</v>
      </c>
      <c r="L276" s="48">
        <v>4.8519419799496373E-2</v>
      </c>
      <c r="M276" s="48">
        <v>0.14555825939848907</v>
      </c>
      <c r="N276" s="48">
        <v>0.19407767919798549</v>
      </c>
      <c r="O276" s="48">
        <v>0.19407767919798549</v>
      </c>
      <c r="P276" s="48">
        <v>0</v>
      </c>
      <c r="Q276" s="48">
        <v>12.036630069920795</v>
      </c>
      <c r="R276" s="23">
        <v>3739.2853367803332</v>
      </c>
      <c r="S276" s="48">
        <v>5.742444194630545E-2</v>
      </c>
      <c r="T276" s="48">
        <v>5.7424441946305454E-3</v>
      </c>
      <c r="U276" s="48">
        <v>2.9994756393122123E-3</v>
      </c>
      <c r="V276" s="23">
        <v>3742.4321961989899</v>
      </c>
    </row>
    <row r="277" spans="2:22" x14ac:dyDescent="0.3">
      <c r="B277" s="38">
        <v>204</v>
      </c>
      <c r="C277" s="39" t="s">
        <v>112</v>
      </c>
      <c r="D277" s="39" t="s">
        <v>81</v>
      </c>
      <c r="E277" s="39" t="s">
        <v>33</v>
      </c>
      <c r="F277" s="40">
        <v>4</v>
      </c>
      <c r="G277" s="40" t="s">
        <v>110</v>
      </c>
      <c r="H277" s="48">
        <v>2.2902736943859461</v>
      </c>
      <c r="I277" s="48">
        <v>0</v>
      </c>
      <c r="J277" s="48">
        <v>0</v>
      </c>
      <c r="K277" s="48">
        <v>0.50238261683304619</v>
      </c>
      <c r="L277" s="48">
        <v>1.3761922894792212E-2</v>
      </c>
      <c r="M277" s="48">
        <v>4.1285768684376625E-2</v>
      </c>
      <c r="N277" s="48">
        <v>5.5047691579168848E-2</v>
      </c>
      <c r="O277" s="48">
        <v>5.5047691579168848E-2</v>
      </c>
      <c r="P277" s="48">
        <v>0</v>
      </c>
      <c r="Q277" s="48">
        <v>3.4140386595700134</v>
      </c>
      <c r="R277" s="23">
        <v>1060.6012334659492</v>
      </c>
      <c r="S277" s="48">
        <v>1.6287720372734755E-2</v>
      </c>
      <c r="T277" s="48">
        <v>1.6287720372734757E-3</v>
      </c>
      <c r="U277" s="48">
        <v>8.5076352197951672E-4</v>
      </c>
      <c r="V277" s="23">
        <v>1061.4938005423751</v>
      </c>
    </row>
    <row r="278" spans="2:22" x14ac:dyDescent="0.3">
      <c r="B278" s="43">
        <v>204</v>
      </c>
      <c r="C278" s="44" t="s">
        <v>112</v>
      </c>
      <c r="D278" s="44"/>
      <c r="E278" s="44" t="s">
        <v>83</v>
      </c>
      <c r="F278" s="45"/>
      <c r="G278" s="45"/>
      <c r="H278" s="46">
        <f>SUM(H266:H277)</f>
        <v>23.636377143618184</v>
      </c>
      <c r="I278" s="46">
        <f t="shared" ref="I278:V278" si="20">SUM(I266:I277)</f>
        <v>1.8741543841190657E-5</v>
      </c>
      <c r="J278" s="46">
        <f t="shared" si="20"/>
        <v>0</v>
      </c>
      <c r="K278" s="46">
        <f t="shared" si="20"/>
        <v>5.1847536960194729</v>
      </c>
      <c r="L278" s="46">
        <f t="shared" si="20"/>
        <v>0.14202756664413205</v>
      </c>
      <c r="M278" s="46">
        <f t="shared" si="20"/>
        <v>0.426082699932396</v>
      </c>
      <c r="N278" s="46">
        <f t="shared" si="20"/>
        <v>0.56811026657652819</v>
      </c>
      <c r="O278" s="46">
        <f t="shared" si="20"/>
        <v>0.56811026657652819</v>
      </c>
      <c r="P278" s="46">
        <f t="shared" si="20"/>
        <v>1.1671541048031762E-3</v>
      </c>
      <c r="Q278" s="46">
        <f t="shared" si="20"/>
        <v>34.327804228927718</v>
      </c>
      <c r="R278" s="47">
        <f t="shared" si="20"/>
        <v>10893.013617798992</v>
      </c>
      <c r="S278" s="46">
        <f t="shared" si="20"/>
        <v>0.16809462663062685</v>
      </c>
      <c r="T278" s="46">
        <f t="shared" si="20"/>
        <v>1.6809462663062685E-2</v>
      </c>
      <c r="U278" s="46">
        <f t="shared" si="20"/>
        <v>8.780159120210412E-3</v>
      </c>
      <c r="V278" s="47">
        <f t="shared" si="20"/>
        <v>10902.22520333835</v>
      </c>
    </row>
    <row r="279" spans="2:22" x14ac:dyDescent="0.3">
      <c r="B279" s="38">
        <v>204</v>
      </c>
      <c r="C279" s="39" t="s">
        <v>113</v>
      </c>
      <c r="D279" s="39" t="s">
        <v>81</v>
      </c>
      <c r="E279" s="39" t="s">
        <v>22</v>
      </c>
      <c r="F279" s="40">
        <v>1</v>
      </c>
      <c r="G279" s="40" t="s">
        <v>110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23"/>
      <c r="S279" s="48"/>
      <c r="T279" s="48"/>
      <c r="U279" s="48"/>
      <c r="V279" s="23"/>
    </row>
    <row r="280" spans="2:22" x14ac:dyDescent="0.3">
      <c r="B280" s="38">
        <v>204</v>
      </c>
      <c r="C280" s="39" t="s">
        <v>113</v>
      </c>
      <c r="D280" s="39" t="s">
        <v>81</v>
      </c>
      <c r="E280" s="39" t="s">
        <v>23</v>
      </c>
      <c r="F280" s="40">
        <v>1</v>
      </c>
      <c r="G280" s="40" t="s">
        <v>110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23"/>
      <c r="S280" s="48"/>
      <c r="T280" s="48"/>
      <c r="U280" s="48"/>
      <c r="V280" s="23"/>
    </row>
    <row r="281" spans="2:22" x14ac:dyDescent="0.3">
      <c r="B281" s="38">
        <v>204</v>
      </c>
      <c r="C281" s="39" t="s">
        <v>113</v>
      </c>
      <c r="D281" s="39" t="s">
        <v>81</v>
      </c>
      <c r="E281" s="39" t="s">
        <v>24</v>
      </c>
      <c r="F281" s="40">
        <v>1</v>
      </c>
      <c r="G281" s="40" t="s">
        <v>110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23"/>
      <c r="S281" s="48"/>
      <c r="T281" s="48"/>
      <c r="U281" s="48"/>
      <c r="V281" s="23"/>
    </row>
    <row r="282" spans="2:22" x14ac:dyDescent="0.3">
      <c r="B282" s="38">
        <v>204</v>
      </c>
      <c r="C282" s="39" t="s">
        <v>113</v>
      </c>
      <c r="D282" s="39" t="s">
        <v>81</v>
      </c>
      <c r="E282" s="39" t="s">
        <v>25</v>
      </c>
      <c r="F282" s="40">
        <v>2</v>
      </c>
      <c r="G282" s="40" t="s">
        <v>110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23"/>
      <c r="S282" s="48"/>
      <c r="T282" s="48"/>
      <c r="U282" s="48"/>
      <c r="V282" s="23"/>
    </row>
    <row r="283" spans="2:22" x14ac:dyDescent="0.3">
      <c r="B283" s="38">
        <v>204</v>
      </c>
      <c r="C283" s="39" t="s">
        <v>113</v>
      </c>
      <c r="D283" s="39" t="s">
        <v>81</v>
      </c>
      <c r="E283" s="39" t="s">
        <v>26</v>
      </c>
      <c r="F283" s="40">
        <v>2</v>
      </c>
      <c r="G283" s="40" t="s">
        <v>110</v>
      </c>
      <c r="H283" s="48">
        <v>3.4468355117124837E-2</v>
      </c>
      <c r="I283" s="48">
        <v>0</v>
      </c>
      <c r="J283" s="48">
        <v>0</v>
      </c>
      <c r="K283" s="48">
        <v>7.5608004773048045E-3</v>
      </c>
      <c r="L283" s="48">
        <v>2.0711535332870718E-4</v>
      </c>
      <c r="M283" s="48">
        <v>6.2134605998612148E-4</v>
      </c>
      <c r="N283" s="48">
        <v>8.2846141331482871E-4</v>
      </c>
      <c r="O283" s="48">
        <v>8.2846141331482871E-4</v>
      </c>
      <c r="P283" s="48">
        <v>0</v>
      </c>
      <c r="Q283" s="48">
        <v>1.57694982949657E-3</v>
      </c>
      <c r="R283" s="23">
        <v>12.852768846151125</v>
      </c>
      <c r="S283" s="48">
        <v>4.1350840103600177E-2</v>
      </c>
      <c r="T283" s="48">
        <v>1.470769885447353E-4</v>
      </c>
      <c r="U283" s="48">
        <v>1.2803892944396814E-5</v>
      </c>
      <c r="V283" s="23">
        <v>13.930368791327462</v>
      </c>
    </row>
    <row r="284" spans="2:22" x14ac:dyDescent="0.3">
      <c r="B284" s="38">
        <v>204</v>
      </c>
      <c r="C284" s="39" t="s">
        <v>113</v>
      </c>
      <c r="D284" s="39" t="s">
        <v>81</v>
      </c>
      <c r="E284" s="39" t="s">
        <v>27</v>
      </c>
      <c r="F284" s="40">
        <v>2</v>
      </c>
      <c r="G284" s="40" t="s">
        <v>110</v>
      </c>
      <c r="H284" s="48">
        <v>5.2759270001222394E-2</v>
      </c>
      <c r="I284" s="48">
        <v>0</v>
      </c>
      <c r="J284" s="48">
        <v>0</v>
      </c>
      <c r="K284" s="48">
        <v>1.1573001161558464E-2</v>
      </c>
      <c r="L284" s="48">
        <v>3.1702281151904665E-4</v>
      </c>
      <c r="M284" s="48">
        <v>9.5106843455713996E-4</v>
      </c>
      <c r="N284" s="48">
        <v>1.2680912460761866E-3</v>
      </c>
      <c r="O284" s="48">
        <v>1.2680912460761866E-3</v>
      </c>
      <c r="P284" s="48">
        <v>0</v>
      </c>
      <c r="Q284" s="48">
        <v>7.6360134517746772E-3</v>
      </c>
      <c r="R284" s="23">
        <v>19.830018243549226</v>
      </c>
      <c r="S284" s="48">
        <v>6.1107654626086916E-2</v>
      </c>
      <c r="T284" s="48">
        <v>2.2512459684341477E-4</v>
      </c>
      <c r="U284" s="48">
        <v>1.9598383578929725E-5</v>
      </c>
      <c r="V284" s="23">
        <v>21.424796739060742</v>
      </c>
    </row>
    <row r="285" spans="2:22" x14ac:dyDescent="0.3">
      <c r="B285" s="38">
        <v>204</v>
      </c>
      <c r="C285" s="39" t="s">
        <v>113</v>
      </c>
      <c r="D285" s="39" t="s">
        <v>81</v>
      </c>
      <c r="E285" s="39" t="s">
        <v>28</v>
      </c>
      <c r="F285" s="40">
        <v>3</v>
      </c>
      <c r="G285" s="40" t="s">
        <v>110</v>
      </c>
      <c r="H285" s="48">
        <v>0.152107155903211</v>
      </c>
      <c r="I285" s="48">
        <v>0</v>
      </c>
      <c r="J285" s="48">
        <v>0</v>
      </c>
      <c r="K285" s="48">
        <v>3.3365440621220488E-2</v>
      </c>
      <c r="L285" s="48">
        <v>9.1398986707495538E-4</v>
      </c>
      <c r="M285" s="48">
        <v>2.7419696012248667E-3</v>
      </c>
      <c r="N285" s="48">
        <v>3.6559594682998215E-3</v>
      </c>
      <c r="O285" s="48">
        <v>3.6559594682998215E-3</v>
      </c>
      <c r="P285" s="48">
        <v>0</v>
      </c>
      <c r="Q285" s="48">
        <v>6.4008633421593487E-4</v>
      </c>
      <c r="R285" s="23">
        <v>56.606156533253227</v>
      </c>
      <c r="S285" s="48">
        <v>0.18407396689298122</v>
      </c>
      <c r="T285" s="48">
        <v>6.4904351632706864E-4</v>
      </c>
      <c r="U285" s="48">
        <v>5.6502949792033429E-5</v>
      </c>
      <c r="V285" s="23">
        <v>61.401420673443226</v>
      </c>
    </row>
    <row r="286" spans="2:22" x14ac:dyDescent="0.3">
      <c r="B286" s="38">
        <v>204</v>
      </c>
      <c r="C286" s="39" t="s">
        <v>113</v>
      </c>
      <c r="D286" s="39" t="s">
        <v>81</v>
      </c>
      <c r="E286" s="39" t="s">
        <v>29</v>
      </c>
      <c r="F286" s="40">
        <v>3</v>
      </c>
      <c r="G286" s="40" t="s">
        <v>110</v>
      </c>
      <c r="H286" s="48">
        <v>2.7546906292500961</v>
      </c>
      <c r="I286" s="48">
        <v>0</v>
      </c>
      <c r="J286" s="48">
        <v>0</v>
      </c>
      <c r="K286" s="48">
        <v>0.60425471867421465</v>
      </c>
      <c r="L286" s="48">
        <v>1.6552536987903804E-2</v>
      </c>
      <c r="M286" s="48">
        <v>4.9657610963711414E-2</v>
      </c>
      <c r="N286" s="48">
        <v>6.6210147951615214E-2</v>
      </c>
      <c r="O286" s="48">
        <v>6.6210147951615214E-2</v>
      </c>
      <c r="P286" s="48">
        <v>0</v>
      </c>
      <c r="Q286" s="48">
        <v>0.13581208962880562</v>
      </c>
      <c r="R286" s="23">
        <v>1027.8440290276264</v>
      </c>
      <c r="S286" s="48">
        <v>3.2981596634456607</v>
      </c>
      <c r="T286" s="48">
        <v>1.1754306254121636E-2</v>
      </c>
      <c r="U286" s="48">
        <v>1.0232795789645273E-3</v>
      </c>
      <c r="V286" s="23">
        <v>1113.8008038774963</v>
      </c>
    </row>
    <row r="287" spans="2:22" x14ac:dyDescent="0.3">
      <c r="B287" s="38">
        <v>204</v>
      </c>
      <c r="C287" s="39" t="s">
        <v>113</v>
      </c>
      <c r="D287" s="39" t="s">
        <v>81</v>
      </c>
      <c r="E287" s="39" t="s">
        <v>30</v>
      </c>
      <c r="F287" s="40">
        <v>3</v>
      </c>
      <c r="G287" s="40" t="s">
        <v>110</v>
      </c>
      <c r="H287" s="48">
        <v>0.7662896025626601</v>
      </c>
      <c r="I287" s="48">
        <v>0</v>
      </c>
      <c r="J287" s="48">
        <v>0</v>
      </c>
      <c r="K287" s="48">
        <v>0.16808933217503516</v>
      </c>
      <c r="L287" s="48">
        <v>4.6045232285548835E-3</v>
      </c>
      <c r="M287" s="48">
        <v>1.3813569685664653E-2</v>
      </c>
      <c r="N287" s="48">
        <v>1.8418092914219534E-2</v>
      </c>
      <c r="O287" s="48">
        <v>1.8418092914219534E-2</v>
      </c>
      <c r="P287" s="48">
        <v>0</v>
      </c>
      <c r="Q287" s="48">
        <v>0.20425909526585498</v>
      </c>
      <c r="R287" s="23">
        <v>290.16115247766419</v>
      </c>
      <c r="S287" s="48">
        <v>0.85653107894668423</v>
      </c>
      <c r="T287" s="48">
        <v>3.2697692336952815E-3</v>
      </c>
      <c r="U287" s="48">
        <v>2.8465211067591845E-4</v>
      </c>
      <c r="V287" s="23">
        <v>312.54882068297252</v>
      </c>
    </row>
    <row r="288" spans="2:22" x14ac:dyDescent="0.3">
      <c r="B288" s="38">
        <v>204</v>
      </c>
      <c r="C288" s="39" t="s">
        <v>113</v>
      </c>
      <c r="D288" s="39" t="s">
        <v>81</v>
      </c>
      <c r="E288" s="39" t="s">
        <v>31</v>
      </c>
      <c r="F288" s="40">
        <v>4</v>
      </c>
      <c r="G288" s="40" t="s">
        <v>110</v>
      </c>
      <c r="H288" s="48">
        <v>0.69323235298393693</v>
      </c>
      <c r="I288" s="48">
        <v>0</v>
      </c>
      <c r="J288" s="48">
        <v>0</v>
      </c>
      <c r="K288" s="48">
        <v>0.15206387097712171</v>
      </c>
      <c r="L288" s="48">
        <v>4.1655327978161938E-3</v>
      </c>
      <c r="M288" s="48">
        <v>1.2496598393448579E-2</v>
      </c>
      <c r="N288" s="48">
        <v>1.6662131191264775E-2</v>
      </c>
      <c r="O288" s="48">
        <v>1.6662131191264775E-2</v>
      </c>
      <c r="P288" s="48">
        <v>0</v>
      </c>
      <c r="Q288" s="48">
        <v>0.11219490528551182</v>
      </c>
      <c r="R288" s="23">
        <v>261.02682823722131</v>
      </c>
      <c r="S288" s="48">
        <v>0.7924466542295534</v>
      </c>
      <c r="T288" s="48">
        <v>2.958032853386802E-3</v>
      </c>
      <c r="U288" s="48">
        <v>2.5751367603813364E-4</v>
      </c>
      <c r="V288" s="23">
        <v>281.71948838326938</v>
      </c>
    </row>
    <row r="289" spans="2:22" x14ac:dyDescent="0.3">
      <c r="B289" s="38">
        <v>204</v>
      </c>
      <c r="C289" s="39" t="s">
        <v>113</v>
      </c>
      <c r="D289" s="39" t="s">
        <v>81</v>
      </c>
      <c r="E289" s="39" t="s">
        <v>32</v>
      </c>
      <c r="F289" s="40">
        <v>4</v>
      </c>
      <c r="G289" s="40" t="s">
        <v>110</v>
      </c>
      <c r="H289" s="48">
        <v>25.846188279550287</v>
      </c>
      <c r="I289" s="48">
        <v>0</v>
      </c>
      <c r="J289" s="48">
        <v>0</v>
      </c>
      <c r="K289" s="48">
        <v>5.6694864613207079</v>
      </c>
      <c r="L289" s="48">
        <v>0.15530600167977718</v>
      </c>
      <c r="M289" s="48">
        <v>0.46591800503933156</v>
      </c>
      <c r="N289" s="48">
        <v>0.62122400671910871</v>
      </c>
      <c r="O289" s="48">
        <v>0.62122400671910871</v>
      </c>
      <c r="P289" s="48">
        <v>0</v>
      </c>
      <c r="Q289" s="48">
        <v>10.107774787090024</v>
      </c>
      <c r="R289" s="23">
        <v>9921.3143470924842</v>
      </c>
      <c r="S289" s="48">
        <v>26.429335632015437</v>
      </c>
      <c r="T289" s="48">
        <v>0.11028607325760832</v>
      </c>
      <c r="U289" s="48">
        <v>9.6010333718440002E-3</v>
      </c>
      <c r="V289" s="23">
        <v>10614.912987723639</v>
      </c>
    </row>
    <row r="290" spans="2:22" x14ac:dyDescent="0.3">
      <c r="B290" s="38">
        <v>204</v>
      </c>
      <c r="C290" s="39" t="s">
        <v>113</v>
      </c>
      <c r="D290" s="39" t="s">
        <v>81</v>
      </c>
      <c r="E290" s="39" t="s">
        <v>33</v>
      </c>
      <c r="F290" s="40">
        <v>4</v>
      </c>
      <c r="G290" s="40" t="s">
        <v>110</v>
      </c>
      <c r="H290" s="48">
        <v>4.4158028779837304</v>
      </c>
      <c r="I290" s="48">
        <v>0</v>
      </c>
      <c r="J290" s="48">
        <v>0</v>
      </c>
      <c r="K290" s="48">
        <v>0.96862772807385067</v>
      </c>
      <c r="L290" s="48">
        <v>2.6533919886682755E-2</v>
      </c>
      <c r="M290" s="48">
        <v>7.9601759660048274E-2</v>
      </c>
      <c r="N290" s="48">
        <v>0.10613567954673102</v>
      </c>
      <c r="O290" s="48">
        <v>0.10613567954673102</v>
      </c>
      <c r="P290" s="48">
        <v>0</v>
      </c>
      <c r="Q290" s="48">
        <v>0.43636424904064275</v>
      </c>
      <c r="R290" s="23">
        <v>1648.2426834447658</v>
      </c>
      <c r="S290" s="48">
        <v>5.3331661313173431</v>
      </c>
      <c r="T290" s="48">
        <v>1.884229714745949E-2</v>
      </c>
      <c r="U290" s="48">
        <v>1.6403297204389262E-3</v>
      </c>
      <c r="V290" s="23">
        <v>1787.1868412776423</v>
      </c>
    </row>
    <row r="291" spans="2:22" x14ac:dyDescent="0.3">
      <c r="B291" s="43">
        <v>204</v>
      </c>
      <c r="C291" s="44" t="s">
        <v>113</v>
      </c>
      <c r="D291" s="44"/>
      <c r="E291" s="44" t="s">
        <v>83</v>
      </c>
      <c r="F291" s="45"/>
      <c r="G291" s="45"/>
      <c r="H291" s="46">
        <f>SUM(H279:H290)</f>
        <v>34.715538523352272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7.6150213534810138</v>
      </c>
      <c r="L291" s="46">
        <f t="shared" si="21"/>
        <v>0.20860064261265751</v>
      </c>
      <c r="M291" s="46">
        <f t="shared" si="21"/>
        <v>0.6258019278379725</v>
      </c>
      <c r="N291" s="46">
        <f t="shared" si="21"/>
        <v>0.83440257045063004</v>
      </c>
      <c r="O291" s="46">
        <f t="shared" si="21"/>
        <v>0.83440257045063004</v>
      </c>
      <c r="P291" s="46">
        <f t="shared" si="21"/>
        <v>0</v>
      </c>
      <c r="Q291" s="46">
        <f t="shared" si="21"/>
        <v>11.006258175926327</v>
      </c>
      <c r="R291" s="47">
        <f t="shared" si="21"/>
        <v>13237.877983902716</v>
      </c>
      <c r="S291" s="46">
        <f t="shared" si="21"/>
        <v>36.996171621577346</v>
      </c>
      <c r="T291" s="46">
        <f t="shared" si="21"/>
        <v>0.14813172384798676</v>
      </c>
      <c r="U291" s="46">
        <f t="shared" si="21"/>
        <v>1.2895713684276866E-2</v>
      </c>
      <c r="V291" s="47">
        <f t="shared" si="21"/>
        <v>14206.925528148851</v>
      </c>
    </row>
    <row r="292" spans="2:22" x14ac:dyDescent="0.3">
      <c r="B292" s="38">
        <v>205</v>
      </c>
      <c r="C292" s="39" t="s">
        <v>114</v>
      </c>
      <c r="D292" s="39" t="s">
        <v>81</v>
      </c>
      <c r="E292" s="39" t="s">
        <v>22</v>
      </c>
      <c r="F292" s="40">
        <v>1</v>
      </c>
      <c r="G292" s="40" t="s">
        <v>110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23"/>
      <c r="S292" s="48"/>
      <c r="T292" s="48"/>
      <c r="U292" s="48"/>
      <c r="V292" s="23"/>
    </row>
    <row r="293" spans="2:22" x14ac:dyDescent="0.3">
      <c r="B293" s="38">
        <v>205</v>
      </c>
      <c r="C293" s="39" t="s">
        <v>114</v>
      </c>
      <c r="D293" s="39" t="s">
        <v>81</v>
      </c>
      <c r="E293" s="39" t="s">
        <v>23</v>
      </c>
      <c r="F293" s="40">
        <v>1</v>
      </c>
      <c r="G293" s="40" t="s">
        <v>110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23"/>
      <c r="S293" s="48"/>
      <c r="T293" s="48"/>
      <c r="U293" s="48"/>
      <c r="V293" s="23"/>
    </row>
    <row r="294" spans="2:22" x14ac:dyDescent="0.3">
      <c r="B294" s="38">
        <v>205</v>
      </c>
      <c r="C294" s="39" t="s">
        <v>114</v>
      </c>
      <c r="D294" s="39" t="s">
        <v>81</v>
      </c>
      <c r="E294" s="39" t="s">
        <v>24</v>
      </c>
      <c r="F294" s="40">
        <v>1</v>
      </c>
      <c r="G294" s="40" t="s">
        <v>110</v>
      </c>
      <c r="H294" s="48">
        <v>1.7477442178560006E-2</v>
      </c>
      <c r="I294" s="48">
        <v>9.3213967765948246E-8</v>
      </c>
      <c r="J294" s="48">
        <v>0</v>
      </c>
      <c r="K294" s="48">
        <v>2.0806478784E-2</v>
      </c>
      <c r="L294" s="48">
        <v>3.9532309689600006E-4</v>
      </c>
      <c r="M294" s="48">
        <v>1.1859692906880002E-3</v>
      </c>
      <c r="N294" s="48">
        <v>1.5812923875840003E-3</v>
      </c>
      <c r="O294" s="48">
        <v>1.5812923875840003E-3</v>
      </c>
      <c r="P294" s="48">
        <v>2.3221725303095889E-6</v>
      </c>
      <c r="Q294" s="48">
        <v>1.1443563331200006E-3</v>
      </c>
      <c r="R294" s="23">
        <v>24.183571691783673</v>
      </c>
      <c r="S294" s="48">
        <v>4.6787880649746931E-4</v>
      </c>
      <c r="T294" s="48">
        <v>4.6787880649746917E-5</v>
      </c>
      <c r="U294" s="48">
        <v>1.9715844779100287E-5</v>
      </c>
      <c r="V294" s="23">
        <v>24.209211450379744</v>
      </c>
    </row>
    <row r="295" spans="2:22" x14ac:dyDescent="0.3">
      <c r="B295" s="38">
        <v>205</v>
      </c>
      <c r="C295" s="39" t="s">
        <v>114</v>
      </c>
      <c r="D295" s="39" t="s">
        <v>81</v>
      </c>
      <c r="E295" s="39" t="s">
        <v>25</v>
      </c>
      <c r="F295" s="40">
        <v>2</v>
      </c>
      <c r="G295" s="40" t="s">
        <v>110</v>
      </c>
      <c r="H295" s="48">
        <v>3.2770204084800011E-2</v>
      </c>
      <c r="I295" s="48">
        <v>4.5955879828248501E-7</v>
      </c>
      <c r="J295" s="48">
        <v>0</v>
      </c>
      <c r="K295" s="48">
        <v>3.901214771999998E-2</v>
      </c>
      <c r="L295" s="48">
        <v>7.4123080668000009E-4</v>
      </c>
      <c r="M295" s="48">
        <v>2.2236924200400004E-3</v>
      </c>
      <c r="N295" s="48">
        <v>2.9649232267200004E-3</v>
      </c>
      <c r="O295" s="48">
        <v>2.9649232267200004E-3</v>
      </c>
      <c r="P295" s="48">
        <v>1.1448659081774199E-5</v>
      </c>
      <c r="Q295" s="48">
        <v>2.1456681246000016E-3</v>
      </c>
      <c r="R295" s="23">
        <v>45.35862029497985</v>
      </c>
      <c r="S295" s="48">
        <v>8.7727276218275442E-4</v>
      </c>
      <c r="T295" s="48">
        <v>8.7727276218275421E-5</v>
      </c>
      <c r="U295" s="48">
        <v>3.6967208960813022E-5</v>
      </c>
      <c r="V295" s="23">
        <v>45.406694842347463</v>
      </c>
    </row>
    <row r="296" spans="2:22" x14ac:dyDescent="0.3">
      <c r="B296" s="38">
        <v>205</v>
      </c>
      <c r="C296" s="39" t="s">
        <v>114</v>
      </c>
      <c r="D296" s="39" t="s">
        <v>81</v>
      </c>
      <c r="E296" s="39" t="s">
        <v>26</v>
      </c>
      <c r="F296" s="40">
        <v>2</v>
      </c>
      <c r="G296" s="40" t="s">
        <v>110</v>
      </c>
      <c r="H296" s="48">
        <v>3.3862544220960009E-2</v>
      </c>
      <c r="I296" s="48">
        <v>4.2637043028721812E-7</v>
      </c>
      <c r="J296" s="48">
        <v>0</v>
      </c>
      <c r="K296" s="48">
        <v>4.031255264399998E-2</v>
      </c>
      <c r="L296" s="48">
        <v>7.6593850023600005E-4</v>
      </c>
      <c r="M296" s="48">
        <v>2.2978155007080002E-3</v>
      </c>
      <c r="N296" s="48">
        <v>3.0637540009440002E-3</v>
      </c>
      <c r="O296" s="48">
        <v>3.0637540009440002E-3</v>
      </c>
      <c r="P296" s="48">
        <v>1.0621859842242976E-5</v>
      </c>
      <c r="Q296" s="48">
        <v>2.2171903954200018E-3</v>
      </c>
      <c r="R296" s="23">
        <v>46.859006041659399</v>
      </c>
      <c r="S296" s="48">
        <v>9.0651518758884625E-4</v>
      </c>
      <c r="T296" s="48">
        <v>9.06515187588846E-5</v>
      </c>
      <c r="U296" s="48">
        <v>3.8199449259506785E-5</v>
      </c>
      <c r="V296" s="23">
        <v>46.907383073939265</v>
      </c>
    </row>
    <row r="297" spans="2:22" x14ac:dyDescent="0.3">
      <c r="B297" s="38">
        <v>205</v>
      </c>
      <c r="C297" s="39" t="s">
        <v>114</v>
      </c>
      <c r="D297" s="39" t="s">
        <v>81</v>
      </c>
      <c r="E297" s="39" t="s">
        <v>27</v>
      </c>
      <c r="F297" s="40">
        <v>2</v>
      </c>
      <c r="G297" s="40" t="s">
        <v>110</v>
      </c>
      <c r="H297" s="48">
        <v>3.2770204084800011E-2</v>
      </c>
      <c r="I297" s="48">
        <v>4.4617278483144857E-7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1.1115181657204508E-5</v>
      </c>
      <c r="Q297" s="48">
        <v>2.1456681246000016E-3</v>
      </c>
      <c r="R297" s="23">
        <v>45.37293437584065</v>
      </c>
      <c r="S297" s="48">
        <v>8.7727276218275442E-4</v>
      </c>
      <c r="T297" s="48">
        <v>8.7727276218275421E-5</v>
      </c>
      <c r="U297" s="48">
        <v>3.6967208960813022E-5</v>
      </c>
      <c r="V297" s="23">
        <v>45.421008923208269</v>
      </c>
    </row>
    <row r="298" spans="2:22" x14ac:dyDescent="0.3">
      <c r="B298" s="38">
        <v>205</v>
      </c>
      <c r="C298" s="39" t="s">
        <v>114</v>
      </c>
      <c r="D298" s="39" t="s">
        <v>81</v>
      </c>
      <c r="E298" s="39" t="s">
        <v>28</v>
      </c>
      <c r="F298" s="40">
        <v>3</v>
      </c>
      <c r="G298" s="40" t="s">
        <v>110</v>
      </c>
      <c r="H298" s="48">
        <v>3.3862544220960009E-2</v>
      </c>
      <c r="I298" s="48">
        <v>4.2104057219733991E-7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1.0489080921407417E-5</v>
      </c>
      <c r="Q298" s="48">
        <v>2.2171903954200018E-3</v>
      </c>
      <c r="R298" s="23">
        <v>46.870685971790536</v>
      </c>
      <c r="S298" s="48">
        <v>9.0651518758884625E-4</v>
      </c>
      <c r="T298" s="48">
        <v>9.06515187588846E-5</v>
      </c>
      <c r="U298" s="48">
        <v>3.8199449259506785E-5</v>
      </c>
      <c r="V298" s="23">
        <v>46.920363004070417</v>
      </c>
    </row>
    <row r="299" spans="2:22" x14ac:dyDescent="0.3">
      <c r="B299" s="38">
        <v>205</v>
      </c>
      <c r="C299" s="39" t="s">
        <v>114</v>
      </c>
      <c r="D299" s="39" t="s">
        <v>81</v>
      </c>
      <c r="E299" s="39" t="s">
        <v>29</v>
      </c>
      <c r="F299" s="40">
        <v>3</v>
      </c>
      <c r="G299" s="40" t="s">
        <v>110</v>
      </c>
      <c r="H299" s="48">
        <v>3.3862544220960009E-2</v>
      </c>
      <c r="I299" s="48">
        <v>3.391358691190724E-7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8.4486479675277692E-6</v>
      </c>
      <c r="Q299" s="48">
        <v>2.2171903954200018E-3</v>
      </c>
      <c r="R299" s="23">
        <v>46.82666426633017</v>
      </c>
      <c r="S299" s="48">
        <v>9.0651518758884625E-4</v>
      </c>
      <c r="T299" s="48">
        <v>9.06515187588846E-5</v>
      </c>
      <c r="U299" s="48">
        <v>3.8199449259506785E-5</v>
      </c>
      <c r="V299" s="23">
        <v>46.876341298610029</v>
      </c>
    </row>
    <row r="300" spans="2:22" x14ac:dyDescent="0.3">
      <c r="B300" s="38">
        <v>205</v>
      </c>
      <c r="C300" s="39" t="s">
        <v>114</v>
      </c>
      <c r="D300" s="39" t="s">
        <v>81</v>
      </c>
      <c r="E300" s="39" t="s">
        <v>30</v>
      </c>
      <c r="F300" s="40">
        <v>3</v>
      </c>
      <c r="G300" s="40" t="s">
        <v>110</v>
      </c>
      <c r="H300" s="48">
        <v>3.2770204084800011E-2</v>
      </c>
      <c r="I300" s="48">
        <v>3.2156379697020465E-7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8.0108875736436929E-6</v>
      </c>
      <c r="Q300" s="48">
        <v>2.1456681246000016E-3</v>
      </c>
      <c r="R300" s="23">
        <v>45.322945300921987</v>
      </c>
      <c r="S300" s="48">
        <v>8.7727276218275442E-4</v>
      </c>
      <c r="T300" s="48">
        <v>8.7727276218275421E-5</v>
      </c>
      <c r="U300" s="48">
        <v>3.6967208960813022E-5</v>
      </c>
      <c r="V300" s="23">
        <v>45.371019848289599</v>
      </c>
    </row>
    <row r="301" spans="2:22" x14ac:dyDescent="0.3">
      <c r="B301" s="38">
        <v>205</v>
      </c>
      <c r="C301" s="39" t="s">
        <v>114</v>
      </c>
      <c r="D301" s="39" t="s">
        <v>81</v>
      </c>
      <c r="E301" s="39" t="s">
        <v>31</v>
      </c>
      <c r="F301" s="40">
        <v>4</v>
      </c>
      <c r="G301" s="40" t="s">
        <v>110</v>
      </c>
      <c r="H301" s="48">
        <v>3.3862544220960009E-2</v>
      </c>
      <c r="I301" s="48">
        <v>4.8537917966098302E-7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1.2091902370501683E-5</v>
      </c>
      <c r="Q301" s="48">
        <v>2.2171903954200018E-3</v>
      </c>
      <c r="R301" s="23">
        <v>46.922249390281365</v>
      </c>
      <c r="S301" s="48">
        <v>9.0651518758884625E-4</v>
      </c>
      <c r="T301" s="48">
        <v>9.06515187588846E-5</v>
      </c>
      <c r="U301" s="48">
        <v>3.8199449259506785E-5</v>
      </c>
      <c r="V301" s="23">
        <v>46.971926422561239</v>
      </c>
    </row>
    <row r="302" spans="2:22" x14ac:dyDescent="0.3">
      <c r="B302" s="38">
        <v>205</v>
      </c>
      <c r="C302" s="39" t="s">
        <v>114</v>
      </c>
      <c r="D302" s="39" t="s">
        <v>81</v>
      </c>
      <c r="E302" s="39" t="s">
        <v>32</v>
      </c>
      <c r="F302" s="40">
        <v>4</v>
      </c>
      <c r="G302" s="40" t="s">
        <v>110</v>
      </c>
      <c r="H302" s="48">
        <v>3.2770204084800011E-2</v>
      </c>
      <c r="I302" s="48">
        <v>3.5588948198943328E-7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8.8660186741227267E-6</v>
      </c>
      <c r="Q302" s="48">
        <v>2.1456681246000016E-3</v>
      </c>
      <c r="R302" s="23">
        <v>45.416615051742227</v>
      </c>
      <c r="S302" s="48">
        <v>8.7727276218275442E-4</v>
      </c>
      <c r="T302" s="48">
        <v>8.7727276218275421E-5</v>
      </c>
      <c r="U302" s="48">
        <v>3.6967208960813022E-5</v>
      </c>
      <c r="V302" s="23">
        <v>45.464689599109846</v>
      </c>
    </row>
    <row r="303" spans="2:22" x14ac:dyDescent="0.3">
      <c r="B303" s="38">
        <v>205</v>
      </c>
      <c r="C303" s="39" t="s">
        <v>114</v>
      </c>
      <c r="D303" s="39" t="s">
        <v>81</v>
      </c>
      <c r="E303" s="39" t="s">
        <v>33</v>
      </c>
      <c r="F303" s="40">
        <v>4</v>
      </c>
      <c r="G303" s="40" t="s">
        <v>110</v>
      </c>
      <c r="H303" s="48">
        <v>3.3862544220960009E-2</v>
      </c>
      <c r="I303" s="48">
        <v>4.3927875719153293E-7</v>
      </c>
      <c r="J303" s="48">
        <v>0</v>
      </c>
      <c r="K303" s="48">
        <v>4.031255264399998E-2</v>
      </c>
      <c r="L303" s="48">
        <v>7.6593850023600005E-4</v>
      </c>
      <c r="M303" s="48">
        <v>2.2978155007080002E-3</v>
      </c>
      <c r="N303" s="48">
        <v>3.0637540009440002E-3</v>
      </c>
      <c r="O303" s="48">
        <v>3.0637540009440002E-3</v>
      </c>
      <c r="P303" s="48">
        <v>1.0943435705473277E-5</v>
      </c>
      <c r="Q303" s="48">
        <v>2.2171903954200018E-3</v>
      </c>
      <c r="R303" s="23">
        <v>46.832022104061309</v>
      </c>
      <c r="S303" s="48">
        <v>9.0651518758884625E-4</v>
      </c>
      <c r="T303" s="48">
        <v>9.06515187588846E-5</v>
      </c>
      <c r="U303" s="48">
        <v>3.8199449259506785E-5</v>
      </c>
      <c r="V303" s="23">
        <v>46.88169913634119</v>
      </c>
    </row>
    <row r="304" spans="2:22" x14ac:dyDescent="0.3">
      <c r="B304" s="43">
        <v>205</v>
      </c>
      <c r="C304" s="44" t="s">
        <v>114</v>
      </c>
      <c r="D304" s="44"/>
      <c r="E304" s="44" t="s">
        <v>83</v>
      </c>
      <c r="F304" s="45"/>
      <c r="G304" s="45"/>
      <c r="H304" s="46">
        <f>SUM(H292:H303)</f>
        <v>0.31787097962256017</v>
      </c>
      <c r="I304" s="46">
        <f t="shared" ref="I304:V304" si="22">SUM(I292:I303)</f>
        <v>3.787603638295666E-6</v>
      </c>
      <c r="J304" s="46">
        <f t="shared" si="22"/>
        <v>0</v>
      </c>
      <c r="K304" s="46">
        <f t="shared" si="22"/>
        <v>0.37841783288399983</v>
      </c>
      <c r="L304" s="46">
        <f t="shared" si="22"/>
        <v>7.1899388247960013E-3</v>
      </c>
      <c r="M304" s="46">
        <f t="shared" si="22"/>
        <v>2.1569816474388003E-2</v>
      </c>
      <c r="N304" s="46">
        <f t="shared" si="22"/>
        <v>2.8759755299184005E-2</v>
      </c>
      <c r="O304" s="46">
        <f t="shared" si="22"/>
        <v>2.8759755299184005E-2</v>
      </c>
      <c r="P304" s="46">
        <f t="shared" si="22"/>
        <v>9.435784632420785E-5</v>
      </c>
      <c r="Q304" s="46">
        <f t="shared" si="22"/>
        <v>2.0812980808620016E-2</v>
      </c>
      <c r="R304" s="47">
        <f t="shared" si="22"/>
        <v>439.96531448939112</v>
      </c>
      <c r="S304" s="46">
        <f t="shared" si="22"/>
        <v>8.5095457931727188E-3</v>
      </c>
      <c r="T304" s="46">
        <f t="shared" si="22"/>
        <v>8.5095457931727157E-4</v>
      </c>
      <c r="U304" s="46">
        <f t="shared" si="22"/>
        <v>3.5858192691988629E-4</v>
      </c>
      <c r="V304" s="47">
        <f t="shared" si="22"/>
        <v>440.43033759885708</v>
      </c>
    </row>
    <row r="305" spans="2:22" x14ac:dyDescent="0.3">
      <c r="B305" s="38">
        <v>205</v>
      </c>
      <c r="C305" s="39" t="s">
        <v>115</v>
      </c>
      <c r="D305" s="39" t="s">
        <v>81</v>
      </c>
      <c r="E305" s="39" t="s">
        <v>22</v>
      </c>
      <c r="F305" s="40">
        <v>1</v>
      </c>
      <c r="G305" s="40" t="s">
        <v>110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23"/>
      <c r="S305" s="48"/>
      <c r="T305" s="48"/>
      <c r="U305" s="48"/>
      <c r="V305" s="23"/>
    </row>
    <row r="306" spans="2:22" x14ac:dyDescent="0.3">
      <c r="B306" s="38">
        <v>205</v>
      </c>
      <c r="C306" s="39" t="s">
        <v>115</v>
      </c>
      <c r="D306" s="39" t="s">
        <v>81</v>
      </c>
      <c r="E306" s="39" t="s">
        <v>23</v>
      </c>
      <c r="F306" s="40">
        <v>1</v>
      </c>
      <c r="G306" s="40" t="s">
        <v>110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23"/>
      <c r="S306" s="48"/>
      <c r="T306" s="48"/>
      <c r="U306" s="48"/>
      <c r="V306" s="23"/>
    </row>
    <row r="307" spans="2:22" x14ac:dyDescent="0.3">
      <c r="B307" s="38">
        <v>205</v>
      </c>
      <c r="C307" s="39" t="s">
        <v>115</v>
      </c>
      <c r="D307" s="39" t="s">
        <v>81</v>
      </c>
      <c r="E307" s="39" t="s">
        <v>24</v>
      </c>
      <c r="F307" s="40">
        <v>1</v>
      </c>
      <c r="G307" s="40" t="s">
        <v>110</v>
      </c>
      <c r="H307" s="48">
        <v>1.7477442178560006E-2</v>
      </c>
      <c r="I307" s="48">
        <v>9.3213967765948246E-8</v>
      </c>
      <c r="J307" s="48">
        <v>0</v>
      </c>
      <c r="K307" s="48">
        <v>2.0806478784E-2</v>
      </c>
      <c r="L307" s="48">
        <v>3.9532309689600006E-4</v>
      </c>
      <c r="M307" s="48">
        <v>1.1859692906880002E-3</v>
      </c>
      <c r="N307" s="48">
        <v>1.5812923875840003E-3</v>
      </c>
      <c r="O307" s="48">
        <v>1.5812923875840003E-3</v>
      </c>
      <c r="P307" s="48">
        <v>2.3221725303095889E-6</v>
      </c>
      <c r="Q307" s="48">
        <v>1.1443563331200006E-3</v>
      </c>
      <c r="R307" s="23">
        <v>24.183571691783673</v>
      </c>
      <c r="S307" s="48">
        <v>4.6787880649746931E-4</v>
      </c>
      <c r="T307" s="48">
        <v>4.6787880649746917E-5</v>
      </c>
      <c r="U307" s="48">
        <v>1.9715844779100287E-5</v>
      </c>
      <c r="V307" s="23">
        <v>24.209211450379744</v>
      </c>
    </row>
    <row r="308" spans="2:22" x14ac:dyDescent="0.3">
      <c r="B308" s="38">
        <v>205</v>
      </c>
      <c r="C308" s="39" t="s">
        <v>115</v>
      </c>
      <c r="D308" s="39" t="s">
        <v>81</v>
      </c>
      <c r="E308" s="39" t="s">
        <v>25</v>
      </c>
      <c r="F308" s="40">
        <v>2</v>
      </c>
      <c r="G308" s="40" t="s">
        <v>110</v>
      </c>
      <c r="H308" s="48">
        <v>3.2770204084800011E-2</v>
      </c>
      <c r="I308" s="48">
        <v>4.5955879828248501E-7</v>
      </c>
      <c r="J308" s="48">
        <v>0</v>
      </c>
      <c r="K308" s="48">
        <v>3.901214771999998E-2</v>
      </c>
      <c r="L308" s="48">
        <v>7.4123080668000009E-4</v>
      </c>
      <c r="M308" s="48">
        <v>2.2236924200400004E-3</v>
      </c>
      <c r="N308" s="48">
        <v>2.9649232267200004E-3</v>
      </c>
      <c r="O308" s="48">
        <v>2.9649232267200004E-3</v>
      </c>
      <c r="P308" s="48">
        <v>1.1448659081774199E-5</v>
      </c>
      <c r="Q308" s="48">
        <v>2.1456681246000016E-3</v>
      </c>
      <c r="R308" s="23">
        <v>45.35862029497985</v>
      </c>
      <c r="S308" s="48">
        <v>8.7727276218275442E-4</v>
      </c>
      <c r="T308" s="48">
        <v>8.7727276218275421E-5</v>
      </c>
      <c r="U308" s="48">
        <v>3.6967208960813022E-5</v>
      </c>
      <c r="V308" s="23">
        <v>45.406694842347463</v>
      </c>
    </row>
    <row r="309" spans="2:22" x14ac:dyDescent="0.3">
      <c r="B309" s="38">
        <v>205</v>
      </c>
      <c r="C309" s="39" t="s">
        <v>115</v>
      </c>
      <c r="D309" s="39" t="s">
        <v>81</v>
      </c>
      <c r="E309" s="39" t="s">
        <v>26</v>
      </c>
      <c r="F309" s="40">
        <v>2</v>
      </c>
      <c r="G309" s="40" t="s">
        <v>110</v>
      </c>
      <c r="H309" s="48">
        <v>3.3862544220960009E-2</v>
      </c>
      <c r="I309" s="48">
        <v>4.2637043028721812E-7</v>
      </c>
      <c r="J309" s="48">
        <v>0</v>
      </c>
      <c r="K309" s="48">
        <v>4.031255264399998E-2</v>
      </c>
      <c r="L309" s="48">
        <v>7.6593850023600005E-4</v>
      </c>
      <c r="M309" s="48">
        <v>2.2978155007080002E-3</v>
      </c>
      <c r="N309" s="48">
        <v>3.0637540009440002E-3</v>
      </c>
      <c r="O309" s="48">
        <v>3.0637540009440002E-3</v>
      </c>
      <c r="P309" s="48">
        <v>1.0621859842242976E-5</v>
      </c>
      <c r="Q309" s="48">
        <v>2.2171903954200018E-3</v>
      </c>
      <c r="R309" s="23">
        <v>46.859006041659399</v>
      </c>
      <c r="S309" s="48">
        <v>9.0651518758884625E-4</v>
      </c>
      <c r="T309" s="48">
        <v>9.06515187588846E-5</v>
      </c>
      <c r="U309" s="48">
        <v>3.8199449259506785E-5</v>
      </c>
      <c r="V309" s="23">
        <v>46.907383073939265</v>
      </c>
    </row>
    <row r="310" spans="2:22" x14ac:dyDescent="0.3">
      <c r="B310" s="38">
        <v>205</v>
      </c>
      <c r="C310" s="39" t="s">
        <v>115</v>
      </c>
      <c r="D310" s="39" t="s">
        <v>81</v>
      </c>
      <c r="E310" s="39" t="s">
        <v>27</v>
      </c>
      <c r="F310" s="40">
        <v>2</v>
      </c>
      <c r="G310" s="40" t="s">
        <v>110</v>
      </c>
      <c r="H310" s="48">
        <v>3.2770204084800011E-2</v>
      </c>
      <c r="I310" s="48">
        <v>4.4617278483144857E-7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1.1115181657204508E-5</v>
      </c>
      <c r="Q310" s="48">
        <v>2.1456681246000016E-3</v>
      </c>
      <c r="R310" s="23">
        <v>45.37293437584065</v>
      </c>
      <c r="S310" s="48">
        <v>8.7727276218275442E-4</v>
      </c>
      <c r="T310" s="48">
        <v>8.7727276218275421E-5</v>
      </c>
      <c r="U310" s="48">
        <v>3.6967208960813022E-5</v>
      </c>
      <c r="V310" s="23">
        <v>45.421008923208269</v>
      </c>
    </row>
    <row r="311" spans="2:22" x14ac:dyDescent="0.3">
      <c r="B311" s="38">
        <v>205</v>
      </c>
      <c r="C311" s="39" t="s">
        <v>115</v>
      </c>
      <c r="D311" s="39" t="s">
        <v>81</v>
      </c>
      <c r="E311" s="39" t="s">
        <v>28</v>
      </c>
      <c r="F311" s="40">
        <v>3</v>
      </c>
      <c r="G311" s="40" t="s">
        <v>110</v>
      </c>
      <c r="H311" s="48">
        <v>3.3862544220960009E-2</v>
      </c>
      <c r="I311" s="48">
        <v>4.2104057219733991E-7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1.0489080921407417E-5</v>
      </c>
      <c r="Q311" s="48">
        <v>2.2171903954200018E-3</v>
      </c>
      <c r="R311" s="23">
        <v>46.870685971790536</v>
      </c>
      <c r="S311" s="48">
        <v>9.0651518758884625E-4</v>
      </c>
      <c r="T311" s="48">
        <v>9.06515187588846E-5</v>
      </c>
      <c r="U311" s="48">
        <v>3.8199449259506785E-5</v>
      </c>
      <c r="V311" s="23">
        <v>46.920363004070417</v>
      </c>
    </row>
    <row r="312" spans="2:22" x14ac:dyDescent="0.3">
      <c r="B312" s="38">
        <v>205</v>
      </c>
      <c r="C312" s="39" t="s">
        <v>115</v>
      </c>
      <c r="D312" s="39" t="s">
        <v>81</v>
      </c>
      <c r="E312" s="39" t="s">
        <v>29</v>
      </c>
      <c r="F312" s="40">
        <v>3</v>
      </c>
      <c r="G312" s="40" t="s">
        <v>110</v>
      </c>
      <c r="H312" s="48">
        <v>3.3862544220960009E-2</v>
      </c>
      <c r="I312" s="48">
        <v>3.391358691190724E-7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8.4486479675277692E-6</v>
      </c>
      <c r="Q312" s="48">
        <v>2.2171903954200018E-3</v>
      </c>
      <c r="R312" s="23">
        <v>46.82666426633017</v>
      </c>
      <c r="S312" s="48">
        <v>9.0651518758884625E-4</v>
      </c>
      <c r="T312" s="48">
        <v>9.06515187588846E-5</v>
      </c>
      <c r="U312" s="48">
        <v>3.8199449259506785E-5</v>
      </c>
      <c r="V312" s="23">
        <v>46.876341298610029</v>
      </c>
    </row>
    <row r="313" spans="2:22" x14ac:dyDescent="0.3">
      <c r="B313" s="38">
        <v>205</v>
      </c>
      <c r="C313" s="39" t="s">
        <v>115</v>
      </c>
      <c r="D313" s="39" t="s">
        <v>81</v>
      </c>
      <c r="E313" s="39" t="s">
        <v>30</v>
      </c>
      <c r="F313" s="40">
        <v>3</v>
      </c>
      <c r="G313" s="40" t="s">
        <v>110</v>
      </c>
      <c r="H313" s="48">
        <v>3.2770204084800011E-2</v>
      </c>
      <c r="I313" s="48">
        <v>3.2156379697020465E-7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8.0108875736436929E-6</v>
      </c>
      <c r="Q313" s="48">
        <v>2.1456681246000016E-3</v>
      </c>
      <c r="R313" s="23">
        <v>45.322945300921987</v>
      </c>
      <c r="S313" s="48">
        <v>8.7727276218275442E-4</v>
      </c>
      <c r="T313" s="48">
        <v>8.7727276218275421E-5</v>
      </c>
      <c r="U313" s="48">
        <v>3.6967208960813022E-5</v>
      </c>
      <c r="V313" s="23">
        <v>45.371019848289599</v>
      </c>
    </row>
    <row r="314" spans="2:22" x14ac:dyDescent="0.3">
      <c r="B314" s="38">
        <v>205</v>
      </c>
      <c r="C314" s="39" t="s">
        <v>115</v>
      </c>
      <c r="D314" s="39" t="s">
        <v>81</v>
      </c>
      <c r="E314" s="39" t="s">
        <v>31</v>
      </c>
      <c r="F314" s="40">
        <v>4</v>
      </c>
      <c r="G314" s="40" t="s">
        <v>110</v>
      </c>
      <c r="H314" s="48">
        <v>3.3862544220960009E-2</v>
      </c>
      <c r="I314" s="48">
        <v>4.8537917966098302E-7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1.2091902370501683E-5</v>
      </c>
      <c r="Q314" s="48">
        <v>2.2171903954200018E-3</v>
      </c>
      <c r="R314" s="23">
        <v>46.922249390281365</v>
      </c>
      <c r="S314" s="48">
        <v>9.0651518758884625E-4</v>
      </c>
      <c r="T314" s="48">
        <v>9.06515187588846E-5</v>
      </c>
      <c r="U314" s="48">
        <v>3.8199449259506785E-5</v>
      </c>
      <c r="V314" s="23">
        <v>46.971926422561239</v>
      </c>
    </row>
    <row r="315" spans="2:22" x14ac:dyDescent="0.3">
      <c r="B315" s="38">
        <v>205</v>
      </c>
      <c r="C315" s="39" t="s">
        <v>115</v>
      </c>
      <c r="D315" s="39" t="s">
        <v>81</v>
      </c>
      <c r="E315" s="39" t="s">
        <v>32</v>
      </c>
      <c r="F315" s="40">
        <v>4</v>
      </c>
      <c r="G315" s="40" t="s">
        <v>110</v>
      </c>
      <c r="H315" s="48">
        <v>3.2770204084800011E-2</v>
      </c>
      <c r="I315" s="48">
        <v>3.5588948198943328E-7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8.8660186741227267E-6</v>
      </c>
      <c r="Q315" s="48">
        <v>2.1456681246000016E-3</v>
      </c>
      <c r="R315" s="23">
        <v>45.416615051742227</v>
      </c>
      <c r="S315" s="48">
        <v>8.7727276218275442E-4</v>
      </c>
      <c r="T315" s="48">
        <v>8.7727276218275421E-5</v>
      </c>
      <c r="U315" s="48">
        <v>3.6967208960813022E-5</v>
      </c>
      <c r="V315" s="23">
        <v>45.464689599109846</v>
      </c>
    </row>
    <row r="316" spans="2:22" x14ac:dyDescent="0.3">
      <c r="B316" s="38">
        <v>205</v>
      </c>
      <c r="C316" s="39" t="s">
        <v>115</v>
      </c>
      <c r="D316" s="39" t="s">
        <v>81</v>
      </c>
      <c r="E316" s="39" t="s">
        <v>33</v>
      </c>
      <c r="F316" s="40">
        <v>4</v>
      </c>
      <c r="G316" s="40" t="s">
        <v>110</v>
      </c>
      <c r="H316" s="48">
        <v>3.3862544220960009E-2</v>
      </c>
      <c r="I316" s="48">
        <v>4.3927875719153293E-7</v>
      </c>
      <c r="J316" s="48">
        <v>0</v>
      </c>
      <c r="K316" s="48">
        <v>4.031255264399998E-2</v>
      </c>
      <c r="L316" s="48">
        <v>7.6593850023600005E-4</v>
      </c>
      <c r="M316" s="48">
        <v>2.2978155007080002E-3</v>
      </c>
      <c r="N316" s="48">
        <v>3.0637540009440002E-3</v>
      </c>
      <c r="O316" s="48">
        <v>3.0637540009440002E-3</v>
      </c>
      <c r="P316" s="48">
        <v>1.0943435705473277E-5</v>
      </c>
      <c r="Q316" s="48">
        <v>2.2171903954200018E-3</v>
      </c>
      <c r="R316" s="23">
        <v>46.832022104061309</v>
      </c>
      <c r="S316" s="48">
        <v>9.0651518758884625E-4</v>
      </c>
      <c r="T316" s="48">
        <v>9.06515187588846E-5</v>
      </c>
      <c r="U316" s="48">
        <v>3.8199449259506785E-5</v>
      </c>
      <c r="V316" s="23">
        <v>46.88169913634119</v>
      </c>
    </row>
    <row r="317" spans="2:22" x14ac:dyDescent="0.3">
      <c r="B317" s="43">
        <v>205</v>
      </c>
      <c r="C317" s="44" t="s">
        <v>115</v>
      </c>
      <c r="D317" s="44"/>
      <c r="E317" s="44" t="s">
        <v>83</v>
      </c>
      <c r="F317" s="45"/>
      <c r="G317" s="45"/>
      <c r="H317" s="46">
        <f>SUM(H305:H316)</f>
        <v>0.31787097962256017</v>
      </c>
      <c r="I317" s="46">
        <f t="shared" ref="I317:V317" si="23">SUM(I305:I316)</f>
        <v>3.787603638295666E-6</v>
      </c>
      <c r="J317" s="46">
        <f t="shared" si="23"/>
        <v>0</v>
      </c>
      <c r="K317" s="46">
        <f t="shared" si="23"/>
        <v>0.37841783288399983</v>
      </c>
      <c r="L317" s="46">
        <f t="shared" si="23"/>
        <v>7.1899388247960013E-3</v>
      </c>
      <c r="M317" s="46">
        <f t="shared" si="23"/>
        <v>2.1569816474388003E-2</v>
      </c>
      <c r="N317" s="46">
        <f t="shared" si="23"/>
        <v>2.8759755299184005E-2</v>
      </c>
      <c r="O317" s="46">
        <f t="shared" si="23"/>
        <v>2.8759755299184005E-2</v>
      </c>
      <c r="P317" s="46">
        <f t="shared" si="23"/>
        <v>9.435784632420785E-5</v>
      </c>
      <c r="Q317" s="46">
        <f t="shared" si="23"/>
        <v>2.0812980808620016E-2</v>
      </c>
      <c r="R317" s="47">
        <f t="shared" si="23"/>
        <v>439.96531448939112</v>
      </c>
      <c r="S317" s="46">
        <f t="shared" si="23"/>
        <v>8.5095457931727188E-3</v>
      </c>
      <c r="T317" s="46">
        <f t="shared" si="23"/>
        <v>8.5095457931727157E-4</v>
      </c>
      <c r="U317" s="46">
        <f t="shared" si="23"/>
        <v>3.5858192691988629E-4</v>
      </c>
      <c r="V317" s="47">
        <f t="shared" si="23"/>
        <v>440.43033759885708</v>
      </c>
    </row>
    <row r="318" spans="2:22" x14ac:dyDescent="0.3">
      <c r="B318" s="38">
        <v>205</v>
      </c>
      <c r="C318" s="39" t="s">
        <v>116</v>
      </c>
      <c r="D318" s="39" t="s">
        <v>81</v>
      </c>
      <c r="E318" s="39" t="s">
        <v>22</v>
      </c>
      <c r="F318" s="40">
        <v>1</v>
      </c>
      <c r="G318" s="40" t="s">
        <v>110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23"/>
      <c r="S318" s="48"/>
      <c r="T318" s="48"/>
      <c r="U318" s="48"/>
      <c r="V318" s="23"/>
    </row>
    <row r="319" spans="2:22" x14ac:dyDescent="0.3">
      <c r="B319" s="38">
        <v>205</v>
      </c>
      <c r="C319" s="39" t="s">
        <v>116</v>
      </c>
      <c r="D319" s="39" t="s">
        <v>81</v>
      </c>
      <c r="E319" s="39" t="s">
        <v>23</v>
      </c>
      <c r="F319" s="40">
        <v>1</v>
      </c>
      <c r="G319" s="40" t="s">
        <v>110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23"/>
      <c r="S319" s="48"/>
      <c r="T319" s="48"/>
      <c r="U319" s="48"/>
      <c r="V319" s="23"/>
    </row>
    <row r="320" spans="2:22" x14ac:dyDescent="0.3">
      <c r="B320" s="38">
        <v>205</v>
      </c>
      <c r="C320" s="39" t="s">
        <v>116</v>
      </c>
      <c r="D320" s="39" t="s">
        <v>81</v>
      </c>
      <c r="E320" s="39" t="s">
        <v>24</v>
      </c>
      <c r="F320" s="40">
        <v>1</v>
      </c>
      <c r="G320" s="40" t="s">
        <v>110</v>
      </c>
      <c r="H320" s="48">
        <v>4.1123393361317661E-3</v>
      </c>
      <c r="I320" s="48">
        <v>2.1932698297870182E-8</v>
      </c>
      <c r="J320" s="48">
        <v>0</v>
      </c>
      <c r="K320" s="48">
        <v>4.8956420668235289E-3</v>
      </c>
      <c r="L320" s="48">
        <v>9.3017199269647082E-5</v>
      </c>
      <c r="M320" s="48">
        <v>2.7905159780894107E-4</v>
      </c>
      <c r="N320" s="48">
        <v>3.7206879707858833E-4</v>
      </c>
      <c r="O320" s="48">
        <v>3.7206879707858833E-4</v>
      </c>
      <c r="P320" s="48">
        <v>5.4639353654343265E-7</v>
      </c>
      <c r="Q320" s="48">
        <v>2.6926031367529419E-4</v>
      </c>
      <c r="R320" s="23">
        <v>5.6902521627726292</v>
      </c>
      <c r="S320" s="48">
        <v>1.1008913094058094E-4</v>
      </c>
      <c r="T320" s="48">
        <v>1.1008913094058101E-5</v>
      </c>
      <c r="U320" s="48">
        <v>4.639022300964773E-6</v>
      </c>
      <c r="V320" s="23">
        <v>5.6962850471481739</v>
      </c>
    </row>
    <row r="321" spans="2:22" x14ac:dyDescent="0.3">
      <c r="B321" s="38">
        <v>205</v>
      </c>
      <c r="C321" s="39" t="s">
        <v>116</v>
      </c>
      <c r="D321" s="39" t="s">
        <v>81</v>
      </c>
      <c r="E321" s="39" t="s">
        <v>25</v>
      </c>
      <c r="F321" s="40">
        <v>2</v>
      </c>
      <c r="G321" s="40" t="s">
        <v>110</v>
      </c>
      <c r="H321" s="48">
        <v>7.7106362552470638E-3</v>
      </c>
      <c r="I321" s="48">
        <v>1.0813148194881999E-7</v>
      </c>
      <c r="J321" s="48">
        <v>0</v>
      </c>
      <c r="K321" s="48">
        <v>9.1793288752941172E-3</v>
      </c>
      <c r="L321" s="48">
        <v>1.7440724863058833E-4</v>
      </c>
      <c r="M321" s="48">
        <v>5.2322174589176441E-4</v>
      </c>
      <c r="N321" s="48">
        <v>6.976289945223533E-4</v>
      </c>
      <c r="O321" s="48">
        <v>6.976289945223533E-4</v>
      </c>
      <c r="P321" s="48">
        <v>2.6938018310056911E-6</v>
      </c>
      <c r="Q321" s="48">
        <v>5.0486308814117636E-4</v>
      </c>
      <c r="R321" s="23">
        <v>10.672616539995261</v>
      </c>
      <c r="S321" s="48">
        <v>2.0641712051358926E-4</v>
      </c>
      <c r="T321" s="48">
        <v>2.064171205135894E-5</v>
      </c>
      <c r="U321" s="48">
        <v>8.6981668143089486E-6</v>
      </c>
      <c r="V321" s="23">
        <v>10.683928198199405</v>
      </c>
    </row>
    <row r="322" spans="2:22" x14ac:dyDescent="0.3">
      <c r="B322" s="38">
        <v>205</v>
      </c>
      <c r="C322" s="39" t="s">
        <v>116</v>
      </c>
      <c r="D322" s="39" t="s">
        <v>81</v>
      </c>
      <c r="E322" s="39" t="s">
        <v>26</v>
      </c>
      <c r="F322" s="40">
        <v>2</v>
      </c>
      <c r="G322" s="40" t="s">
        <v>110</v>
      </c>
      <c r="H322" s="48">
        <v>7.9676574637552993E-3</v>
      </c>
      <c r="I322" s="48">
        <v>1.0032245418522776E-7</v>
      </c>
      <c r="J322" s="48">
        <v>0</v>
      </c>
      <c r="K322" s="48">
        <v>9.4853065044705892E-3</v>
      </c>
      <c r="L322" s="48">
        <v>1.8022082358494127E-4</v>
      </c>
      <c r="M322" s="48">
        <v>5.4066247075482317E-4</v>
      </c>
      <c r="N322" s="48">
        <v>7.2088329433976509E-4</v>
      </c>
      <c r="O322" s="48">
        <v>7.2088329433976509E-4</v>
      </c>
      <c r="P322" s="48">
        <v>2.4992611393512884E-6</v>
      </c>
      <c r="Q322" s="48">
        <v>5.2169185904588197E-4</v>
      </c>
      <c r="R322" s="23">
        <v>11.025342598037504</v>
      </c>
      <c r="S322" s="48">
        <v>2.1329769119737558E-4</v>
      </c>
      <c r="T322" s="48">
        <v>2.1329769119737572E-5</v>
      </c>
      <c r="U322" s="48">
        <v>8.9881057081192473E-6</v>
      </c>
      <c r="V322" s="23">
        <v>11.037031311515118</v>
      </c>
    </row>
    <row r="323" spans="2:22" x14ac:dyDescent="0.3">
      <c r="B323" s="38">
        <v>205</v>
      </c>
      <c r="C323" s="39" t="s">
        <v>116</v>
      </c>
      <c r="D323" s="39" t="s">
        <v>81</v>
      </c>
      <c r="E323" s="39" t="s">
        <v>27</v>
      </c>
      <c r="F323" s="40">
        <v>2</v>
      </c>
      <c r="G323" s="40" t="s">
        <v>110</v>
      </c>
      <c r="H323" s="48">
        <v>7.7106362552470638E-3</v>
      </c>
      <c r="I323" s="48">
        <v>1.0498183172504672E-7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2.6153368605187074E-6</v>
      </c>
      <c r="Q323" s="48">
        <v>5.0486308814117636E-4</v>
      </c>
      <c r="R323" s="23">
        <v>10.675984559021327</v>
      </c>
      <c r="S323" s="48">
        <v>2.0641712051358926E-4</v>
      </c>
      <c r="T323" s="48">
        <v>2.064171205135894E-5</v>
      </c>
      <c r="U323" s="48">
        <v>8.6981668143089486E-6</v>
      </c>
      <c r="V323" s="23">
        <v>10.68729621722547</v>
      </c>
    </row>
    <row r="324" spans="2:22" x14ac:dyDescent="0.3">
      <c r="B324" s="38">
        <v>205</v>
      </c>
      <c r="C324" s="39" t="s">
        <v>116</v>
      </c>
      <c r="D324" s="39" t="s">
        <v>81</v>
      </c>
      <c r="E324" s="39" t="s">
        <v>28</v>
      </c>
      <c r="F324" s="40">
        <v>3</v>
      </c>
      <c r="G324" s="40" t="s">
        <v>110</v>
      </c>
      <c r="H324" s="48">
        <v>7.9676574637552993E-3</v>
      </c>
      <c r="I324" s="48">
        <v>9.906836992878588E-8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2.4680190403311568E-6</v>
      </c>
      <c r="Q324" s="48">
        <v>5.2169185904588197E-4</v>
      </c>
      <c r="R324" s="23">
        <v>11.028396699244832</v>
      </c>
      <c r="S324" s="48">
        <v>2.1329769119737558E-4</v>
      </c>
      <c r="T324" s="48">
        <v>2.1329769119737572E-5</v>
      </c>
      <c r="U324" s="48">
        <v>8.9881057081192473E-6</v>
      </c>
      <c r="V324" s="23">
        <v>11.040085412722449</v>
      </c>
    </row>
    <row r="325" spans="2:22" x14ac:dyDescent="0.3">
      <c r="B325" s="38">
        <v>205</v>
      </c>
      <c r="C325" s="39" t="s">
        <v>116</v>
      </c>
      <c r="D325" s="39" t="s">
        <v>81</v>
      </c>
      <c r="E325" s="39" t="s">
        <v>29</v>
      </c>
      <c r="F325" s="40">
        <v>3</v>
      </c>
      <c r="G325" s="40" t="s">
        <v>110</v>
      </c>
      <c r="H325" s="48">
        <v>7.9676574637552993E-3</v>
      </c>
      <c r="I325" s="48">
        <v>7.9796675086840593E-8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1.9879171688300627E-6</v>
      </c>
      <c r="Q325" s="48">
        <v>5.2169185904588197E-4</v>
      </c>
      <c r="R325" s="23">
        <v>11.018038650901211</v>
      </c>
      <c r="S325" s="48">
        <v>2.1329769119737558E-4</v>
      </c>
      <c r="T325" s="48">
        <v>2.1329769119737572E-5</v>
      </c>
      <c r="U325" s="48">
        <v>8.9881057081192473E-6</v>
      </c>
      <c r="V325" s="23">
        <v>11.029727364378831</v>
      </c>
    </row>
    <row r="326" spans="2:22" x14ac:dyDescent="0.3">
      <c r="B326" s="38">
        <v>205</v>
      </c>
      <c r="C326" s="39" t="s">
        <v>116</v>
      </c>
      <c r="D326" s="39" t="s">
        <v>81</v>
      </c>
      <c r="E326" s="39" t="s">
        <v>30</v>
      </c>
      <c r="F326" s="40">
        <v>3</v>
      </c>
      <c r="G326" s="40" t="s">
        <v>110</v>
      </c>
      <c r="H326" s="48">
        <v>7.7106362552470638E-3</v>
      </c>
      <c r="I326" s="48">
        <v>7.5662069875342236E-8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1.8849147232102805E-6</v>
      </c>
      <c r="Q326" s="48">
        <v>5.0486308814117636E-4</v>
      </c>
      <c r="R326" s="23">
        <v>10.664222423746349</v>
      </c>
      <c r="S326" s="48">
        <v>2.0641712051358926E-4</v>
      </c>
      <c r="T326" s="48">
        <v>2.064171205135894E-5</v>
      </c>
      <c r="U326" s="48">
        <v>8.6981668143089486E-6</v>
      </c>
      <c r="V326" s="23">
        <v>10.675534081950497</v>
      </c>
    </row>
    <row r="327" spans="2:22" x14ac:dyDescent="0.3">
      <c r="B327" s="38">
        <v>205</v>
      </c>
      <c r="C327" s="39" t="s">
        <v>116</v>
      </c>
      <c r="D327" s="39" t="s">
        <v>81</v>
      </c>
      <c r="E327" s="39" t="s">
        <v>31</v>
      </c>
      <c r="F327" s="40">
        <v>4</v>
      </c>
      <c r="G327" s="40" t="s">
        <v>110</v>
      </c>
      <c r="H327" s="48">
        <v>7.9676574637552993E-3</v>
      </c>
      <c r="I327" s="48">
        <v>1.1420686580258424E-7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2.8451534989415715E-6</v>
      </c>
      <c r="Q327" s="48">
        <v>5.2169185904588197E-4</v>
      </c>
      <c r="R327" s="23">
        <v>11.040529268301499</v>
      </c>
      <c r="S327" s="48">
        <v>2.1329769119737558E-4</v>
      </c>
      <c r="T327" s="48">
        <v>2.1329769119737572E-5</v>
      </c>
      <c r="U327" s="48">
        <v>8.9881057081192473E-6</v>
      </c>
      <c r="V327" s="23">
        <v>11.052217981779117</v>
      </c>
    </row>
    <row r="328" spans="2:22" x14ac:dyDescent="0.3">
      <c r="B328" s="38">
        <v>205</v>
      </c>
      <c r="C328" s="39" t="s">
        <v>116</v>
      </c>
      <c r="D328" s="39" t="s">
        <v>81</v>
      </c>
      <c r="E328" s="39" t="s">
        <v>32</v>
      </c>
      <c r="F328" s="40">
        <v>4</v>
      </c>
      <c r="G328" s="40" t="s">
        <v>110</v>
      </c>
      <c r="H328" s="48">
        <v>7.7106362552470638E-3</v>
      </c>
      <c r="I328" s="48">
        <v>8.3738701644572545E-8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2.0861220409700532E-6</v>
      </c>
      <c r="Q328" s="48">
        <v>5.0486308814117636E-4</v>
      </c>
      <c r="R328" s="23">
        <v>10.68626236511582</v>
      </c>
      <c r="S328" s="48">
        <v>2.0641712051358926E-4</v>
      </c>
      <c r="T328" s="48">
        <v>2.064171205135894E-5</v>
      </c>
      <c r="U328" s="48">
        <v>8.6981668143089486E-6</v>
      </c>
      <c r="V328" s="23">
        <v>10.697574023319962</v>
      </c>
    </row>
    <row r="329" spans="2:22" x14ac:dyDescent="0.3">
      <c r="B329" s="38">
        <v>205</v>
      </c>
      <c r="C329" s="39" t="s">
        <v>116</v>
      </c>
      <c r="D329" s="39" t="s">
        <v>81</v>
      </c>
      <c r="E329" s="39" t="s">
        <v>33</v>
      </c>
      <c r="F329" s="40">
        <v>4</v>
      </c>
      <c r="G329" s="40" t="s">
        <v>110</v>
      </c>
      <c r="H329" s="48">
        <v>7.9676574637552993E-3</v>
      </c>
      <c r="I329" s="48">
        <v>1.0335970757447826E-7</v>
      </c>
      <c r="J329" s="48">
        <v>0</v>
      </c>
      <c r="K329" s="48">
        <v>9.4853065044705892E-3</v>
      </c>
      <c r="L329" s="48">
        <v>1.8022082358494127E-4</v>
      </c>
      <c r="M329" s="48">
        <v>5.4066247075482317E-4</v>
      </c>
      <c r="N329" s="48">
        <v>7.2088329433976509E-4</v>
      </c>
      <c r="O329" s="48">
        <v>7.2088329433976509E-4</v>
      </c>
      <c r="P329" s="48">
        <v>2.5749260483466526E-6</v>
      </c>
      <c r="Q329" s="48">
        <v>5.2169185904588197E-4</v>
      </c>
      <c r="R329" s="23">
        <v>11.019299318602659</v>
      </c>
      <c r="S329" s="48">
        <v>2.1329769119737558E-4</v>
      </c>
      <c r="T329" s="48">
        <v>2.1329769119737572E-5</v>
      </c>
      <c r="U329" s="48">
        <v>8.9881057081192473E-6</v>
      </c>
      <c r="V329" s="23">
        <v>11.030988032080277</v>
      </c>
    </row>
    <row r="330" spans="2:22" x14ac:dyDescent="0.3">
      <c r="B330" s="43">
        <v>205</v>
      </c>
      <c r="C330" s="44" t="s">
        <v>116</v>
      </c>
      <c r="D330" s="44"/>
      <c r="E330" s="44" t="s">
        <v>83</v>
      </c>
      <c r="F330" s="45"/>
      <c r="G330" s="45"/>
      <c r="H330" s="46">
        <f>SUM(H318:H329)</f>
        <v>7.4793171675896525E-2</v>
      </c>
      <c r="I330" s="46">
        <f t="shared" ref="I330:V330" si="24">SUM(I318:I329)</f>
        <v>8.9120085606956848E-7</v>
      </c>
      <c r="J330" s="46">
        <f t="shared" si="24"/>
        <v>0</v>
      </c>
      <c r="K330" s="46">
        <f t="shared" si="24"/>
        <v>8.9039490090352946E-2</v>
      </c>
      <c r="L330" s="46">
        <f t="shared" si="24"/>
        <v>1.6917503117167068E-3</v>
      </c>
      <c r="M330" s="46">
        <f t="shared" si="24"/>
        <v>5.0752509351501144E-3</v>
      </c>
      <c r="N330" s="46">
        <f t="shared" si="24"/>
        <v>6.7670012468668272E-3</v>
      </c>
      <c r="O330" s="46">
        <f t="shared" si="24"/>
        <v>6.7670012468668272E-3</v>
      </c>
      <c r="P330" s="46">
        <f t="shared" si="24"/>
        <v>2.2201845888048896E-5</v>
      </c>
      <c r="Q330" s="46">
        <f t="shared" si="24"/>
        <v>4.8971719614694098E-3</v>
      </c>
      <c r="R330" s="47">
        <f t="shared" si="24"/>
        <v>103.5209445857391</v>
      </c>
      <c r="S330" s="46">
        <f t="shared" si="24"/>
        <v>2.002246068981816E-3</v>
      </c>
      <c r="T330" s="46">
        <f t="shared" si="24"/>
        <v>2.0022460689818171E-4</v>
      </c>
      <c r="U330" s="46">
        <f t="shared" si="24"/>
        <v>8.4372218098796819E-5</v>
      </c>
      <c r="V330" s="47">
        <f t="shared" si="24"/>
        <v>103.6306676703193</v>
      </c>
    </row>
    <row r="331" spans="2:22" x14ac:dyDescent="0.3">
      <c r="B331" s="38">
        <v>205</v>
      </c>
      <c r="C331" s="39" t="s">
        <v>117</v>
      </c>
      <c r="D331" s="39" t="s">
        <v>81</v>
      </c>
      <c r="E331" s="39" t="s">
        <v>22</v>
      </c>
      <c r="F331" s="40">
        <v>1</v>
      </c>
      <c r="G331" s="40" t="s">
        <v>110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23"/>
      <c r="S331" s="48"/>
      <c r="T331" s="48"/>
      <c r="U331" s="48"/>
      <c r="V331" s="23"/>
    </row>
    <row r="332" spans="2:22" x14ac:dyDescent="0.3">
      <c r="B332" s="38">
        <v>205</v>
      </c>
      <c r="C332" s="39" t="s">
        <v>117</v>
      </c>
      <c r="D332" s="39" t="s">
        <v>81</v>
      </c>
      <c r="E332" s="39" t="s">
        <v>23</v>
      </c>
      <c r="F332" s="40">
        <v>1</v>
      </c>
      <c r="G332" s="40" t="s">
        <v>110</v>
      </c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23"/>
      <c r="S332" s="48"/>
      <c r="T332" s="48"/>
      <c r="U332" s="48"/>
      <c r="V332" s="23"/>
    </row>
    <row r="333" spans="2:22" x14ac:dyDescent="0.3">
      <c r="B333" s="38">
        <v>205</v>
      </c>
      <c r="C333" s="39" t="s">
        <v>117</v>
      </c>
      <c r="D333" s="39" t="s">
        <v>81</v>
      </c>
      <c r="E333" s="39" t="s">
        <v>24</v>
      </c>
      <c r="F333" s="40">
        <v>1</v>
      </c>
      <c r="G333" s="40" t="s">
        <v>110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23"/>
      <c r="S333" s="48"/>
      <c r="T333" s="48"/>
      <c r="U333" s="48"/>
      <c r="V333" s="23"/>
    </row>
    <row r="334" spans="2:22" x14ac:dyDescent="0.3">
      <c r="B334" s="38">
        <v>205</v>
      </c>
      <c r="C334" s="39" t="s">
        <v>117</v>
      </c>
      <c r="D334" s="39" t="s">
        <v>81</v>
      </c>
      <c r="E334" s="39" t="s">
        <v>25</v>
      </c>
      <c r="F334" s="40">
        <v>2</v>
      </c>
      <c r="G334" s="40" t="s">
        <v>110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23"/>
      <c r="S334" s="48"/>
      <c r="T334" s="48"/>
      <c r="U334" s="48"/>
      <c r="V334" s="23"/>
    </row>
    <row r="335" spans="2:22" x14ac:dyDescent="0.3">
      <c r="B335" s="38">
        <v>205</v>
      </c>
      <c r="C335" s="39" t="s">
        <v>117</v>
      </c>
      <c r="D335" s="39" t="s">
        <v>81</v>
      </c>
      <c r="E335" s="39" t="s">
        <v>26</v>
      </c>
      <c r="F335" s="40">
        <v>2</v>
      </c>
      <c r="G335" s="40" t="s">
        <v>110</v>
      </c>
      <c r="H335" s="48">
        <v>2.4103948059675924</v>
      </c>
      <c r="I335" s="48">
        <v>0</v>
      </c>
      <c r="J335" s="48">
        <v>0</v>
      </c>
      <c r="K335" s="48">
        <v>0.59494318259817147</v>
      </c>
      <c r="L335" s="48">
        <v>1.6297463191126387E-2</v>
      </c>
      <c r="M335" s="48">
        <v>4.8892389573379172E-2</v>
      </c>
      <c r="N335" s="48">
        <v>6.5189852764505549E-2</v>
      </c>
      <c r="O335" s="48">
        <v>6.5189852764505549E-2</v>
      </c>
      <c r="P335" s="48">
        <v>0</v>
      </c>
      <c r="Q335" s="48">
        <v>1.10793944390564</v>
      </c>
      <c r="R335" s="23">
        <v>1047.5306021226343</v>
      </c>
      <c r="S335" s="48">
        <v>2.6206521724154026</v>
      </c>
      <c r="T335" s="48">
        <v>1.1573172961568692E-2</v>
      </c>
      <c r="U335" s="48">
        <v>1.0075108899978737E-3</v>
      </c>
      <c r="V335" s="23">
        <v>1116.4957119755668</v>
      </c>
    </row>
    <row r="336" spans="2:22" x14ac:dyDescent="0.3">
      <c r="B336" s="38">
        <v>205</v>
      </c>
      <c r="C336" s="39" t="s">
        <v>117</v>
      </c>
      <c r="D336" s="39" t="s">
        <v>81</v>
      </c>
      <c r="E336" s="39" t="s">
        <v>27</v>
      </c>
      <c r="F336" s="40">
        <v>2</v>
      </c>
      <c r="G336" s="40" t="s">
        <v>110</v>
      </c>
      <c r="H336" s="48">
        <v>4.502893863318933</v>
      </c>
      <c r="I336" s="48">
        <v>0</v>
      </c>
      <c r="J336" s="48">
        <v>0</v>
      </c>
      <c r="K336" s="48">
        <v>1.1114220787865241</v>
      </c>
      <c r="L336" s="48">
        <v>3.0445529839884602E-2</v>
      </c>
      <c r="M336" s="48">
        <v>9.1336589519653774E-2</v>
      </c>
      <c r="N336" s="48">
        <v>0.12178211935953841</v>
      </c>
      <c r="O336" s="48">
        <v>0.12178211935953841</v>
      </c>
      <c r="P336" s="48">
        <v>0</v>
      </c>
      <c r="Q336" s="48">
        <v>1.9782533200573018</v>
      </c>
      <c r="R336" s="23">
        <v>1959.5591612511387</v>
      </c>
      <c r="S336" s="48">
        <v>5.4437464020347104</v>
      </c>
      <c r="T336" s="48">
        <v>2.1620014023742848E-2</v>
      </c>
      <c r="U336" s="48">
        <v>1.8821458594942802E-3</v>
      </c>
      <c r="V336" s="23">
        <v>2102.0955854810809</v>
      </c>
    </row>
    <row r="337" spans="2:22" x14ac:dyDescent="0.3">
      <c r="B337" s="38">
        <v>205</v>
      </c>
      <c r="C337" s="39" t="s">
        <v>117</v>
      </c>
      <c r="D337" s="39" t="s">
        <v>81</v>
      </c>
      <c r="E337" s="39" t="s">
        <v>28</v>
      </c>
      <c r="F337" s="40">
        <v>3</v>
      </c>
      <c r="G337" s="40" t="s">
        <v>110</v>
      </c>
      <c r="H337" s="48">
        <v>13.069585082357195</v>
      </c>
      <c r="I337" s="48">
        <v>0</v>
      </c>
      <c r="J337" s="48">
        <v>0</v>
      </c>
      <c r="K337" s="48">
        <v>3.2258866990936075</v>
      </c>
      <c r="L337" s="48">
        <v>8.836771522891948E-2</v>
      </c>
      <c r="M337" s="48">
        <v>0.26510314568675847</v>
      </c>
      <c r="N337" s="48">
        <v>0.35347086091567792</v>
      </c>
      <c r="O337" s="48">
        <v>0.35347086091567792</v>
      </c>
      <c r="P337" s="48">
        <v>0</v>
      </c>
      <c r="Q337" s="48">
        <v>2.141496748273469</v>
      </c>
      <c r="R337" s="23">
        <v>5563.6426489660407</v>
      </c>
      <c r="S337" s="48">
        <v>16.34348084980893</v>
      </c>
      <c r="T337" s="48">
        <v>6.2751781707951218E-2</v>
      </c>
      <c r="U337" s="48">
        <v>5.4629014573165623E-3</v>
      </c>
      <c r="V337" s="23">
        <v>5990.929701160233</v>
      </c>
    </row>
    <row r="338" spans="2:22" x14ac:dyDescent="0.3">
      <c r="B338" s="38">
        <v>205</v>
      </c>
      <c r="C338" s="39" t="s">
        <v>117</v>
      </c>
      <c r="D338" s="39" t="s">
        <v>81</v>
      </c>
      <c r="E338" s="39" t="s">
        <v>29</v>
      </c>
      <c r="F338" s="40">
        <v>3</v>
      </c>
      <c r="G338" s="40" t="s">
        <v>110</v>
      </c>
      <c r="H338" s="48">
        <v>67.690634234914228</v>
      </c>
      <c r="I338" s="48">
        <v>0</v>
      </c>
      <c r="J338" s="48">
        <v>0</v>
      </c>
      <c r="K338" s="48">
        <v>16.70767015598609</v>
      </c>
      <c r="L338" s="48">
        <v>0.45767839239292907</v>
      </c>
      <c r="M338" s="48">
        <v>1.3730351771787874</v>
      </c>
      <c r="N338" s="48">
        <v>1.8307135695717163</v>
      </c>
      <c r="O338" s="48">
        <v>1.8307135695717163</v>
      </c>
      <c r="P338" s="48">
        <v>0</v>
      </c>
      <c r="Q338" s="48">
        <v>1.4566130606875456</v>
      </c>
      <c r="R338" s="23">
        <v>29240.887248900453</v>
      </c>
      <c r="S338" s="48">
        <v>69.135425898175654</v>
      </c>
      <c r="T338" s="48">
        <v>0.32500709673761141</v>
      </c>
      <c r="U338" s="48">
        <v>2.8293726394403751E-2</v>
      </c>
      <c r="V338" s="23">
        <v>31066.125011182652</v>
      </c>
    </row>
    <row r="339" spans="2:22" x14ac:dyDescent="0.3">
      <c r="B339" s="38">
        <v>205</v>
      </c>
      <c r="C339" s="39" t="s">
        <v>117</v>
      </c>
      <c r="D339" s="39" t="s">
        <v>81</v>
      </c>
      <c r="E339" s="39" t="s">
        <v>30</v>
      </c>
      <c r="F339" s="40">
        <v>3</v>
      </c>
      <c r="G339" s="40" t="s">
        <v>110</v>
      </c>
      <c r="H339" s="48">
        <v>388.04756808914948</v>
      </c>
      <c r="I339" s="48">
        <v>0</v>
      </c>
      <c r="J339" s="48">
        <v>0</v>
      </c>
      <c r="K339" s="48">
        <v>142.8805118503808</v>
      </c>
      <c r="L339" s="48">
        <v>3.9139701919798671</v>
      </c>
      <c r="M339" s="48">
        <v>11.741910575939597</v>
      </c>
      <c r="N339" s="48">
        <v>15.655880767919468</v>
      </c>
      <c r="O339" s="48">
        <v>15.655880767919468</v>
      </c>
      <c r="P339" s="48">
        <v>0</v>
      </c>
      <c r="Q339" s="48">
        <v>490.99669851640726</v>
      </c>
      <c r="R339" s="23">
        <v>253999.67269479099</v>
      </c>
      <c r="S339" s="48">
        <v>72.311773949485953</v>
      </c>
      <c r="T339" s="48">
        <v>2.779392931709181</v>
      </c>
      <c r="U339" s="48">
        <v>14.301760565067241</v>
      </c>
      <c r="V339" s="23">
        <v>256635.72613717741</v>
      </c>
    </row>
    <row r="340" spans="2:22" x14ac:dyDescent="0.3">
      <c r="B340" s="38">
        <v>205</v>
      </c>
      <c r="C340" s="39" t="s">
        <v>117</v>
      </c>
      <c r="D340" s="39" t="s">
        <v>81</v>
      </c>
      <c r="E340" s="39" t="s">
        <v>31</v>
      </c>
      <c r="F340" s="40">
        <v>4</v>
      </c>
      <c r="G340" s="40" t="s">
        <v>110</v>
      </c>
      <c r="H340" s="48">
        <v>138.89314578299695</v>
      </c>
      <c r="I340" s="48">
        <v>0</v>
      </c>
      <c r="J340" s="48">
        <v>0</v>
      </c>
      <c r="K340" s="48">
        <v>40.354139721600951</v>
      </c>
      <c r="L340" s="48">
        <v>1.1054334698823789</v>
      </c>
      <c r="M340" s="48">
        <v>3.3163004096471358</v>
      </c>
      <c r="N340" s="48">
        <v>4.4217338795295156</v>
      </c>
      <c r="O340" s="48">
        <v>4.4217338795295156</v>
      </c>
      <c r="P340" s="48">
        <v>0</v>
      </c>
      <c r="Q340" s="48">
        <v>111.20323262810165</v>
      </c>
      <c r="R340" s="23">
        <v>62344.388334776027</v>
      </c>
      <c r="S340" s="48">
        <v>63.24549193130008</v>
      </c>
      <c r="T340" s="48">
        <v>0.78499166369779072</v>
      </c>
      <c r="U340" s="48">
        <v>9.826538373338467</v>
      </c>
      <c r="V340" s="23">
        <v>64159.453148840475</v>
      </c>
    </row>
    <row r="341" spans="2:22" x14ac:dyDescent="0.3">
      <c r="B341" s="38">
        <v>205</v>
      </c>
      <c r="C341" s="39" t="s">
        <v>117</v>
      </c>
      <c r="D341" s="39" t="s">
        <v>81</v>
      </c>
      <c r="E341" s="39" t="s">
        <v>32</v>
      </c>
      <c r="F341" s="40">
        <v>4</v>
      </c>
      <c r="G341" s="40" t="s">
        <v>110</v>
      </c>
      <c r="H341" s="48">
        <v>71.221425282141837</v>
      </c>
      <c r="I341" s="48">
        <v>0</v>
      </c>
      <c r="J341" s="48">
        <v>0</v>
      </c>
      <c r="K341" s="48">
        <v>17.579153971635733</v>
      </c>
      <c r="L341" s="48">
        <v>0.48155121894619218</v>
      </c>
      <c r="M341" s="48">
        <v>1.4446536568385766</v>
      </c>
      <c r="N341" s="48">
        <v>1.9262048757847687</v>
      </c>
      <c r="O341" s="48">
        <v>1.9262048757847687</v>
      </c>
      <c r="P341" s="48">
        <v>0</v>
      </c>
      <c r="Q341" s="48">
        <v>20.501110716454576</v>
      </c>
      <c r="R341" s="23">
        <v>23366.170340767319</v>
      </c>
      <c r="S341" s="48">
        <v>60.743782991372996</v>
      </c>
      <c r="T341" s="48">
        <v>0.34195969528269504</v>
      </c>
      <c r="U341" s="48">
        <v>2.1947851056804986</v>
      </c>
      <c r="V341" s="23">
        <v>24986.668904745886</v>
      </c>
    </row>
    <row r="342" spans="2:22" x14ac:dyDescent="0.3">
      <c r="B342" s="38">
        <v>205</v>
      </c>
      <c r="C342" s="39" t="s">
        <v>117</v>
      </c>
      <c r="D342" s="39" t="s">
        <v>81</v>
      </c>
      <c r="E342" s="39" t="s">
        <v>33</v>
      </c>
      <c r="F342" s="40">
        <v>4</v>
      </c>
      <c r="G342" s="40" t="s">
        <v>110</v>
      </c>
      <c r="H342" s="48">
        <v>48.742410572039951</v>
      </c>
      <c r="I342" s="48">
        <v>0</v>
      </c>
      <c r="J342" s="48">
        <v>0</v>
      </c>
      <c r="K342" s="48">
        <v>12.029569396360051</v>
      </c>
      <c r="L342" s="48">
        <v>0.32952972683223919</v>
      </c>
      <c r="M342" s="48">
        <v>0.9885891804967174</v>
      </c>
      <c r="N342" s="48">
        <v>1.3181189073289568</v>
      </c>
      <c r="O342" s="48">
        <v>1.3181189073289568</v>
      </c>
      <c r="P342" s="48">
        <v>0</v>
      </c>
      <c r="Q342" s="48">
        <v>12.477640483257373</v>
      </c>
      <c r="R342" s="23">
        <v>17941.815032808525</v>
      </c>
      <c r="S342" s="48">
        <v>45.791834784440553</v>
      </c>
      <c r="T342" s="48">
        <v>0.23400602166627171</v>
      </c>
      <c r="U342" s="48">
        <v>1.2086649581795463</v>
      </c>
      <c r="V342" s="23">
        <v>19156.344696876087</v>
      </c>
    </row>
    <row r="343" spans="2:22" x14ac:dyDescent="0.3">
      <c r="B343" s="43">
        <v>205</v>
      </c>
      <c r="C343" s="44" t="s">
        <v>117</v>
      </c>
      <c r="D343" s="44"/>
      <c r="E343" s="44" t="s">
        <v>83</v>
      </c>
      <c r="F343" s="45"/>
      <c r="G343" s="45"/>
      <c r="H343" s="46">
        <f>SUM(H331:H342)</f>
        <v>734.57805771288611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234.48329705644193</v>
      </c>
      <c r="L343" s="46">
        <f t="shared" si="25"/>
        <v>6.4232737082935367</v>
      </c>
      <c r="M343" s="46">
        <f t="shared" si="25"/>
        <v>19.269821124880604</v>
      </c>
      <c r="N343" s="46">
        <f t="shared" si="25"/>
        <v>25.693094833174147</v>
      </c>
      <c r="O343" s="46">
        <f t="shared" si="25"/>
        <v>25.693094833174147</v>
      </c>
      <c r="P343" s="46">
        <f t="shared" si="25"/>
        <v>0</v>
      </c>
      <c r="Q343" s="46">
        <f t="shared" si="25"/>
        <v>641.86298491714479</v>
      </c>
      <c r="R343" s="47">
        <f t="shared" si="25"/>
        <v>395463.66606438311</v>
      </c>
      <c r="S343" s="46">
        <f t="shared" si="25"/>
        <v>335.63618897903427</v>
      </c>
      <c r="T343" s="46">
        <f t="shared" si="25"/>
        <v>4.561302377786812</v>
      </c>
      <c r="U343" s="46">
        <f t="shared" si="25"/>
        <v>27.568395286866966</v>
      </c>
      <c r="V343" s="47">
        <f t="shared" si="25"/>
        <v>405213.83889743936</v>
      </c>
    </row>
    <row r="344" spans="2:22" x14ac:dyDescent="0.3">
      <c r="B344" s="38">
        <v>206</v>
      </c>
      <c r="C344" s="39" t="s">
        <v>195</v>
      </c>
      <c r="D344" s="39" t="s">
        <v>81</v>
      </c>
      <c r="E344" s="39" t="s">
        <v>22</v>
      </c>
      <c r="F344" s="40">
        <v>1</v>
      </c>
      <c r="G344" s="40" t="s">
        <v>110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23"/>
      <c r="S344" s="48"/>
      <c r="T344" s="48"/>
      <c r="U344" s="48"/>
      <c r="V344" s="23"/>
    </row>
    <row r="345" spans="2:22" x14ac:dyDescent="0.3">
      <c r="B345" s="38">
        <v>206</v>
      </c>
      <c r="C345" s="39" t="s">
        <v>195</v>
      </c>
      <c r="D345" s="39" t="s">
        <v>81</v>
      </c>
      <c r="E345" s="39" t="s">
        <v>23</v>
      </c>
      <c r="F345" s="40">
        <v>1</v>
      </c>
      <c r="G345" s="40" t="s">
        <v>110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23"/>
      <c r="S345" s="48"/>
      <c r="T345" s="48"/>
      <c r="U345" s="48"/>
      <c r="V345" s="23"/>
    </row>
    <row r="346" spans="2:22" x14ac:dyDescent="0.3">
      <c r="B346" s="38">
        <v>206</v>
      </c>
      <c r="C346" s="39" t="s">
        <v>195</v>
      </c>
      <c r="D346" s="39" t="s">
        <v>81</v>
      </c>
      <c r="E346" s="39" t="s">
        <v>24</v>
      </c>
      <c r="F346" s="40">
        <v>1</v>
      </c>
      <c r="G346" s="40" t="s">
        <v>110</v>
      </c>
      <c r="H346" s="48">
        <v>4.9643309223529409E-3</v>
      </c>
      <c r="I346" s="48">
        <v>2.6412985625465134E-8</v>
      </c>
      <c r="J346" s="48">
        <v>0</v>
      </c>
      <c r="K346" s="48">
        <v>5.9099177647058817E-3</v>
      </c>
      <c r="L346" s="48">
        <v>1.1228843752941176E-4</v>
      </c>
      <c r="M346" s="48">
        <v>3.7055184384705885E-4</v>
      </c>
      <c r="N346" s="48">
        <v>4.4915375011764702E-4</v>
      </c>
      <c r="O346" s="48">
        <v>4.4915375011764702E-4</v>
      </c>
      <c r="P346" s="48">
        <v>6.5800771207299117E-7</v>
      </c>
      <c r="Q346" s="48">
        <v>3.2504547705882353E-4</v>
      </c>
      <c r="R346" s="23">
        <v>6.8691845495459516</v>
      </c>
      <c r="S346" s="48">
        <v>1.3289732005855484E-4</v>
      </c>
      <c r="T346" s="48">
        <v>1.3289732005855485E-5</v>
      </c>
      <c r="U346" s="48">
        <v>5.6001316953155277E-6</v>
      </c>
      <c r="V346" s="23">
        <v>6.876467322685162</v>
      </c>
    </row>
    <row r="347" spans="2:22" x14ac:dyDescent="0.3">
      <c r="B347" s="38">
        <v>206</v>
      </c>
      <c r="C347" s="39" t="s">
        <v>195</v>
      </c>
      <c r="D347" s="39" t="s">
        <v>81</v>
      </c>
      <c r="E347" s="39" t="s">
        <v>25</v>
      </c>
      <c r="F347" s="40">
        <v>2</v>
      </c>
      <c r="G347" s="40" t="s">
        <v>110</v>
      </c>
      <c r="H347" s="48">
        <v>1.4892992767058829E-2</v>
      </c>
      <c r="I347" s="48">
        <v>2.0885453874954297E-7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5.2030428951640519E-6</v>
      </c>
      <c r="Q347" s="48">
        <v>9.751364311764713E-4</v>
      </c>
      <c r="R347" s="23">
        <v>20.614018827250312</v>
      </c>
      <c r="S347" s="48">
        <v>3.9869196017566452E-4</v>
      </c>
      <c r="T347" s="48">
        <v>3.9869196017566437E-5</v>
      </c>
      <c r="U347" s="48">
        <v>1.6800395085946596E-5</v>
      </c>
      <c r="V347" s="23">
        <v>20.635867146667945</v>
      </c>
    </row>
    <row r="348" spans="2:22" x14ac:dyDescent="0.3">
      <c r="B348" s="38">
        <v>206</v>
      </c>
      <c r="C348" s="39" t="s">
        <v>195</v>
      </c>
      <c r="D348" s="39" t="s">
        <v>81</v>
      </c>
      <c r="E348" s="39" t="s">
        <v>26</v>
      </c>
      <c r="F348" s="40">
        <v>2</v>
      </c>
      <c r="G348" s="40" t="s">
        <v>110</v>
      </c>
      <c r="H348" s="48">
        <v>1.5389425859294124E-2</v>
      </c>
      <c r="I348" s="48">
        <v>1.937715040749662E-7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4.8272901015167002E-6</v>
      </c>
      <c r="Q348" s="48">
        <v>1.0076409788823536E-3</v>
      </c>
      <c r="R348" s="23">
        <v>21.295304580757563</v>
      </c>
      <c r="S348" s="48">
        <v>4.1198169218151996E-4</v>
      </c>
      <c r="T348" s="48">
        <v>4.1198169218151984E-5</v>
      </c>
      <c r="U348" s="48">
        <v>1.736040825547815E-5</v>
      </c>
      <c r="V348" s="23">
        <v>21.317881177489117</v>
      </c>
    </row>
    <row r="349" spans="2:22" x14ac:dyDescent="0.3">
      <c r="B349" s="38">
        <v>206</v>
      </c>
      <c r="C349" s="39" t="s">
        <v>195</v>
      </c>
      <c r="D349" s="39" t="s">
        <v>81</v>
      </c>
      <c r="E349" s="39" t="s">
        <v>27</v>
      </c>
      <c r="F349" s="40">
        <v>2</v>
      </c>
      <c r="G349" s="40" t="s">
        <v>110</v>
      </c>
      <c r="H349" s="48">
        <v>1.4892992767058829E-2</v>
      </c>
      <c r="I349" s="48">
        <v>2.0277103066426662E-7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5.0514888340922552E-6</v>
      </c>
      <c r="Q349" s="48">
        <v>9.751364311764713E-4</v>
      </c>
      <c r="R349" s="23">
        <v>20.620524111812326</v>
      </c>
      <c r="S349" s="48">
        <v>3.9869196017566452E-4</v>
      </c>
      <c r="T349" s="48">
        <v>3.9869196017566437E-5</v>
      </c>
      <c r="U349" s="48">
        <v>1.6800395085946596E-5</v>
      </c>
      <c r="V349" s="23">
        <v>20.642372431229958</v>
      </c>
    </row>
    <row r="350" spans="2:22" x14ac:dyDescent="0.3">
      <c r="B350" s="38">
        <v>206</v>
      </c>
      <c r="C350" s="39" t="s">
        <v>195</v>
      </c>
      <c r="D350" s="39" t="s">
        <v>81</v>
      </c>
      <c r="E350" s="39" t="s">
        <v>28</v>
      </c>
      <c r="F350" s="40">
        <v>3</v>
      </c>
      <c r="G350" s="40" t="s">
        <v>110</v>
      </c>
      <c r="H350" s="48">
        <v>1.5389425859294124E-2</v>
      </c>
      <c r="I350" s="48">
        <v>1.9134925678664906E-7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4.7669463971410832E-6</v>
      </c>
      <c r="Q350" s="48">
        <v>1.0076409788823536E-3</v>
      </c>
      <c r="R350" s="23">
        <v>21.301203537171144</v>
      </c>
      <c r="S350" s="48">
        <v>4.1198169218151996E-4</v>
      </c>
      <c r="T350" s="48">
        <v>4.1198169218151984E-5</v>
      </c>
      <c r="U350" s="48">
        <v>1.736040825547815E-5</v>
      </c>
      <c r="V350" s="23">
        <v>21.323780133902687</v>
      </c>
    </row>
    <row r="351" spans="2:22" x14ac:dyDescent="0.3">
      <c r="B351" s="38">
        <v>206</v>
      </c>
      <c r="C351" s="39" t="s">
        <v>195</v>
      </c>
      <c r="D351" s="39" t="s">
        <v>81</v>
      </c>
      <c r="E351" s="39" t="s">
        <v>29</v>
      </c>
      <c r="F351" s="40">
        <v>3</v>
      </c>
      <c r="G351" s="40" t="s">
        <v>110</v>
      </c>
      <c r="H351" s="48">
        <v>1.5389425859294124E-2</v>
      </c>
      <c r="I351" s="48">
        <v>1.5412623103507831E-7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3.8396359310493198E-6</v>
      </c>
      <c r="Q351" s="48">
        <v>1.0076409788823536E-3</v>
      </c>
      <c r="R351" s="23">
        <v>21.281197102688203</v>
      </c>
      <c r="S351" s="48">
        <v>4.1198169218151996E-4</v>
      </c>
      <c r="T351" s="48">
        <v>4.1198169218151984E-5</v>
      </c>
      <c r="U351" s="48">
        <v>1.736040825547815E-5</v>
      </c>
      <c r="V351" s="23">
        <v>21.303773699419747</v>
      </c>
    </row>
    <row r="352" spans="2:22" x14ac:dyDescent="0.3">
      <c r="B352" s="38">
        <v>206</v>
      </c>
      <c r="C352" s="39" t="s">
        <v>195</v>
      </c>
      <c r="D352" s="39" t="s">
        <v>81</v>
      </c>
      <c r="E352" s="39" t="s">
        <v>30</v>
      </c>
      <c r="F352" s="40">
        <v>3</v>
      </c>
      <c r="G352" s="40" t="s">
        <v>110</v>
      </c>
      <c r="H352" s="48">
        <v>1.4892992767058829E-2</v>
      </c>
      <c r="I352" s="48">
        <v>1.4614029531316105E-7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3.6406880586787476E-6</v>
      </c>
      <c r="Q352" s="48">
        <v>9.751364311764713E-4</v>
      </c>
      <c r="R352" s="23">
        <v>20.597805701842436</v>
      </c>
      <c r="S352" s="48">
        <v>3.9869196017566452E-4</v>
      </c>
      <c r="T352" s="48">
        <v>3.9869196017566437E-5</v>
      </c>
      <c r="U352" s="48">
        <v>1.6800395085946596E-5</v>
      </c>
      <c r="V352" s="23">
        <v>20.619654021260065</v>
      </c>
    </row>
    <row r="353" spans="2:22" x14ac:dyDescent="0.3">
      <c r="B353" s="38">
        <v>206</v>
      </c>
      <c r="C353" s="39" t="s">
        <v>195</v>
      </c>
      <c r="D353" s="39" t="s">
        <v>81</v>
      </c>
      <c r="E353" s="39" t="s">
        <v>31</v>
      </c>
      <c r="F353" s="40">
        <v>4</v>
      </c>
      <c r="G353" s="40" t="s">
        <v>110</v>
      </c>
      <c r="H353" s="48">
        <v>1.5389425859294124E-2</v>
      </c>
      <c r="I353" s="48">
        <v>2.2058906295688643E-7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5.4953766561189259E-6</v>
      </c>
      <c r="Q353" s="48">
        <v>1.0076409788823536E-3</v>
      </c>
      <c r="R353" s="23">
        <v>21.324637435130452</v>
      </c>
      <c r="S353" s="48">
        <v>4.1198169218151996E-4</v>
      </c>
      <c r="T353" s="48">
        <v>4.1198169218151984E-5</v>
      </c>
      <c r="U353" s="48">
        <v>1.736040825547815E-5</v>
      </c>
      <c r="V353" s="23">
        <v>21.347214031861991</v>
      </c>
    </row>
    <row r="354" spans="2:22" x14ac:dyDescent="0.3">
      <c r="B354" s="38">
        <v>206</v>
      </c>
      <c r="C354" s="39" t="s">
        <v>195</v>
      </c>
      <c r="D354" s="39" t="s">
        <v>81</v>
      </c>
      <c r="E354" s="39" t="s">
        <v>32</v>
      </c>
      <c r="F354" s="40">
        <v>4</v>
      </c>
      <c r="G354" s="40" t="s">
        <v>110</v>
      </c>
      <c r="H354" s="48">
        <v>1.4892992767058829E-2</v>
      </c>
      <c r="I354" s="48">
        <v>1.6174020361378806E-7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4.0293173531855971E-6</v>
      </c>
      <c r="Q354" s="48">
        <v>9.751364311764713E-4</v>
      </c>
      <c r="R354" s="23">
        <v>20.640375559443818</v>
      </c>
      <c r="S354" s="48">
        <v>3.9869196017566452E-4</v>
      </c>
      <c r="T354" s="48">
        <v>3.9869196017566437E-5</v>
      </c>
      <c r="U354" s="48">
        <v>1.6800395085946596E-5</v>
      </c>
      <c r="V354" s="23">
        <v>20.662223878861447</v>
      </c>
    </row>
    <row r="355" spans="2:22" x14ac:dyDescent="0.3">
      <c r="B355" s="38">
        <v>206</v>
      </c>
      <c r="C355" s="39" t="s">
        <v>195</v>
      </c>
      <c r="D355" s="39" t="s">
        <v>81</v>
      </c>
      <c r="E355" s="39" t="s">
        <v>33</v>
      </c>
      <c r="F355" s="40">
        <v>4</v>
      </c>
      <c r="G355" s="40" t="s">
        <v>110</v>
      </c>
      <c r="H355" s="48">
        <v>1.5389425859294124E-2</v>
      </c>
      <c r="I355" s="48">
        <v>1.9963791914895591E-7</v>
      </c>
      <c r="J355" s="48">
        <v>0</v>
      </c>
      <c r="K355" s="48">
        <v>1.8320745070588236E-2</v>
      </c>
      <c r="L355" s="48">
        <v>3.4809415634117657E-4</v>
      </c>
      <c r="M355" s="48">
        <v>1.0442824690235289E-3</v>
      </c>
      <c r="N355" s="48">
        <v>1.3923766253647063E-3</v>
      </c>
      <c r="O355" s="48">
        <v>1.3923766253647063E-3</v>
      </c>
      <c r="P355" s="48">
        <v>4.9734358805529383E-6</v>
      </c>
      <c r="Q355" s="48">
        <v>1.0076409788823536E-3</v>
      </c>
      <c r="R355" s="23">
        <v>21.283632065814174</v>
      </c>
      <c r="S355" s="48">
        <v>4.1198169218151996E-4</v>
      </c>
      <c r="T355" s="48">
        <v>4.1198169218151984E-5</v>
      </c>
      <c r="U355" s="48">
        <v>1.736040825547815E-5</v>
      </c>
      <c r="V355" s="23">
        <v>21.306208662545728</v>
      </c>
    </row>
    <row r="356" spans="2:22" x14ac:dyDescent="0.3">
      <c r="B356" s="43">
        <v>206</v>
      </c>
      <c r="C356" s="44" t="s">
        <v>195</v>
      </c>
      <c r="D356" s="44"/>
      <c r="E356" s="44" t="s">
        <v>83</v>
      </c>
      <c r="F356" s="45"/>
      <c r="G356" s="45"/>
      <c r="H356" s="46">
        <f>SUM(H344:H355)</f>
        <v>0.14148343128705887</v>
      </c>
      <c r="I356" s="46">
        <f t="shared" ref="I356:V356" si="26">SUM(I344:I355)</f>
        <v>1.7053930279687597E-6</v>
      </c>
      <c r="J356" s="46">
        <f t="shared" si="26"/>
        <v>0</v>
      </c>
      <c r="K356" s="46">
        <f t="shared" si="26"/>
        <v>0.16843265629411763</v>
      </c>
      <c r="L356" s="46">
        <f t="shared" si="26"/>
        <v>3.2002204695882361E-3</v>
      </c>
      <c r="M356" s="46">
        <f t="shared" si="26"/>
        <v>9.6343479400235257E-3</v>
      </c>
      <c r="N356" s="46">
        <f t="shared" si="26"/>
        <v>1.2800881878352944E-2</v>
      </c>
      <c r="O356" s="46">
        <f t="shared" si="26"/>
        <v>1.2800881878352944E-2</v>
      </c>
      <c r="P356" s="46">
        <f t="shared" si="26"/>
        <v>4.248522981957261E-5</v>
      </c>
      <c r="Q356" s="46">
        <f t="shared" si="26"/>
        <v>9.2637960961764777E-3</v>
      </c>
      <c r="R356" s="47">
        <f t="shared" si="26"/>
        <v>195.8278834714564</v>
      </c>
      <c r="S356" s="46">
        <f t="shared" si="26"/>
        <v>3.7875736216688126E-3</v>
      </c>
      <c r="T356" s="46">
        <f t="shared" si="26"/>
        <v>3.7875736216688114E-4</v>
      </c>
      <c r="U356" s="46">
        <f t="shared" si="26"/>
        <v>1.5960375331649268E-4</v>
      </c>
      <c r="V356" s="47">
        <f t="shared" si="26"/>
        <v>196.03544250592387</v>
      </c>
    </row>
    <row r="357" spans="2:22" x14ac:dyDescent="0.3">
      <c r="B357" s="38">
        <v>206</v>
      </c>
      <c r="C357" s="39" t="s">
        <v>196</v>
      </c>
      <c r="D357" s="39" t="s">
        <v>81</v>
      </c>
      <c r="E357" s="39" t="s">
        <v>22</v>
      </c>
      <c r="F357" s="40">
        <v>1</v>
      </c>
      <c r="G357" s="40" t="s">
        <v>110</v>
      </c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23"/>
      <c r="S357" s="48"/>
      <c r="T357" s="48"/>
      <c r="U357" s="48"/>
      <c r="V357" s="23"/>
    </row>
    <row r="358" spans="2:22" x14ac:dyDescent="0.3">
      <c r="B358" s="38">
        <v>206</v>
      </c>
      <c r="C358" s="39" t="s">
        <v>196</v>
      </c>
      <c r="D358" s="39" t="s">
        <v>81</v>
      </c>
      <c r="E358" s="39" t="s">
        <v>23</v>
      </c>
      <c r="F358" s="40">
        <v>1</v>
      </c>
      <c r="G358" s="40" t="s">
        <v>110</v>
      </c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23"/>
      <c r="S358" s="48"/>
      <c r="T358" s="48"/>
      <c r="U358" s="48"/>
      <c r="V358" s="23"/>
    </row>
    <row r="359" spans="2:22" x14ac:dyDescent="0.3">
      <c r="B359" s="38">
        <v>206</v>
      </c>
      <c r="C359" s="39" t="s">
        <v>196</v>
      </c>
      <c r="D359" s="39" t="s">
        <v>81</v>
      </c>
      <c r="E359" s="39" t="s">
        <v>24</v>
      </c>
      <c r="F359" s="40">
        <v>1</v>
      </c>
      <c r="G359" s="40" t="s">
        <v>110</v>
      </c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23"/>
      <c r="S359" s="48"/>
      <c r="T359" s="48"/>
      <c r="U359" s="48"/>
      <c r="V359" s="23"/>
    </row>
    <row r="360" spans="2:22" x14ac:dyDescent="0.3">
      <c r="B360" s="38">
        <v>206</v>
      </c>
      <c r="C360" s="39" t="s">
        <v>196</v>
      </c>
      <c r="D360" s="39" t="s">
        <v>81</v>
      </c>
      <c r="E360" s="39" t="s">
        <v>25</v>
      </c>
      <c r="F360" s="40">
        <v>2</v>
      </c>
      <c r="G360" s="40" t="s">
        <v>110</v>
      </c>
      <c r="H360" s="48">
        <v>7.5610562244546539E-8</v>
      </c>
      <c r="I360" s="48">
        <v>1.0416489030199111E-12</v>
      </c>
      <c r="J360" s="48">
        <v>0</v>
      </c>
      <c r="K360" s="48">
        <v>6.2397065929965596E-8</v>
      </c>
      <c r="L360" s="48">
        <v>1.7092621866628407E-9</v>
      </c>
      <c r="M360" s="48">
        <v>5.1277865599885222E-9</v>
      </c>
      <c r="N360" s="48">
        <v>6.8370487466513629E-9</v>
      </c>
      <c r="O360" s="48">
        <v>6.8370487466513629E-9</v>
      </c>
      <c r="P360" s="48">
        <v>2.5949849864706561E-11</v>
      </c>
      <c r="Q360" s="48">
        <v>4.9478642245503289E-9</v>
      </c>
      <c r="R360" s="23">
        <v>1.0455647941987403E-4</v>
      </c>
      <c r="S360" s="48">
        <v>2.0229719896620492E-9</v>
      </c>
      <c r="T360" s="48">
        <v>2.0229719896620492E-10</v>
      </c>
      <c r="U360" s="48">
        <v>8.5245583229597245E-11</v>
      </c>
      <c r="V360" s="23">
        <v>1.046673382849075E-4</v>
      </c>
    </row>
    <row r="361" spans="2:22" x14ac:dyDescent="0.3">
      <c r="B361" s="38">
        <v>206</v>
      </c>
      <c r="C361" s="39" t="s">
        <v>196</v>
      </c>
      <c r="D361" s="39" t="s">
        <v>81</v>
      </c>
      <c r="E361" s="39" t="s">
        <v>26</v>
      </c>
      <c r="F361" s="40">
        <v>2</v>
      </c>
      <c r="G361" s="40" t="s">
        <v>110</v>
      </c>
      <c r="H361" s="48">
        <v>1.0089264240030206E-2</v>
      </c>
      <c r="I361" s="48">
        <v>1.1802593656347944E-7</v>
      </c>
      <c r="J361" s="48">
        <v>0</v>
      </c>
      <c r="K361" s="48">
        <v>8.3260918485686154E-3</v>
      </c>
      <c r="L361" s="48">
        <v>2.280792173050803E-4</v>
      </c>
      <c r="M361" s="48">
        <v>6.8423765191524095E-4</v>
      </c>
      <c r="N361" s="48">
        <v>9.1231686922032119E-4</v>
      </c>
      <c r="O361" s="48">
        <v>9.1231686922032119E-4</v>
      </c>
      <c r="P361" s="48">
        <v>2.9402952617568567E-6</v>
      </c>
      <c r="Q361" s="48">
        <v>6.6022931325154831E-4</v>
      </c>
      <c r="R361" s="23">
        <v>13.978076429048482</v>
      </c>
      <c r="S361" s="48">
        <v>2.6993978550069798E-4</v>
      </c>
      <c r="T361" s="48">
        <v>2.6993978550069795E-5</v>
      </c>
      <c r="U361" s="48">
        <v>1.1374934783809608E-5</v>
      </c>
      <c r="V361" s="23">
        <v>13.992869129293917</v>
      </c>
    </row>
    <row r="362" spans="2:22" x14ac:dyDescent="0.3">
      <c r="B362" s="38">
        <v>206</v>
      </c>
      <c r="C362" s="39" t="s">
        <v>196</v>
      </c>
      <c r="D362" s="39" t="s">
        <v>81</v>
      </c>
      <c r="E362" s="39" t="s">
        <v>27</v>
      </c>
      <c r="F362" s="40">
        <v>2</v>
      </c>
      <c r="G362" s="40" t="s">
        <v>110</v>
      </c>
      <c r="H362" s="48">
        <v>0.1074535233216615</v>
      </c>
      <c r="I362" s="48">
        <v>1.531323012270024E-6</v>
      </c>
      <c r="J362" s="48">
        <v>0</v>
      </c>
      <c r="K362" s="48">
        <v>8.8675237692633302E-2</v>
      </c>
      <c r="L362" s="48">
        <v>2.4291082989619842E-3</v>
      </c>
      <c r="M362" s="48">
        <v>7.2873248968859539E-3</v>
      </c>
      <c r="N362" s="48">
        <v>9.7164331958479368E-3</v>
      </c>
      <c r="O362" s="48">
        <v>9.7164331958479368E-3</v>
      </c>
      <c r="P362" s="48">
        <v>3.8148748726726914E-5</v>
      </c>
      <c r="Q362" s="48">
        <v>7.0316292864689017E-3</v>
      </c>
      <c r="R362" s="23">
        <v>148.63152727625865</v>
      </c>
      <c r="S362" s="48">
        <v>2.8749352129820637E-3</v>
      </c>
      <c r="T362" s="48">
        <v>2.8749352129820642E-4</v>
      </c>
      <c r="U362" s="48">
        <v>1.2114627895510498E-4</v>
      </c>
      <c r="V362" s="23">
        <v>148.78907372593008</v>
      </c>
    </row>
    <row r="363" spans="2:22" x14ac:dyDescent="0.3">
      <c r="B363" s="38">
        <v>206</v>
      </c>
      <c r="C363" s="39" t="s">
        <v>196</v>
      </c>
      <c r="D363" s="39" t="s">
        <v>81</v>
      </c>
      <c r="E363" s="39" t="s">
        <v>28</v>
      </c>
      <c r="F363" s="40">
        <v>3</v>
      </c>
      <c r="G363" s="40" t="s">
        <v>110</v>
      </c>
      <c r="H363" s="48">
        <v>0.15222000962377824</v>
      </c>
      <c r="I363" s="48">
        <v>1.9283092658990847E-6</v>
      </c>
      <c r="J363" s="48">
        <v>0</v>
      </c>
      <c r="K363" s="48">
        <v>0.12561845454389467</v>
      </c>
      <c r="L363" s="48">
        <v>3.441105300366204E-3</v>
      </c>
      <c r="M363" s="48">
        <v>1.0323315901098607E-2</v>
      </c>
      <c r="N363" s="48">
        <v>1.3764421201464816E-2</v>
      </c>
      <c r="O363" s="48">
        <v>1.3764421201464816E-2</v>
      </c>
      <c r="P363" s="48">
        <v>4.8038581711871926E-5</v>
      </c>
      <c r="Q363" s="48">
        <v>9.9610942905337431E-3</v>
      </c>
      <c r="R363" s="23">
        <v>210.54909829200398</v>
      </c>
      <c r="S363" s="48">
        <v>4.0726693016649414E-3</v>
      </c>
      <c r="T363" s="48">
        <v>4.0726693016649411E-4</v>
      </c>
      <c r="U363" s="48">
        <v>1.7161733909113716E-4</v>
      </c>
      <c r="V363" s="23">
        <v>210.77228056973522</v>
      </c>
    </row>
    <row r="364" spans="2:22" x14ac:dyDescent="0.3">
      <c r="B364" s="38">
        <v>206</v>
      </c>
      <c r="C364" s="39" t="s">
        <v>196</v>
      </c>
      <c r="D364" s="39" t="s">
        <v>81</v>
      </c>
      <c r="E364" s="39" t="s">
        <v>29</v>
      </c>
      <c r="F364" s="40">
        <v>3</v>
      </c>
      <c r="G364" s="40" t="s">
        <v>110</v>
      </c>
      <c r="H364" s="48">
        <v>0.21530766812565802</v>
      </c>
      <c r="I364" s="48">
        <v>2.1373199730417826E-6</v>
      </c>
      <c r="J364" s="48">
        <v>0</v>
      </c>
      <c r="K364" s="48">
        <v>0.17768108534641688</v>
      </c>
      <c r="L364" s="48">
        <v>4.8672730991665509E-3</v>
      </c>
      <c r="M364" s="48">
        <v>1.4601819297499661E-2</v>
      </c>
      <c r="N364" s="48">
        <v>1.9469092396666204E-2</v>
      </c>
      <c r="O364" s="48">
        <v>1.9469092396666204E-2</v>
      </c>
      <c r="P364" s="48">
        <v>5.324551511788299E-5</v>
      </c>
      <c r="Q364" s="48">
        <v>1.4089474760745282E-2</v>
      </c>
      <c r="R364" s="23">
        <v>297.56559413111563</v>
      </c>
      <c r="S364" s="48">
        <v>5.7605891141098301E-3</v>
      </c>
      <c r="T364" s="48">
        <v>5.7605891141098309E-4</v>
      </c>
      <c r="U364" s="48">
        <v>2.4274423041339144E-4</v>
      </c>
      <c r="V364" s="23">
        <v>297.88127441456879</v>
      </c>
    </row>
    <row r="365" spans="2:22" x14ac:dyDescent="0.3">
      <c r="B365" s="38">
        <v>206</v>
      </c>
      <c r="C365" s="39" t="s">
        <v>196</v>
      </c>
      <c r="D365" s="39" t="s">
        <v>81</v>
      </c>
      <c r="E365" s="39" t="s">
        <v>30</v>
      </c>
      <c r="F365" s="40">
        <v>3</v>
      </c>
      <c r="G365" s="40" t="s">
        <v>110</v>
      </c>
      <c r="H365" s="48">
        <v>0.23493050530282794</v>
      </c>
      <c r="I365" s="48">
        <v>2.1629325289913537E-6</v>
      </c>
      <c r="J365" s="48">
        <v>0</v>
      </c>
      <c r="K365" s="48">
        <v>0.1938746888421396</v>
      </c>
      <c r="L365" s="48">
        <v>5.3108695040378481E-3</v>
      </c>
      <c r="M365" s="48">
        <v>1.593260851211355E-2</v>
      </c>
      <c r="N365" s="48">
        <v>2.1243478016151392E-2</v>
      </c>
      <c r="O365" s="48">
        <v>2.1243478016151392E-2</v>
      </c>
      <c r="P365" s="48">
        <v>5.3883582301188109E-5</v>
      </c>
      <c r="Q365" s="48">
        <v>1.5373569616951669E-2</v>
      </c>
      <c r="R365" s="23">
        <v>324.72266768986532</v>
      </c>
      <c r="S365" s="48">
        <v>6.2856010805428268E-3</v>
      </c>
      <c r="T365" s="48">
        <v>6.2856010805428255E-4</v>
      </c>
      <c r="U365" s="48">
        <v>2.6486759717764166E-4</v>
      </c>
      <c r="V365" s="23">
        <v>325.06711862907918</v>
      </c>
    </row>
    <row r="366" spans="2:22" x14ac:dyDescent="0.3">
      <c r="B366" s="38">
        <v>206</v>
      </c>
      <c r="C366" s="39" t="s">
        <v>196</v>
      </c>
      <c r="D366" s="39" t="s">
        <v>81</v>
      </c>
      <c r="E366" s="39" t="s">
        <v>31</v>
      </c>
      <c r="F366" s="40">
        <v>4</v>
      </c>
      <c r="G366" s="40" t="s">
        <v>110</v>
      </c>
      <c r="H366" s="48">
        <v>0.15463230818166274</v>
      </c>
      <c r="I366" s="48">
        <v>2.2126786178804482E-6</v>
      </c>
      <c r="J366" s="48">
        <v>0</v>
      </c>
      <c r="K366" s="48">
        <v>0.1276091863635081</v>
      </c>
      <c r="L366" s="48">
        <v>3.4956380347558442E-3</v>
      </c>
      <c r="M366" s="48">
        <v>1.048691410426753E-2</v>
      </c>
      <c r="N366" s="48">
        <v>1.3982552139023377E-2</v>
      </c>
      <c r="O366" s="48">
        <v>1.3982552139023377E-2</v>
      </c>
      <c r="P366" s="48">
        <v>5.5122870831407681E-5</v>
      </c>
      <c r="Q366" s="48">
        <v>1.0118952205872179E-2</v>
      </c>
      <c r="R366" s="23">
        <v>214.14096625195759</v>
      </c>
      <c r="S366" s="48">
        <v>4.1372107131878322E-3</v>
      </c>
      <c r="T366" s="48">
        <v>4.1372107131878327E-4</v>
      </c>
      <c r="U366" s="48">
        <v>1.7433703580263215E-4</v>
      </c>
      <c r="V366" s="23">
        <v>214.36768539904028</v>
      </c>
    </row>
    <row r="367" spans="2:22" x14ac:dyDescent="0.3">
      <c r="B367" s="38">
        <v>206</v>
      </c>
      <c r="C367" s="39" t="s">
        <v>196</v>
      </c>
      <c r="D367" s="39" t="s">
        <v>81</v>
      </c>
      <c r="E367" s="39" t="s">
        <v>32</v>
      </c>
      <c r="F367" s="40">
        <v>4</v>
      </c>
      <c r="G367" s="40" t="s">
        <v>110</v>
      </c>
      <c r="H367" s="48">
        <v>0.15672460727908641</v>
      </c>
      <c r="I367" s="48">
        <v>1.6868840689431836E-6</v>
      </c>
      <c r="J367" s="48">
        <v>0</v>
      </c>
      <c r="K367" s="48">
        <v>0.12933584095846937</v>
      </c>
      <c r="L367" s="48">
        <v>3.5429368197965939E-3</v>
      </c>
      <c r="M367" s="48">
        <v>1.0628810459389784E-2</v>
      </c>
      <c r="N367" s="48">
        <v>1.4171747279186376E-2</v>
      </c>
      <c r="O367" s="48">
        <v>1.4171747279186376E-2</v>
      </c>
      <c r="P367" s="48">
        <v>4.2024129436830194E-5</v>
      </c>
      <c r="Q367" s="48">
        <v>1.0255869741516457E-2</v>
      </c>
      <c r="R367" s="23">
        <v>217.08195392415638</v>
      </c>
      <c r="S367" s="48">
        <v>4.1931904909124525E-3</v>
      </c>
      <c r="T367" s="48">
        <v>4.1931904909124531E-4</v>
      </c>
      <c r="U367" s="48">
        <v>1.7669595566192087E-4</v>
      </c>
      <c r="V367" s="23">
        <v>217.31174076305848</v>
      </c>
    </row>
    <row r="368" spans="2:22" x14ac:dyDescent="0.3">
      <c r="B368" s="38">
        <v>206</v>
      </c>
      <c r="C368" s="39" t="s">
        <v>196</v>
      </c>
      <c r="D368" s="39" t="s">
        <v>81</v>
      </c>
      <c r="E368" s="39" t="s">
        <v>33</v>
      </c>
      <c r="F368" s="40">
        <v>4</v>
      </c>
      <c r="G368" s="40" t="s">
        <v>110</v>
      </c>
      <c r="H368" s="48">
        <v>0.21547222018379986</v>
      </c>
      <c r="I368" s="48">
        <v>2.7532082868204424E-6</v>
      </c>
      <c r="J368" s="48">
        <v>0</v>
      </c>
      <c r="K368" s="48">
        <v>0.17781688073420371</v>
      </c>
      <c r="L368" s="48">
        <v>4.8709929843567916E-3</v>
      </c>
      <c r="M368" s="48">
        <v>1.4612978953070373E-2</v>
      </c>
      <c r="N368" s="48">
        <v>1.9483971937427166E-2</v>
      </c>
      <c r="O368" s="48">
        <v>1.9483971937427166E-2</v>
      </c>
      <c r="P368" s="48">
        <v>6.8588697671667171E-5</v>
      </c>
      <c r="Q368" s="48">
        <v>1.4100242849453871E-2</v>
      </c>
      <c r="R368" s="23">
        <v>297.85694886019883</v>
      </c>
      <c r="S368" s="48">
        <v>5.7649917292284091E-3</v>
      </c>
      <c r="T368" s="48">
        <v>5.7649917292284093E-4</v>
      </c>
      <c r="U368" s="48">
        <v>2.429297512685671E-4</v>
      </c>
      <c r="V368" s="23">
        <v>298.1728704069605</v>
      </c>
    </row>
    <row r="369" spans="2:22" x14ac:dyDescent="0.3">
      <c r="B369" s="43">
        <v>206</v>
      </c>
      <c r="C369" s="44" t="s">
        <v>196</v>
      </c>
      <c r="D369" s="44"/>
      <c r="E369" s="44" t="s">
        <v>83</v>
      </c>
      <c r="F369" s="45"/>
      <c r="G369" s="45"/>
      <c r="H369" s="46">
        <f>SUM(H357:H368)</f>
        <v>1.246830181869067</v>
      </c>
      <c r="I369" s="46">
        <f t="shared" ref="I369:V369" si="27">SUM(I357:I368)</f>
        <v>1.4530682732058701E-5</v>
      </c>
      <c r="J369" s="46">
        <f t="shared" si="27"/>
        <v>0</v>
      </c>
      <c r="K369" s="46">
        <f t="shared" si="27"/>
        <v>1.0289375287269</v>
      </c>
      <c r="L369" s="46">
        <f t="shared" si="27"/>
        <v>2.8186004968009083E-2</v>
      </c>
      <c r="M369" s="46">
        <f t="shared" si="27"/>
        <v>8.4558014904027257E-2</v>
      </c>
      <c r="N369" s="46">
        <f t="shared" si="27"/>
        <v>0.11274401987203633</v>
      </c>
      <c r="O369" s="46">
        <f t="shared" si="27"/>
        <v>0.11274401987203633</v>
      </c>
      <c r="P369" s="46">
        <f t="shared" si="27"/>
        <v>3.6199244700918162E-4</v>
      </c>
      <c r="Q369" s="46">
        <f t="shared" si="27"/>
        <v>8.1591067012657878E-2</v>
      </c>
      <c r="R369" s="47">
        <f t="shared" si="27"/>
        <v>1724.5269374110842</v>
      </c>
      <c r="S369" s="46">
        <f t="shared" si="27"/>
        <v>3.335912945110104E-2</v>
      </c>
      <c r="T369" s="46">
        <f t="shared" si="27"/>
        <v>3.3359129451101042E-3</v>
      </c>
      <c r="U369" s="46">
        <f t="shared" si="27"/>
        <v>1.4057132083997882E-3</v>
      </c>
      <c r="V369" s="47">
        <f t="shared" si="27"/>
        <v>1726.3550177050047</v>
      </c>
    </row>
    <row r="370" spans="2:22" x14ac:dyDescent="0.3">
      <c r="B370" s="38">
        <v>206</v>
      </c>
      <c r="C370" s="39" t="s">
        <v>197</v>
      </c>
      <c r="D370" s="39" t="s">
        <v>81</v>
      </c>
      <c r="E370" s="39" t="s">
        <v>22</v>
      </c>
      <c r="F370" s="40">
        <v>1</v>
      </c>
      <c r="G370" s="40" t="s">
        <v>110</v>
      </c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23"/>
      <c r="S370" s="48"/>
      <c r="T370" s="48"/>
      <c r="U370" s="48"/>
      <c r="V370" s="23"/>
    </row>
    <row r="371" spans="2:22" x14ac:dyDescent="0.3">
      <c r="B371" s="38">
        <v>206</v>
      </c>
      <c r="C371" s="39" t="s">
        <v>197</v>
      </c>
      <c r="D371" s="39" t="s">
        <v>81</v>
      </c>
      <c r="E371" s="39" t="s">
        <v>23</v>
      </c>
      <c r="F371" s="40">
        <v>1</v>
      </c>
      <c r="G371" s="40" t="s">
        <v>110</v>
      </c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23"/>
      <c r="S371" s="48"/>
      <c r="T371" s="48"/>
      <c r="U371" s="48"/>
      <c r="V371" s="23"/>
    </row>
    <row r="372" spans="2:22" x14ac:dyDescent="0.3">
      <c r="B372" s="38">
        <v>206</v>
      </c>
      <c r="C372" s="39" t="s">
        <v>197</v>
      </c>
      <c r="D372" s="39" t="s">
        <v>81</v>
      </c>
      <c r="E372" s="39" t="s">
        <v>24</v>
      </c>
      <c r="F372" s="40">
        <v>1</v>
      </c>
      <c r="G372" s="40" t="s">
        <v>110</v>
      </c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23"/>
      <c r="S372" s="48"/>
      <c r="T372" s="48"/>
      <c r="U372" s="48"/>
      <c r="V372" s="23"/>
    </row>
    <row r="373" spans="2:22" x14ac:dyDescent="0.3">
      <c r="B373" s="38">
        <v>206</v>
      </c>
      <c r="C373" s="39" t="s">
        <v>197</v>
      </c>
      <c r="D373" s="39" t="s">
        <v>81</v>
      </c>
      <c r="E373" s="39" t="s">
        <v>25</v>
      </c>
      <c r="F373" s="40">
        <v>2</v>
      </c>
      <c r="G373" s="40" t="s">
        <v>110</v>
      </c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23"/>
      <c r="S373" s="48"/>
      <c r="T373" s="48"/>
      <c r="U373" s="48"/>
      <c r="V373" s="23"/>
    </row>
    <row r="374" spans="2:22" x14ac:dyDescent="0.3">
      <c r="B374" s="38">
        <v>206</v>
      </c>
      <c r="C374" s="39" t="s">
        <v>197</v>
      </c>
      <c r="D374" s="39" t="s">
        <v>81</v>
      </c>
      <c r="E374" s="39" t="s">
        <v>26</v>
      </c>
      <c r="F374" s="40">
        <v>2</v>
      </c>
      <c r="G374" s="40" t="s">
        <v>110</v>
      </c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7"/>
      <c r="S374" s="55"/>
      <c r="T374" s="55"/>
      <c r="U374" s="55"/>
      <c r="V374" s="57"/>
    </row>
    <row r="375" spans="2:22" x14ac:dyDescent="0.3">
      <c r="B375" s="38">
        <v>206</v>
      </c>
      <c r="C375" s="39" t="s">
        <v>197</v>
      </c>
      <c r="D375" s="39" t="s">
        <v>81</v>
      </c>
      <c r="E375" s="39" t="s">
        <v>27</v>
      </c>
      <c r="F375" s="40">
        <v>2</v>
      </c>
      <c r="G375" s="40" t="s">
        <v>110</v>
      </c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7"/>
      <c r="S375" s="55"/>
      <c r="T375" s="55"/>
      <c r="U375" s="55"/>
      <c r="V375" s="57"/>
    </row>
    <row r="376" spans="2:22" x14ac:dyDescent="0.3">
      <c r="B376" s="38">
        <v>206</v>
      </c>
      <c r="C376" s="39" t="s">
        <v>197</v>
      </c>
      <c r="D376" s="39" t="s">
        <v>81</v>
      </c>
      <c r="E376" s="39" t="s">
        <v>28</v>
      </c>
      <c r="F376" s="40">
        <v>3</v>
      </c>
      <c r="G376" s="40" t="s">
        <v>110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7"/>
      <c r="S376" s="55"/>
      <c r="T376" s="55"/>
      <c r="U376" s="55"/>
      <c r="V376" s="57"/>
    </row>
    <row r="377" spans="2:22" x14ac:dyDescent="0.3">
      <c r="B377" s="38">
        <v>206</v>
      </c>
      <c r="C377" s="39" t="s">
        <v>197</v>
      </c>
      <c r="D377" s="39" t="s">
        <v>81</v>
      </c>
      <c r="E377" s="39" t="s">
        <v>29</v>
      </c>
      <c r="F377" s="40">
        <v>3</v>
      </c>
      <c r="G377" s="40" t="s">
        <v>110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7"/>
      <c r="S377" s="55"/>
      <c r="T377" s="55"/>
      <c r="U377" s="55"/>
      <c r="V377" s="57"/>
    </row>
    <row r="378" spans="2:22" x14ac:dyDescent="0.3">
      <c r="B378" s="38">
        <v>206</v>
      </c>
      <c r="C378" s="39" t="s">
        <v>197</v>
      </c>
      <c r="D378" s="39" t="s">
        <v>81</v>
      </c>
      <c r="E378" s="39" t="s">
        <v>30</v>
      </c>
      <c r="F378" s="40">
        <v>3</v>
      </c>
      <c r="G378" s="40" t="s">
        <v>110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41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3">
      <c r="B379" s="38">
        <v>206</v>
      </c>
      <c r="C379" s="39" t="s">
        <v>197</v>
      </c>
      <c r="D379" s="39" t="s">
        <v>81</v>
      </c>
      <c r="E379" s="39" t="s">
        <v>31</v>
      </c>
      <c r="F379" s="40">
        <v>4</v>
      </c>
      <c r="G379" s="40" t="s">
        <v>110</v>
      </c>
      <c r="H379" s="41">
        <v>2.1444705882352939E-2</v>
      </c>
      <c r="I379" s="41">
        <v>9.1879022535211279E-4</v>
      </c>
      <c r="J379" s="41">
        <v>0</v>
      </c>
      <c r="K379" s="41">
        <v>1.7707199999999999E-2</v>
      </c>
      <c r="L379" s="41">
        <v>4.8505882352941173E-4</v>
      </c>
      <c r="M379" s="41">
        <v>1.4551764705882353E-3</v>
      </c>
      <c r="N379" s="41">
        <v>1.9402352941176469E-3</v>
      </c>
      <c r="O379" s="41">
        <v>1.9402352941176469E-3</v>
      </c>
      <c r="P379" s="41">
        <v>2.2889159999999999E-2</v>
      </c>
      <c r="Q379" s="41">
        <v>1.2064101058201068E-2</v>
      </c>
      <c r="R379" s="42">
        <v>32.492027599781295</v>
      </c>
      <c r="S379" s="41">
        <v>5.7408419901585565E-4</v>
      </c>
      <c r="T379" s="41">
        <v>5.7408419901585565E-5</v>
      </c>
      <c r="U379" s="41">
        <v>1.2064101058201068E-2</v>
      </c>
      <c r="V379" s="42">
        <v>32.523487413887366</v>
      </c>
    </row>
    <row r="380" spans="2:22" x14ac:dyDescent="0.3">
      <c r="B380" s="38">
        <v>206</v>
      </c>
      <c r="C380" s="39" t="s">
        <v>197</v>
      </c>
      <c r="D380" s="39" t="s">
        <v>81</v>
      </c>
      <c r="E380" s="39" t="s">
        <v>32</v>
      </c>
      <c r="F380" s="40">
        <v>4</v>
      </c>
      <c r="G380" s="40" t="s">
        <v>110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41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3">
      <c r="B381" s="38">
        <v>206</v>
      </c>
      <c r="C381" s="39" t="s">
        <v>197</v>
      </c>
      <c r="D381" s="39" t="s">
        <v>81</v>
      </c>
      <c r="E381" s="39" t="s">
        <v>33</v>
      </c>
      <c r="F381" s="40">
        <v>4</v>
      </c>
      <c r="G381" s="40" t="s">
        <v>110</v>
      </c>
      <c r="H381" s="48">
        <v>2.1444705882352939E-2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1.4551764705882353E-3</v>
      </c>
      <c r="N381" s="48">
        <v>1.9402352941176469E-3</v>
      </c>
      <c r="O381" s="48">
        <v>1.9402352941176469E-3</v>
      </c>
      <c r="P381" s="48">
        <v>2.2889159999999999E-2</v>
      </c>
      <c r="Q381" s="48">
        <v>1.2064101058201068E-2</v>
      </c>
      <c r="R381" s="23">
        <v>32.492027599781295</v>
      </c>
      <c r="S381" s="48">
        <v>5.7408419901585565E-4</v>
      </c>
      <c r="T381" s="48">
        <v>5.7408419901585565E-5</v>
      </c>
      <c r="U381" s="48">
        <v>1.2064101058201068E-2</v>
      </c>
      <c r="V381" s="23">
        <v>32.523487413887366</v>
      </c>
    </row>
    <row r="382" spans="2:22" x14ac:dyDescent="0.3">
      <c r="B382" s="43">
        <v>206</v>
      </c>
      <c r="C382" s="44" t="s">
        <v>197</v>
      </c>
      <c r="D382" s="44"/>
      <c r="E382" s="44" t="s">
        <v>83</v>
      </c>
      <c r="F382" s="45"/>
      <c r="G382" s="45"/>
      <c r="H382" s="46">
        <f>SUM(H370:H381)</f>
        <v>8.4395294117647041E-2</v>
      </c>
      <c r="I382" s="46">
        <f t="shared" ref="I382:V382" si="28">SUM(I370:I381)</f>
        <v>3.6158841126760566E-3</v>
      </c>
      <c r="J382" s="46">
        <f t="shared" si="28"/>
        <v>0</v>
      </c>
      <c r="K382" s="46">
        <f t="shared" si="28"/>
        <v>6.9686399999999996E-2</v>
      </c>
      <c r="L382" s="46">
        <f t="shared" si="28"/>
        <v>1.9089411764705881E-3</v>
      </c>
      <c r="M382" s="46">
        <f t="shared" si="28"/>
        <v>5.7268235294117651E-3</v>
      </c>
      <c r="N382" s="46">
        <f t="shared" si="28"/>
        <v>7.6357647058823523E-3</v>
      </c>
      <c r="O382" s="46">
        <f t="shared" si="28"/>
        <v>7.6357647058823523E-3</v>
      </c>
      <c r="P382" s="46">
        <f t="shared" si="28"/>
        <v>9.0079920000000008E-2</v>
      </c>
      <c r="Q382" s="51">
        <f t="shared" si="28"/>
        <v>4.7478075132275172E-2</v>
      </c>
      <c r="R382" s="47">
        <f t="shared" si="28"/>
        <v>127.87185055397801</v>
      </c>
      <c r="S382" s="46">
        <f t="shared" si="28"/>
        <v>2.2592991058043351E-3</v>
      </c>
      <c r="T382" s="46">
        <f t="shared" si="28"/>
        <v>2.2592991058043352E-4</v>
      </c>
      <c r="U382" s="46">
        <f t="shared" si="28"/>
        <v>4.7478075132275172E-2</v>
      </c>
      <c r="V382" s="47">
        <f t="shared" si="28"/>
        <v>127.99566014497609</v>
      </c>
    </row>
    <row r="383" spans="2:22" x14ac:dyDescent="0.3">
      <c r="B383" s="38">
        <v>202</v>
      </c>
      <c r="C383" s="39" t="s">
        <v>123</v>
      </c>
      <c r="D383" s="54" t="s">
        <v>81</v>
      </c>
      <c r="E383" s="39" t="s">
        <v>22</v>
      </c>
      <c r="F383" s="40">
        <v>1</v>
      </c>
      <c r="G383" s="40" t="s">
        <v>124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2"/>
      <c r="S383" s="41"/>
      <c r="T383" s="41"/>
      <c r="U383" s="41"/>
      <c r="V383" s="42"/>
    </row>
    <row r="384" spans="2:22" x14ac:dyDescent="0.3">
      <c r="B384" s="38">
        <v>202</v>
      </c>
      <c r="C384" s="39" t="s">
        <v>123</v>
      </c>
      <c r="D384" s="54" t="s">
        <v>81</v>
      </c>
      <c r="E384" s="39" t="s">
        <v>23</v>
      </c>
      <c r="F384" s="40">
        <v>1</v>
      </c>
      <c r="G384" s="40" t="s">
        <v>124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2"/>
      <c r="S384" s="41"/>
      <c r="T384" s="41"/>
      <c r="U384" s="41"/>
      <c r="V384" s="42"/>
    </row>
    <row r="385" spans="2:22" x14ac:dyDescent="0.3">
      <c r="B385" s="38">
        <v>202</v>
      </c>
      <c r="C385" s="39" t="s">
        <v>123</v>
      </c>
      <c r="D385" s="54" t="s">
        <v>81</v>
      </c>
      <c r="E385" s="39" t="s">
        <v>24</v>
      </c>
      <c r="F385" s="40">
        <v>1</v>
      </c>
      <c r="G385" s="40" t="s">
        <v>124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2"/>
      <c r="S385" s="41"/>
      <c r="T385" s="41"/>
      <c r="U385" s="41"/>
      <c r="V385" s="42"/>
    </row>
    <row r="386" spans="2:22" x14ac:dyDescent="0.3">
      <c r="B386" s="38">
        <v>202</v>
      </c>
      <c r="C386" s="39" t="s">
        <v>123</v>
      </c>
      <c r="D386" s="54" t="s">
        <v>81</v>
      </c>
      <c r="E386" s="39" t="s">
        <v>25</v>
      </c>
      <c r="F386" s="40">
        <v>2</v>
      </c>
      <c r="G386" s="40" t="s">
        <v>124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2"/>
      <c r="S386" s="41"/>
      <c r="T386" s="41"/>
      <c r="U386" s="41"/>
      <c r="V386" s="42"/>
    </row>
    <row r="387" spans="2:22" x14ac:dyDescent="0.3">
      <c r="B387" s="38">
        <v>202</v>
      </c>
      <c r="C387" s="39" t="s">
        <v>123</v>
      </c>
      <c r="D387" s="54" t="s">
        <v>81</v>
      </c>
      <c r="E387" s="39" t="s">
        <v>26</v>
      </c>
      <c r="F387" s="40">
        <v>2</v>
      </c>
      <c r="G387" s="40" t="s">
        <v>124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2"/>
      <c r="S387" s="41"/>
      <c r="T387" s="41"/>
      <c r="U387" s="41"/>
      <c r="V387" s="42"/>
    </row>
    <row r="388" spans="2:22" x14ac:dyDescent="0.3">
      <c r="B388" s="38">
        <v>202</v>
      </c>
      <c r="C388" s="39" t="s">
        <v>123</v>
      </c>
      <c r="D388" s="54" t="s">
        <v>81</v>
      </c>
      <c r="E388" s="39" t="s">
        <v>27</v>
      </c>
      <c r="F388" s="40">
        <v>2</v>
      </c>
      <c r="G388" s="40" t="s">
        <v>124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2"/>
      <c r="S388" s="41"/>
      <c r="T388" s="41"/>
      <c r="U388" s="41"/>
      <c r="V388" s="42"/>
    </row>
    <row r="389" spans="2:22" x14ac:dyDescent="0.3">
      <c r="B389" s="38">
        <v>202</v>
      </c>
      <c r="C389" s="39" t="s">
        <v>123</v>
      </c>
      <c r="D389" s="54" t="s">
        <v>81</v>
      </c>
      <c r="E389" s="39" t="s">
        <v>28</v>
      </c>
      <c r="F389" s="40">
        <v>3</v>
      </c>
      <c r="G389" s="40" t="s">
        <v>124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  <c r="S389" s="41"/>
      <c r="T389" s="41"/>
      <c r="U389" s="41"/>
      <c r="V389" s="42"/>
    </row>
    <row r="390" spans="2:22" x14ac:dyDescent="0.3">
      <c r="B390" s="38">
        <v>202</v>
      </c>
      <c r="C390" s="39" t="s">
        <v>123</v>
      </c>
      <c r="D390" s="54" t="s">
        <v>81</v>
      </c>
      <c r="E390" s="39" t="s">
        <v>29</v>
      </c>
      <c r="F390" s="40">
        <v>3</v>
      </c>
      <c r="G390" s="40" t="s">
        <v>124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  <c r="S390" s="41"/>
      <c r="T390" s="41"/>
      <c r="U390" s="41"/>
      <c r="V390" s="42"/>
    </row>
    <row r="391" spans="2:22" x14ac:dyDescent="0.3">
      <c r="B391" s="38">
        <v>202</v>
      </c>
      <c r="C391" s="39" t="s">
        <v>123</v>
      </c>
      <c r="D391" s="54" t="s">
        <v>81</v>
      </c>
      <c r="E391" s="39" t="s">
        <v>30</v>
      </c>
      <c r="F391" s="40">
        <v>3</v>
      </c>
      <c r="G391" s="40" t="s">
        <v>124</v>
      </c>
      <c r="H391" s="41"/>
      <c r="I391" s="41"/>
      <c r="J391" s="41"/>
      <c r="K391" s="41"/>
      <c r="L391" s="41">
        <v>2.8116612147688884E-4</v>
      </c>
      <c r="M391" s="41"/>
      <c r="N391" s="41">
        <v>2.8116612147688884E-4</v>
      </c>
      <c r="O391" s="41">
        <v>2.8116612147688884E-4</v>
      </c>
      <c r="P391" s="41"/>
      <c r="Q391" s="41"/>
      <c r="R391" s="42"/>
      <c r="S391" s="41"/>
      <c r="T391" s="41"/>
      <c r="U391" s="41">
        <v>1.9972501565557731E-10</v>
      </c>
      <c r="V391" s="42"/>
    </row>
    <row r="392" spans="2:22" x14ac:dyDescent="0.3">
      <c r="B392" s="38">
        <v>202</v>
      </c>
      <c r="C392" s="39" t="s">
        <v>123</v>
      </c>
      <c r="D392" s="54" t="s">
        <v>81</v>
      </c>
      <c r="E392" s="39" t="s">
        <v>31</v>
      </c>
      <c r="F392" s="40">
        <v>4</v>
      </c>
      <c r="G392" s="40" t="s">
        <v>124</v>
      </c>
      <c r="H392" s="41"/>
      <c r="I392" s="41"/>
      <c r="J392" s="41"/>
      <c r="K392" s="41"/>
      <c r="L392" s="41">
        <v>8.3787504200112883E-2</v>
      </c>
      <c r="M392" s="41"/>
      <c r="N392" s="41">
        <v>8.3787504200112883E-2</v>
      </c>
      <c r="O392" s="41">
        <v>8.3787504200112883E-2</v>
      </c>
      <c r="P392" s="41"/>
      <c r="Q392" s="41"/>
      <c r="R392" s="42"/>
      <c r="S392" s="41"/>
      <c r="T392" s="41"/>
      <c r="U392" s="41">
        <v>5.951805466536203E-8</v>
      </c>
      <c r="V392" s="42"/>
    </row>
    <row r="393" spans="2:22" x14ac:dyDescent="0.3">
      <c r="B393" s="38">
        <v>202</v>
      </c>
      <c r="C393" s="39" t="s">
        <v>123</v>
      </c>
      <c r="D393" s="54" t="s">
        <v>81</v>
      </c>
      <c r="E393" s="39" t="s">
        <v>32</v>
      </c>
      <c r="F393" s="40">
        <v>4</v>
      </c>
      <c r="G393" s="40" t="s">
        <v>124</v>
      </c>
      <c r="H393" s="41"/>
      <c r="I393" s="41"/>
      <c r="J393" s="41"/>
      <c r="K393" s="41"/>
      <c r="L393" s="41">
        <v>0.39188688633057467</v>
      </c>
      <c r="M393" s="41"/>
      <c r="N393" s="41">
        <v>0.39188688633057467</v>
      </c>
      <c r="O393" s="41">
        <v>0.39188688633057467</v>
      </c>
      <c r="P393" s="41"/>
      <c r="Q393" s="41"/>
      <c r="R393" s="42"/>
      <c r="S393" s="41"/>
      <c r="T393" s="41"/>
      <c r="U393" s="41">
        <v>7.7394770459373798E-6</v>
      </c>
      <c r="V393" s="42"/>
    </row>
    <row r="394" spans="2:22" x14ac:dyDescent="0.3">
      <c r="B394" s="38">
        <v>202</v>
      </c>
      <c r="C394" s="39" t="s">
        <v>123</v>
      </c>
      <c r="D394" s="54" t="s">
        <v>81</v>
      </c>
      <c r="E394" s="39" t="s">
        <v>33</v>
      </c>
      <c r="F394" s="40">
        <v>4</v>
      </c>
      <c r="G394" s="40" t="s">
        <v>124</v>
      </c>
      <c r="H394" s="41"/>
      <c r="I394" s="41"/>
      <c r="J394" s="41"/>
      <c r="K394" s="41"/>
      <c r="L394" s="41">
        <v>0.20243960746335996</v>
      </c>
      <c r="M394" s="41"/>
      <c r="N394" s="41">
        <v>0.20243960746335996</v>
      </c>
      <c r="O394" s="41">
        <v>0.20243960746335996</v>
      </c>
      <c r="P394" s="41"/>
      <c r="Q394" s="41"/>
      <c r="R394" s="42"/>
      <c r="S394" s="41"/>
      <c r="T394" s="41"/>
      <c r="U394" s="41">
        <v>1.4380201127201562E-7</v>
      </c>
      <c r="V394" s="42"/>
    </row>
    <row r="395" spans="2:22" x14ac:dyDescent="0.3">
      <c r="B395" s="43">
        <v>202</v>
      </c>
      <c r="C395" s="44" t="s">
        <v>123</v>
      </c>
      <c r="D395" s="44"/>
      <c r="E395" s="44" t="s">
        <v>83</v>
      </c>
      <c r="F395" s="45"/>
      <c r="G395" s="45"/>
      <c r="H395" s="46">
        <f>SUM(H383:H394)</f>
        <v>0</v>
      </c>
      <c r="I395" s="46">
        <f t="shared" ref="I395:V395" si="29">SUM(I383:I394)</f>
        <v>0</v>
      </c>
      <c r="J395" s="46">
        <f t="shared" si="29"/>
        <v>0</v>
      </c>
      <c r="K395" s="46">
        <f t="shared" si="29"/>
        <v>0</v>
      </c>
      <c r="L395" s="46">
        <f t="shared" si="29"/>
        <v>0.67839516411552436</v>
      </c>
      <c r="M395" s="46">
        <f t="shared" si="29"/>
        <v>0</v>
      </c>
      <c r="N395" s="46">
        <f t="shared" si="29"/>
        <v>0.67839516411552436</v>
      </c>
      <c r="O395" s="46">
        <f t="shared" si="29"/>
        <v>0.67839516411552436</v>
      </c>
      <c r="P395" s="46">
        <f t="shared" si="29"/>
        <v>0</v>
      </c>
      <c r="Q395" s="46">
        <f t="shared" si="29"/>
        <v>0</v>
      </c>
      <c r="R395" s="47">
        <f t="shared" si="29"/>
        <v>0</v>
      </c>
      <c r="S395" s="46">
        <f t="shared" si="29"/>
        <v>0</v>
      </c>
      <c r="T395" s="46">
        <f t="shared" si="29"/>
        <v>0</v>
      </c>
      <c r="U395" s="46">
        <f t="shared" si="29"/>
        <v>7.9429968368904129E-6</v>
      </c>
      <c r="V395" s="47">
        <f t="shared" si="29"/>
        <v>0</v>
      </c>
    </row>
    <row r="396" spans="2:22" x14ac:dyDescent="0.3">
      <c r="B396" s="38">
        <v>301</v>
      </c>
      <c r="C396" s="39" t="s">
        <v>125</v>
      </c>
      <c r="D396" s="54" t="s">
        <v>81</v>
      </c>
      <c r="E396" s="39" t="s">
        <v>22</v>
      </c>
      <c r="F396" s="40">
        <v>1</v>
      </c>
      <c r="G396" s="40" t="s">
        <v>124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23"/>
      <c r="S396" s="48"/>
      <c r="T396" s="48"/>
      <c r="U396" s="48"/>
      <c r="V396" s="23"/>
    </row>
    <row r="397" spans="2:22" x14ac:dyDescent="0.3">
      <c r="B397" s="38">
        <v>301</v>
      </c>
      <c r="C397" s="39" t="s">
        <v>125</v>
      </c>
      <c r="D397" s="54" t="s">
        <v>81</v>
      </c>
      <c r="E397" s="39" t="s">
        <v>23</v>
      </c>
      <c r="F397" s="40">
        <v>1</v>
      </c>
      <c r="G397" s="40" t="s">
        <v>124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2"/>
      <c r="S397" s="41"/>
      <c r="T397" s="41"/>
      <c r="U397" s="41"/>
      <c r="V397" s="42"/>
    </row>
    <row r="398" spans="2:22" x14ac:dyDescent="0.3">
      <c r="B398" s="38">
        <v>301</v>
      </c>
      <c r="C398" s="39" t="s">
        <v>125</v>
      </c>
      <c r="D398" s="54" t="s">
        <v>81</v>
      </c>
      <c r="E398" s="39" t="s">
        <v>24</v>
      </c>
      <c r="F398" s="40">
        <v>1</v>
      </c>
      <c r="G398" s="40" t="s">
        <v>124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2"/>
      <c r="S398" s="41"/>
      <c r="T398" s="41"/>
      <c r="U398" s="41"/>
      <c r="V398" s="42"/>
    </row>
    <row r="399" spans="2:22" x14ac:dyDescent="0.3">
      <c r="B399" s="38">
        <v>301</v>
      </c>
      <c r="C399" s="39" t="s">
        <v>125</v>
      </c>
      <c r="D399" s="54" t="s">
        <v>81</v>
      </c>
      <c r="E399" s="39" t="s">
        <v>25</v>
      </c>
      <c r="F399" s="40">
        <v>2</v>
      </c>
      <c r="G399" s="40" t="s">
        <v>124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2"/>
      <c r="S399" s="41"/>
      <c r="T399" s="41"/>
      <c r="U399" s="41"/>
      <c r="V399" s="42"/>
    </row>
    <row r="400" spans="2:22" x14ac:dyDescent="0.3">
      <c r="B400" s="38">
        <v>301</v>
      </c>
      <c r="C400" s="39" t="s">
        <v>125</v>
      </c>
      <c r="D400" s="54" t="s">
        <v>81</v>
      </c>
      <c r="E400" s="39" t="s">
        <v>26</v>
      </c>
      <c r="F400" s="40">
        <v>2</v>
      </c>
      <c r="G400" s="40" t="s">
        <v>124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2"/>
      <c r="S400" s="41"/>
      <c r="T400" s="41"/>
      <c r="U400" s="41"/>
      <c r="V400" s="42"/>
    </row>
    <row r="401" spans="2:22" x14ac:dyDescent="0.3">
      <c r="B401" s="38">
        <v>301</v>
      </c>
      <c r="C401" s="39" t="s">
        <v>125</v>
      </c>
      <c r="D401" s="54" t="s">
        <v>81</v>
      </c>
      <c r="E401" s="39" t="s">
        <v>27</v>
      </c>
      <c r="F401" s="40">
        <v>2</v>
      </c>
      <c r="G401" s="40" t="s">
        <v>124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2"/>
      <c r="S401" s="41"/>
      <c r="T401" s="41"/>
      <c r="U401" s="41"/>
      <c r="V401" s="42"/>
    </row>
    <row r="402" spans="2:22" x14ac:dyDescent="0.3">
      <c r="B402" s="38">
        <v>301</v>
      </c>
      <c r="C402" s="39" t="s">
        <v>125</v>
      </c>
      <c r="D402" s="54" t="s">
        <v>81</v>
      </c>
      <c r="E402" s="39" t="s">
        <v>28</v>
      </c>
      <c r="F402" s="40">
        <v>3</v>
      </c>
      <c r="G402" s="40" t="s">
        <v>124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2"/>
      <c r="S402" s="41"/>
      <c r="T402" s="41"/>
      <c r="U402" s="41"/>
      <c r="V402" s="42"/>
    </row>
    <row r="403" spans="2:22" x14ac:dyDescent="0.3">
      <c r="B403" s="38">
        <v>301</v>
      </c>
      <c r="C403" s="39" t="s">
        <v>125</v>
      </c>
      <c r="D403" s="54" t="s">
        <v>81</v>
      </c>
      <c r="E403" s="39" t="s">
        <v>29</v>
      </c>
      <c r="F403" s="40">
        <v>3</v>
      </c>
      <c r="G403" s="40" t="s">
        <v>124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2"/>
      <c r="S403" s="41"/>
      <c r="T403" s="41"/>
      <c r="U403" s="41"/>
      <c r="V403" s="42"/>
    </row>
    <row r="404" spans="2:22" x14ac:dyDescent="0.3">
      <c r="B404" s="38">
        <v>301</v>
      </c>
      <c r="C404" s="39" t="s">
        <v>125</v>
      </c>
      <c r="D404" s="54" t="s">
        <v>81</v>
      </c>
      <c r="E404" s="39" t="s">
        <v>30</v>
      </c>
      <c r="F404" s="40">
        <v>3</v>
      </c>
      <c r="G404" s="40" t="s">
        <v>124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2"/>
      <c r="S404" s="41"/>
      <c r="T404" s="41"/>
      <c r="U404" s="41"/>
      <c r="V404" s="42"/>
    </row>
    <row r="405" spans="2:22" x14ac:dyDescent="0.3">
      <c r="B405" s="38">
        <v>301</v>
      </c>
      <c r="C405" s="39" t="s">
        <v>125</v>
      </c>
      <c r="D405" s="54" t="s">
        <v>81</v>
      </c>
      <c r="E405" s="39" t="s">
        <v>31</v>
      </c>
      <c r="F405" s="40">
        <v>4</v>
      </c>
      <c r="G405" s="40" t="s">
        <v>124</v>
      </c>
      <c r="H405" s="41"/>
      <c r="I405" s="41"/>
      <c r="J405" s="41"/>
      <c r="K405" s="41"/>
      <c r="L405" s="41">
        <v>5.3289897461081738E-2</v>
      </c>
      <c r="M405" s="41"/>
      <c r="N405" s="41">
        <v>1.8327055166320959E-2</v>
      </c>
      <c r="O405" s="41">
        <v>1.8327055166320959E-2</v>
      </c>
      <c r="P405" s="41"/>
      <c r="Q405" s="41"/>
      <c r="R405" s="42"/>
      <c r="S405" s="41"/>
      <c r="T405" s="41"/>
      <c r="U405" s="41"/>
      <c r="V405" s="42"/>
    </row>
    <row r="406" spans="2:22" x14ac:dyDescent="0.3">
      <c r="B406" s="38">
        <v>301</v>
      </c>
      <c r="C406" s="39" t="s">
        <v>125</v>
      </c>
      <c r="D406" s="54" t="s">
        <v>81</v>
      </c>
      <c r="E406" s="39" t="s">
        <v>32</v>
      </c>
      <c r="F406" s="40">
        <v>4</v>
      </c>
      <c r="G406" s="40" t="s">
        <v>124</v>
      </c>
      <c r="H406" s="41"/>
      <c r="I406" s="41"/>
      <c r="J406" s="41"/>
      <c r="K406" s="41"/>
      <c r="L406" s="41">
        <v>0.18927024345471583</v>
      </c>
      <c r="M406" s="41"/>
      <c r="N406" s="41">
        <v>6.5092378826040298E-2</v>
      </c>
      <c r="O406" s="41">
        <v>6.5092378826040298E-2</v>
      </c>
      <c r="P406" s="41"/>
      <c r="Q406" s="41"/>
      <c r="R406" s="42"/>
      <c r="S406" s="41"/>
      <c r="T406" s="41"/>
      <c r="U406" s="41"/>
      <c r="V406" s="42"/>
    </row>
    <row r="407" spans="2:22" x14ac:dyDescent="0.3">
      <c r="B407" s="38">
        <v>301</v>
      </c>
      <c r="C407" s="39" t="s">
        <v>125</v>
      </c>
      <c r="D407" s="54" t="s">
        <v>81</v>
      </c>
      <c r="E407" s="39" t="s">
        <v>33</v>
      </c>
      <c r="F407" s="40">
        <v>4</v>
      </c>
      <c r="G407" s="40" t="s">
        <v>124</v>
      </c>
      <c r="H407" s="41"/>
      <c r="I407" s="41"/>
      <c r="J407" s="41"/>
      <c r="K407" s="41"/>
      <c r="L407" s="41">
        <v>8.525803161946735E-2</v>
      </c>
      <c r="M407" s="41"/>
      <c r="N407" s="41">
        <v>2.9321292089237911E-2</v>
      </c>
      <c r="O407" s="41">
        <v>2.9321292089237911E-2</v>
      </c>
      <c r="P407" s="41"/>
      <c r="Q407" s="41"/>
      <c r="R407" s="42"/>
      <c r="S407" s="41"/>
      <c r="T407" s="41"/>
      <c r="U407" s="41"/>
      <c r="V407" s="42"/>
    </row>
    <row r="408" spans="2:22" x14ac:dyDescent="0.3">
      <c r="B408" s="43">
        <v>301</v>
      </c>
      <c r="C408" s="44" t="s">
        <v>125</v>
      </c>
      <c r="D408" s="44"/>
      <c r="E408" s="44" t="s">
        <v>83</v>
      </c>
      <c r="F408" s="45"/>
      <c r="G408" s="45"/>
      <c r="H408" s="46">
        <f>SUM(H396:H407)</f>
        <v>0</v>
      </c>
      <c r="I408" s="46">
        <f t="shared" ref="I408:V408" si="30">SUM(I396:I407)</f>
        <v>0</v>
      </c>
      <c r="J408" s="46">
        <f t="shared" si="30"/>
        <v>0</v>
      </c>
      <c r="K408" s="46">
        <f t="shared" si="30"/>
        <v>0</v>
      </c>
      <c r="L408" s="46">
        <f t="shared" si="30"/>
        <v>0.32781817253526491</v>
      </c>
      <c r="M408" s="46">
        <f t="shared" si="30"/>
        <v>0</v>
      </c>
      <c r="N408" s="46">
        <f t="shared" si="30"/>
        <v>0.11274072608159917</v>
      </c>
      <c r="O408" s="46">
        <f t="shared" si="30"/>
        <v>0.11274072608159917</v>
      </c>
      <c r="P408" s="46">
        <f t="shared" si="30"/>
        <v>0</v>
      </c>
      <c r="Q408" s="46">
        <f t="shared" si="30"/>
        <v>0</v>
      </c>
      <c r="R408" s="47">
        <f t="shared" si="30"/>
        <v>0</v>
      </c>
      <c r="S408" s="46">
        <f t="shared" si="30"/>
        <v>0</v>
      </c>
      <c r="T408" s="46">
        <f t="shared" si="30"/>
        <v>0</v>
      </c>
      <c r="U408" s="46">
        <f t="shared" si="30"/>
        <v>0</v>
      </c>
      <c r="V408" s="47">
        <f t="shared" si="30"/>
        <v>0</v>
      </c>
    </row>
    <row r="409" spans="2:22" x14ac:dyDescent="0.3">
      <c r="B409" s="38">
        <v>301</v>
      </c>
      <c r="C409" s="39" t="s">
        <v>126</v>
      </c>
      <c r="D409" s="39" t="s">
        <v>81</v>
      </c>
      <c r="E409" s="39" t="s">
        <v>22</v>
      </c>
      <c r="F409" s="40">
        <v>1</v>
      </c>
      <c r="G409" s="40" t="s">
        <v>104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23"/>
      <c r="S409" s="48"/>
      <c r="T409" s="48"/>
      <c r="U409" s="48"/>
      <c r="V409" s="23"/>
    </row>
    <row r="410" spans="2:22" x14ac:dyDescent="0.3">
      <c r="B410" s="38">
        <v>301</v>
      </c>
      <c r="C410" s="39" t="s">
        <v>126</v>
      </c>
      <c r="D410" s="39" t="s">
        <v>81</v>
      </c>
      <c r="E410" s="39" t="s">
        <v>23</v>
      </c>
      <c r="F410" s="40">
        <v>1</v>
      </c>
      <c r="G410" s="40" t="s">
        <v>104</v>
      </c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23"/>
      <c r="S410" s="48"/>
      <c r="T410" s="48"/>
      <c r="U410" s="48"/>
      <c r="V410" s="23"/>
    </row>
    <row r="411" spans="2:22" x14ac:dyDescent="0.3">
      <c r="B411" s="38">
        <v>301</v>
      </c>
      <c r="C411" s="39" t="s">
        <v>126</v>
      </c>
      <c r="D411" s="39" t="s">
        <v>81</v>
      </c>
      <c r="E411" s="39" t="s">
        <v>24</v>
      </c>
      <c r="F411" s="40">
        <v>1</v>
      </c>
      <c r="G411" s="40" t="s">
        <v>104</v>
      </c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23"/>
      <c r="S411" s="48"/>
      <c r="T411" s="48"/>
      <c r="U411" s="48"/>
      <c r="V411" s="23"/>
    </row>
    <row r="412" spans="2:22" x14ac:dyDescent="0.3">
      <c r="B412" s="38">
        <v>301</v>
      </c>
      <c r="C412" s="39" t="s">
        <v>126</v>
      </c>
      <c r="D412" s="39" t="s">
        <v>81</v>
      </c>
      <c r="E412" s="39" t="s">
        <v>25</v>
      </c>
      <c r="F412" s="40">
        <v>2</v>
      </c>
      <c r="G412" s="40" t="s">
        <v>104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23"/>
      <c r="S412" s="48"/>
      <c r="T412" s="48"/>
      <c r="U412" s="48"/>
      <c r="V412" s="23"/>
    </row>
    <row r="413" spans="2:22" x14ac:dyDescent="0.3">
      <c r="B413" s="38">
        <v>301</v>
      </c>
      <c r="C413" s="39" t="s">
        <v>126</v>
      </c>
      <c r="D413" s="39" t="s">
        <v>81</v>
      </c>
      <c r="E413" s="39" t="s">
        <v>26</v>
      </c>
      <c r="F413" s="40">
        <v>2</v>
      </c>
      <c r="G413" s="40" t="s">
        <v>104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23"/>
      <c r="S413" s="48"/>
      <c r="T413" s="48"/>
      <c r="U413" s="48"/>
      <c r="V413" s="23"/>
    </row>
    <row r="414" spans="2:22" x14ac:dyDescent="0.3">
      <c r="B414" s="38">
        <v>301</v>
      </c>
      <c r="C414" s="39" t="s">
        <v>126</v>
      </c>
      <c r="D414" s="39" t="s">
        <v>81</v>
      </c>
      <c r="E414" s="39" t="s">
        <v>27</v>
      </c>
      <c r="F414" s="40">
        <v>2</v>
      </c>
      <c r="G414" s="40" t="s">
        <v>104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23"/>
      <c r="S414" s="48"/>
      <c r="T414" s="48"/>
      <c r="U414" s="48"/>
      <c r="V414" s="23"/>
    </row>
    <row r="415" spans="2:22" x14ac:dyDescent="0.3">
      <c r="B415" s="38">
        <v>301</v>
      </c>
      <c r="C415" s="39" t="s">
        <v>126</v>
      </c>
      <c r="D415" s="39" t="s">
        <v>81</v>
      </c>
      <c r="E415" s="39" t="s">
        <v>28</v>
      </c>
      <c r="F415" s="40">
        <v>3</v>
      </c>
      <c r="G415" s="40" t="s">
        <v>104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23"/>
      <c r="S415" s="48"/>
      <c r="T415" s="48"/>
      <c r="U415" s="48"/>
      <c r="V415" s="23"/>
    </row>
    <row r="416" spans="2:22" x14ac:dyDescent="0.3">
      <c r="B416" s="38">
        <v>301</v>
      </c>
      <c r="C416" s="39" t="s">
        <v>126</v>
      </c>
      <c r="D416" s="39" t="s">
        <v>81</v>
      </c>
      <c r="E416" s="39" t="s">
        <v>29</v>
      </c>
      <c r="F416" s="40">
        <v>3</v>
      </c>
      <c r="G416" s="40" t="s">
        <v>104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23"/>
      <c r="S416" s="48"/>
      <c r="T416" s="48"/>
      <c r="U416" s="48"/>
      <c r="V416" s="23"/>
    </row>
    <row r="417" spans="2:22" x14ac:dyDescent="0.3">
      <c r="B417" s="38">
        <v>301</v>
      </c>
      <c r="C417" s="39" t="s">
        <v>126</v>
      </c>
      <c r="D417" s="39" t="s">
        <v>81</v>
      </c>
      <c r="E417" s="39" t="s">
        <v>30</v>
      </c>
      <c r="F417" s="40">
        <v>3</v>
      </c>
      <c r="G417" s="40" t="s">
        <v>104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23"/>
      <c r="S417" s="48"/>
      <c r="T417" s="48"/>
      <c r="U417" s="48"/>
      <c r="V417" s="23"/>
    </row>
    <row r="418" spans="2:22" x14ac:dyDescent="0.3">
      <c r="B418" s="38">
        <v>301</v>
      </c>
      <c r="C418" s="39" t="s">
        <v>126</v>
      </c>
      <c r="D418" s="39" t="s">
        <v>81</v>
      </c>
      <c r="E418" s="39" t="s">
        <v>31</v>
      </c>
      <c r="F418" s="40">
        <v>4</v>
      </c>
      <c r="G418" s="40" t="s">
        <v>104</v>
      </c>
      <c r="H418" s="48"/>
      <c r="I418" s="48"/>
      <c r="J418" s="48"/>
      <c r="K418" s="48"/>
      <c r="L418" s="48"/>
      <c r="M418" s="48"/>
      <c r="N418" s="48"/>
      <c r="O418" s="48"/>
      <c r="P418" s="48"/>
      <c r="Q418" s="48">
        <v>0.77242359148130524</v>
      </c>
      <c r="R418" s="23"/>
      <c r="S418" s="48"/>
      <c r="T418" s="48"/>
      <c r="U418" s="48"/>
      <c r="V418" s="23"/>
    </row>
    <row r="419" spans="2:22" x14ac:dyDescent="0.3">
      <c r="B419" s="38">
        <v>301</v>
      </c>
      <c r="C419" s="39" t="s">
        <v>126</v>
      </c>
      <c r="D419" s="39" t="s">
        <v>81</v>
      </c>
      <c r="E419" s="39" t="s">
        <v>32</v>
      </c>
      <c r="F419" s="40">
        <v>4</v>
      </c>
      <c r="G419" s="40" t="s">
        <v>104</v>
      </c>
      <c r="H419" s="48"/>
      <c r="I419" s="48"/>
      <c r="J419" s="48"/>
      <c r="K419" s="48"/>
      <c r="L419" s="48"/>
      <c r="M419" s="48"/>
      <c r="N419" s="48"/>
      <c r="O419" s="48"/>
      <c r="P419" s="48"/>
      <c r="Q419" s="48">
        <v>2.7434243294726146</v>
      </c>
      <c r="R419" s="23"/>
      <c r="S419" s="48"/>
      <c r="T419" s="48"/>
      <c r="U419" s="48"/>
      <c r="V419" s="23"/>
    </row>
    <row r="420" spans="2:22" x14ac:dyDescent="0.3">
      <c r="B420" s="38">
        <v>301</v>
      </c>
      <c r="C420" s="39" t="s">
        <v>126</v>
      </c>
      <c r="D420" s="39" t="s">
        <v>81</v>
      </c>
      <c r="E420" s="39" t="s">
        <v>33</v>
      </c>
      <c r="F420" s="40">
        <v>4</v>
      </c>
      <c r="G420" s="40" t="s">
        <v>104</v>
      </c>
      <c r="H420" s="48"/>
      <c r="I420" s="48"/>
      <c r="J420" s="48"/>
      <c r="K420" s="48"/>
      <c r="L420" s="48"/>
      <c r="M420" s="48"/>
      <c r="N420" s="48"/>
      <c r="O420" s="48"/>
      <c r="P420" s="48"/>
      <c r="Q420" s="48">
        <v>1.2357936142442494</v>
      </c>
      <c r="R420" s="23"/>
      <c r="S420" s="48"/>
      <c r="T420" s="48"/>
      <c r="U420" s="48"/>
      <c r="V420" s="23"/>
    </row>
    <row r="421" spans="2:22" x14ac:dyDescent="0.3">
      <c r="B421" s="43">
        <v>301</v>
      </c>
      <c r="C421" s="44" t="s">
        <v>126</v>
      </c>
      <c r="D421" s="44"/>
      <c r="E421" s="44" t="s">
        <v>83</v>
      </c>
      <c r="F421" s="45"/>
      <c r="G421" s="45"/>
      <c r="H421" s="46">
        <f>SUM(H409:H420)</f>
        <v>0</v>
      </c>
      <c r="I421" s="46">
        <f t="shared" ref="I421:V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0</v>
      </c>
      <c r="M421" s="46">
        <f t="shared" si="31"/>
        <v>0</v>
      </c>
      <c r="N421" s="46">
        <f t="shared" si="31"/>
        <v>0</v>
      </c>
      <c r="O421" s="46">
        <f t="shared" si="31"/>
        <v>0</v>
      </c>
      <c r="P421" s="46">
        <f t="shared" si="31"/>
        <v>0</v>
      </c>
      <c r="Q421" s="46">
        <f t="shared" si="31"/>
        <v>4.7516415351981696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46">
        <f t="shared" si="31"/>
        <v>0</v>
      </c>
      <c r="V421" s="47">
        <f t="shared" si="31"/>
        <v>0</v>
      </c>
    </row>
    <row r="422" spans="2:22" x14ac:dyDescent="0.3">
      <c r="B422" s="38">
        <v>302</v>
      </c>
      <c r="C422" s="39" t="s">
        <v>198</v>
      </c>
      <c r="D422" s="39" t="s">
        <v>199</v>
      </c>
      <c r="E422" s="39" t="s">
        <v>22</v>
      </c>
      <c r="F422" s="40">
        <v>1</v>
      </c>
      <c r="G422" s="40" t="s">
        <v>104</v>
      </c>
      <c r="H422" s="55"/>
      <c r="I422" s="55"/>
      <c r="J422" s="55"/>
      <c r="K422" s="55"/>
      <c r="L422" s="55"/>
      <c r="M422" s="41"/>
      <c r="N422" s="55"/>
      <c r="O422" s="55"/>
      <c r="P422" s="55"/>
      <c r="Q422" s="55">
        <v>0</v>
      </c>
      <c r="R422" s="57"/>
      <c r="S422" s="55"/>
      <c r="T422" s="55"/>
      <c r="U422" s="55"/>
      <c r="V422" s="57"/>
    </row>
    <row r="423" spans="2:22" x14ac:dyDescent="0.3">
      <c r="B423" s="38">
        <v>302</v>
      </c>
      <c r="C423" s="39" t="s">
        <v>198</v>
      </c>
      <c r="D423" s="39" t="s">
        <v>199</v>
      </c>
      <c r="E423" s="39" t="s">
        <v>23</v>
      </c>
      <c r="F423" s="40">
        <v>1</v>
      </c>
      <c r="G423" s="40" t="s">
        <v>104</v>
      </c>
      <c r="H423" s="55"/>
      <c r="I423" s="55"/>
      <c r="J423" s="55"/>
      <c r="K423" s="55"/>
      <c r="L423" s="55"/>
      <c r="M423" s="41"/>
      <c r="N423" s="55"/>
      <c r="O423" s="55"/>
      <c r="P423" s="55"/>
      <c r="Q423" s="55">
        <v>0</v>
      </c>
      <c r="R423" s="57"/>
      <c r="S423" s="55"/>
      <c r="T423" s="55"/>
      <c r="U423" s="55"/>
      <c r="V423" s="57"/>
    </row>
    <row r="424" spans="2:22" x14ac:dyDescent="0.3">
      <c r="B424" s="38">
        <v>302</v>
      </c>
      <c r="C424" s="39" t="s">
        <v>198</v>
      </c>
      <c r="D424" s="39" t="s">
        <v>199</v>
      </c>
      <c r="E424" s="39" t="s">
        <v>24</v>
      </c>
      <c r="F424" s="40">
        <v>1</v>
      </c>
      <c r="G424" s="40" t="s">
        <v>104</v>
      </c>
      <c r="H424" s="55"/>
      <c r="I424" s="55"/>
      <c r="J424" s="55"/>
      <c r="K424" s="55"/>
      <c r="L424" s="55"/>
      <c r="M424" s="41"/>
      <c r="N424" s="55"/>
      <c r="O424" s="55"/>
      <c r="P424" s="55"/>
      <c r="Q424" s="55">
        <v>0</v>
      </c>
      <c r="R424" s="57"/>
      <c r="S424" s="55"/>
      <c r="T424" s="55"/>
      <c r="U424" s="55"/>
      <c r="V424" s="57"/>
    </row>
    <row r="425" spans="2:22" x14ac:dyDescent="0.3">
      <c r="B425" s="38">
        <v>302</v>
      </c>
      <c r="C425" s="39" t="s">
        <v>198</v>
      </c>
      <c r="D425" s="39" t="s">
        <v>199</v>
      </c>
      <c r="E425" s="39" t="s">
        <v>25</v>
      </c>
      <c r="F425" s="40">
        <v>2</v>
      </c>
      <c r="G425" s="40" t="s">
        <v>104</v>
      </c>
      <c r="H425" s="55"/>
      <c r="I425" s="55"/>
      <c r="J425" s="55"/>
      <c r="K425" s="55"/>
      <c r="L425" s="55"/>
      <c r="M425" s="41"/>
      <c r="N425" s="55"/>
      <c r="O425" s="55"/>
      <c r="P425" s="55"/>
      <c r="Q425" s="55">
        <v>0</v>
      </c>
      <c r="R425" s="57"/>
      <c r="S425" s="55"/>
      <c r="T425" s="55"/>
      <c r="U425" s="55"/>
      <c r="V425" s="57"/>
    </row>
    <row r="426" spans="2:22" x14ac:dyDescent="0.3">
      <c r="B426" s="38">
        <v>302</v>
      </c>
      <c r="C426" s="39" t="s">
        <v>198</v>
      </c>
      <c r="D426" s="39" t="s">
        <v>199</v>
      </c>
      <c r="E426" s="39" t="s">
        <v>26</v>
      </c>
      <c r="F426" s="40">
        <v>2</v>
      </c>
      <c r="G426" s="40" t="s">
        <v>104</v>
      </c>
      <c r="H426" s="55"/>
      <c r="I426" s="55"/>
      <c r="J426" s="55"/>
      <c r="K426" s="55"/>
      <c r="L426" s="55"/>
      <c r="M426" s="41"/>
      <c r="N426" s="55"/>
      <c r="O426" s="55"/>
      <c r="P426" s="55"/>
      <c r="Q426" s="55">
        <v>0</v>
      </c>
      <c r="R426" s="57"/>
      <c r="S426" s="55"/>
      <c r="T426" s="55"/>
      <c r="U426" s="55"/>
      <c r="V426" s="57"/>
    </row>
    <row r="427" spans="2:22" x14ac:dyDescent="0.3">
      <c r="B427" s="38">
        <v>302</v>
      </c>
      <c r="C427" s="39" t="s">
        <v>198</v>
      </c>
      <c r="D427" s="39" t="s">
        <v>199</v>
      </c>
      <c r="E427" s="39" t="s">
        <v>27</v>
      </c>
      <c r="F427" s="40">
        <v>2</v>
      </c>
      <c r="G427" s="40" t="s">
        <v>104</v>
      </c>
      <c r="H427" s="55"/>
      <c r="I427" s="55"/>
      <c r="J427" s="55"/>
      <c r="K427" s="55"/>
      <c r="L427" s="55"/>
      <c r="M427" s="41"/>
      <c r="N427" s="55"/>
      <c r="O427" s="55"/>
      <c r="P427" s="55"/>
      <c r="Q427" s="55">
        <v>0</v>
      </c>
      <c r="R427" s="57"/>
      <c r="S427" s="55"/>
      <c r="T427" s="55"/>
      <c r="U427" s="55"/>
      <c r="V427" s="57"/>
    </row>
    <row r="428" spans="2:22" x14ac:dyDescent="0.3">
      <c r="B428" s="38">
        <v>302</v>
      </c>
      <c r="C428" s="39" t="s">
        <v>198</v>
      </c>
      <c r="D428" s="39" t="s">
        <v>199</v>
      </c>
      <c r="E428" s="39" t="s">
        <v>28</v>
      </c>
      <c r="F428" s="40">
        <v>3</v>
      </c>
      <c r="G428" s="40" t="s">
        <v>104</v>
      </c>
      <c r="H428" s="55"/>
      <c r="I428" s="55"/>
      <c r="J428" s="55"/>
      <c r="K428" s="55"/>
      <c r="L428" s="55"/>
      <c r="M428" s="41"/>
      <c r="N428" s="55"/>
      <c r="O428" s="55"/>
      <c r="P428" s="55"/>
      <c r="Q428" s="55">
        <v>0</v>
      </c>
      <c r="R428" s="57"/>
      <c r="S428" s="55"/>
      <c r="T428" s="55"/>
      <c r="U428" s="55"/>
      <c r="V428" s="57"/>
    </row>
    <row r="429" spans="2:22" x14ac:dyDescent="0.3">
      <c r="B429" s="38">
        <v>302</v>
      </c>
      <c r="C429" s="39" t="s">
        <v>198</v>
      </c>
      <c r="D429" s="39" t="s">
        <v>199</v>
      </c>
      <c r="E429" s="39" t="s">
        <v>29</v>
      </c>
      <c r="F429" s="40">
        <v>3</v>
      </c>
      <c r="G429" s="40" t="s">
        <v>104</v>
      </c>
      <c r="H429" s="55"/>
      <c r="I429" s="55"/>
      <c r="J429" s="55"/>
      <c r="K429" s="55"/>
      <c r="L429" s="55"/>
      <c r="M429" s="41"/>
      <c r="N429" s="55"/>
      <c r="O429" s="55"/>
      <c r="P429" s="55"/>
      <c r="Q429" s="55">
        <v>0</v>
      </c>
      <c r="R429" s="57"/>
      <c r="S429" s="55"/>
      <c r="T429" s="55"/>
      <c r="U429" s="55"/>
      <c r="V429" s="57"/>
    </row>
    <row r="430" spans="2:22" x14ac:dyDescent="0.3">
      <c r="B430" s="38">
        <v>302</v>
      </c>
      <c r="C430" s="39" t="s">
        <v>198</v>
      </c>
      <c r="D430" s="39" t="s">
        <v>199</v>
      </c>
      <c r="E430" s="39" t="s">
        <v>30</v>
      </c>
      <c r="F430" s="40">
        <v>3</v>
      </c>
      <c r="G430" s="40" t="s">
        <v>104</v>
      </c>
      <c r="H430" s="55"/>
      <c r="I430" s="55"/>
      <c r="J430" s="55"/>
      <c r="K430" s="55"/>
      <c r="L430" s="55"/>
      <c r="M430" s="41"/>
      <c r="N430" s="55"/>
      <c r="O430" s="55"/>
      <c r="P430" s="55"/>
      <c r="Q430" s="55">
        <v>0</v>
      </c>
      <c r="R430" s="57"/>
      <c r="S430" s="55"/>
      <c r="T430" s="55"/>
      <c r="U430" s="55"/>
      <c r="V430" s="57"/>
    </row>
    <row r="431" spans="2:22" x14ac:dyDescent="0.3">
      <c r="B431" s="38">
        <v>302</v>
      </c>
      <c r="C431" s="39" t="s">
        <v>198</v>
      </c>
      <c r="D431" s="39" t="s">
        <v>199</v>
      </c>
      <c r="E431" s="39" t="s">
        <v>31</v>
      </c>
      <c r="F431" s="40">
        <v>4</v>
      </c>
      <c r="G431" s="40" t="s">
        <v>104</v>
      </c>
      <c r="H431" s="55"/>
      <c r="I431" s="55"/>
      <c r="J431" s="55"/>
      <c r="K431" s="55"/>
      <c r="L431" s="55"/>
      <c r="M431" s="41"/>
      <c r="N431" s="55"/>
      <c r="O431" s="55"/>
      <c r="P431" s="55"/>
      <c r="Q431" s="55">
        <v>0</v>
      </c>
      <c r="R431" s="57"/>
      <c r="S431" s="55"/>
      <c r="T431" s="55"/>
      <c r="U431" s="55"/>
      <c r="V431" s="57"/>
    </row>
    <row r="432" spans="2:22" x14ac:dyDescent="0.3">
      <c r="B432" s="38">
        <v>302</v>
      </c>
      <c r="C432" s="39" t="s">
        <v>198</v>
      </c>
      <c r="D432" s="39" t="s">
        <v>199</v>
      </c>
      <c r="E432" s="39" t="s">
        <v>32</v>
      </c>
      <c r="F432" s="40">
        <v>4</v>
      </c>
      <c r="G432" s="40" t="s">
        <v>104</v>
      </c>
      <c r="H432" s="55"/>
      <c r="I432" s="55"/>
      <c r="J432" s="55"/>
      <c r="K432" s="55"/>
      <c r="L432" s="55"/>
      <c r="M432" s="41"/>
      <c r="N432" s="55"/>
      <c r="O432" s="55"/>
      <c r="P432" s="55"/>
      <c r="Q432" s="55">
        <v>0</v>
      </c>
      <c r="R432" s="57"/>
      <c r="S432" s="55"/>
      <c r="T432" s="55"/>
      <c r="U432" s="55"/>
      <c r="V432" s="57"/>
    </row>
    <row r="433" spans="2:22" x14ac:dyDescent="0.3">
      <c r="B433" s="38">
        <v>302</v>
      </c>
      <c r="C433" s="39" t="s">
        <v>198</v>
      </c>
      <c r="D433" s="39" t="s">
        <v>199</v>
      </c>
      <c r="E433" s="39" t="s">
        <v>33</v>
      </c>
      <c r="F433" s="40">
        <v>4</v>
      </c>
      <c r="G433" s="40" t="s">
        <v>104</v>
      </c>
      <c r="H433" s="55"/>
      <c r="I433" s="55"/>
      <c r="J433" s="55"/>
      <c r="K433" s="55"/>
      <c r="L433" s="55"/>
      <c r="M433" s="41"/>
      <c r="N433" s="55"/>
      <c r="O433" s="55"/>
      <c r="P433" s="55"/>
      <c r="Q433" s="55">
        <v>0</v>
      </c>
      <c r="R433" s="57"/>
      <c r="S433" s="55"/>
      <c r="T433" s="55"/>
      <c r="U433" s="55"/>
      <c r="V433" s="57"/>
    </row>
    <row r="434" spans="2:22" x14ac:dyDescent="0.3">
      <c r="B434" s="43">
        <v>302</v>
      </c>
      <c r="C434" s="44" t="s">
        <v>198</v>
      </c>
      <c r="D434" s="44"/>
      <c r="E434" s="44" t="s">
        <v>83</v>
      </c>
      <c r="F434" s="45"/>
      <c r="G434" s="45"/>
      <c r="H434" s="46">
        <f>SUM(H422:H433)</f>
        <v>0</v>
      </c>
      <c r="I434" s="46">
        <f t="shared" ref="I434:V434" si="32">SUM(I422:I433)</f>
        <v>0</v>
      </c>
      <c r="J434" s="46">
        <f t="shared" si="32"/>
        <v>0</v>
      </c>
      <c r="K434" s="46">
        <f t="shared" si="32"/>
        <v>0</v>
      </c>
      <c r="L434" s="46">
        <f t="shared" si="32"/>
        <v>0</v>
      </c>
      <c r="M434" s="46">
        <f t="shared" si="32"/>
        <v>0</v>
      </c>
      <c r="N434" s="46">
        <f t="shared" si="32"/>
        <v>0</v>
      </c>
      <c r="O434" s="46">
        <f t="shared" si="32"/>
        <v>0</v>
      </c>
      <c r="P434" s="46">
        <f t="shared" si="32"/>
        <v>0</v>
      </c>
      <c r="Q434" s="46">
        <f t="shared" si="32"/>
        <v>0</v>
      </c>
      <c r="R434" s="47">
        <f t="shared" si="32"/>
        <v>0</v>
      </c>
      <c r="S434" s="46">
        <f t="shared" si="32"/>
        <v>0</v>
      </c>
      <c r="T434" s="46">
        <f t="shared" si="32"/>
        <v>0</v>
      </c>
      <c r="U434" s="46">
        <f t="shared" si="32"/>
        <v>0</v>
      </c>
      <c r="V434" s="47">
        <f t="shared" si="32"/>
        <v>0</v>
      </c>
    </row>
    <row r="435" spans="2:22" x14ac:dyDescent="0.3">
      <c r="B435" s="38">
        <v>303</v>
      </c>
      <c r="C435" s="39" t="s">
        <v>200</v>
      </c>
      <c r="D435" s="39" t="s">
        <v>199</v>
      </c>
      <c r="E435" s="39" t="s">
        <v>22</v>
      </c>
      <c r="F435" s="40">
        <v>1</v>
      </c>
      <c r="G435" s="40" t="s">
        <v>104</v>
      </c>
      <c r="H435" s="55"/>
      <c r="I435" s="55"/>
      <c r="J435" s="55"/>
      <c r="K435" s="55"/>
      <c r="L435" s="55"/>
      <c r="M435" s="41"/>
      <c r="N435" s="55"/>
      <c r="O435" s="55"/>
      <c r="P435" s="55"/>
      <c r="Q435" s="55">
        <v>0</v>
      </c>
      <c r="R435" s="57"/>
      <c r="S435" s="55"/>
      <c r="T435" s="55"/>
      <c r="U435" s="55"/>
      <c r="V435" s="57"/>
    </row>
    <row r="436" spans="2:22" x14ac:dyDescent="0.3">
      <c r="B436" s="38">
        <v>303</v>
      </c>
      <c r="C436" s="39" t="s">
        <v>200</v>
      </c>
      <c r="D436" s="39" t="s">
        <v>199</v>
      </c>
      <c r="E436" s="39" t="s">
        <v>23</v>
      </c>
      <c r="F436" s="40">
        <v>1</v>
      </c>
      <c r="G436" s="40" t="s">
        <v>104</v>
      </c>
      <c r="H436" s="55"/>
      <c r="I436" s="55"/>
      <c r="J436" s="55"/>
      <c r="K436" s="55"/>
      <c r="L436" s="55"/>
      <c r="M436" s="41"/>
      <c r="N436" s="55"/>
      <c r="O436" s="55"/>
      <c r="P436" s="55"/>
      <c r="Q436" s="55">
        <v>0</v>
      </c>
      <c r="R436" s="57"/>
      <c r="S436" s="55"/>
      <c r="T436" s="55"/>
      <c r="U436" s="55"/>
      <c r="V436" s="57"/>
    </row>
    <row r="437" spans="2:22" x14ac:dyDescent="0.3">
      <c r="B437" s="38">
        <v>303</v>
      </c>
      <c r="C437" s="39" t="s">
        <v>200</v>
      </c>
      <c r="D437" s="39" t="s">
        <v>199</v>
      </c>
      <c r="E437" s="39" t="s">
        <v>24</v>
      </c>
      <c r="F437" s="40">
        <v>1</v>
      </c>
      <c r="G437" s="40" t="s">
        <v>104</v>
      </c>
      <c r="H437" s="55"/>
      <c r="I437" s="55"/>
      <c r="J437" s="55"/>
      <c r="K437" s="55"/>
      <c r="L437" s="55"/>
      <c r="M437" s="41"/>
      <c r="N437" s="55"/>
      <c r="O437" s="55"/>
      <c r="P437" s="55"/>
      <c r="Q437" s="55">
        <v>0</v>
      </c>
      <c r="R437" s="57"/>
      <c r="S437" s="55"/>
      <c r="T437" s="55"/>
      <c r="U437" s="55"/>
      <c r="V437" s="57"/>
    </row>
    <row r="438" spans="2:22" x14ac:dyDescent="0.3">
      <c r="B438" s="38">
        <v>303</v>
      </c>
      <c r="C438" s="39" t="s">
        <v>200</v>
      </c>
      <c r="D438" s="39" t="s">
        <v>199</v>
      </c>
      <c r="E438" s="39" t="s">
        <v>25</v>
      </c>
      <c r="F438" s="40">
        <v>2</v>
      </c>
      <c r="G438" s="40" t="s">
        <v>104</v>
      </c>
      <c r="H438" s="55"/>
      <c r="I438" s="55"/>
      <c r="J438" s="55"/>
      <c r="K438" s="55"/>
      <c r="L438" s="55"/>
      <c r="M438" s="41"/>
      <c r="N438" s="55"/>
      <c r="O438" s="55"/>
      <c r="P438" s="55"/>
      <c r="Q438" s="55">
        <v>0</v>
      </c>
      <c r="R438" s="57"/>
      <c r="S438" s="55"/>
      <c r="T438" s="55"/>
      <c r="U438" s="55"/>
      <c r="V438" s="57"/>
    </row>
    <row r="439" spans="2:22" x14ac:dyDescent="0.3">
      <c r="B439" s="38">
        <v>303</v>
      </c>
      <c r="C439" s="39" t="s">
        <v>200</v>
      </c>
      <c r="D439" s="39" t="s">
        <v>199</v>
      </c>
      <c r="E439" s="39" t="s">
        <v>26</v>
      </c>
      <c r="F439" s="40">
        <v>2</v>
      </c>
      <c r="G439" s="40" t="s">
        <v>104</v>
      </c>
      <c r="H439" s="55"/>
      <c r="I439" s="55"/>
      <c r="J439" s="55"/>
      <c r="K439" s="55"/>
      <c r="L439" s="55"/>
      <c r="M439" s="41"/>
      <c r="N439" s="55"/>
      <c r="O439" s="55"/>
      <c r="P439" s="55"/>
      <c r="Q439" s="55">
        <v>0</v>
      </c>
      <c r="R439" s="57"/>
      <c r="S439" s="55"/>
      <c r="T439" s="55"/>
      <c r="U439" s="55"/>
      <c r="V439" s="57"/>
    </row>
    <row r="440" spans="2:22" x14ac:dyDescent="0.3">
      <c r="B440" s="38">
        <v>303</v>
      </c>
      <c r="C440" s="39" t="s">
        <v>200</v>
      </c>
      <c r="D440" s="39" t="s">
        <v>199</v>
      </c>
      <c r="E440" s="39" t="s">
        <v>27</v>
      </c>
      <c r="F440" s="40">
        <v>2</v>
      </c>
      <c r="G440" s="40" t="s">
        <v>104</v>
      </c>
      <c r="H440" s="55"/>
      <c r="I440" s="55"/>
      <c r="J440" s="55"/>
      <c r="K440" s="55"/>
      <c r="L440" s="55"/>
      <c r="M440" s="41"/>
      <c r="N440" s="55"/>
      <c r="O440" s="55"/>
      <c r="P440" s="55"/>
      <c r="Q440" s="55">
        <v>0</v>
      </c>
      <c r="R440" s="57"/>
      <c r="S440" s="55"/>
      <c r="T440" s="55"/>
      <c r="U440" s="55"/>
      <c r="V440" s="57"/>
    </row>
    <row r="441" spans="2:22" x14ac:dyDescent="0.3">
      <c r="B441" s="38">
        <v>303</v>
      </c>
      <c r="C441" s="39" t="s">
        <v>200</v>
      </c>
      <c r="D441" s="39" t="s">
        <v>199</v>
      </c>
      <c r="E441" s="39" t="s">
        <v>28</v>
      </c>
      <c r="F441" s="40">
        <v>3</v>
      </c>
      <c r="G441" s="40" t="s">
        <v>104</v>
      </c>
      <c r="H441" s="55"/>
      <c r="I441" s="55"/>
      <c r="J441" s="55"/>
      <c r="K441" s="55"/>
      <c r="L441" s="55"/>
      <c r="M441" s="41"/>
      <c r="N441" s="55"/>
      <c r="O441" s="55"/>
      <c r="P441" s="55"/>
      <c r="Q441" s="55">
        <v>0</v>
      </c>
      <c r="R441" s="57"/>
      <c r="S441" s="55"/>
      <c r="T441" s="55"/>
      <c r="U441" s="55"/>
      <c r="V441" s="57"/>
    </row>
    <row r="442" spans="2:22" x14ac:dyDescent="0.3">
      <c r="B442" s="38">
        <v>303</v>
      </c>
      <c r="C442" s="39" t="s">
        <v>200</v>
      </c>
      <c r="D442" s="39" t="s">
        <v>199</v>
      </c>
      <c r="E442" s="39" t="s">
        <v>29</v>
      </c>
      <c r="F442" s="40">
        <v>3</v>
      </c>
      <c r="G442" s="40" t="s">
        <v>104</v>
      </c>
      <c r="H442" s="55"/>
      <c r="I442" s="55"/>
      <c r="J442" s="55"/>
      <c r="K442" s="55"/>
      <c r="L442" s="55"/>
      <c r="M442" s="41"/>
      <c r="N442" s="55"/>
      <c r="O442" s="55"/>
      <c r="P442" s="55"/>
      <c r="Q442" s="55">
        <v>0</v>
      </c>
      <c r="R442" s="57"/>
      <c r="S442" s="55"/>
      <c r="T442" s="55"/>
      <c r="U442" s="55"/>
      <c r="V442" s="57"/>
    </row>
    <row r="443" spans="2:22" x14ac:dyDescent="0.3">
      <c r="B443" s="38">
        <v>303</v>
      </c>
      <c r="C443" s="39" t="s">
        <v>200</v>
      </c>
      <c r="D443" s="39" t="s">
        <v>199</v>
      </c>
      <c r="E443" s="39" t="s">
        <v>30</v>
      </c>
      <c r="F443" s="40">
        <v>3</v>
      </c>
      <c r="G443" s="40" t="s">
        <v>104</v>
      </c>
      <c r="H443" s="55"/>
      <c r="I443" s="55"/>
      <c r="J443" s="55"/>
      <c r="K443" s="55"/>
      <c r="L443" s="55"/>
      <c r="M443" s="41"/>
      <c r="N443" s="55"/>
      <c r="O443" s="55"/>
      <c r="P443" s="55"/>
      <c r="Q443" s="55">
        <v>0</v>
      </c>
      <c r="R443" s="57"/>
      <c r="S443" s="55"/>
      <c r="T443" s="55"/>
      <c r="U443" s="55"/>
      <c r="V443" s="57"/>
    </row>
    <row r="444" spans="2:22" x14ac:dyDescent="0.3">
      <c r="B444" s="38">
        <v>303</v>
      </c>
      <c r="C444" s="39" t="s">
        <v>200</v>
      </c>
      <c r="D444" s="39" t="s">
        <v>199</v>
      </c>
      <c r="E444" s="39" t="s">
        <v>31</v>
      </c>
      <c r="F444" s="40">
        <v>4</v>
      </c>
      <c r="G444" s="40" t="s">
        <v>104</v>
      </c>
      <c r="H444" s="55"/>
      <c r="I444" s="55"/>
      <c r="J444" s="55"/>
      <c r="K444" s="55"/>
      <c r="L444" s="55"/>
      <c r="M444" s="41"/>
      <c r="N444" s="55"/>
      <c r="O444" s="55"/>
      <c r="P444" s="55"/>
      <c r="Q444" s="55">
        <v>0</v>
      </c>
      <c r="R444" s="57"/>
      <c r="S444" s="55"/>
      <c r="T444" s="55"/>
      <c r="U444" s="55"/>
      <c r="V444" s="57"/>
    </row>
    <row r="445" spans="2:22" x14ac:dyDescent="0.3">
      <c r="B445" s="38">
        <v>303</v>
      </c>
      <c r="C445" s="39" t="s">
        <v>200</v>
      </c>
      <c r="D445" s="39" t="s">
        <v>199</v>
      </c>
      <c r="E445" s="39" t="s">
        <v>32</v>
      </c>
      <c r="F445" s="40">
        <v>4</v>
      </c>
      <c r="G445" s="40" t="s">
        <v>104</v>
      </c>
      <c r="H445" s="55"/>
      <c r="I445" s="55"/>
      <c r="J445" s="55"/>
      <c r="K445" s="55"/>
      <c r="L445" s="55"/>
      <c r="M445" s="41"/>
      <c r="N445" s="55"/>
      <c r="O445" s="55"/>
      <c r="P445" s="55"/>
      <c r="Q445" s="55">
        <v>0</v>
      </c>
      <c r="R445" s="57"/>
      <c r="S445" s="55"/>
      <c r="T445" s="55"/>
      <c r="U445" s="55"/>
      <c r="V445" s="57"/>
    </row>
    <row r="446" spans="2:22" x14ac:dyDescent="0.3">
      <c r="B446" s="38">
        <v>303</v>
      </c>
      <c r="C446" s="39" t="s">
        <v>200</v>
      </c>
      <c r="D446" s="39" t="s">
        <v>199</v>
      </c>
      <c r="E446" s="39" t="s">
        <v>33</v>
      </c>
      <c r="F446" s="40">
        <v>4</v>
      </c>
      <c r="G446" s="40" t="s">
        <v>104</v>
      </c>
      <c r="H446" s="55"/>
      <c r="I446" s="55"/>
      <c r="J446" s="55"/>
      <c r="K446" s="55"/>
      <c r="L446" s="55"/>
      <c r="M446" s="41"/>
      <c r="N446" s="55"/>
      <c r="O446" s="55"/>
      <c r="P446" s="55"/>
      <c r="Q446" s="55">
        <v>0</v>
      </c>
      <c r="R446" s="57"/>
      <c r="S446" s="55"/>
      <c r="T446" s="55"/>
      <c r="U446" s="55"/>
      <c r="V446" s="57"/>
    </row>
    <row r="447" spans="2:22" x14ac:dyDescent="0.3">
      <c r="B447" s="43">
        <v>303</v>
      </c>
      <c r="C447" s="44" t="s">
        <v>200</v>
      </c>
      <c r="D447" s="44"/>
      <c r="E447" s="44" t="s">
        <v>83</v>
      </c>
      <c r="F447" s="45"/>
      <c r="G447" s="45"/>
      <c r="H447" s="46">
        <f>SUM(H435:H446)</f>
        <v>0</v>
      </c>
      <c r="I447" s="46">
        <f t="shared" ref="I447:V447" si="33">SUM(I435:I446)</f>
        <v>0</v>
      </c>
      <c r="J447" s="46">
        <f t="shared" si="33"/>
        <v>0</v>
      </c>
      <c r="K447" s="46">
        <f t="shared" si="33"/>
        <v>0</v>
      </c>
      <c r="L447" s="46">
        <f t="shared" si="33"/>
        <v>0</v>
      </c>
      <c r="M447" s="46">
        <f t="shared" si="33"/>
        <v>0</v>
      </c>
      <c r="N447" s="46">
        <f t="shared" si="33"/>
        <v>0</v>
      </c>
      <c r="O447" s="46">
        <f t="shared" si="33"/>
        <v>0</v>
      </c>
      <c r="P447" s="46">
        <f t="shared" si="33"/>
        <v>0</v>
      </c>
      <c r="Q447" s="46">
        <f t="shared" si="33"/>
        <v>0</v>
      </c>
      <c r="R447" s="47">
        <f t="shared" si="33"/>
        <v>0</v>
      </c>
      <c r="S447" s="46">
        <f t="shared" si="33"/>
        <v>0</v>
      </c>
      <c r="T447" s="46">
        <f t="shared" si="33"/>
        <v>0</v>
      </c>
      <c r="U447" s="46">
        <f t="shared" si="33"/>
        <v>0</v>
      </c>
      <c r="V447" s="47">
        <f t="shared" si="33"/>
        <v>0</v>
      </c>
    </row>
    <row r="448" spans="2:22" x14ac:dyDescent="0.3">
      <c r="B448" s="38">
        <v>304</v>
      </c>
      <c r="C448" s="54" t="s">
        <v>201</v>
      </c>
      <c r="D448" s="39" t="s">
        <v>199</v>
      </c>
      <c r="E448" s="39" t="s">
        <v>22</v>
      </c>
      <c r="F448" s="40">
        <v>1</v>
      </c>
      <c r="G448" s="40" t="s">
        <v>104</v>
      </c>
      <c r="H448" s="55"/>
      <c r="I448" s="55"/>
      <c r="J448" s="55"/>
      <c r="K448" s="55"/>
      <c r="L448" s="55"/>
      <c r="M448" s="41"/>
      <c r="N448" s="55"/>
      <c r="O448" s="55"/>
      <c r="P448" s="55"/>
      <c r="Q448" s="55">
        <v>0</v>
      </c>
      <c r="R448" s="57"/>
      <c r="S448" s="55"/>
      <c r="T448" s="55"/>
      <c r="U448" s="55"/>
      <c r="V448" s="57"/>
    </row>
    <row r="449" spans="2:23" x14ac:dyDescent="0.3">
      <c r="B449" s="38">
        <v>304</v>
      </c>
      <c r="C449" s="54" t="s">
        <v>201</v>
      </c>
      <c r="D449" s="39" t="s">
        <v>199</v>
      </c>
      <c r="E449" s="39" t="s">
        <v>23</v>
      </c>
      <c r="F449" s="40">
        <v>1</v>
      </c>
      <c r="G449" s="40" t="s">
        <v>104</v>
      </c>
      <c r="H449" s="55"/>
      <c r="I449" s="55"/>
      <c r="J449" s="55"/>
      <c r="K449" s="55"/>
      <c r="L449" s="55"/>
      <c r="M449" s="41"/>
      <c r="N449" s="55"/>
      <c r="O449" s="55"/>
      <c r="P449" s="55"/>
      <c r="Q449" s="55">
        <v>0</v>
      </c>
      <c r="R449" s="57"/>
      <c r="S449" s="55"/>
      <c r="T449" s="55"/>
      <c r="U449" s="55"/>
      <c r="V449" s="57"/>
    </row>
    <row r="450" spans="2:23" x14ac:dyDescent="0.3">
      <c r="B450" s="38">
        <v>304</v>
      </c>
      <c r="C450" s="54" t="s">
        <v>201</v>
      </c>
      <c r="D450" s="39" t="s">
        <v>199</v>
      </c>
      <c r="E450" s="39" t="s">
        <v>24</v>
      </c>
      <c r="F450" s="40">
        <v>1</v>
      </c>
      <c r="G450" s="40" t="s">
        <v>104</v>
      </c>
      <c r="H450" s="55"/>
      <c r="I450" s="55"/>
      <c r="J450" s="55"/>
      <c r="K450" s="55"/>
      <c r="L450" s="55"/>
      <c r="M450" s="41"/>
      <c r="N450" s="55"/>
      <c r="O450" s="55"/>
      <c r="P450" s="55"/>
      <c r="Q450" s="55">
        <v>0</v>
      </c>
      <c r="R450" s="57"/>
      <c r="S450" s="55"/>
      <c r="T450" s="55"/>
      <c r="U450" s="55"/>
      <c r="V450" s="57"/>
    </row>
    <row r="451" spans="2:23" x14ac:dyDescent="0.3">
      <c r="B451" s="38">
        <v>304</v>
      </c>
      <c r="C451" s="54" t="s">
        <v>201</v>
      </c>
      <c r="D451" s="39" t="s">
        <v>199</v>
      </c>
      <c r="E451" s="39" t="s">
        <v>25</v>
      </c>
      <c r="F451" s="40">
        <v>2</v>
      </c>
      <c r="G451" s="40" t="s">
        <v>104</v>
      </c>
      <c r="H451" s="55"/>
      <c r="I451" s="55"/>
      <c r="J451" s="55"/>
      <c r="K451" s="55"/>
      <c r="L451" s="55"/>
      <c r="M451" s="41"/>
      <c r="N451" s="55"/>
      <c r="O451" s="55"/>
      <c r="P451" s="55"/>
      <c r="Q451" s="55">
        <v>0</v>
      </c>
      <c r="R451" s="57"/>
      <c r="S451" s="55"/>
      <c r="T451" s="55"/>
      <c r="U451" s="55"/>
      <c r="V451" s="57"/>
    </row>
    <row r="452" spans="2:23" x14ac:dyDescent="0.3">
      <c r="B452" s="38">
        <v>304</v>
      </c>
      <c r="C452" s="54" t="s">
        <v>201</v>
      </c>
      <c r="D452" s="39" t="s">
        <v>199</v>
      </c>
      <c r="E452" s="39" t="s">
        <v>26</v>
      </c>
      <c r="F452" s="40">
        <v>2</v>
      </c>
      <c r="G452" s="40" t="s">
        <v>104</v>
      </c>
      <c r="H452" s="55"/>
      <c r="I452" s="55"/>
      <c r="J452" s="55"/>
      <c r="K452" s="55"/>
      <c r="L452" s="55"/>
      <c r="M452" s="41"/>
      <c r="N452" s="55"/>
      <c r="O452" s="55"/>
      <c r="P452" s="55"/>
      <c r="Q452" s="55">
        <v>0</v>
      </c>
      <c r="R452" s="57"/>
      <c r="S452" s="55"/>
      <c r="T452" s="55"/>
      <c r="U452" s="55"/>
      <c r="V452" s="57"/>
    </row>
    <row r="453" spans="2:23" x14ac:dyDescent="0.3">
      <c r="B453" s="38">
        <v>304</v>
      </c>
      <c r="C453" s="54" t="s">
        <v>201</v>
      </c>
      <c r="D453" s="39" t="s">
        <v>199</v>
      </c>
      <c r="E453" s="39" t="s">
        <v>27</v>
      </c>
      <c r="F453" s="40">
        <v>2</v>
      </c>
      <c r="G453" s="40" t="s">
        <v>104</v>
      </c>
      <c r="H453" s="55"/>
      <c r="I453" s="55"/>
      <c r="J453" s="55"/>
      <c r="K453" s="55"/>
      <c r="L453" s="55"/>
      <c r="M453" s="41"/>
      <c r="N453" s="55"/>
      <c r="O453" s="55"/>
      <c r="P453" s="55"/>
      <c r="Q453" s="55">
        <v>0</v>
      </c>
      <c r="R453" s="57"/>
      <c r="S453" s="55"/>
      <c r="T453" s="55"/>
      <c r="U453" s="55"/>
      <c r="V453" s="57"/>
    </row>
    <row r="454" spans="2:23" x14ac:dyDescent="0.3">
      <c r="B454" s="38">
        <v>304</v>
      </c>
      <c r="C454" s="54" t="s">
        <v>201</v>
      </c>
      <c r="D454" s="39" t="s">
        <v>199</v>
      </c>
      <c r="E454" s="39" t="s">
        <v>28</v>
      </c>
      <c r="F454" s="40">
        <v>3</v>
      </c>
      <c r="G454" s="40" t="s">
        <v>104</v>
      </c>
      <c r="H454" s="55"/>
      <c r="I454" s="55"/>
      <c r="J454" s="55"/>
      <c r="K454" s="55"/>
      <c r="L454" s="55"/>
      <c r="M454" s="41"/>
      <c r="N454" s="55"/>
      <c r="O454" s="55"/>
      <c r="P454" s="55"/>
      <c r="Q454" s="55">
        <v>7.025E-5</v>
      </c>
      <c r="R454" s="57"/>
      <c r="S454" s="55"/>
      <c r="T454" s="92"/>
      <c r="U454" s="92">
        <f t="shared" ref="U454:U459" si="34">+U$460*(Q454/Q$460)</f>
        <v>6.1700211637931041E-6</v>
      </c>
      <c r="V454" s="57"/>
    </row>
    <row r="455" spans="2:23" x14ac:dyDescent="0.3">
      <c r="B455" s="38">
        <v>304</v>
      </c>
      <c r="C455" s="54" t="s">
        <v>201</v>
      </c>
      <c r="D455" s="39" t="s">
        <v>199</v>
      </c>
      <c r="E455" s="39" t="s">
        <v>29</v>
      </c>
      <c r="F455" s="40">
        <v>3</v>
      </c>
      <c r="G455" s="40" t="s">
        <v>104</v>
      </c>
      <c r="H455" s="55"/>
      <c r="I455" s="55"/>
      <c r="J455" s="55"/>
      <c r="K455" s="55"/>
      <c r="L455" s="55"/>
      <c r="M455" s="41"/>
      <c r="N455" s="55"/>
      <c r="O455" s="55"/>
      <c r="P455" s="55"/>
      <c r="Q455" s="55">
        <v>0</v>
      </c>
      <c r="R455" s="57"/>
      <c r="S455" s="55"/>
      <c r="T455" s="92"/>
      <c r="U455" s="92">
        <f t="shared" si="34"/>
        <v>0</v>
      </c>
      <c r="V455" s="57"/>
    </row>
    <row r="456" spans="2:23" x14ac:dyDescent="0.3">
      <c r="B456" s="38">
        <v>304</v>
      </c>
      <c r="C456" s="54" t="s">
        <v>201</v>
      </c>
      <c r="D456" s="39" t="s">
        <v>199</v>
      </c>
      <c r="E456" s="39" t="s">
        <v>30</v>
      </c>
      <c r="F456" s="40">
        <v>3</v>
      </c>
      <c r="G456" s="40" t="s">
        <v>104</v>
      </c>
      <c r="H456" s="55"/>
      <c r="I456" s="55"/>
      <c r="J456" s="55"/>
      <c r="K456" s="55"/>
      <c r="L456" s="55"/>
      <c r="M456" s="41"/>
      <c r="N456" s="55"/>
      <c r="O456" s="55"/>
      <c r="P456" s="55"/>
      <c r="Q456" s="55">
        <v>0</v>
      </c>
      <c r="R456" s="57"/>
      <c r="S456" s="55"/>
      <c r="T456" s="92"/>
      <c r="U456" s="92">
        <f t="shared" si="34"/>
        <v>0</v>
      </c>
      <c r="V456" s="57"/>
    </row>
    <row r="457" spans="2:23" x14ac:dyDescent="0.3">
      <c r="B457" s="38">
        <v>304</v>
      </c>
      <c r="C457" s="54" t="s">
        <v>201</v>
      </c>
      <c r="D457" s="39" t="s">
        <v>199</v>
      </c>
      <c r="E457" s="39" t="s">
        <v>31</v>
      </c>
      <c r="F457" s="40">
        <v>4</v>
      </c>
      <c r="G457" s="40" t="s">
        <v>104</v>
      </c>
      <c r="H457" s="55"/>
      <c r="I457" s="55"/>
      <c r="J457" s="55"/>
      <c r="K457" s="55"/>
      <c r="L457" s="55"/>
      <c r="M457" s="41"/>
      <c r="N457" s="55"/>
      <c r="O457" s="55"/>
      <c r="P457" s="55"/>
      <c r="Q457" s="55">
        <v>6.3499999999999985E-5</v>
      </c>
      <c r="R457" s="57"/>
      <c r="S457" s="55"/>
      <c r="T457" s="92"/>
      <c r="U457" s="92">
        <f t="shared" si="34"/>
        <v>5.5771721551724123E-6</v>
      </c>
      <c r="V457" s="57"/>
    </row>
    <row r="458" spans="2:23" x14ac:dyDescent="0.3">
      <c r="B458" s="38">
        <v>304</v>
      </c>
      <c r="C458" s="54" t="s">
        <v>201</v>
      </c>
      <c r="D458" s="39" t="s">
        <v>199</v>
      </c>
      <c r="E458" s="39" t="s">
        <v>32</v>
      </c>
      <c r="F458" s="40">
        <v>4</v>
      </c>
      <c r="G458" s="40" t="s">
        <v>104</v>
      </c>
      <c r="H458" s="55"/>
      <c r="I458" s="55"/>
      <c r="J458" s="55"/>
      <c r="K458" s="55"/>
      <c r="L458" s="55"/>
      <c r="M458" s="41"/>
      <c r="N458" s="55"/>
      <c r="O458" s="55"/>
      <c r="P458" s="55"/>
      <c r="Q458" s="55">
        <v>8.7050000000000002E-5</v>
      </c>
      <c r="R458" s="57"/>
      <c r="S458" s="55"/>
      <c r="T458" s="92"/>
      <c r="U458" s="92">
        <f t="shared" si="34"/>
        <v>7.6455564741379321E-6</v>
      </c>
      <c r="V458" s="57"/>
    </row>
    <row r="459" spans="2:23" x14ac:dyDescent="0.3">
      <c r="B459" s="38">
        <v>304</v>
      </c>
      <c r="C459" s="54" t="s">
        <v>201</v>
      </c>
      <c r="D459" s="39" t="s">
        <v>199</v>
      </c>
      <c r="E459" s="39" t="s">
        <v>33</v>
      </c>
      <c r="F459" s="40">
        <v>4</v>
      </c>
      <c r="G459" s="40" t="s">
        <v>104</v>
      </c>
      <c r="H459" s="55"/>
      <c r="I459" s="55"/>
      <c r="J459" s="55"/>
      <c r="K459" s="55"/>
      <c r="L459" s="55"/>
      <c r="M459" s="41"/>
      <c r="N459" s="55"/>
      <c r="O459" s="55"/>
      <c r="P459" s="55"/>
      <c r="Q459" s="55">
        <v>4.890000000000001E-5</v>
      </c>
      <c r="R459" s="57"/>
      <c r="S459" s="55"/>
      <c r="T459" s="92"/>
      <c r="U459" s="92">
        <f t="shared" si="34"/>
        <v>4.294861706896553E-6</v>
      </c>
      <c r="V459" s="57"/>
      <c r="W459" s="48"/>
    </row>
    <row r="460" spans="2:23" x14ac:dyDescent="0.3">
      <c r="B460" s="43">
        <v>304</v>
      </c>
      <c r="C460" s="72" t="s">
        <v>201</v>
      </c>
      <c r="D460" s="44"/>
      <c r="E460" s="44" t="s">
        <v>83</v>
      </c>
      <c r="F460" s="45"/>
      <c r="G460" s="45"/>
      <c r="H460" s="46">
        <f>SUM(H448:H459)</f>
        <v>0</v>
      </c>
      <c r="I460" s="46">
        <f t="shared" ref="I460:T460" si="35">SUM(I448:I459)</f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2.697E-4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93">
        <v>2.3687611500000001E-5</v>
      </c>
      <c r="V460" s="47">
        <f t="shared" ref="V460" si="36">SUM(V448:V459)</f>
        <v>0</v>
      </c>
    </row>
    <row r="461" spans="2:23" x14ac:dyDescent="0.3">
      <c r="B461" s="38">
        <v>305</v>
      </c>
      <c r="C461" s="39" t="s">
        <v>202</v>
      </c>
      <c r="D461" s="39" t="s">
        <v>199</v>
      </c>
      <c r="E461" s="39" t="s">
        <v>22</v>
      </c>
      <c r="F461" s="40">
        <v>1</v>
      </c>
      <c r="G461" s="40" t="s">
        <v>104</v>
      </c>
      <c r="H461" s="55"/>
      <c r="I461" s="55"/>
      <c r="J461" s="55"/>
      <c r="K461" s="55"/>
      <c r="L461" s="55"/>
      <c r="M461" s="41"/>
      <c r="N461" s="55"/>
      <c r="O461" s="55"/>
      <c r="P461" s="55"/>
      <c r="Q461" s="55">
        <v>0</v>
      </c>
      <c r="R461" s="57">
        <v>0</v>
      </c>
      <c r="S461" s="55"/>
      <c r="T461" s="55"/>
      <c r="U461" s="55"/>
      <c r="V461" s="57"/>
    </row>
    <row r="462" spans="2:23" x14ac:dyDescent="0.3">
      <c r="B462" s="38">
        <v>305</v>
      </c>
      <c r="C462" s="39" t="s">
        <v>202</v>
      </c>
      <c r="D462" s="39" t="s">
        <v>199</v>
      </c>
      <c r="E462" s="39" t="s">
        <v>23</v>
      </c>
      <c r="F462" s="40">
        <v>1</v>
      </c>
      <c r="G462" s="40" t="s">
        <v>104</v>
      </c>
      <c r="H462" s="55"/>
      <c r="I462" s="55"/>
      <c r="J462" s="55"/>
      <c r="K462" s="55"/>
      <c r="L462" s="55"/>
      <c r="M462" s="41"/>
      <c r="N462" s="55"/>
      <c r="O462" s="55"/>
      <c r="P462" s="55"/>
      <c r="Q462" s="55">
        <v>0</v>
      </c>
      <c r="R462" s="57"/>
      <c r="S462" s="55"/>
      <c r="T462" s="55"/>
      <c r="U462" s="55"/>
      <c r="V462" s="57"/>
    </row>
    <row r="463" spans="2:23" x14ac:dyDescent="0.3">
      <c r="B463" s="38">
        <v>305</v>
      </c>
      <c r="C463" s="39" t="s">
        <v>202</v>
      </c>
      <c r="D463" s="39" t="s">
        <v>199</v>
      </c>
      <c r="E463" s="39" t="s">
        <v>24</v>
      </c>
      <c r="F463" s="40">
        <v>1</v>
      </c>
      <c r="G463" s="40" t="s">
        <v>104</v>
      </c>
      <c r="H463" s="55"/>
      <c r="I463" s="55"/>
      <c r="J463" s="55"/>
      <c r="K463" s="55"/>
      <c r="L463" s="55"/>
      <c r="M463" s="41"/>
      <c r="N463" s="55"/>
      <c r="O463" s="55"/>
      <c r="P463" s="55"/>
      <c r="Q463" s="55">
        <v>0</v>
      </c>
      <c r="R463" s="57"/>
      <c r="S463" s="55"/>
      <c r="T463" s="55"/>
      <c r="U463" s="55"/>
      <c r="V463" s="57"/>
    </row>
    <row r="464" spans="2:23" x14ac:dyDescent="0.3">
      <c r="B464" s="38">
        <v>305</v>
      </c>
      <c r="C464" s="39" t="s">
        <v>202</v>
      </c>
      <c r="D464" s="39" t="s">
        <v>199</v>
      </c>
      <c r="E464" s="39" t="s">
        <v>25</v>
      </c>
      <c r="F464" s="40">
        <v>2</v>
      </c>
      <c r="G464" s="40" t="s">
        <v>104</v>
      </c>
      <c r="H464" s="55"/>
      <c r="I464" s="55"/>
      <c r="J464" s="55"/>
      <c r="K464" s="55"/>
      <c r="L464" s="55"/>
      <c r="M464" s="41"/>
      <c r="N464" s="55"/>
      <c r="O464" s="55"/>
      <c r="P464" s="55"/>
      <c r="Q464" s="55">
        <v>0</v>
      </c>
      <c r="R464" s="57"/>
      <c r="S464" s="55"/>
      <c r="T464" s="55"/>
      <c r="U464" s="55"/>
      <c r="V464" s="57"/>
    </row>
    <row r="465" spans="2:22" x14ac:dyDescent="0.3">
      <c r="B465" s="38">
        <v>305</v>
      </c>
      <c r="C465" s="39" t="s">
        <v>202</v>
      </c>
      <c r="D465" s="39" t="s">
        <v>199</v>
      </c>
      <c r="E465" s="39" t="s">
        <v>26</v>
      </c>
      <c r="F465" s="40">
        <v>2</v>
      </c>
      <c r="G465" s="40" t="s">
        <v>104</v>
      </c>
      <c r="H465" s="55"/>
      <c r="I465" s="55"/>
      <c r="J465" s="55"/>
      <c r="K465" s="55"/>
      <c r="L465" s="55"/>
      <c r="M465" s="41"/>
      <c r="N465" s="55"/>
      <c r="O465" s="55"/>
      <c r="P465" s="55"/>
      <c r="Q465" s="55">
        <v>0</v>
      </c>
      <c r="R465" s="57"/>
      <c r="S465" s="55"/>
      <c r="T465" s="55"/>
      <c r="U465" s="55"/>
      <c r="V465" s="57"/>
    </row>
    <row r="466" spans="2:22" x14ac:dyDescent="0.3">
      <c r="B466" s="38">
        <v>305</v>
      </c>
      <c r="C466" s="39" t="s">
        <v>202</v>
      </c>
      <c r="D466" s="39" t="s">
        <v>199</v>
      </c>
      <c r="E466" s="39" t="s">
        <v>27</v>
      </c>
      <c r="F466" s="40">
        <v>2</v>
      </c>
      <c r="G466" s="40" t="s">
        <v>104</v>
      </c>
      <c r="H466" s="55"/>
      <c r="I466" s="55"/>
      <c r="J466" s="55"/>
      <c r="K466" s="55"/>
      <c r="L466" s="55"/>
      <c r="M466" s="41"/>
      <c r="N466" s="55"/>
      <c r="O466" s="55"/>
      <c r="P466" s="55"/>
      <c r="Q466" s="55">
        <v>0</v>
      </c>
      <c r="R466" s="57"/>
      <c r="S466" s="55"/>
      <c r="T466" s="55"/>
      <c r="U466" s="55"/>
      <c r="V466" s="57"/>
    </row>
    <row r="467" spans="2:22" x14ac:dyDescent="0.3">
      <c r="B467" s="38">
        <v>305</v>
      </c>
      <c r="C467" s="39" t="s">
        <v>202</v>
      </c>
      <c r="D467" s="39" t="s">
        <v>199</v>
      </c>
      <c r="E467" s="39" t="s">
        <v>28</v>
      </c>
      <c r="F467" s="40">
        <v>3</v>
      </c>
      <c r="G467" s="40" t="s">
        <v>104</v>
      </c>
      <c r="H467" s="55"/>
      <c r="I467" s="55"/>
      <c r="J467" s="55"/>
      <c r="K467" s="55"/>
      <c r="L467" s="55"/>
      <c r="M467" s="41"/>
      <c r="N467" s="55"/>
      <c r="O467" s="55"/>
      <c r="P467" s="55"/>
      <c r="Q467" s="55">
        <v>0</v>
      </c>
      <c r="R467" s="57"/>
      <c r="S467" s="55"/>
      <c r="T467" s="55"/>
      <c r="U467" s="55"/>
      <c r="V467" s="57"/>
    </row>
    <row r="468" spans="2:22" x14ac:dyDescent="0.3">
      <c r="B468" s="38">
        <v>305</v>
      </c>
      <c r="C468" s="39" t="s">
        <v>202</v>
      </c>
      <c r="D468" s="39" t="s">
        <v>199</v>
      </c>
      <c r="E468" s="39" t="s">
        <v>29</v>
      </c>
      <c r="F468" s="40">
        <v>3</v>
      </c>
      <c r="G468" s="40" t="s">
        <v>104</v>
      </c>
      <c r="H468" s="55"/>
      <c r="I468" s="55"/>
      <c r="J468" s="55"/>
      <c r="K468" s="55"/>
      <c r="L468" s="55"/>
      <c r="M468" s="41"/>
      <c r="N468" s="55"/>
      <c r="O468" s="55"/>
      <c r="P468" s="55"/>
      <c r="Q468" s="55">
        <v>0</v>
      </c>
      <c r="R468" s="57"/>
      <c r="S468" s="55"/>
      <c r="T468" s="55"/>
      <c r="U468" s="55"/>
      <c r="V468" s="57"/>
    </row>
    <row r="469" spans="2:22" x14ac:dyDescent="0.3">
      <c r="B469" s="38">
        <v>305</v>
      </c>
      <c r="C469" s="39" t="s">
        <v>202</v>
      </c>
      <c r="D469" s="39" t="s">
        <v>199</v>
      </c>
      <c r="E469" s="39" t="s">
        <v>30</v>
      </c>
      <c r="F469" s="40">
        <v>3</v>
      </c>
      <c r="G469" s="40" t="s">
        <v>104</v>
      </c>
      <c r="H469" s="55"/>
      <c r="I469" s="55"/>
      <c r="J469" s="55"/>
      <c r="K469" s="55"/>
      <c r="L469" s="55"/>
      <c r="M469" s="41"/>
      <c r="N469" s="55"/>
      <c r="O469" s="55"/>
      <c r="P469" s="55"/>
      <c r="Q469" s="55">
        <v>0</v>
      </c>
      <c r="R469" s="57"/>
      <c r="S469" s="55"/>
      <c r="T469" s="55"/>
      <c r="U469" s="55"/>
      <c r="V469" s="57"/>
    </row>
    <row r="470" spans="2:22" x14ac:dyDescent="0.3">
      <c r="B470" s="38">
        <v>305</v>
      </c>
      <c r="C470" s="39" t="s">
        <v>202</v>
      </c>
      <c r="D470" s="39" t="s">
        <v>199</v>
      </c>
      <c r="E470" s="39" t="s">
        <v>31</v>
      </c>
      <c r="F470" s="40">
        <v>4</v>
      </c>
      <c r="G470" s="40" t="s">
        <v>104</v>
      </c>
      <c r="H470" s="55"/>
      <c r="I470" s="55"/>
      <c r="J470" s="55"/>
      <c r="K470" s="55"/>
      <c r="L470" s="55"/>
      <c r="M470" s="41"/>
      <c r="N470" s="55"/>
      <c r="O470" s="55"/>
      <c r="P470" s="55"/>
      <c r="Q470" s="55">
        <v>0</v>
      </c>
      <c r="R470" s="57"/>
      <c r="S470" s="55"/>
      <c r="T470" s="55"/>
      <c r="U470" s="55"/>
      <c r="V470" s="57"/>
    </row>
    <row r="471" spans="2:22" x14ac:dyDescent="0.3">
      <c r="B471" s="38">
        <v>305</v>
      </c>
      <c r="C471" s="39" t="s">
        <v>202</v>
      </c>
      <c r="D471" s="39" t="s">
        <v>199</v>
      </c>
      <c r="E471" s="39" t="s">
        <v>32</v>
      </c>
      <c r="F471" s="40">
        <v>4</v>
      </c>
      <c r="G471" s="40" t="s">
        <v>104</v>
      </c>
      <c r="H471" s="55"/>
      <c r="I471" s="55"/>
      <c r="J471" s="55"/>
      <c r="K471" s="55"/>
      <c r="L471" s="55"/>
      <c r="M471" s="41"/>
      <c r="N471" s="55"/>
      <c r="O471" s="55"/>
      <c r="P471" s="55"/>
      <c r="Q471" s="55">
        <v>0</v>
      </c>
      <c r="R471" s="57"/>
      <c r="S471" s="55"/>
      <c r="T471" s="55"/>
      <c r="U471" s="55"/>
      <c r="V471" s="57"/>
    </row>
    <row r="472" spans="2:22" x14ac:dyDescent="0.3">
      <c r="B472" s="38">
        <v>305</v>
      </c>
      <c r="C472" s="39" t="s">
        <v>202</v>
      </c>
      <c r="D472" s="39" t="s">
        <v>199</v>
      </c>
      <c r="E472" s="39" t="s">
        <v>33</v>
      </c>
      <c r="F472" s="40">
        <v>4</v>
      </c>
      <c r="G472" s="40" t="s">
        <v>104</v>
      </c>
      <c r="H472" s="55"/>
      <c r="I472" s="55"/>
      <c r="J472" s="55"/>
      <c r="K472" s="55"/>
      <c r="L472" s="55"/>
      <c r="M472" s="41"/>
      <c r="N472" s="55"/>
      <c r="O472" s="55"/>
      <c r="P472" s="55"/>
      <c r="Q472" s="55">
        <v>0</v>
      </c>
      <c r="R472" s="57"/>
      <c r="S472" s="55"/>
      <c r="T472" s="55"/>
      <c r="U472" s="55"/>
      <c r="V472" s="57"/>
    </row>
    <row r="473" spans="2:22" x14ac:dyDescent="0.3">
      <c r="B473" s="43">
        <v>305</v>
      </c>
      <c r="C473" s="44" t="s">
        <v>202</v>
      </c>
      <c r="D473" s="44"/>
      <c r="E473" s="44" t="s">
        <v>83</v>
      </c>
      <c r="F473" s="45"/>
      <c r="G473" s="45"/>
      <c r="H473" s="46">
        <f>SUM(H461:H472)</f>
        <v>0</v>
      </c>
      <c r="I473" s="46">
        <f t="shared" ref="I473:V473" si="37">SUM(I461:I472)</f>
        <v>0</v>
      </c>
      <c r="J473" s="46">
        <f t="shared" si="37"/>
        <v>0</v>
      </c>
      <c r="K473" s="46">
        <f t="shared" si="37"/>
        <v>0</v>
      </c>
      <c r="L473" s="46">
        <f t="shared" si="37"/>
        <v>0</v>
      </c>
      <c r="M473" s="46">
        <f t="shared" si="37"/>
        <v>0</v>
      </c>
      <c r="N473" s="46">
        <f t="shared" si="37"/>
        <v>0</v>
      </c>
      <c r="O473" s="46">
        <f t="shared" si="37"/>
        <v>0</v>
      </c>
      <c r="P473" s="46">
        <f t="shared" si="37"/>
        <v>0</v>
      </c>
      <c r="Q473" s="46">
        <f t="shared" si="37"/>
        <v>0</v>
      </c>
      <c r="R473" s="47">
        <f t="shared" si="37"/>
        <v>0</v>
      </c>
      <c r="S473" s="46">
        <f t="shared" si="37"/>
        <v>0</v>
      </c>
      <c r="T473" s="46">
        <f t="shared" si="37"/>
        <v>0</v>
      </c>
      <c r="U473" s="46">
        <f t="shared" si="37"/>
        <v>0</v>
      </c>
      <c r="V473" s="47">
        <f t="shared" si="37"/>
        <v>0</v>
      </c>
    </row>
    <row r="474" spans="2:22" x14ac:dyDescent="0.3">
      <c r="B474" s="38">
        <v>406</v>
      </c>
      <c r="C474" s="39" t="s">
        <v>127</v>
      </c>
      <c r="D474" s="54" t="s">
        <v>81</v>
      </c>
      <c r="E474" s="39" t="s">
        <v>22</v>
      </c>
      <c r="F474" s="40">
        <v>1</v>
      </c>
      <c r="G474" s="40" t="s">
        <v>104</v>
      </c>
      <c r="H474" s="48"/>
      <c r="I474" s="48"/>
      <c r="J474" s="48"/>
      <c r="K474" s="48"/>
      <c r="L474" s="48"/>
      <c r="M474" s="41"/>
      <c r="N474" s="48"/>
      <c r="O474" s="48"/>
      <c r="P474" s="48"/>
      <c r="Q474" s="48">
        <v>3.584526607579178E-8</v>
      </c>
      <c r="R474" s="23"/>
      <c r="S474" s="48"/>
      <c r="T474" s="48"/>
      <c r="U474" s="48"/>
      <c r="V474" s="23"/>
    </row>
    <row r="475" spans="2:22" x14ac:dyDescent="0.3">
      <c r="B475" s="38">
        <v>406</v>
      </c>
      <c r="C475" s="39" t="s">
        <v>127</v>
      </c>
      <c r="D475" s="54" t="s">
        <v>81</v>
      </c>
      <c r="E475" s="39" t="s">
        <v>23</v>
      </c>
      <c r="F475" s="40">
        <v>1</v>
      </c>
      <c r="G475" s="40" t="s">
        <v>104</v>
      </c>
      <c r="H475" s="48"/>
      <c r="I475" s="48"/>
      <c r="J475" s="48"/>
      <c r="K475" s="48"/>
      <c r="L475" s="48"/>
      <c r="M475" s="41"/>
      <c r="N475" s="48"/>
      <c r="O475" s="48"/>
      <c r="P475" s="48"/>
      <c r="Q475" s="48">
        <v>2.2024924599903221E-6</v>
      </c>
      <c r="R475" s="23"/>
      <c r="S475" s="48"/>
      <c r="T475" s="48"/>
      <c r="U475" s="48"/>
      <c r="V475" s="23"/>
    </row>
    <row r="476" spans="2:22" x14ac:dyDescent="0.3">
      <c r="B476" s="38">
        <v>406</v>
      </c>
      <c r="C476" s="39" t="s">
        <v>127</v>
      </c>
      <c r="D476" s="54" t="s">
        <v>81</v>
      </c>
      <c r="E476" s="39" t="s">
        <v>24</v>
      </c>
      <c r="F476" s="40">
        <v>1</v>
      </c>
      <c r="G476" s="40" t="s">
        <v>104</v>
      </c>
      <c r="H476" s="48"/>
      <c r="I476" s="48"/>
      <c r="J476" s="48"/>
      <c r="K476" s="48"/>
      <c r="L476" s="48"/>
      <c r="M476" s="41"/>
      <c r="N476" s="48"/>
      <c r="O476" s="48"/>
      <c r="P476" s="48"/>
      <c r="Q476" s="48">
        <v>1.4816043311327278E-6</v>
      </c>
      <c r="R476" s="23"/>
      <c r="S476" s="48"/>
      <c r="T476" s="48"/>
      <c r="U476" s="48"/>
      <c r="V476" s="23"/>
    </row>
    <row r="477" spans="2:22" x14ac:dyDescent="0.3">
      <c r="B477" s="38">
        <v>406</v>
      </c>
      <c r="C477" s="39" t="s">
        <v>127</v>
      </c>
      <c r="D477" s="54" t="s">
        <v>81</v>
      </c>
      <c r="E477" s="39" t="s">
        <v>25</v>
      </c>
      <c r="F477" s="40">
        <v>2</v>
      </c>
      <c r="G477" s="40" t="s">
        <v>104</v>
      </c>
      <c r="H477" s="48"/>
      <c r="I477" s="48"/>
      <c r="J477" s="48"/>
      <c r="K477" s="48"/>
      <c r="L477" s="48"/>
      <c r="M477" s="41"/>
      <c r="N477" s="48"/>
      <c r="O477" s="48"/>
      <c r="P477" s="48"/>
      <c r="Q477" s="48">
        <v>1.3501716888548246E-6</v>
      </c>
      <c r="R477" s="23"/>
      <c r="S477" s="48"/>
      <c r="T477" s="48"/>
      <c r="U477" s="48"/>
      <c r="V477" s="23"/>
    </row>
    <row r="478" spans="2:22" x14ac:dyDescent="0.3">
      <c r="B478" s="38">
        <v>406</v>
      </c>
      <c r="C478" s="39" t="s">
        <v>127</v>
      </c>
      <c r="D478" s="54" t="s">
        <v>81</v>
      </c>
      <c r="E478" s="39" t="s">
        <v>26</v>
      </c>
      <c r="F478" s="40">
        <v>2</v>
      </c>
      <c r="G478" s="40" t="s">
        <v>104</v>
      </c>
      <c r="H478" s="48"/>
      <c r="I478" s="48"/>
      <c r="J478" s="48"/>
      <c r="K478" s="48"/>
      <c r="L478" s="48"/>
      <c r="M478" s="41"/>
      <c r="N478" s="48"/>
      <c r="O478" s="48"/>
      <c r="P478" s="48"/>
      <c r="Q478" s="48">
        <v>1.0630112795143158E-5</v>
      </c>
      <c r="R478" s="23"/>
      <c r="S478" s="48"/>
      <c r="T478" s="48"/>
      <c r="U478" s="48"/>
      <c r="V478" s="23"/>
    </row>
    <row r="479" spans="2:22" x14ac:dyDescent="0.3">
      <c r="B479" s="38">
        <v>406</v>
      </c>
      <c r="C479" s="39" t="s">
        <v>127</v>
      </c>
      <c r="D479" s="54" t="s">
        <v>81</v>
      </c>
      <c r="E479" s="39" t="s">
        <v>27</v>
      </c>
      <c r="F479" s="40">
        <v>2</v>
      </c>
      <c r="G479" s="40" t="s">
        <v>104</v>
      </c>
      <c r="H479" s="48"/>
      <c r="I479" s="48"/>
      <c r="J479" s="48"/>
      <c r="K479" s="48"/>
      <c r="L479" s="48"/>
      <c r="M479" s="41"/>
      <c r="N479" s="48"/>
      <c r="O479" s="48"/>
      <c r="P479" s="48"/>
      <c r="Q479" s="48">
        <v>9.5428063908441387E-6</v>
      </c>
      <c r="R479" s="23"/>
      <c r="S479" s="48"/>
      <c r="T479" s="48"/>
      <c r="U479" s="48"/>
      <c r="V479" s="23"/>
    </row>
    <row r="480" spans="2:22" x14ac:dyDescent="0.3">
      <c r="B480" s="38">
        <v>406</v>
      </c>
      <c r="C480" s="39" t="s">
        <v>127</v>
      </c>
      <c r="D480" s="54" t="s">
        <v>81</v>
      </c>
      <c r="E480" s="39" t="s">
        <v>28</v>
      </c>
      <c r="F480" s="40">
        <v>3</v>
      </c>
      <c r="G480" s="40" t="s">
        <v>104</v>
      </c>
      <c r="H480" s="48"/>
      <c r="I480" s="48"/>
      <c r="J480" s="48"/>
      <c r="K480" s="48"/>
      <c r="L480" s="48"/>
      <c r="M480" s="41"/>
      <c r="N480" s="48"/>
      <c r="O480" s="48"/>
      <c r="P480" s="48"/>
      <c r="Q480" s="48">
        <v>1.1736005633703695E-6</v>
      </c>
      <c r="R480" s="23"/>
      <c r="S480" s="48"/>
      <c r="T480" s="48"/>
      <c r="U480" s="48"/>
      <c r="V480" s="23"/>
    </row>
    <row r="481" spans="2:22" x14ac:dyDescent="0.3">
      <c r="B481" s="38">
        <v>406</v>
      </c>
      <c r="C481" s="39" t="s">
        <v>127</v>
      </c>
      <c r="D481" s="54" t="s">
        <v>81</v>
      </c>
      <c r="E481" s="39" t="s">
        <v>29</v>
      </c>
      <c r="F481" s="40">
        <v>3</v>
      </c>
      <c r="G481" s="40" t="s">
        <v>104</v>
      </c>
      <c r="H481" s="48"/>
      <c r="I481" s="48"/>
      <c r="J481" s="48"/>
      <c r="K481" s="48"/>
      <c r="L481" s="48"/>
      <c r="M481" s="41"/>
      <c r="N481" s="48"/>
      <c r="O481" s="48"/>
      <c r="P481" s="48"/>
      <c r="Q481" s="48">
        <v>1.1736005633703695E-6</v>
      </c>
      <c r="R481" s="23"/>
      <c r="S481" s="48"/>
      <c r="T481" s="48"/>
      <c r="U481" s="48"/>
      <c r="V481" s="23"/>
    </row>
    <row r="482" spans="2:22" x14ac:dyDescent="0.3">
      <c r="B482" s="38">
        <v>406</v>
      </c>
      <c r="C482" s="39" t="s">
        <v>127</v>
      </c>
      <c r="D482" s="54" t="s">
        <v>81</v>
      </c>
      <c r="E482" s="39" t="s">
        <v>30</v>
      </c>
      <c r="F482" s="40">
        <v>3</v>
      </c>
      <c r="G482" s="40" t="s">
        <v>104</v>
      </c>
      <c r="H482" s="48"/>
      <c r="I482" s="48"/>
      <c r="J482" s="48"/>
      <c r="K482" s="48"/>
      <c r="L482" s="48"/>
      <c r="M482" s="41"/>
      <c r="N482" s="48"/>
      <c r="O482" s="48"/>
      <c r="P482" s="48"/>
      <c r="Q482" s="48">
        <v>1.1736005633703695E-6</v>
      </c>
      <c r="R482" s="23"/>
      <c r="S482" s="48"/>
      <c r="T482" s="48"/>
      <c r="U482" s="48"/>
      <c r="V482" s="23"/>
    </row>
    <row r="483" spans="2:22" x14ac:dyDescent="0.3">
      <c r="B483" s="38">
        <v>406</v>
      </c>
      <c r="C483" s="39" t="s">
        <v>127</v>
      </c>
      <c r="D483" s="54" t="s">
        <v>81</v>
      </c>
      <c r="E483" s="39" t="s">
        <v>31</v>
      </c>
      <c r="F483" s="40">
        <v>4</v>
      </c>
      <c r="G483" s="40" t="s">
        <v>104</v>
      </c>
      <c r="H483" s="48"/>
      <c r="I483" s="48"/>
      <c r="J483" s="48"/>
      <c r="K483" s="48"/>
      <c r="L483" s="48"/>
      <c r="M483" s="41"/>
      <c r="N483" s="48"/>
      <c r="O483" s="48"/>
      <c r="P483" s="48"/>
      <c r="Q483" s="48">
        <v>1.1736005633703695E-6</v>
      </c>
      <c r="R483" s="23"/>
      <c r="S483" s="48"/>
      <c r="T483" s="48"/>
      <c r="U483" s="48"/>
      <c r="V483" s="23"/>
    </row>
    <row r="484" spans="2:22" x14ac:dyDescent="0.3">
      <c r="B484" s="38">
        <v>406</v>
      </c>
      <c r="C484" s="39" t="s">
        <v>127</v>
      </c>
      <c r="D484" s="54" t="s">
        <v>81</v>
      </c>
      <c r="E484" s="39" t="s">
        <v>32</v>
      </c>
      <c r="F484" s="40">
        <v>4</v>
      </c>
      <c r="G484" s="40" t="s">
        <v>104</v>
      </c>
      <c r="H484" s="48"/>
      <c r="I484" s="48"/>
      <c r="J484" s="48"/>
      <c r="K484" s="48"/>
      <c r="L484" s="48"/>
      <c r="M484" s="41"/>
      <c r="N484" s="48"/>
      <c r="O484" s="48"/>
      <c r="P484" s="48"/>
      <c r="Q484" s="48">
        <v>1.1736005633703695E-6</v>
      </c>
      <c r="R484" s="23"/>
      <c r="S484" s="48"/>
      <c r="T484" s="48"/>
      <c r="U484" s="48"/>
      <c r="V484" s="23"/>
    </row>
    <row r="485" spans="2:22" x14ac:dyDescent="0.3">
      <c r="B485" s="38">
        <v>406</v>
      </c>
      <c r="C485" s="39" t="s">
        <v>127</v>
      </c>
      <c r="D485" s="54" t="s">
        <v>81</v>
      </c>
      <c r="E485" s="39" t="s">
        <v>33</v>
      </c>
      <c r="F485" s="40">
        <v>4</v>
      </c>
      <c r="G485" s="40" t="s">
        <v>104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1.1736005633703695E-6</v>
      </c>
      <c r="R485" s="23"/>
      <c r="S485" s="48"/>
      <c r="T485" s="48"/>
      <c r="U485" s="48"/>
      <c r="V485" s="23"/>
    </row>
    <row r="486" spans="2:22" x14ac:dyDescent="0.3">
      <c r="B486" s="43">
        <v>406</v>
      </c>
      <c r="C486" s="44" t="s">
        <v>127</v>
      </c>
      <c r="D486" s="44"/>
      <c r="E486" s="44" t="s">
        <v>83</v>
      </c>
      <c r="F486" s="45"/>
      <c r="G486" s="45"/>
      <c r="H486" s="46">
        <f>SUM(H474:H485)</f>
        <v>0</v>
      </c>
      <c r="I486" s="46">
        <f t="shared" ref="I486:V486" si="38">SUM(I474:I485)</f>
        <v>0</v>
      </c>
      <c r="J486" s="46">
        <f t="shared" si="38"/>
        <v>0</v>
      </c>
      <c r="K486" s="46">
        <f t="shared" si="38"/>
        <v>0</v>
      </c>
      <c r="L486" s="46">
        <f t="shared" si="38"/>
        <v>0</v>
      </c>
      <c r="M486" s="46">
        <f t="shared" si="38"/>
        <v>0</v>
      </c>
      <c r="N486" s="46">
        <f t="shared" si="38"/>
        <v>0</v>
      </c>
      <c r="O486" s="46">
        <f t="shared" si="38"/>
        <v>0</v>
      </c>
      <c r="P486" s="46">
        <f t="shared" si="38"/>
        <v>0</v>
      </c>
      <c r="Q486" s="46">
        <f t="shared" si="38"/>
        <v>3.228463631226318E-5</v>
      </c>
      <c r="R486" s="47">
        <f t="shared" si="38"/>
        <v>0</v>
      </c>
      <c r="S486" s="46">
        <f t="shared" si="38"/>
        <v>0</v>
      </c>
      <c r="T486" s="46">
        <f t="shared" si="38"/>
        <v>0</v>
      </c>
      <c r="U486" s="46">
        <f t="shared" si="38"/>
        <v>0</v>
      </c>
      <c r="V486" s="47">
        <f t="shared" si="38"/>
        <v>0</v>
      </c>
    </row>
    <row r="487" spans="2:22" x14ac:dyDescent="0.3">
      <c r="B487" s="38">
        <v>408</v>
      </c>
      <c r="C487" s="39" t="s">
        <v>128</v>
      </c>
      <c r="D487" s="54" t="s">
        <v>81</v>
      </c>
      <c r="E487" s="39" t="s">
        <v>22</v>
      </c>
      <c r="F487" s="40">
        <v>1</v>
      </c>
      <c r="G487" s="40" t="s">
        <v>104</v>
      </c>
      <c r="H487" s="48"/>
      <c r="I487" s="48"/>
      <c r="J487" s="48"/>
      <c r="K487" s="48"/>
      <c r="L487" s="48"/>
      <c r="M487" s="41"/>
      <c r="N487" s="48"/>
      <c r="O487" s="48"/>
      <c r="P487" s="48"/>
      <c r="Q487" s="48">
        <v>2.1856471436924265E-7</v>
      </c>
      <c r="R487" s="23"/>
      <c r="S487" s="48"/>
      <c r="T487" s="48"/>
      <c r="U487" s="48"/>
      <c r="V487" s="23"/>
    </row>
    <row r="488" spans="2:22" x14ac:dyDescent="0.3">
      <c r="B488" s="38">
        <v>408</v>
      </c>
      <c r="C488" s="39" t="s">
        <v>128</v>
      </c>
      <c r="D488" s="54" t="s">
        <v>81</v>
      </c>
      <c r="E488" s="39" t="s">
        <v>23</v>
      </c>
      <c r="F488" s="40">
        <v>1</v>
      </c>
      <c r="G488" s="40" t="s">
        <v>104</v>
      </c>
      <c r="H488" s="48"/>
      <c r="I488" s="48"/>
      <c r="J488" s="48"/>
      <c r="K488" s="48"/>
      <c r="L488" s="48"/>
      <c r="M488" s="41"/>
      <c r="N488" s="48"/>
      <c r="O488" s="48"/>
      <c r="P488" s="48"/>
      <c r="Q488" s="48">
        <v>1.4290769785681026E-7</v>
      </c>
      <c r="R488" s="23"/>
      <c r="S488" s="48"/>
      <c r="T488" s="48"/>
      <c r="U488" s="48"/>
      <c r="V488" s="23"/>
    </row>
    <row r="489" spans="2:22" x14ac:dyDescent="0.3">
      <c r="B489" s="38">
        <v>408</v>
      </c>
      <c r="C489" s="39" t="s">
        <v>128</v>
      </c>
      <c r="D489" s="54" t="s">
        <v>81</v>
      </c>
      <c r="E489" s="39" t="s">
        <v>24</v>
      </c>
      <c r="F489" s="40">
        <v>1</v>
      </c>
      <c r="G489" s="40" t="s">
        <v>104</v>
      </c>
      <c r="H489" s="48"/>
      <c r="I489" s="48"/>
      <c r="J489" s="48"/>
      <c r="K489" s="48"/>
      <c r="L489" s="48"/>
      <c r="M489" s="41"/>
      <c r="N489" s="48"/>
      <c r="O489" s="48"/>
      <c r="P489" s="48"/>
      <c r="Q489" s="48">
        <v>1.0046794749385561E-7</v>
      </c>
      <c r="R489" s="23"/>
      <c r="S489" s="48"/>
      <c r="T489" s="48"/>
      <c r="U489" s="48"/>
      <c r="V489" s="23"/>
    </row>
    <row r="490" spans="2:22" x14ac:dyDescent="0.3">
      <c r="B490" s="38">
        <v>408</v>
      </c>
      <c r="C490" s="39" t="s">
        <v>128</v>
      </c>
      <c r="D490" s="54" t="s">
        <v>81</v>
      </c>
      <c r="E490" s="39" t="s">
        <v>25</v>
      </c>
      <c r="F490" s="40">
        <v>2</v>
      </c>
      <c r="G490" s="40" t="s">
        <v>104</v>
      </c>
      <c r="H490" s="48"/>
      <c r="I490" s="48"/>
      <c r="J490" s="48"/>
      <c r="K490" s="48"/>
      <c r="L490" s="48"/>
      <c r="M490" s="41"/>
      <c r="N490" s="48"/>
      <c r="O490" s="48"/>
      <c r="P490" s="48"/>
      <c r="Q490" s="48">
        <v>1.0928235718462132E-7</v>
      </c>
      <c r="R490" s="23"/>
      <c r="S490" s="48"/>
      <c r="T490" s="48"/>
      <c r="U490" s="48"/>
      <c r="V490" s="23"/>
    </row>
    <row r="491" spans="2:22" x14ac:dyDescent="0.3">
      <c r="B491" s="38">
        <v>408</v>
      </c>
      <c r="C491" s="39" t="s">
        <v>128</v>
      </c>
      <c r="D491" s="54" t="s">
        <v>81</v>
      </c>
      <c r="E491" s="39" t="s">
        <v>26</v>
      </c>
      <c r="F491" s="40">
        <v>2</v>
      </c>
      <c r="G491" s="40" t="s">
        <v>104</v>
      </c>
      <c r="H491" s="48"/>
      <c r="I491" s="48"/>
      <c r="J491" s="48"/>
      <c r="K491" s="48"/>
      <c r="L491" s="48"/>
      <c r="M491" s="41"/>
      <c r="N491" s="48"/>
      <c r="O491" s="48"/>
      <c r="P491" s="48"/>
      <c r="Q491" s="48">
        <v>1.5972036819290478E-7</v>
      </c>
      <c r="R491" s="23"/>
      <c r="S491" s="48"/>
      <c r="T491" s="48"/>
      <c r="U491" s="48"/>
      <c r="V491" s="23"/>
    </row>
    <row r="492" spans="2:22" x14ac:dyDescent="0.3">
      <c r="B492" s="38">
        <v>408</v>
      </c>
      <c r="C492" s="39" t="s">
        <v>128</v>
      </c>
      <c r="D492" s="54" t="s">
        <v>81</v>
      </c>
      <c r="E492" s="39" t="s">
        <v>27</v>
      </c>
      <c r="F492" s="40">
        <v>2</v>
      </c>
      <c r="G492" s="40" t="s">
        <v>104</v>
      </c>
      <c r="H492" s="48"/>
      <c r="I492" s="48"/>
      <c r="J492" s="48"/>
      <c r="K492" s="48"/>
      <c r="L492" s="48"/>
      <c r="M492" s="41"/>
      <c r="N492" s="48"/>
      <c r="O492" s="48"/>
      <c r="P492" s="48"/>
      <c r="Q492" s="48">
        <v>8.4063351680477199E-8</v>
      </c>
      <c r="R492" s="23"/>
      <c r="S492" s="48"/>
      <c r="T492" s="48"/>
      <c r="U492" s="48"/>
      <c r="V492" s="23"/>
    </row>
    <row r="493" spans="2:22" x14ac:dyDescent="0.3">
      <c r="B493" s="38">
        <v>408</v>
      </c>
      <c r="C493" s="39" t="s">
        <v>128</v>
      </c>
      <c r="D493" s="54" t="s">
        <v>81</v>
      </c>
      <c r="E493" s="39" t="s">
        <v>28</v>
      </c>
      <c r="F493" s="40">
        <v>3</v>
      </c>
      <c r="G493" s="40" t="s">
        <v>104</v>
      </c>
      <c r="H493" s="48"/>
      <c r="I493" s="48"/>
      <c r="J493" s="48"/>
      <c r="K493" s="48"/>
      <c r="L493" s="48"/>
      <c r="M493" s="41"/>
      <c r="N493" s="48"/>
      <c r="O493" s="48"/>
      <c r="P493" s="48"/>
      <c r="Q493" s="48">
        <v>3.3064918327654399E-7</v>
      </c>
      <c r="R493" s="23"/>
      <c r="S493" s="48"/>
      <c r="T493" s="48"/>
      <c r="U493" s="48"/>
      <c r="V493" s="23"/>
    </row>
    <row r="494" spans="2:22" x14ac:dyDescent="0.3">
      <c r="B494" s="38">
        <v>408</v>
      </c>
      <c r="C494" s="39" t="s">
        <v>128</v>
      </c>
      <c r="D494" s="54" t="s">
        <v>81</v>
      </c>
      <c r="E494" s="39" t="s">
        <v>29</v>
      </c>
      <c r="F494" s="40">
        <v>3</v>
      </c>
      <c r="G494" s="40" t="s">
        <v>104</v>
      </c>
      <c r="H494" s="48"/>
      <c r="I494" s="48"/>
      <c r="J494" s="48"/>
      <c r="K494" s="48"/>
      <c r="L494" s="48"/>
      <c r="M494" s="41"/>
      <c r="N494" s="48"/>
      <c r="O494" s="48"/>
      <c r="P494" s="48"/>
      <c r="Q494" s="48">
        <v>3.3064918327654399E-7</v>
      </c>
      <c r="R494" s="23"/>
      <c r="S494" s="48"/>
      <c r="T494" s="48"/>
      <c r="U494" s="48"/>
      <c r="V494" s="23"/>
    </row>
    <row r="495" spans="2:22" x14ac:dyDescent="0.3">
      <c r="B495" s="38">
        <v>408</v>
      </c>
      <c r="C495" s="39" t="s">
        <v>128</v>
      </c>
      <c r="D495" s="54" t="s">
        <v>81</v>
      </c>
      <c r="E495" s="39" t="s">
        <v>30</v>
      </c>
      <c r="F495" s="40">
        <v>3</v>
      </c>
      <c r="G495" s="40" t="s">
        <v>104</v>
      </c>
      <c r="H495" s="48"/>
      <c r="I495" s="48"/>
      <c r="J495" s="48"/>
      <c r="K495" s="48"/>
      <c r="L495" s="48"/>
      <c r="M495" s="41"/>
      <c r="N495" s="48"/>
      <c r="O495" s="48"/>
      <c r="P495" s="48"/>
      <c r="Q495" s="48">
        <v>3.3064918327654399E-7</v>
      </c>
      <c r="R495" s="23"/>
      <c r="S495" s="48"/>
      <c r="T495" s="48"/>
      <c r="U495" s="48"/>
      <c r="V495" s="23"/>
    </row>
    <row r="496" spans="2:22" x14ac:dyDescent="0.3">
      <c r="B496" s="38">
        <v>408</v>
      </c>
      <c r="C496" s="39" t="s">
        <v>128</v>
      </c>
      <c r="D496" s="54" t="s">
        <v>81</v>
      </c>
      <c r="E496" s="39" t="s">
        <v>31</v>
      </c>
      <c r="F496" s="40">
        <v>4</v>
      </c>
      <c r="G496" s="40" t="s">
        <v>104</v>
      </c>
      <c r="H496" s="48"/>
      <c r="I496" s="48"/>
      <c r="J496" s="48"/>
      <c r="K496" s="48"/>
      <c r="L496" s="48"/>
      <c r="M496" s="41"/>
      <c r="N496" s="48"/>
      <c r="O496" s="48"/>
      <c r="P496" s="48"/>
      <c r="Q496" s="48">
        <v>1.815931626107388E-7</v>
      </c>
      <c r="R496" s="23"/>
      <c r="S496" s="48"/>
      <c r="T496" s="48"/>
      <c r="U496" s="48"/>
      <c r="V496" s="23"/>
    </row>
    <row r="497" spans="2:22" x14ac:dyDescent="0.3">
      <c r="B497" s="38">
        <v>408</v>
      </c>
      <c r="C497" s="39" t="s">
        <v>128</v>
      </c>
      <c r="D497" s="54" t="s">
        <v>81</v>
      </c>
      <c r="E497" s="39" t="s">
        <v>32</v>
      </c>
      <c r="F497" s="40">
        <v>4</v>
      </c>
      <c r="G497" s="40" t="s">
        <v>104</v>
      </c>
      <c r="H497" s="48"/>
      <c r="I497" s="48"/>
      <c r="J497" s="48"/>
      <c r="K497" s="48"/>
      <c r="L497" s="48"/>
      <c r="M497" s="41"/>
      <c r="N497" s="48"/>
      <c r="O497" s="48"/>
      <c r="P497" s="48"/>
      <c r="Q497" s="48">
        <v>1.5972036819290714E-7</v>
      </c>
      <c r="R497" s="23"/>
      <c r="S497" s="48"/>
      <c r="T497" s="48"/>
      <c r="U497" s="48"/>
      <c r="V497" s="23"/>
    </row>
    <row r="498" spans="2:22" x14ac:dyDescent="0.3">
      <c r="B498" s="38">
        <v>408</v>
      </c>
      <c r="C498" s="39" t="s">
        <v>128</v>
      </c>
      <c r="D498" s="54" t="s">
        <v>81</v>
      </c>
      <c r="E498" s="39" t="s">
        <v>33</v>
      </c>
      <c r="F498" s="40">
        <v>4</v>
      </c>
      <c r="G498" s="40" t="s">
        <v>104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>
        <v>1.5131403302485514E-7</v>
      </c>
      <c r="R498" s="23"/>
      <c r="S498" s="48"/>
      <c r="T498" s="48"/>
      <c r="U498" s="48"/>
      <c r="V498" s="23"/>
    </row>
    <row r="499" spans="2:22" x14ac:dyDescent="0.3">
      <c r="B499" s="43">
        <v>408</v>
      </c>
      <c r="C499" s="44" t="s">
        <v>128</v>
      </c>
      <c r="D499" s="44"/>
      <c r="E499" s="44" t="s">
        <v>83</v>
      </c>
      <c r="F499" s="45"/>
      <c r="G499" s="45"/>
      <c r="H499" s="46">
        <f>SUM(H487:H498)</f>
        <v>0</v>
      </c>
      <c r="I499" s="46">
        <f t="shared" ref="I499:V499" si="39">SUM(I487:I498)</f>
        <v>0</v>
      </c>
      <c r="J499" s="46">
        <f t="shared" si="39"/>
        <v>0</v>
      </c>
      <c r="K499" s="46">
        <f t="shared" si="39"/>
        <v>0</v>
      </c>
      <c r="L499" s="46">
        <f t="shared" si="39"/>
        <v>0</v>
      </c>
      <c r="M499" s="46">
        <f t="shared" si="39"/>
        <v>0</v>
      </c>
      <c r="N499" s="46">
        <f t="shared" si="39"/>
        <v>0</v>
      </c>
      <c r="O499" s="46">
        <f t="shared" si="39"/>
        <v>0</v>
      </c>
      <c r="P499" s="46">
        <f t="shared" si="39"/>
        <v>0</v>
      </c>
      <c r="Q499" s="46">
        <f t="shared" si="39"/>
        <v>2.2995815504360451E-6</v>
      </c>
      <c r="R499" s="47">
        <f t="shared" si="39"/>
        <v>0</v>
      </c>
      <c r="S499" s="46">
        <f t="shared" si="39"/>
        <v>0</v>
      </c>
      <c r="T499" s="46">
        <f t="shared" si="39"/>
        <v>0</v>
      </c>
      <c r="U499" s="46">
        <f t="shared" si="39"/>
        <v>0</v>
      </c>
      <c r="V499" s="47">
        <f t="shared" si="39"/>
        <v>0</v>
      </c>
    </row>
    <row r="500" spans="2:22" x14ac:dyDescent="0.3">
      <c r="B500" s="38">
        <v>501</v>
      </c>
      <c r="C500" s="39" t="s">
        <v>129</v>
      </c>
      <c r="D500" s="27" t="s">
        <v>130</v>
      </c>
      <c r="E500" s="39" t="s">
        <v>22</v>
      </c>
      <c r="F500" s="40">
        <v>1</v>
      </c>
      <c r="G500" s="40" t="s">
        <v>104</v>
      </c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23"/>
      <c r="S500" s="59">
        <v>3.3572150672385469E-2</v>
      </c>
      <c r="T500" s="48"/>
      <c r="U500" s="48"/>
      <c r="V500" s="60">
        <v>0.8393037668096367</v>
      </c>
    </row>
    <row r="501" spans="2:22" x14ac:dyDescent="0.3">
      <c r="B501" s="38">
        <v>501</v>
      </c>
      <c r="C501" s="39" t="s">
        <v>129</v>
      </c>
      <c r="D501" s="27" t="s">
        <v>130</v>
      </c>
      <c r="E501" s="39" t="s">
        <v>23</v>
      </c>
      <c r="F501" s="40">
        <v>1</v>
      </c>
      <c r="G501" s="40" t="s">
        <v>104</v>
      </c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23"/>
      <c r="S501" s="59">
        <v>3.0323232865380426E-2</v>
      </c>
      <c r="T501" s="48"/>
      <c r="U501" s="48"/>
      <c r="V501" s="60">
        <v>0.75808082163451063</v>
      </c>
    </row>
    <row r="502" spans="2:22" x14ac:dyDescent="0.3">
      <c r="B502" s="38">
        <v>501</v>
      </c>
      <c r="C502" s="39" t="s">
        <v>129</v>
      </c>
      <c r="D502" s="27" t="s">
        <v>130</v>
      </c>
      <c r="E502" s="39" t="s">
        <v>24</v>
      </c>
      <c r="F502" s="40">
        <v>1</v>
      </c>
      <c r="G502" s="40" t="s">
        <v>104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23"/>
      <c r="S502" s="59">
        <v>3.3572150672385469E-2</v>
      </c>
      <c r="T502" s="48"/>
      <c r="U502" s="48"/>
      <c r="V502" s="60">
        <v>0.8393037668096367</v>
      </c>
    </row>
    <row r="503" spans="2:22" x14ac:dyDescent="0.3">
      <c r="B503" s="38">
        <v>501</v>
      </c>
      <c r="C503" s="39" t="s">
        <v>129</v>
      </c>
      <c r="D503" s="27" t="s">
        <v>130</v>
      </c>
      <c r="E503" s="39" t="s">
        <v>25</v>
      </c>
      <c r="F503" s="40">
        <v>2</v>
      </c>
      <c r="G503" s="40" t="s">
        <v>104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23"/>
      <c r="S503" s="59">
        <v>3.2489178070050459E-2</v>
      </c>
      <c r="T503" s="48"/>
      <c r="U503" s="48"/>
      <c r="V503" s="60">
        <v>0.81222945175126149</v>
      </c>
    </row>
    <row r="504" spans="2:22" x14ac:dyDescent="0.3">
      <c r="B504" s="38">
        <v>501</v>
      </c>
      <c r="C504" s="39" t="s">
        <v>129</v>
      </c>
      <c r="D504" s="27" t="s">
        <v>130</v>
      </c>
      <c r="E504" s="39" t="s">
        <v>26</v>
      </c>
      <c r="F504" s="40">
        <v>2</v>
      </c>
      <c r="G504" s="40" t="s">
        <v>104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23"/>
      <c r="S504" s="59">
        <v>3.3572150672385469E-2</v>
      </c>
      <c r="T504" s="48"/>
      <c r="U504" s="48"/>
      <c r="V504" s="60">
        <v>0.8393037668096367</v>
      </c>
    </row>
    <row r="505" spans="2:22" x14ac:dyDescent="0.3">
      <c r="B505" s="38">
        <v>501</v>
      </c>
      <c r="C505" s="39" t="s">
        <v>129</v>
      </c>
      <c r="D505" s="27" t="s">
        <v>130</v>
      </c>
      <c r="E505" s="39" t="s">
        <v>27</v>
      </c>
      <c r="F505" s="40">
        <v>2</v>
      </c>
      <c r="G505" s="40" t="s">
        <v>104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23"/>
      <c r="S505" s="59">
        <v>3.2489178070050459E-2</v>
      </c>
      <c r="T505" s="48"/>
      <c r="U505" s="48"/>
      <c r="V505" s="60">
        <v>0.81222945175126149</v>
      </c>
    </row>
    <row r="506" spans="2:22" x14ac:dyDescent="0.3">
      <c r="B506" s="38">
        <v>501</v>
      </c>
      <c r="C506" s="39" t="s">
        <v>129</v>
      </c>
      <c r="D506" s="27" t="s">
        <v>130</v>
      </c>
      <c r="E506" s="39" t="s">
        <v>28</v>
      </c>
      <c r="F506" s="40">
        <v>3</v>
      </c>
      <c r="G506" s="40" t="s">
        <v>104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23"/>
      <c r="S506" s="59">
        <v>3.3572150672385469E-2</v>
      </c>
      <c r="T506" s="48"/>
      <c r="U506" s="48"/>
      <c r="V506" s="60">
        <v>0.8393037668096367</v>
      </c>
    </row>
    <row r="507" spans="2:22" x14ac:dyDescent="0.3">
      <c r="B507" s="38">
        <v>501</v>
      </c>
      <c r="C507" s="39" t="s">
        <v>129</v>
      </c>
      <c r="D507" s="27" t="s">
        <v>130</v>
      </c>
      <c r="E507" s="39" t="s">
        <v>29</v>
      </c>
      <c r="F507" s="40">
        <v>3</v>
      </c>
      <c r="G507" s="40" t="s">
        <v>104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23"/>
      <c r="S507" s="59">
        <v>3.3572150672385469E-2</v>
      </c>
      <c r="T507" s="48"/>
      <c r="U507" s="48"/>
      <c r="V507" s="60">
        <v>0.8393037668096367</v>
      </c>
    </row>
    <row r="508" spans="2:22" x14ac:dyDescent="0.3">
      <c r="B508" s="38">
        <v>501</v>
      </c>
      <c r="C508" s="39" t="s">
        <v>129</v>
      </c>
      <c r="D508" s="27" t="s">
        <v>130</v>
      </c>
      <c r="E508" s="39" t="s">
        <v>30</v>
      </c>
      <c r="F508" s="40">
        <v>3</v>
      </c>
      <c r="G508" s="40" t="s">
        <v>104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23"/>
      <c r="S508" s="59">
        <v>3.2489178070050459E-2</v>
      </c>
      <c r="T508" s="48"/>
      <c r="U508" s="48"/>
      <c r="V508" s="60">
        <v>0.81222945175126149</v>
      </c>
    </row>
    <row r="509" spans="2:22" x14ac:dyDescent="0.3">
      <c r="B509" s="38">
        <v>501</v>
      </c>
      <c r="C509" s="39" t="s">
        <v>129</v>
      </c>
      <c r="D509" s="27" t="s">
        <v>130</v>
      </c>
      <c r="E509" s="39" t="s">
        <v>31</v>
      </c>
      <c r="F509" s="40">
        <v>4</v>
      </c>
      <c r="G509" s="40" t="s">
        <v>104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23"/>
      <c r="S509" s="59">
        <v>3.3572150672385469E-2</v>
      </c>
      <c r="T509" s="48"/>
      <c r="U509" s="48"/>
      <c r="V509" s="60">
        <v>0.8393037668096367</v>
      </c>
    </row>
    <row r="510" spans="2:22" x14ac:dyDescent="0.3">
      <c r="B510" s="38">
        <v>501</v>
      </c>
      <c r="C510" s="39" t="s">
        <v>129</v>
      </c>
      <c r="D510" s="27" t="s">
        <v>130</v>
      </c>
      <c r="E510" s="39" t="s">
        <v>32</v>
      </c>
      <c r="F510" s="40">
        <v>4</v>
      </c>
      <c r="G510" s="40" t="s">
        <v>104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23"/>
      <c r="S510" s="59">
        <v>3.2489178070050459E-2</v>
      </c>
      <c r="T510" s="48"/>
      <c r="U510" s="48"/>
      <c r="V510" s="60">
        <v>0.81222945175126149</v>
      </c>
    </row>
    <row r="511" spans="2:22" x14ac:dyDescent="0.3">
      <c r="B511" s="38">
        <v>501</v>
      </c>
      <c r="C511" s="39" t="s">
        <v>129</v>
      </c>
      <c r="D511" s="27" t="s">
        <v>130</v>
      </c>
      <c r="E511" s="39" t="s">
        <v>33</v>
      </c>
      <c r="F511" s="40">
        <v>4</v>
      </c>
      <c r="G511" s="40" t="s">
        <v>104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23"/>
      <c r="S511" s="59">
        <v>3.3572150672385469E-2</v>
      </c>
      <c r="T511" s="48"/>
      <c r="U511" s="48"/>
      <c r="V511" s="60">
        <v>0.8393037668096367</v>
      </c>
    </row>
    <row r="512" spans="2:22" x14ac:dyDescent="0.3">
      <c r="B512" s="43">
        <v>501</v>
      </c>
      <c r="C512" s="44" t="s">
        <v>129</v>
      </c>
      <c r="D512" s="44"/>
      <c r="E512" s="44" t="s">
        <v>83</v>
      </c>
      <c r="F512" s="45"/>
      <c r="G512" s="45"/>
      <c r="H512" s="46">
        <f>SUM(H500:H511)</f>
        <v>0</v>
      </c>
      <c r="I512" s="46">
        <f t="shared" ref="I512:V512" si="40">SUM(I500:I511)</f>
        <v>0</v>
      </c>
      <c r="J512" s="46">
        <f t="shared" si="40"/>
        <v>0</v>
      </c>
      <c r="K512" s="46">
        <f t="shared" si="40"/>
        <v>0</v>
      </c>
      <c r="L512" s="46">
        <f t="shared" si="40"/>
        <v>0</v>
      </c>
      <c r="M512" s="46">
        <f t="shared" si="40"/>
        <v>0</v>
      </c>
      <c r="N512" s="46">
        <f t="shared" si="40"/>
        <v>0</v>
      </c>
      <c r="O512" s="46">
        <f t="shared" si="40"/>
        <v>0</v>
      </c>
      <c r="P512" s="46">
        <f t="shared" si="40"/>
        <v>0</v>
      </c>
      <c r="Q512" s="46">
        <f t="shared" si="40"/>
        <v>0</v>
      </c>
      <c r="R512" s="47">
        <f t="shared" si="40"/>
        <v>0</v>
      </c>
      <c r="S512" s="46">
        <f t="shared" si="40"/>
        <v>0.39528499985228055</v>
      </c>
      <c r="T512" s="46">
        <f t="shared" si="40"/>
        <v>0</v>
      </c>
      <c r="U512" s="46">
        <f t="shared" si="40"/>
        <v>0</v>
      </c>
      <c r="V512" s="47">
        <f t="shared" si="40"/>
        <v>9.882124996307013</v>
      </c>
    </row>
    <row r="513" spans="2:22" x14ac:dyDescent="0.3">
      <c r="B513" s="38">
        <v>501</v>
      </c>
      <c r="C513" s="39" t="s">
        <v>131</v>
      </c>
      <c r="D513" s="27" t="s">
        <v>130</v>
      </c>
      <c r="E513" s="39" t="s">
        <v>22</v>
      </c>
      <c r="F513" s="40">
        <v>1</v>
      </c>
      <c r="G513" s="40" t="s">
        <v>104</v>
      </c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23"/>
      <c r="S513" s="48"/>
      <c r="T513" s="48"/>
      <c r="U513" s="48"/>
      <c r="V513" s="23"/>
    </row>
    <row r="514" spans="2:22" x14ac:dyDescent="0.3">
      <c r="B514" s="38">
        <v>501</v>
      </c>
      <c r="C514" s="39" t="s">
        <v>131</v>
      </c>
      <c r="D514" s="27" t="s">
        <v>130</v>
      </c>
      <c r="E514" s="39" t="s">
        <v>23</v>
      </c>
      <c r="F514" s="40">
        <v>1</v>
      </c>
      <c r="G514" s="40" t="s">
        <v>104</v>
      </c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23"/>
      <c r="S514" s="48"/>
      <c r="T514" s="48"/>
      <c r="U514" s="48"/>
      <c r="V514" s="23"/>
    </row>
    <row r="515" spans="2:22" x14ac:dyDescent="0.3">
      <c r="B515" s="38">
        <v>501</v>
      </c>
      <c r="C515" s="39" t="s">
        <v>131</v>
      </c>
      <c r="D515" s="27" t="s">
        <v>130</v>
      </c>
      <c r="E515" s="39" t="s">
        <v>24</v>
      </c>
      <c r="F515" s="40">
        <v>1</v>
      </c>
      <c r="G515" s="40" t="s">
        <v>104</v>
      </c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23"/>
      <c r="S515" s="48"/>
      <c r="T515" s="48"/>
      <c r="U515" s="48"/>
      <c r="V515" s="23"/>
    </row>
    <row r="516" spans="2:22" x14ac:dyDescent="0.3">
      <c r="B516" s="38">
        <v>501</v>
      </c>
      <c r="C516" s="39" t="s">
        <v>131</v>
      </c>
      <c r="D516" s="27" t="s">
        <v>130</v>
      </c>
      <c r="E516" s="39" t="s">
        <v>25</v>
      </c>
      <c r="F516" s="40">
        <v>2</v>
      </c>
      <c r="G516" s="40" t="s">
        <v>104</v>
      </c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23"/>
      <c r="S516" s="48"/>
      <c r="T516" s="48"/>
      <c r="U516" s="48"/>
      <c r="V516" s="23"/>
    </row>
    <row r="517" spans="2:22" x14ac:dyDescent="0.3">
      <c r="B517" s="38">
        <v>501</v>
      </c>
      <c r="C517" s="39" t="s">
        <v>131</v>
      </c>
      <c r="D517" s="27" t="s">
        <v>130</v>
      </c>
      <c r="E517" s="39" t="s">
        <v>26</v>
      </c>
      <c r="F517" s="40">
        <v>2</v>
      </c>
      <c r="G517" s="40" t="s">
        <v>104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23"/>
      <c r="S517" s="48"/>
      <c r="T517" s="48"/>
      <c r="U517" s="48"/>
      <c r="V517" s="23"/>
    </row>
    <row r="518" spans="2:22" x14ac:dyDescent="0.3">
      <c r="B518" s="38">
        <v>501</v>
      </c>
      <c r="C518" s="39" t="s">
        <v>131</v>
      </c>
      <c r="D518" s="27" t="s">
        <v>130</v>
      </c>
      <c r="E518" s="39" t="s">
        <v>27</v>
      </c>
      <c r="F518" s="40">
        <v>2</v>
      </c>
      <c r="G518" s="40" t="s">
        <v>104</v>
      </c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23"/>
      <c r="S518" s="48"/>
      <c r="T518" s="48"/>
      <c r="U518" s="48"/>
      <c r="V518" s="23"/>
    </row>
    <row r="519" spans="2:22" x14ac:dyDescent="0.3">
      <c r="B519" s="38">
        <v>501</v>
      </c>
      <c r="C519" s="39" t="s">
        <v>131</v>
      </c>
      <c r="D519" s="27" t="s">
        <v>130</v>
      </c>
      <c r="E519" s="39" t="s">
        <v>28</v>
      </c>
      <c r="F519" s="40">
        <v>3</v>
      </c>
      <c r="G519" s="40" t="s">
        <v>104</v>
      </c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23"/>
      <c r="S519" s="48"/>
      <c r="T519" s="48"/>
      <c r="U519" s="48"/>
      <c r="V519" s="23"/>
    </row>
    <row r="520" spans="2:22" x14ac:dyDescent="0.3">
      <c r="B520" s="38">
        <v>501</v>
      </c>
      <c r="C520" s="39" t="s">
        <v>131</v>
      </c>
      <c r="D520" s="27" t="s">
        <v>130</v>
      </c>
      <c r="E520" s="39" t="s">
        <v>29</v>
      </c>
      <c r="F520" s="40">
        <v>3</v>
      </c>
      <c r="G520" s="40" t="s">
        <v>104</v>
      </c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23"/>
      <c r="S520" s="48"/>
      <c r="T520" s="48"/>
      <c r="U520" s="48"/>
      <c r="V520" s="23"/>
    </row>
    <row r="521" spans="2:22" x14ac:dyDescent="0.3">
      <c r="B521" s="38">
        <v>501</v>
      </c>
      <c r="C521" s="39" t="s">
        <v>131</v>
      </c>
      <c r="D521" s="27" t="s">
        <v>130</v>
      </c>
      <c r="E521" s="39" t="s">
        <v>30</v>
      </c>
      <c r="F521" s="40">
        <v>3</v>
      </c>
      <c r="G521" s="40" t="s">
        <v>104</v>
      </c>
      <c r="H521" s="48">
        <v>1.389381633910184E-4</v>
      </c>
      <c r="I521" s="48"/>
      <c r="J521" s="48"/>
      <c r="K521" s="48"/>
      <c r="L521" s="48"/>
      <c r="M521" s="48"/>
      <c r="N521" s="48"/>
      <c r="O521" s="48"/>
      <c r="P521" s="48"/>
      <c r="Q521" s="48">
        <v>2.3999058410614271</v>
      </c>
      <c r="R521" s="61">
        <v>2.3383376171001664E-4</v>
      </c>
      <c r="S521" s="48">
        <v>0.27742931212702154</v>
      </c>
      <c r="T521" s="48"/>
      <c r="U521" s="48">
        <v>0.19939999055713281</v>
      </c>
      <c r="V521" s="23">
        <v>6.9359666369372484</v>
      </c>
    </row>
    <row r="522" spans="2:22" x14ac:dyDescent="0.3">
      <c r="B522" s="38">
        <v>501</v>
      </c>
      <c r="C522" s="39" t="s">
        <v>131</v>
      </c>
      <c r="D522" s="27" t="s">
        <v>130</v>
      </c>
      <c r="E522" s="39" t="s">
        <v>31</v>
      </c>
      <c r="F522" s="40">
        <v>4</v>
      </c>
      <c r="G522" s="40" t="s">
        <v>104</v>
      </c>
      <c r="H522" s="48">
        <v>1.6565704096621424E-4</v>
      </c>
      <c r="I522" s="48"/>
      <c r="J522" s="48"/>
      <c r="K522" s="48"/>
      <c r="L522" s="48"/>
      <c r="M522" s="48"/>
      <c r="N522" s="48"/>
      <c r="O522" s="48"/>
      <c r="P522" s="48"/>
      <c r="Q522" s="48">
        <v>2.8614261951117017</v>
      </c>
      <c r="R522" s="61">
        <v>2.7880179280809675E-4</v>
      </c>
      <c r="S522" s="48">
        <v>0.33078110292067953</v>
      </c>
      <c r="T522" s="48"/>
      <c r="U522" s="48">
        <v>0.23774614258735066</v>
      </c>
      <c r="V522" s="23">
        <v>8.2698063748097965</v>
      </c>
    </row>
    <row r="523" spans="2:22" x14ac:dyDescent="0.3">
      <c r="B523" s="38">
        <v>501</v>
      </c>
      <c r="C523" s="39" t="s">
        <v>131</v>
      </c>
      <c r="D523" s="27" t="s">
        <v>130</v>
      </c>
      <c r="E523" s="39" t="s">
        <v>32</v>
      </c>
      <c r="F523" s="40">
        <v>4</v>
      </c>
      <c r="G523" s="40" t="s">
        <v>104</v>
      </c>
      <c r="H523" s="48">
        <v>1.6031326545117505E-4</v>
      </c>
      <c r="I523" s="48"/>
      <c r="J523" s="48"/>
      <c r="K523" s="48"/>
      <c r="L523" s="48"/>
      <c r="M523" s="48"/>
      <c r="N523" s="48"/>
      <c r="O523" s="48"/>
      <c r="P523" s="48"/>
      <c r="Q523" s="48">
        <v>2.7691221243016466</v>
      </c>
      <c r="R523" s="61">
        <v>2.6980818658848074E-4</v>
      </c>
      <c r="S523" s="48">
        <v>0.3201107447619479</v>
      </c>
      <c r="T523" s="48"/>
      <c r="U523" s="48">
        <v>0.23007691218130708</v>
      </c>
      <c r="V523" s="23">
        <v>8.0030384272352872</v>
      </c>
    </row>
    <row r="524" spans="2:22" x14ac:dyDescent="0.3">
      <c r="B524" s="38">
        <v>501</v>
      </c>
      <c r="C524" s="39" t="s">
        <v>131</v>
      </c>
      <c r="D524" s="27" t="s">
        <v>130</v>
      </c>
      <c r="E524" s="39" t="s">
        <v>33</v>
      </c>
      <c r="F524" s="40">
        <v>4</v>
      </c>
      <c r="G524" s="40" t="s">
        <v>104</v>
      </c>
      <c r="H524" s="48">
        <v>1.6565704096621424E-4</v>
      </c>
      <c r="I524" s="48"/>
      <c r="J524" s="48"/>
      <c r="K524" s="48"/>
      <c r="L524" s="48"/>
      <c r="M524" s="48"/>
      <c r="N524" s="48"/>
      <c r="O524" s="48"/>
      <c r="P524" s="48"/>
      <c r="Q524" s="48">
        <v>2.8614261951117017</v>
      </c>
      <c r="R524" s="61">
        <v>2.7880179280809675E-4</v>
      </c>
      <c r="S524" s="48">
        <v>0.33078110292067953</v>
      </c>
      <c r="T524" s="48"/>
      <c r="U524" s="48">
        <v>0.23774614258735066</v>
      </c>
      <c r="V524" s="23">
        <v>8.2698063748097965</v>
      </c>
    </row>
    <row r="525" spans="2:22" x14ac:dyDescent="0.3">
      <c r="B525" s="43">
        <v>501</v>
      </c>
      <c r="C525" s="44" t="s">
        <v>131</v>
      </c>
      <c r="D525" s="44"/>
      <c r="E525" s="44" t="s">
        <v>83</v>
      </c>
      <c r="F525" s="45"/>
      <c r="G525" s="45"/>
      <c r="H525" s="46">
        <f>SUM(H513:H524)</f>
        <v>6.3056551077462185E-4</v>
      </c>
      <c r="I525" s="46">
        <f t="shared" ref="I525:V525" si="41">SUM(I513:I524)</f>
        <v>0</v>
      </c>
      <c r="J525" s="46">
        <f t="shared" si="41"/>
        <v>0</v>
      </c>
      <c r="K525" s="46">
        <f t="shared" si="41"/>
        <v>0</v>
      </c>
      <c r="L525" s="46">
        <f t="shared" si="41"/>
        <v>0</v>
      </c>
      <c r="M525" s="46">
        <f t="shared" si="41"/>
        <v>0</v>
      </c>
      <c r="N525" s="46">
        <f t="shared" si="41"/>
        <v>0</v>
      </c>
      <c r="O525" s="46">
        <f t="shared" si="41"/>
        <v>0</v>
      </c>
      <c r="P525" s="46">
        <f t="shared" si="41"/>
        <v>0</v>
      </c>
      <c r="Q525" s="46">
        <f t="shared" si="41"/>
        <v>10.891880355586476</v>
      </c>
      <c r="R525" s="62">
        <f t="shared" si="41"/>
        <v>1.0612455339146908E-3</v>
      </c>
      <c r="S525" s="46">
        <f t="shared" si="41"/>
        <v>1.2591022627303285</v>
      </c>
      <c r="T525" s="46">
        <f t="shared" si="41"/>
        <v>0</v>
      </c>
      <c r="U525" s="46">
        <f t="shared" si="41"/>
        <v>0.90496918791314118</v>
      </c>
      <c r="V525" s="47">
        <f t="shared" si="41"/>
        <v>31.478617813792127</v>
      </c>
    </row>
    <row r="526" spans="2:22" x14ac:dyDescent="0.3">
      <c r="B526" s="38">
        <v>502</v>
      </c>
      <c r="C526" s="39" t="s">
        <v>132</v>
      </c>
      <c r="D526" s="27" t="s">
        <v>133</v>
      </c>
      <c r="E526" s="39" t="s">
        <v>22</v>
      </c>
      <c r="F526" s="40">
        <v>1</v>
      </c>
      <c r="G526" s="40" t="s">
        <v>104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2"/>
      <c r="S526" s="41"/>
      <c r="T526" s="41"/>
      <c r="U526" s="41"/>
      <c r="V526" s="42"/>
    </row>
    <row r="527" spans="2:22" x14ac:dyDescent="0.3">
      <c r="B527" s="38">
        <v>502</v>
      </c>
      <c r="C527" s="39" t="s">
        <v>132</v>
      </c>
      <c r="D527" s="27" t="s">
        <v>133</v>
      </c>
      <c r="E527" s="39" t="s">
        <v>23</v>
      </c>
      <c r="F527" s="40">
        <v>1</v>
      </c>
      <c r="G527" s="40" t="s">
        <v>104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2"/>
      <c r="S527" s="41"/>
      <c r="T527" s="41"/>
      <c r="U527" s="41"/>
      <c r="V527" s="42"/>
    </row>
    <row r="528" spans="2:22" x14ac:dyDescent="0.3">
      <c r="B528" s="38">
        <v>502</v>
      </c>
      <c r="C528" s="39" t="s">
        <v>132</v>
      </c>
      <c r="D528" s="27" t="s">
        <v>133</v>
      </c>
      <c r="E528" s="39" t="s">
        <v>24</v>
      </c>
      <c r="F528" s="40">
        <v>1</v>
      </c>
      <c r="G528" s="40" t="s">
        <v>104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2"/>
      <c r="S528" s="41"/>
      <c r="T528" s="41"/>
      <c r="U528" s="41"/>
      <c r="V528" s="42"/>
    </row>
    <row r="529" spans="2:22" x14ac:dyDescent="0.3">
      <c r="B529" s="38">
        <v>502</v>
      </c>
      <c r="C529" s="39" t="s">
        <v>132</v>
      </c>
      <c r="D529" s="27" t="s">
        <v>133</v>
      </c>
      <c r="E529" s="39" t="s">
        <v>25</v>
      </c>
      <c r="F529" s="40">
        <v>2</v>
      </c>
      <c r="G529" s="40" t="s">
        <v>104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2"/>
      <c r="S529" s="41"/>
      <c r="T529" s="41"/>
      <c r="U529" s="41"/>
      <c r="V529" s="42"/>
    </row>
    <row r="530" spans="2:22" x14ac:dyDescent="0.3">
      <c r="B530" s="38">
        <v>502</v>
      </c>
      <c r="C530" s="39" t="s">
        <v>132</v>
      </c>
      <c r="D530" s="27" t="s">
        <v>133</v>
      </c>
      <c r="E530" s="39" t="s">
        <v>26</v>
      </c>
      <c r="F530" s="40">
        <v>2</v>
      </c>
      <c r="G530" s="40" t="s">
        <v>104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2"/>
      <c r="S530" s="41"/>
      <c r="T530" s="41"/>
      <c r="U530" s="41"/>
      <c r="V530" s="42"/>
    </row>
    <row r="531" spans="2:22" x14ac:dyDescent="0.3">
      <c r="B531" s="38">
        <v>502</v>
      </c>
      <c r="C531" s="39" t="s">
        <v>132</v>
      </c>
      <c r="D531" s="27" t="s">
        <v>133</v>
      </c>
      <c r="E531" s="39" t="s">
        <v>27</v>
      </c>
      <c r="F531" s="40">
        <v>2</v>
      </c>
      <c r="G531" s="40" t="s">
        <v>104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2"/>
      <c r="S531" s="41"/>
      <c r="T531" s="41"/>
      <c r="U531" s="41"/>
      <c r="V531" s="42"/>
    </row>
    <row r="532" spans="2:22" x14ac:dyDescent="0.3">
      <c r="B532" s="38">
        <v>502</v>
      </c>
      <c r="C532" s="39" t="s">
        <v>132</v>
      </c>
      <c r="D532" s="27" t="s">
        <v>133</v>
      </c>
      <c r="E532" s="39" t="s">
        <v>28</v>
      </c>
      <c r="F532" s="40">
        <v>3</v>
      </c>
      <c r="G532" s="40" t="s">
        <v>104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2"/>
      <c r="S532" s="41"/>
      <c r="T532" s="41"/>
      <c r="U532" s="41"/>
      <c r="V532" s="42"/>
    </row>
    <row r="533" spans="2:22" x14ac:dyDescent="0.3">
      <c r="B533" s="38">
        <v>502</v>
      </c>
      <c r="C533" s="39" t="s">
        <v>132</v>
      </c>
      <c r="D533" s="27" t="s">
        <v>133</v>
      </c>
      <c r="E533" s="39" t="s">
        <v>29</v>
      </c>
      <c r="F533" s="40">
        <v>3</v>
      </c>
      <c r="G533" s="40" t="s">
        <v>104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2"/>
      <c r="S533" s="41"/>
      <c r="T533" s="41"/>
      <c r="U533" s="41"/>
      <c r="V533" s="42"/>
    </row>
    <row r="534" spans="2:22" x14ac:dyDescent="0.3">
      <c r="B534" s="38">
        <v>502</v>
      </c>
      <c r="C534" s="39" t="s">
        <v>132</v>
      </c>
      <c r="D534" s="27" t="s">
        <v>133</v>
      </c>
      <c r="E534" s="39" t="s">
        <v>30</v>
      </c>
      <c r="F534" s="40">
        <v>3</v>
      </c>
      <c r="G534" s="40" t="s">
        <v>104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>
        <v>0.11070315954285714</v>
      </c>
      <c r="R534" s="42"/>
      <c r="S534" s="41"/>
      <c r="T534" s="41"/>
      <c r="U534" s="41">
        <v>4.4502207161904762E-2</v>
      </c>
      <c r="V534" s="42"/>
    </row>
    <row r="535" spans="2:22" x14ac:dyDescent="0.3">
      <c r="B535" s="38">
        <v>502</v>
      </c>
      <c r="C535" s="39" t="s">
        <v>132</v>
      </c>
      <c r="D535" s="27" t="s">
        <v>133</v>
      </c>
      <c r="E535" s="39" t="s">
        <v>31</v>
      </c>
      <c r="F535" s="40">
        <v>4</v>
      </c>
      <c r="G535" s="40" t="s">
        <v>104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>
        <v>0.33591329506666656</v>
      </c>
      <c r="R535" s="42"/>
      <c r="S535" s="41"/>
      <c r="T535" s="41"/>
      <c r="U535" s="41">
        <v>0.25348508554285709</v>
      </c>
      <c r="V535" s="42"/>
    </row>
    <row r="536" spans="2:22" x14ac:dyDescent="0.3">
      <c r="B536" s="38">
        <v>502</v>
      </c>
      <c r="C536" s="39" t="s">
        <v>132</v>
      </c>
      <c r="D536" s="27" t="s">
        <v>133</v>
      </c>
      <c r="E536" s="39" t="s">
        <v>32</v>
      </c>
      <c r="F536" s="40">
        <v>4</v>
      </c>
      <c r="G536" s="40" t="s">
        <v>104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>
        <v>0.13123115779841266</v>
      </c>
      <c r="R536" s="42"/>
      <c r="S536" s="41"/>
      <c r="T536" s="41"/>
      <c r="U536" s="41">
        <v>5.4261046687301584E-2</v>
      </c>
      <c r="V536" s="42"/>
    </row>
    <row r="537" spans="2:22" x14ac:dyDescent="0.3">
      <c r="B537" s="38">
        <v>502</v>
      </c>
      <c r="C537" s="39" t="s">
        <v>132</v>
      </c>
      <c r="D537" s="27" t="s">
        <v>133</v>
      </c>
      <c r="E537" s="39" t="s">
        <v>33</v>
      </c>
      <c r="F537" s="40">
        <v>4</v>
      </c>
      <c r="G537" s="40" t="s">
        <v>104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>
        <v>0.12498905510317458</v>
      </c>
      <c r="R537" s="42"/>
      <c r="S537" s="41"/>
      <c r="T537" s="41"/>
      <c r="U537" s="41">
        <v>5.2369991611111104E-2</v>
      </c>
      <c r="V537" s="42"/>
    </row>
    <row r="538" spans="2:22" x14ac:dyDescent="0.3">
      <c r="B538" s="43">
        <v>502</v>
      </c>
      <c r="C538" s="44" t="s">
        <v>132</v>
      </c>
      <c r="D538" s="44"/>
      <c r="E538" s="44" t="s">
        <v>83</v>
      </c>
      <c r="F538" s="45"/>
      <c r="G538" s="45"/>
      <c r="H538" s="46">
        <f>SUM(H526:H537)</f>
        <v>0</v>
      </c>
      <c r="I538" s="46">
        <f t="shared" ref="I538:V538" si="42">SUM(I526:I537)</f>
        <v>0</v>
      </c>
      <c r="J538" s="46">
        <f t="shared" si="42"/>
        <v>0</v>
      </c>
      <c r="K538" s="46">
        <f t="shared" si="42"/>
        <v>0</v>
      </c>
      <c r="L538" s="46">
        <f t="shared" si="42"/>
        <v>0</v>
      </c>
      <c r="M538" s="46">
        <f t="shared" si="42"/>
        <v>0</v>
      </c>
      <c r="N538" s="46">
        <f t="shared" si="42"/>
        <v>0</v>
      </c>
      <c r="O538" s="46">
        <f t="shared" si="42"/>
        <v>0</v>
      </c>
      <c r="P538" s="46">
        <f t="shared" si="42"/>
        <v>0</v>
      </c>
      <c r="Q538" s="46">
        <f t="shared" si="42"/>
        <v>0.70283666751111096</v>
      </c>
      <c r="R538" s="47">
        <f t="shared" si="42"/>
        <v>0</v>
      </c>
      <c r="S538" s="46">
        <f t="shared" si="42"/>
        <v>0</v>
      </c>
      <c r="T538" s="46">
        <f t="shared" si="42"/>
        <v>0</v>
      </c>
      <c r="U538" s="46">
        <f t="shared" si="42"/>
        <v>0.40461833100317457</v>
      </c>
      <c r="V538" s="47">
        <f t="shared" si="42"/>
        <v>0</v>
      </c>
    </row>
    <row r="539" spans="2:22" x14ac:dyDescent="0.3">
      <c r="B539" s="38">
        <v>503</v>
      </c>
      <c r="C539" s="39" t="s">
        <v>134</v>
      </c>
      <c r="D539" s="69" t="s">
        <v>81</v>
      </c>
      <c r="E539" s="39" t="s">
        <v>22</v>
      </c>
      <c r="F539" s="40">
        <v>1</v>
      </c>
      <c r="G539" s="40" t="s">
        <v>104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3"/>
      <c r="S539" s="48"/>
      <c r="T539" s="48"/>
      <c r="U539" s="48"/>
      <c r="V539" s="23"/>
    </row>
    <row r="540" spans="2:22" x14ac:dyDescent="0.3">
      <c r="B540" s="38">
        <v>503</v>
      </c>
      <c r="C540" s="39" t="s">
        <v>134</v>
      </c>
      <c r="D540" s="69" t="s">
        <v>81</v>
      </c>
      <c r="E540" s="39" t="s">
        <v>23</v>
      </c>
      <c r="F540" s="40">
        <v>1</v>
      </c>
      <c r="G540" s="40" t="s">
        <v>104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3"/>
      <c r="S540" s="48"/>
      <c r="T540" s="48"/>
      <c r="U540" s="48"/>
      <c r="V540" s="23"/>
    </row>
    <row r="541" spans="2:22" x14ac:dyDescent="0.3">
      <c r="B541" s="38">
        <v>503</v>
      </c>
      <c r="C541" s="39" t="s">
        <v>134</v>
      </c>
      <c r="D541" s="69" t="s">
        <v>81</v>
      </c>
      <c r="E541" s="39" t="s">
        <v>24</v>
      </c>
      <c r="F541" s="40">
        <v>1</v>
      </c>
      <c r="G541" s="40" t="s">
        <v>104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3"/>
      <c r="S541" s="48"/>
      <c r="T541" s="48"/>
      <c r="U541" s="48"/>
      <c r="V541" s="23"/>
    </row>
    <row r="542" spans="2:22" x14ac:dyDescent="0.3">
      <c r="B542" s="38">
        <v>503</v>
      </c>
      <c r="C542" s="39" t="s">
        <v>134</v>
      </c>
      <c r="D542" s="69" t="s">
        <v>81</v>
      </c>
      <c r="E542" s="39" t="s">
        <v>25</v>
      </c>
      <c r="F542" s="40">
        <v>2</v>
      </c>
      <c r="G542" s="40" t="s">
        <v>104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3"/>
      <c r="S542" s="48"/>
      <c r="T542" s="48"/>
      <c r="U542" s="48"/>
      <c r="V542" s="23"/>
    </row>
    <row r="543" spans="2:22" x14ac:dyDescent="0.3">
      <c r="B543" s="38">
        <v>503</v>
      </c>
      <c r="C543" s="39" t="s">
        <v>134</v>
      </c>
      <c r="D543" s="69" t="s">
        <v>81</v>
      </c>
      <c r="E543" s="39" t="s">
        <v>26</v>
      </c>
      <c r="F543" s="40">
        <v>2</v>
      </c>
      <c r="G543" s="40" t="s">
        <v>104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3"/>
      <c r="S543" s="48"/>
      <c r="T543" s="48"/>
      <c r="U543" s="48"/>
      <c r="V543" s="23"/>
    </row>
    <row r="544" spans="2:22" x14ac:dyDescent="0.3">
      <c r="B544" s="38">
        <v>503</v>
      </c>
      <c r="C544" s="39" t="s">
        <v>134</v>
      </c>
      <c r="D544" s="69" t="s">
        <v>81</v>
      </c>
      <c r="E544" s="39" t="s">
        <v>27</v>
      </c>
      <c r="F544" s="40">
        <v>2</v>
      </c>
      <c r="G544" s="40" t="s">
        <v>104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3"/>
      <c r="S544" s="48"/>
      <c r="T544" s="48"/>
      <c r="U544" s="48"/>
      <c r="V544" s="23"/>
    </row>
    <row r="545" spans="2:22" x14ac:dyDescent="0.3">
      <c r="B545" s="38">
        <v>503</v>
      </c>
      <c r="C545" s="39" t="s">
        <v>134</v>
      </c>
      <c r="D545" s="69" t="s">
        <v>81</v>
      </c>
      <c r="E545" s="39" t="s">
        <v>28</v>
      </c>
      <c r="F545" s="40">
        <v>3</v>
      </c>
      <c r="G545" s="40" t="s">
        <v>104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3"/>
      <c r="S545" s="48"/>
      <c r="T545" s="48"/>
      <c r="U545" s="48"/>
      <c r="V545" s="23"/>
    </row>
    <row r="546" spans="2:22" x14ac:dyDescent="0.3">
      <c r="B546" s="38">
        <v>503</v>
      </c>
      <c r="C546" s="39" t="s">
        <v>134</v>
      </c>
      <c r="D546" s="69" t="s">
        <v>81</v>
      </c>
      <c r="E546" s="39" t="s">
        <v>29</v>
      </c>
      <c r="F546" s="40">
        <v>3</v>
      </c>
      <c r="G546" s="40" t="s">
        <v>104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3"/>
      <c r="S546" s="48"/>
      <c r="T546" s="48"/>
      <c r="U546" s="48"/>
      <c r="V546" s="23"/>
    </row>
    <row r="547" spans="2:22" x14ac:dyDescent="0.3">
      <c r="B547" s="38">
        <v>503</v>
      </c>
      <c r="C547" s="39" t="s">
        <v>134</v>
      </c>
      <c r="D547" s="69" t="s">
        <v>81</v>
      </c>
      <c r="E547" s="39" t="s">
        <v>30</v>
      </c>
      <c r="F547" s="40">
        <v>3</v>
      </c>
      <c r="G547" s="40" t="s">
        <v>104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3"/>
      <c r="S547" s="48"/>
      <c r="T547" s="48"/>
      <c r="U547" s="48"/>
      <c r="V547" s="23"/>
    </row>
    <row r="548" spans="2:22" x14ac:dyDescent="0.3">
      <c r="B548" s="38">
        <v>503</v>
      </c>
      <c r="C548" s="39" t="s">
        <v>134</v>
      </c>
      <c r="D548" s="69" t="s">
        <v>81</v>
      </c>
      <c r="E548" s="39" t="s">
        <v>31</v>
      </c>
      <c r="F548" s="40">
        <v>4</v>
      </c>
      <c r="G548" s="40" t="s">
        <v>104</v>
      </c>
      <c r="H548" s="48"/>
      <c r="I548" s="48"/>
      <c r="J548" s="48"/>
      <c r="K548" s="48"/>
      <c r="L548" s="48">
        <v>4.4103015605716125E-4</v>
      </c>
      <c r="M548" s="48"/>
      <c r="N548" s="48">
        <v>8.8206031211432272E-5</v>
      </c>
      <c r="O548" s="48">
        <v>2.165057129735156E-5</v>
      </c>
      <c r="P548" s="48"/>
      <c r="Q548" s="48"/>
      <c r="R548" s="23"/>
      <c r="S548" s="48"/>
      <c r="T548" s="48"/>
      <c r="U548" s="48"/>
      <c r="V548" s="23"/>
    </row>
    <row r="549" spans="2:22" x14ac:dyDescent="0.3">
      <c r="B549" s="38">
        <v>503</v>
      </c>
      <c r="C549" s="39" t="s">
        <v>134</v>
      </c>
      <c r="D549" s="69" t="s">
        <v>81</v>
      </c>
      <c r="E549" s="39" t="s">
        <v>32</v>
      </c>
      <c r="F549" s="40">
        <v>4</v>
      </c>
      <c r="G549" s="40" t="s">
        <v>104</v>
      </c>
      <c r="H549" s="48"/>
      <c r="I549" s="48"/>
      <c r="J549" s="48"/>
      <c r="K549" s="48"/>
      <c r="L549" s="48">
        <v>2.4275624206513698E-4</v>
      </c>
      <c r="M549" s="48"/>
      <c r="N549" s="48">
        <v>4.8551248413027402E-5</v>
      </c>
      <c r="O549" s="48">
        <v>1.1917124610470362E-5</v>
      </c>
      <c r="P549" s="48"/>
      <c r="Q549" s="48"/>
      <c r="R549" s="23"/>
      <c r="S549" s="48"/>
      <c r="T549" s="48"/>
      <c r="U549" s="48"/>
      <c r="V549" s="23"/>
    </row>
    <row r="550" spans="2:22" x14ac:dyDescent="0.3">
      <c r="B550" s="38">
        <v>503</v>
      </c>
      <c r="C550" s="39" t="s">
        <v>134</v>
      </c>
      <c r="D550" s="69" t="s">
        <v>81</v>
      </c>
      <c r="E550" s="39" t="s">
        <v>33</v>
      </c>
      <c r="F550" s="40">
        <v>4</v>
      </c>
      <c r="G550" s="40" t="s">
        <v>104</v>
      </c>
      <c r="H550" s="48"/>
      <c r="I550" s="48"/>
      <c r="J550" s="48"/>
      <c r="K550" s="48"/>
      <c r="L550" s="48">
        <v>5.5516695917766812E-4</v>
      </c>
      <c r="M550" s="48"/>
      <c r="N550" s="48">
        <v>1.1103339183553364E-4</v>
      </c>
      <c r="O550" s="48">
        <v>2.7253650723267345E-5</v>
      </c>
      <c r="P550" s="48"/>
      <c r="Q550" s="48"/>
      <c r="R550" s="23"/>
      <c r="S550" s="48"/>
      <c r="T550" s="48"/>
      <c r="U550" s="48"/>
      <c r="V550" s="23"/>
    </row>
    <row r="551" spans="2:22" x14ac:dyDescent="0.3">
      <c r="B551" s="43">
        <v>503</v>
      </c>
      <c r="C551" s="44" t="s">
        <v>134</v>
      </c>
      <c r="D551" s="44"/>
      <c r="E551" s="44" t="s">
        <v>83</v>
      </c>
      <c r="F551" s="45"/>
      <c r="G551" s="45"/>
      <c r="H551" s="46">
        <f>SUM(H539:H550)</f>
        <v>0</v>
      </c>
      <c r="I551" s="46">
        <f t="shared" ref="I551:V551" si="43">SUM(I539:I550)</f>
        <v>0</v>
      </c>
      <c r="J551" s="46">
        <f t="shared" si="43"/>
        <v>0</v>
      </c>
      <c r="K551" s="46">
        <f t="shared" si="43"/>
        <v>0</v>
      </c>
      <c r="L551" s="46">
        <f t="shared" si="43"/>
        <v>1.2389533572999662E-3</v>
      </c>
      <c r="M551" s="46">
        <f t="shared" si="43"/>
        <v>0</v>
      </c>
      <c r="N551" s="46">
        <f t="shared" si="43"/>
        <v>2.477906714599933E-4</v>
      </c>
      <c r="O551" s="46">
        <f t="shared" si="43"/>
        <v>6.0821346631089262E-5</v>
      </c>
      <c r="P551" s="46">
        <f t="shared" si="43"/>
        <v>0</v>
      </c>
      <c r="Q551" s="46">
        <f t="shared" si="43"/>
        <v>0</v>
      </c>
      <c r="R551" s="47">
        <f t="shared" si="43"/>
        <v>0</v>
      </c>
      <c r="S551" s="46">
        <f t="shared" si="43"/>
        <v>0</v>
      </c>
      <c r="T551" s="46">
        <f t="shared" si="43"/>
        <v>0</v>
      </c>
      <c r="U551" s="46">
        <f t="shared" si="43"/>
        <v>0</v>
      </c>
      <c r="V551" s="47">
        <f t="shared" si="43"/>
        <v>0</v>
      </c>
    </row>
    <row r="552" spans="2:22" ht="57.6" x14ac:dyDescent="0.3">
      <c r="B552" s="54" t="s">
        <v>203</v>
      </c>
      <c r="C552" s="54" t="s">
        <v>204</v>
      </c>
      <c r="D552" s="54" t="s">
        <v>205</v>
      </c>
      <c r="E552" s="39" t="s">
        <v>22</v>
      </c>
      <c r="F552" s="40">
        <v>1</v>
      </c>
      <c r="G552" s="40" t="s">
        <v>104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0">
        <v>0</v>
      </c>
      <c r="N552" s="75">
        <v>0</v>
      </c>
      <c r="O552" s="75">
        <v>0</v>
      </c>
      <c r="P552" s="75">
        <v>0</v>
      </c>
      <c r="Q552" s="75">
        <v>0</v>
      </c>
      <c r="R552" s="76">
        <v>0</v>
      </c>
      <c r="S552" s="75">
        <v>0</v>
      </c>
      <c r="T552" s="75">
        <v>0</v>
      </c>
      <c r="U552" s="75">
        <v>0</v>
      </c>
      <c r="V552" s="76">
        <v>0</v>
      </c>
    </row>
    <row r="553" spans="2:22" ht="57.6" x14ac:dyDescent="0.3">
      <c r="B553" s="54" t="s">
        <v>203</v>
      </c>
      <c r="C553" s="54" t="s">
        <v>204</v>
      </c>
      <c r="D553" s="54" t="s">
        <v>205</v>
      </c>
      <c r="E553" s="39" t="s">
        <v>23</v>
      </c>
      <c r="F553" s="40">
        <v>1</v>
      </c>
      <c r="G553" s="40" t="s">
        <v>104</v>
      </c>
      <c r="H553" s="75">
        <v>0</v>
      </c>
      <c r="I553" s="75">
        <v>0</v>
      </c>
      <c r="J553" s="75">
        <v>0</v>
      </c>
      <c r="K553" s="75">
        <v>0</v>
      </c>
      <c r="L553" s="75">
        <v>0</v>
      </c>
      <c r="M553" s="70">
        <v>0</v>
      </c>
      <c r="N553" s="75">
        <v>0</v>
      </c>
      <c r="O553" s="75">
        <v>0</v>
      </c>
      <c r="P553" s="75">
        <v>0</v>
      </c>
      <c r="Q553" s="75">
        <v>0</v>
      </c>
      <c r="R553" s="76">
        <v>0</v>
      </c>
      <c r="S553" s="75">
        <v>0</v>
      </c>
      <c r="T553" s="75">
        <v>0</v>
      </c>
      <c r="U553" s="75">
        <v>0</v>
      </c>
      <c r="V553" s="76">
        <v>0</v>
      </c>
    </row>
    <row r="554" spans="2:22" ht="57.6" x14ac:dyDescent="0.3">
      <c r="B554" s="54" t="s">
        <v>203</v>
      </c>
      <c r="C554" s="54" t="s">
        <v>204</v>
      </c>
      <c r="D554" s="54" t="s">
        <v>205</v>
      </c>
      <c r="E554" s="39" t="s">
        <v>24</v>
      </c>
      <c r="F554" s="40">
        <v>1</v>
      </c>
      <c r="G554" s="40" t="s">
        <v>104</v>
      </c>
      <c r="H554" s="75">
        <v>0</v>
      </c>
      <c r="I554" s="75">
        <v>0</v>
      </c>
      <c r="J554" s="75">
        <v>0</v>
      </c>
      <c r="K554" s="75">
        <v>0</v>
      </c>
      <c r="L554" s="75">
        <v>0</v>
      </c>
      <c r="M554" s="70">
        <v>0</v>
      </c>
      <c r="N554" s="75">
        <v>0</v>
      </c>
      <c r="O554" s="75">
        <v>0</v>
      </c>
      <c r="P554" s="75">
        <v>0</v>
      </c>
      <c r="Q554" s="75">
        <v>0</v>
      </c>
      <c r="R554" s="76">
        <v>0</v>
      </c>
      <c r="S554" s="75">
        <v>0</v>
      </c>
      <c r="T554" s="75">
        <v>0</v>
      </c>
      <c r="U554" s="75">
        <v>0</v>
      </c>
      <c r="V554" s="76">
        <v>0</v>
      </c>
    </row>
    <row r="555" spans="2:22" ht="57.6" x14ac:dyDescent="0.3">
      <c r="B555" s="54" t="s">
        <v>203</v>
      </c>
      <c r="C555" s="54" t="s">
        <v>204</v>
      </c>
      <c r="D555" s="54" t="s">
        <v>205</v>
      </c>
      <c r="E555" s="39" t="s">
        <v>25</v>
      </c>
      <c r="F555" s="40">
        <v>2</v>
      </c>
      <c r="G555" s="40" t="s">
        <v>104</v>
      </c>
      <c r="H555" s="75">
        <v>0</v>
      </c>
      <c r="I555" s="75">
        <v>0</v>
      </c>
      <c r="J555" s="75">
        <v>0</v>
      </c>
      <c r="K555" s="75">
        <v>0</v>
      </c>
      <c r="L555" s="75">
        <v>0</v>
      </c>
      <c r="M555" s="70">
        <v>0</v>
      </c>
      <c r="N555" s="75">
        <v>0</v>
      </c>
      <c r="O555" s="75">
        <v>0</v>
      </c>
      <c r="P555" s="75">
        <v>0</v>
      </c>
      <c r="Q555" s="75">
        <v>0</v>
      </c>
      <c r="R555" s="76">
        <v>0</v>
      </c>
      <c r="S555" s="75">
        <v>0</v>
      </c>
      <c r="T555" s="75">
        <v>0</v>
      </c>
      <c r="U555" s="75">
        <v>0</v>
      </c>
      <c r="V555" s="76">
        <v>0</v>
      </c>
    </row>
    <row r="556" spans="2:22" ht="57.6" x14ac:dyDescent="0.3">
      <c r="B556" s="54" t="s">
        <v>203</v>
      </c>
      <c r="C556" s="54" t="s">
        <v>204</v>
      </c>
      <c r="D556" s="54" t="s">
        <v>205</v>
      </c>
      <c r="E556" s="39" t="s">
        <v>26</v>
      </c>
      <c r="F556" s="40">
        <v>2</v>
      </c>
      <c r="G556" s="40" t="s">
        <v>104</v>
      </c>
      <c r="H556" s="75">
        <v>0</v>
      </c>
      <c r="I556" s="75">
        <v>0</v>
      </c>
      <c r="J556" s="75">
        <v>0</v>
      </c>
      <c r="K556" s="75">
        <v>0</v>
      </c>
      <c r="L556" s="75">
        <v>0</v>
      </c>
      <c r="M556" s="70">
        <v>0</v>
      </c>
      <c r="N556" s="75">
        <v>0</v>
      </c>
      <c r="O556" s="75">
        <v>0</v>
      </c>
      <c r="P556" s="75">
        <v>0</v>
      </c>
      <c r="Q556" s="75">
        <v>0</v>
      </c>
      <c r="R556" s="76">
        <v>0</v>
      </c>
      <c r="S556" s="75">
        <v>0</v>
      </c>
      <c r="T556" s="75">
        <v>0</v>
      </c>
      <c r="U556" s="75">
        <v>0</v>
      </c>
      <c r="V556" s="76">
        <v>0</v>
      </c>
    </row>
    <row r="557" spans="2:22" ht="57.6" x14ac:dyDescent="0.3">
      <c r="B557" s="54" t="s">
        <v>203</v>
      </c>
      <c r="C557" s="54" t="s">
        <v>204</v>
      </c>
      <c r="D557" s="54" t="s">
        <v>205</v>
      </c>
      <c r="E557" s="39" t="s">
        <v>27</v>
      </c>
      <c r="F557" s="40">
        <v>2</v>
      </c>
      <c r="G557" s="40" t="s">
        <v>104</v>
      </c>
      <c r="H557" s="75">
        <v>0</v>
      </c>
      <c r="I557" s="75">
        <v>0</v>
      </c>
      <c r="J557" s="75">
        <v>0</v>
      </c>
      <c r="K557" s="75">
        <v>0</v>
      </c>
      <c r="L557" s="75">
        <v>0</v>
      </c>
      <c r="M557" s="70">
        <v>0</v>
      </c>
      <c r="N557" s="75">
        <v>0</v>
      </c>
      <c r="O557" s="75">
        <v>0</v>
      </c>
      <c r="P557" s="75">
        <v>0</v>
      </c>
      <c r="Q557" s="75">
        <v>0</v>
      </c>
      <c r="R557" s="76">
        <v>0</v>
      </c>
      <c r="S557" s="75">
        <v>0</v>
      </c>
      <c r="T557" s="75">
        <v>0</v>
      </c>
      <c r="U557" s="75">
        <v>0</v>
      </c>
      <c r="V557" s="76">
        <v>0</v>
      </c>
    </row>
    <row r="558" spans="2:22" ht="57.6" x14ac:dyDescent="0.3">
      <c r="B558" s="54" t="s">
        <v>203</v>
      </c>
      <c r="C558" s="54" t="s">
        <v>204</v>
      </c>
      <c r="D558" s="54" t="s">
        <v>205</v>
      </c>
      <c r="E558" s="39" t="s">
        <v>28</v>
      </c>
      <c r="F558" s="40">
        <v>3</v>
      </c>
      <c r="G558" s="40" t="s">
        <v>104</v>
      </c>
      <c r="H558" s="75">
        <v>0</v>
      </c>
      <c r="I558" s="75">
        <v>0</v>
      </c>
      <c r="J558" s="75">
        <v>0</v>
      </c>
      <c r="K558" s="75">
        <v>0</v>
      </c>
      <c r="L558" s="75">
        <v>0</v>
      </c>
      <c r="M558" s="70">
        <v>0</v>
      </c>
      <c r="N558" s="75">
        <v>0</v>
      </c>
      <c r="O558" s="75">
        <v>0</v>
      </c>
      <c r="P558" s="75">
        <v>0</v>
      </c>
      <c r="Q558" s="75">
        <v>0</v>
      </c>
      <c r="R558" s="76">
        <v>0</v>
      </c>
      <c r="S558" s="75">
        <v>0</v>
      </c>
      <c r="T558" s="75">
        <v>0</v>
      </c>
      <c r="U558" s="75">
        <v>0</v>
      </c>
      <c r="V558" s="76">
        <v>0</v>
      </c>
    </row>
    <row r="559" spans="2:22" ht="57.6" x14ac:dyDescent="0.3">
      <c r="B559" s="54" t="s">
        <v>203</v>
      </c>
      <c r="C559" s="54" t="s">
        <v>204</v>
      </c>
      <c r="D559" s="54" t="s">
        <v>205</v>
      </c>
      <c r="E559" s="39" t="s">
        <v>29</v>
      </c>
      <c r="F559" s="40">
        <v>3</v>
      </c>
      <c r="G559" s="40" t="s">
        <v>104</v>
      </c>
      <c r="H559" s="75">
        <v>0</v>
      </c>
      <c r="I559" s="75">
        <v>0</v>
      </c>
      <c r="J559" s="75">
        <v>0</v>
      </c>
      <c r="K559" s="75">
        <v>0</v>
      </c>
      <c r="L559" s="75">
        <v>0</v>
      </c>
      <c r="M559" s="70">
        <v>0</v>
      </c>
      <c r="N559" s="75">
        <v>0</v>
      </c>
      <c r="O559" s="75">
        <v>0</v>
      </c>
      <c r="P559" s="75">
        <v>0</v>
      </c>
      <c r="Q559" s="75">
        <v>0</v>
      </c>
      <c r="R559" s="76">
        <v>0</v>
      </c>
      <c r="S559" s="75">
        <v>0</v>
      </c>
      <c r="T559" s="75">
        <v>0</v>
      </c>
      <c r="U559" s="75">
        <v>0</v>
      </c>
      <c r="V559" s="76">
        <v>0</v>
      </c>
    </row>
    <row r="560" spans="2:22" ht="57.6" x14ac:dyDescent="0.3">
      <c r="B560" s="54" t="s">
        <v>203</v>
      </c>
      <c r="C560" s="54" t="s">
        <v>204</v>
      </c>
      <c r="D560" s="54" t="s">
        <v>205</v>
      </c>
      <c r="E560" s="39" t="s">
        <v>30</v>
      </c>
      <c r="F560" s="40">
        <v>3</v>
      </c>
      <c r="G560" s="40" t="s">
        <v>104</v>
      </c>
      <c r="H560" s="75">
        <v>0</v>
      </c>
      <c r="I560" s="75">
        <v>0</v>
      </c>
      <c r="J560" s="75">
        <v>0</v>
      </c>
      <c r="K560" s="75">
        <v>0</v>
      </c>
      <c r="L560" s="75">
        <v>0</v>
      </c>
      <c r="M560" s="70">
        <v>0</v>
      </c>
      <c r="N560" s="75">
        <v>0</v>
      </c>
      <c r="O560" s="75">
        <v>0</v>
      </c>
      <c r="P560" s="75">
        <v>0</v>
      </c>
      <c r="Q560" s="75">
        <v>0</v>
      </c>
      <c r="R560" s="76">
        <v>0</v>
      </c>
      <c r="S560" s="75">
        <v>0</v>
      </c>
      <c r="T560" s="75">
        <v>0</v>
      </c>
      <c r="U560" s="75">
        <v>0</v>
      </c>
      <c r="V560" s="76">
        <v>0</v>
      </c>
    </row>
    <row r="561" spans="2:22" ht="57.6" x14ac:dyDescent="0.3">
      <c r="B561" s="54" t="s">
        <v>203</v>
      </c>
      <c r="C561" s="54" t="s">
        <v>204</v>
      </c>
      <c r="D561" s="54" t="s">
        <v>205</v>
      </c>
      <c r="E561" s="39" t="s">
        <v>31</v>
      </c>
      <c r="F561" s="40">
        <v>4</v>
      </c>
      <c r="G561" s="40" t="s">
        <v>104</v>
      </c>
      <c r="H561" s="75">
        <v>0</v>
      </c>
      <c r="I561" s="75">
        <v>0</v>
      </c>
      <c r="J561" s="75">
        <v>0</v>
      </c>
      <c r="K561" s="75">
        <v>0</v>
      </c>
      <c r="L561" s="75">
        <v>0</v>
      </c>
      <c r="M561" s="70">
        <v>0</v>
      </c>
      <c r="N561" s="75">
        <v>0</v>
      </c>
      <c r="O561" s="75">
        <v>0</v>
      </c>
      <c r="P561" s="75">
        <v>0</v>
      </c>
      <c r="Q561" s="75">
        <v>0</v>
      </c>
      <c r="R561" s="76">
        <v>0</v>
      </c>
      <c r="S561" s="75">
        <v>0</v>
      </c>
      <c r="T561" s="75">
        <v>0</v>
      </c>
      <c r="U561" s="75">
        <v>0</v>
      </c>
      <c r="V561" s="76">
        <v>0</v>
      </c>
    </row>
    <row r="562" spans="2:22" ht="57.6" x14ac:dyDescent="0.3">
      <c r="B562" s="54" t="s">
        <v>203</v>
      </c>
      <c r="C562" s="54" t="s">
        <v>204</v>
      </c>
      <c r="D562" s="54" t="s">
        <v>205</v>
      </c>
      <c r="E562" s="39" t="s">
        <v>32</v>
      </c>
      <c r="F562" s="40">
        <v>4</v>
      </c>
      <c r="G562" s="40" t="s">
        <v>104</v>
      </c>
      <c r="H562" s="75">
        <v>0</v>
      </c>
      <c r="I562" s="75">
        <v>0</v>
      </c>
      <c r="J562" s="75">
        <v>0</v>
      </c>
      <c r="K562" s="75">
        <v>0</v>
      </c>
      <c r="L562" s="75">
        <v>0</v>
      </c>
      <c r="M562" s="70">
        <v>0</v>
      </c>
      <c r="N562" s="75">
        <v>0</v>
      </c>
      <c r="O562" s="75">
        <v>0</v>
      </c>
      <c r="P562" s="75">
        <v>0</v>
      </c>
      <c r="Q562" s="75">
        <v>0</v>
      </c>
      <c r="R562" s="76">
        <v>0</v>
      </c>
      <c r="S562" s="75">
        <v>0</v>
      </c>
      <c r="T562" s="75">
        <v>0</v>
      </c>
      <c r="U562" s="75">
        <v>0</v>
      </c>
      <c r="V562" s="76">
        <v>0</v>
      </c>
    </row>
    <row r="563" spans="2:22" ht="57.6" x14ac:dyDescent="0.3">
      <c r="B563" s="54" t="s">
        <v>203</v>
      </c>
      <c r="C563" s="54" t="s">
        <v>204</v>
      </c>
      <c r="D563" s="54" t="s">
        <v>205</v>
      </c>
      <c r="E563" s="39" t="s">
        <v>33</v>
      </c>
      <c r="F563" s="40">
        <v>4</v>
      </c>
      <c r="G563" s="40" t="s">
        <v>104</v>
      </c>
      <c r="H563" s="75">
        <v>0</v>
      </c>
      <c r="I563" s="75">
        <v>0</v>
      </c>
      <c r="J563" s="75">
        <v>0</v>
      </c>
      <c r="K563" s="75">
        <v>0</v>
      </c>
      <c r="L563" s="75">
        <v>0</v>
      </c>
      <c r="M563" s="70">
        <v>0</v>
      </c>
      <c r="N563" s="75">
        <v>0</v>
      </c>
      <c r="O563" s="75">
        <v>0</v>
      </c>
      <c r="P563" s="75">
        <v>0</v>
      </c>
      <c r="Q563" s="75">
        <v>0</v>
      </c>
      <c r="R563" s="76">
        <v>0</v>
      </c>
      <c r="S563" s="75">
        <v>0</v>
      </c>
      <c r="T563" s="75">
        <v>0</v>
      </c>
      <c r="U563" s="75">
        <v>0</v>
      </c>
      <c r="V563" s="76">
        <v>0</v>
      </c>
    </row>
    <row r="564" spans="2:22" ht="43.2" x14ac:dyDescent="0.3">
      <c r="B564" s="72" t="s">
        <v>203</v>
      </c>
      <c r="C564" s="72" t="s">
        <v>204</v>
      </c>
      <c r="D564" s="44"/>
      <c r="E564" s="44" t="s">
        <v>83</v>
      </c>
      <c r="F564" s="45"/>
      <c r="G564" s="45"/>
      <c r="H564" s="73">
        <f>SUM(H552:H563)</f>
        <v>0</v>
      </c>
      <c r="I564" s="73">
        <f t="shared" ref="I564:P564" si="44">SUM(I552:I563)</f>
        <v>0</v>
      </c>
      <c r="J564" s="73">
        <f t="shared" si="44"/>
        <v>0</v>
      </c>
      <c r="K564" s="73">
        <f t="shared" si="44"/>
        <v>0</v>
      </c>
      <c r="L564" s="73">
        <f t="shared" si="44"/>
        <v>0</v>
      </c>
      <c r="M564" s="73">
        <f t="shared" si="44"/>
        <v>0</v>
      </c>
      <c r="N564" s="73">
        <f t="shared" si="44"/>
        <v>0</v>
      </c>
      <c r="O564" s="73">
        <f t="shared" si="44"/>
        <v>0</v>
      </c>
      <c r="P564" s="73">
        <f t="shared" si="44"/>
        <v>0</v>
      </c>
      <c r="Q564" s="73">
        <f>SUM(Q552:Q563)</f>
        <v>0</v>
      </c>
      <c r="R564" s="74">
        <f t="shared" ref="R564:V564" si="45">SUM(R552:R563)</f>
        <v>0</v>
      </c>
      <c r="S564" s="73">
        <f t="shared" si="45"/>
        <v>0</v>
      </c>
      <c r="T564" s="73">
        <f t="shared" si="45"/>
        <v>0</v>
      </c>
      <c r="U564" s="73">
        <f t="shared" si="45"/>
        <v>0</v>
      </c>
      <c r="V564" s="74">
        <f t="shared" si="45"/>
        <v>0</v>
      </c>
    </row>
    <row r="565" spans="2:22" x14ac:dyDescent="0.3">
      <c r="B565" s="54" t="s">
        <v>135</v>
      </c>
      <c r="C565" s="54" t="s">
        <v>136</v>
      </c>
      <c r="D565" s="39" t="s">
        <v>81</v>
      </c>
      <c r="E565" s="39" t="s">
        <v>22</v>
      </c>
      <c r="F565" s="40">
        <v>1</v>
      </c>
      <c r="G565" s="40" t="s">
        <v>82</v>
      </c>
      <c r="H565" s="70">
        <v>0.12303577571379427</v>
      </c>
      <c r="I565" s="70">
        <v>8.8192143054404855E-5</v>
      </c>
      <c r="J565" s="70"/>
      <c r="K565" s="70">
        <v>7.3235580782020401E-2</v>
      </c>
      <c r="L565" s="70">
        <v>2.7829520697167753E-3</v>
      </c>
      <c r="M565" s="70">
        <v>8.3488562091503273E-3</v>
      </c>
      <c r="N565" s="70">
        <v>1.1131808278867101E-2</v>
      </c>
      <c r="O565" s="70">
        <v>1.1131808278867101E-2</v>
      </c>
      <c r="P565" s="70">
        <v>2.1970674234606121E-3</v>
      </c>
      <c r="Q565" s="70">
        <v>8.0559138860222448E-3</v>
      </c>
      <c r="R565" s="71">
        <v>174.76487745021441</v>
      </c>
      <c r="S565" s="70">
        <v>3.2937217762950325E-3</v>
      </c>
      <c r="T565" s="70">
        <v>3.2937217762950321E-4</v>
      </c>
      <c r="U565" s="70">
        <v>1.3879343621717689E-4</v>
      </c>
      <c r="V565" s="71">
        <v>174.94537340355538</v>
      </c>
    </row>
    <row r="566" spans="2:22" x14ac:dyDescent="0.3">
      <c r="B566" s="54" t="s">
        <v>135</v>
      </c>
      <c r="C566" s="54" t="s">
        <v>136</v>
      </c>
      <c r="D566" s="39" t="s">
        <v>81</v>
      </c>
      <c r="E566" s="39" t="s">
        <v>23</v>
      </c>
      <c r="F566" s="40">
        <v>1</v>
      </c>
      <c r="G566" s="40" t="s">
        <v>82</v>
      </c>
      <c r="H566" s="70">
        <v>1.1229216832932003E-2</v>
      </c>
      <c r="I566" s="70">
        <v>8.0491116634447213E-6</v>
      </c>
      <c r="J566" s="70"/>
      <c r="K566" s="70">
        <v>6.684057638650002E-3</v>
      </c>
      <c r="L566" s="70">
        <v>2.5399419026870005E-4</v>
      </c>
      <c r="M566" s="70">
        <v>7.6198257080610033E-4</v>
      </c>
      <c r="N566" s="70">
        <v>1.0159767610748002E-3</v>
      </c>
      <c r="O566" s="70">
        <v>1.0159767610748002E-3</v>
      </c>
      <c r="P566" s="70">
        <v>2.0052172915950006E-4</v>
      </c>
      <c r="Q566" s="70">
        <v>7.3524634025150032E-4</v>
      </c>
      <c r="R566" s="71">
        <v>15.950423299921715</v>
      </c>
      <c r="S566" s="70">
        <v>3.0061106860010774E-4</v>
      </c>
      <c r="T566" s="70">
        <v>3.0061106860010772E-5</v>
      </c>
      <c r="U566" s="70">
        <v>1.2667385410694491E-5</v>
      </c>
      <c r="V566" s="71">
        <v>15.966896786481001</v>
      </c>
    </row>
    <row r="567" spans="2:22" x14ac:dyDescent="0.3">
      <c r="B567" s="54" t="s">
        <v>135</v>
      </c>
      <c r="C567" s="54" t="s">
        <v>136</v>
      </c>
      <c r="D567" s="39" t="s">
        <v>81</v>
      </c>
      <c r="E567" s="39" t="s">
        <v>24</v>
      </c>
      <c r="F567" s="40">
        <v>1</v>
      </c>
      <c r="G567" s="40" t="s">
        <v>82</v>
      </c>
      <c r="H567" s="70">
        <v>4.9162940029813095E-3</v>
      </c>
      <c r="I567" s="70">
        <v>3.5240034981128602E-6</v>
      </c>
      <c r="J567" s="70"/>
      <c r="K567" s="70">
        <v>2.9263654779650649E-3</v>
      </c>
      <c r="L567" s="70">
        <v>1.1120188816267247E-4</v>
      </c>
      <c r="M567" s="70">
        <v>3.3360566448801745E-4</v>
      </c>
      <c r="N567" s="70">
        <v>4.4480755265068989E-4</v>
      </c>
      <c r="O567" s="70">
        <v>4.4480755265068989E-4</v>
      </c>
      <c r="P567" s="70">
        <v>8.7790964338951952E-5</v>
      </c>
      <c r="Q567" s="70">
        <v>3.2190020257615715E-4</v>
      </c>
      <c r="R567" s="71">
        <v>6.9832982639042518</v>
      </c>
      <c r="S567" s="70">
        <v>1.3161135062013293E-4</v>
      </c>
      <c r="T567" s="70">
        <v>1.3161135062013292E-5</v>
      </c>
      <c r="U567" s="70">
        <v>5.5459425046821831E-6</v>
      </c>
      <c r="V567" s="71">
        <v>6.9905105659182354</v>
      </c>
    </row>
    <row r="568" spans="2:22" x14ac:dyDescent="0.3">
      <c r="B568" s="54" t="s">
        <v>135</v>
      </c>
      <c r="C568" s="54" t="s">
        <v>136</v>
      </c>
      <c r="D568" s="39" t="s">
        <v>81</v>
      </c>
      <c r="E568" s="39" t="s">
        <v>25</v>
      </c>
      <c r="F568" s="40">
        <v>2</v>
      </c>
      <c r="G568" s="40" t="s">
        <v>82</v>
      </c>
      <c r="H568" s="70">
        <v>8.2926843251920665E-2</v>
      </c>
      <c r="I568" s="70">
        <v>5.9442027984902892E-5</v>
      </c>
      <c r="J568" s="70"/>
      <c r="K568" s="70">
        <v>4.936121622138135E-2</v>
      </c>
      <c r="L568" s="70">
        <v>1.8757262164124911E-3</v>
      </c>
      <c r="M568" s="70">
        <v>5.6271786492374737E-3</v>
      </c>
      <c r="N568" s="70">
        <v>7.5029048656499644E-3</v>
      </c>
      <c r="O568" s="70">
        <v>7.5029048656499644E-3</v>
      </c>
      <c r="P568" s="70">
        <v>1.4808364866414404E-3</v>
      </c>
      <c r="Q568" s="70">
        <v>5.4297337843519479E-3</v>
      </c>
      <c r="R568" s="71">
        <v>117.79256492004374</v>
      </c>
      <c r="S568" s="70">
        <v>2.21998803090923E-3</v>
      </c>
      <c r="T568" s="70">
        <v>2.2199880309092302E-4</v>
      </c>
      <c r="U568" s="70">
        <v>9.3547599978977935E-5</v>
      </c>
      <c r="V568" s="71">
        <v>117.91422026413757</v>
      </c>
    </row>
    <row r="569" spans="2:22" x14ac:dyDescent="0.3">
      <c r="B569" s="54" t="s">
        <v>135</v>
      </c>
      <c r="C569" s="54" t="s">
        <v>136</v>
      </c>
      <c r="D569" s="39" t="s">
        <v>81</v>
      </c>
      <c r="E569" s="39" t="s">
        <v>26</v>
      </c>
      <c r="F569" s="40">
        <v>2</v>
      </c>
      <c r="G569" s="40" t="s">
        <v>82</v>
      </c>
      <c r="H569" s="70">
        <v>0.15451611053778236</v>
      </c>
      <c r="I569" s="70">
        <v>1.1075727239252509E-4</v>
      </c>
      <c r="J569" s="70"/>
      <c r="K569" s="70">
        <v>9.1973875320108547E-2</v>
      </c>
      <c r="L569" s="70">
        <v>3.4950072621641247E-3</v>
      </c>
      <c r="M569" s="70">
        <v>1.0485021786492375E-2</v>
      </c>
      <c r="N569" s="70">
        <v>1.3980029048656499E-2</v>
      </c>
      <c r="O569" s="70">
        <v>1.3980029048656499E-2</v>
      </c>
      <c r="P569" s="70">
        <v>2.7592162596032565E-3</v>
      </c>
      <c r="Q569" s="70">
        <v>1.011712628521194E-2</v>
      </c>
      <c r="R569" s="71">
        <v>219.48078894577768</v>
      </c>
      <c r="S569" s="70">
        <v>4.1364641716128466E-3</v>
      </c>
      <c r="T569" s="70">
        <v>4.1364641716128467E-4</v>
      </c>
      <c r="U569" s="70">
        <v>1.7430557744715816E-4</v>
      </c>
      <c r="V569" s="71">
        <v>219.70746718238206</v>
      </c>
    </row>
    <row r="570" spans="2:22" x14ac:dyDescent="0.3">
      <c r="B570" s="54" t="s">
        <v>135</v>
      </c>
      <c r="C570" s="54" t="s">
        <v>136</v>
      </c>
      <c r="D570" s="39" t="s">
        <v>81</v>
      </c>
      <c r="E570" s="39" t="s">
        <v>27</v>
      </c>
      <c r="F570" s="40">
        <v>2</v>
      </c>
      <c r="G570" s="40" t="s">
        <v>82</v>
      </c>
      <c r="H570" s="70">
        <v>0.15451611053778236</v>
      </c>
      <c r="I570" s="70">
        <v>1.1075727239252509E-4</v>
      </c>
      <c r="J570" s="70"/>
      <c r="K570" s="70">
        <v>9.1973875320108547E-2</v>
      </c>
      <c r="L570" s="70">
        <v>3.4950072621641247E-3</v>
      </c>
      <c r="M570" s="70">
        <v>1.0485021786492375E-2</v>
      </c>
      <c r="N570" s="70">
        <v>1.3980029048656499E-2</v>
      </c>
      <c r="O570" s="70">
        <v>1.3980029048656499E-2</v>
      </c>
      <c r="P570" s="70">
        <v>2.7592162596032565E-3</v>
      </c>
      <c r="Q570" s="70">
        <v>1.011712628521194E-2</v>
      </c>
      <c r="R570" s="71">
        <v>219.48078894577768</v>
      </c>
      <c r="S570" s="70">
        <v>4.1364641716128466E-3</v>
      </c>
      <c r="T570" s="70">
        <v>4.1364641716128467E-4</v>
      </c>
      <c r="U570" s="70">
        <v>1.7430557744715816E-4</v>
      </c>
      <c r="V570" s="71">
        <v>219.70746718238206</v>
      </c>
    </row>
    <row r="571" spans="2:22" x14ac:dyDescent="0.3">
      <c r="B571" s="54" t="s">
        <v>135</v>
      </c>
      <c r="C571" s="54" t="s">
        <v>136</v>
      </c>
      <c r="D571" s="39" t="s">
        <v>81</v>
      </c>
      <c r="E571" s="39" t="s">
        <v>28</v>
      </c>
      <c r="F571" s="40">
        <v>3</v>
      </c>
      <c r="G571" s="40" t="s">
        <v>82</v>
      </c>
      <c r="H571" s="70">
        <v>3.449031074418072E-2</v>
      </c>
      <c r="I571" s="70">
        <v>2.4722682500230141E-5</v>
      </c>
      <c r="J571" s="70"/>
      <c r="K571" s="70">
        <v>2.0529946871536139E-2</v>
      </c>
      <c r="L571" s="70">
        <v>7.8013798111837326E-4</v>
      </c>
      <c r="M571" s="70">
        <v>2.3404139433551201E-3</v>
      </c>
      <c r="N571" s="70">
        <v>3.120551924473493E-3</v>
      </c>
      <c r="O571" s="70">
        <v>3.120551924473493E-3</v>
      </c>
      <c r="P571" s="70">
        <v>6.1589840614608414E-4</v>
      </c>
      <c r="Q571" s="70">
        <v>2.2582941558689754E-3</v>
      </c>
      <c r="R571" s="71">
        <v>48.991400228565837</v>
      </c>
      <c r="S571" s="70">
        <v>9.2332077324850802E-4</v>
      </c>
      <c r="T571" s="70">
        <v>9.233207732485081E-5</v>
      </c>
      <c r="U571" s="70">
        <v>3.8907616232847904E-5</v>
      </c>
      <c r="V571" s="71">
        <v>49.041998206939851</v>
      </c>
    </row>
    <row r="572" spans="2:22" x14ac:dyDescent="0.3">
      <c r="B572" s="54" t="s">
        <v>135</v>
      </c>
      <c r="C572" s="54" t="s">
        <v>136</v>
      </c>
      <c r="D572" s="39" t="s">
        <v>81</v>
      </c>
      <c r="E572" s="39" t="s">
        <v>29</v>
      </c>
      <c r="F572" s="40">
        <v>3</v>
      </c>
      <c r="G572" s="40" t="s">
        <v>82</v>
      </c>
      <c r="H572" s="70">
        <v>3.2002063983488135E-2</v>
      </c>
      <c r="I572" s="70">
        <v>2.2939105219552609E-5</v>
      </c>
      <c r="J572" s="70"/>
      <c r="K572" s="70">
        <v>1.9048847609219127E-2</v>
      </c>
      <c r="L572" s="70">
        <v>7.2385620915032688E-4</v>
      </c>
      <c r="M572" s="70">
        <v>2.1715686274509805E-3</v>
      </c>
      <c r="N572" s="70">
        <v>2.8954248366013075E-3</v>
      </c>
      <c r="O572" s="70">
        <v>2.8954248366013075E-3</v>
      </c>
      <c r="P572" s="70">
        <v>5.7146542827657377E-4</v>
      </c>
      <c r="Q572" s="70">
        <v>2.0953732370141039E-3</v>
      </c>
      <c r="R572" s="71">
        <v>45.456996209283687</v>
      </c>
      <c r="S572" s="70">
        <v>8.5670931415913467E-4</v>
      </c>
      <c r="T572" s="70">
        <v>8.5670931415913457E-5</v>
      </c>
      <c r="U572" s="70">
        <v>3.610069023047815E-5</v>
      </c>
      <c r="V572" s="71">
        <v>45.503943879699605</v>
      </c>
    </row>
    <row r="573" spans="2:22" x14ac:dyDescent="0.3">
      <c r="B573" s="54" t="s">
        <v>135</v>
      </c>
      <c r="C573" s="54" t="s">
        <v>136</v>
      </c>
      <c r="D573" s="39" t="s">
        <v>81</v>
      </c>
      <c r="E573" s="39" t="s">
        <v>30</v>
      </c>
      <c r="F573" s="40">
        <v>3</v>
      </c>
      <c r="G573" s="40" t="s">
        <v>82</v>
      </c>
      <c r="H573" s="70">
        <v>6.5581355349157211E-2</v>
      </c>
      <c r="I573" s="70">
        <v>4.7008768296050811E-5</v>
      </c>
      <c r="J573" s="70"/>
      <c r="K573" s="70">
        <v>3.9036521041165E-2</v>
      </c>
      <c r="L573" s="70">
        <v>1.4833877995642701E-3</v>
      </c>
      <c r="M573" s="70">
        <v>4.4501633986928106E-3</v>
      </c>
      <c r="N573" s="70">
        <v>5.9335511982570805E-3</v>
      </c>
      <c r="O573" s="70">
        <v>5.9335511982570805E-3</v>
      </c>
      <c r="P573" s="70">
        <v>1.17109563123495E-3</v>
      </c>
      <c r="Q573" s="70">
        <v>4.2940173145281507E-3</v>
      </c>
      <c r="R573" s="71">
        <v>93.154348514660725</v>
      </c>
      <c r="S573" s="70">
        <v>1.7556416983539526E-3</v>
      </c>
      <c r="T573" s="70">
        <v>1.7556416983539527E-4</v>
      </c>
      <c r="U573" s="70">
        <v>7.3980609362458408E-5</v>
      </c>
      <c r="V573" s="71">
        <v>93.25055767973052</v>
      </c>
    </row>
    <row r="574" spans="2:22" x14ac:dyDescent="0.3">
      <c r="B574" s="54" t="s">
        <v>135</v>
      </c>
      <c r="C574" s="54" t="s">
        <v>136</v>
      </c>
      <c r="D574" s="39" t="s">
        <v>81</v>
      </c>
      <c r="E574" s="39" t="s">
        <v>31</v>
      </c>
      <c r="F574" s="40">
        <v>4</v>
      </c>
      <c r="G574" s="40" t="s">
        <v>82</v>
      </c>
      <c r="H574" s="70">
        <v>0.10147632152276115</v>
      </c>
      <c r="I574" s="70">
        <v>7.2738308938598913E-5</v>
      </c>
      <c r="J574" s="70"/>
      <c r="K574" s="70">
        <v>6.0402572334976881E-2</v>
      </c>
      <c r="L574" s="70">
        <v>2.2952977487291216E-3</v>
      </c>
      <c r="M574" s="70">
        <v>6.8858932461873653E-3</v>
      </c>
      <c r="N574" s="70">
        <v>9.1811909949164865E-3</v>
      </c>
      <c r="O574" s="70">
        <v>9.1811909949164865E-3</v>
      </c>
      <c r="P574" s="70">
        <v>1.8120771700493063E-3</v>
      </c>
      <c r="Q574" s="70">
        <v>6.6442829568474568E-3</v>
      </c>
      <c r="R574" s="71">
        <v>144.14097681862779</v>
      </c>
      <c r="S574" s="70">
        <v>2.7165657146367844E-3</v>
      </c>
      <c r="T574" s="70">
        <v>2.7165657146367846E-4</v>
      </c>
      <c r="U574" s="70">
        <v>1.144727805966441E-4</v>
      </c>
      <c r="V574" s="71">
        <v>144.2898446197899</v>
      </c>
    </row>
    <row r="575" spans="2:22" x14ac:dyDescent="0.3">
      <c r="B575" s="54" t="s">
        <v>135</v>
      </c>
      <c r="C575" s="54" t="s">
        <v>136</v>
      </c>
      <c r="D575" s="39" t="s">
        <v>81</v>
      </c>
      <c r="E575" s="39" t="s">
        <v>32</v>
      </c>
      <c r="F575" s="40">
        <v>4</v>
      </c>
      <c r="G575" s="40" t="s">
        <v>82</v>
      </c>
      <c r="H575" s="70">
        <v>0.11107212475633528</v>
      </c>
      <c r="I575" s="70">
        <v>7.9616588419405328E-5</v>
      </c>
      <c r="J575" s="70"/>
      <c r="K575" s="70">
        <v>6.6114359974009093E-2</v>
      </c>
      <c r="L575" s="70">
        <v>2.5123456790123459E-3</v>
      </c>
      <c r="M575" s="70">
        <v>7.5370370370370374E-3</v>
      </c>
      <c r="N575" s="70">
        <v>1.0049382716049384E-2</v>
      </c>
      <c r="O575" s="70">
        <v>1.0049382716049384E-2</v>
      </c>
      <c r="P575" s="70">
        <v>1.9834307992202729E-3</v>
      </c>
      <c r="Q575" s="70">
        <v>7.2725795971410011E-3</v>
      </c>
      <c r="R575" s="71">
        <v>157.77123489944009</v>
      </c>
      <c r="S575" s="70">
        <v>2.9734495834798356E-3</v>
      </c>
      <c r="T575" s="70">
        <v>2.973449583479836E-4</v>
      </c>
      <c r="U575" s="70">
        <v>1.2529755490578296E-4</v>
      </c>
      <c r="V575" s="71">
        <v>157.93417993661478</v>
      </c>
    </row>
    <row r="576" spans="2:22" x14ac:dyDescent="0.3">
      <c r="B576" s="54" t="s">
        <v>135</v>
      </c>
      <c r="C576" s="54" t="s">
        <v>136</v>
      </c>
      <c r="D576" s="39" t="s">
        <v>81</v>
      </c>
      <c r="E576" s="39" t="s">
        <v>33</v>
      </c>
      <c r="F576" s="40">
        <v>4</v>
      </c>
      <c r="G576" s="40" t="s">
        <v>82</v>
      </c>
      <c r="H576" s="70">
        <v>0.22889863547758282</v>
      </c>
      <c r="I576" s="70">
        <v>1.6407472613458527E-4</v>
      </c>
      <c r="J576" s="70"/>
      <c r="K576" s="70">
        <v>0.13624918778427547</v>
      </c>
      <c r="L576" s="70">
        <v>5.1774691358024687E-3</v>
      </c>
      <c r="M576" s="70">
        <v>1.5532407407407406E-2</v>
      </c>
      <c r="N576" s="70">
        <v>2.0709876543209875E-2</v>
      </c>
      <c r="O576" s="70">
        <v>2.0709876543209875E-2</v>
      </c>
      <c r="P576" s="70">
        <v>4.0874756335282647E-3</v>
      </c>
      <c r="Q576" s="70">
        <v>1.4987410656270305E-2</v>
      </c>
      <c r="R576" s="71">
        <v>325.13666651573794</v>
      </c>
      <c r="S576" s="70">
        <v>6.1277170470361471E-3</v>
      </c>
      <c r="T576" s="70">
        <v>6.1277170470361471E-4</v>
      </c>
      <c r="U576" s="70">
        <v>2.5821455571799863E-4</v>
      </c>
      <c r="V576" s="71">
        <v>325.47246540991551</v>
      </c>
    </row>
    <row r="577" spans="2:22" x14ac:dyDescent="0.3">
      <c r="B577" s="72" t="s">
        <v>135</v>
      </c>
      <c r="C577" s="72" t="s">
        <v>136</v>
      </c>
      <c r="D577" s="44" t="s">
        <v>81</v>
      </c>
      <c r="E577" s="44" t="s">
        <v>83</v>
      </c>
      <c r="F577" s="45"/>
      <c r="G577" s="45"/>
      <c r="H577" s="73">
        <f>SUM(H565:H576)</f>
        <v>1.1046611627106984</v>
      </c>
      <c r="I577" s="73">
        <f>SUM(I565:I576)</f>
        <v>7.9182201049433866E-4</v>
      </c>
      <c r="J577" s="73">
        <f>SUM(J565:J576)</f>
        <v>0</v>
      </c>
      <c r="K577" s="73">
        <f>SUM(K565:K576)</f>
        <v>0.65753640637541566</v>
      </c>
      <c r="L577" s="73">
        <f t="shared" ref="L577:V577" si="46">SUM(L565:L576)</f>
        <v>2.4986383442265794E-2</v>
      </c>
      <c r="M577" s="73">
        <f t="shared" si="46"/>
        <v>7.4959150326797383E-2</v>
      </c>
      <c r="N577" s="73">
        <f t="shared" si="46"/>
        <v>9.9945533769063177E-2</v>
      </c>
      <c r="O577" s="73">
        <f t="shared" si="46"/>
        <v>9.9945533769063177E-2</v>
      </c>
      <c r="P577" s="73">
        <f t="shared" si="46"/>
        <v>1.9726092191262472E-2</v>
      </c>
      <c r="Q577" s="73">
        <f t="shared" si="46"/>
        <v>7.2329004701295732E-2</v>
      </c>
      <c r="R577" s="74">
        <f t="shared" si="46"/>
        <v>1569.1043650119555</v>
      </c>
      <c r="S577" s="73">
        <f t="shared" si="46"/>
        <v>2.9572264700564562E-2</v>
      </c>
      <c r="T577" s="73">
        <f t="shared" si="46"/>
        <v>2.9572264700564559E-3</v>
      </c>
      <c r="U577" s="73">
        <f t="shared" si="46"/>
        <v>1.246139326052058E-3</v>
      </c>
      <c r="V577" s="74">
        <f t="shared" si="46"/>
        <v>1570.7249251175465</v>
      </c>
    </row>
    <row r="578" spans="2:22" x14ac:dyDescent="0.3">
      <c r="B578" s="54" t="s">
        <v>206</v>
      </c>
      <c r="C578" s="54" t="s">
        <v>207</v>
      </c>
      <c r="D578" s="39" t="s">
        <v>81</v>
      </c>
      <c r="E578" s="39" t="s">
        <v>22</v>
      </c>
      <c r="F578" s="40">
        <v>1</v>
      </c>
      <c r="G578" s="40" t="s">
        <v>104</v>
      </c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1"/>
      <c r="S578" s="70"/>
      <c r="T578" s="70"/>
      <c r="U578" s="70"/>
      <c r="V578" s="71"/>
    </row>
    <row r="579" spans="2:22" x14ac:dyDescent="0.3">
      <c r="B579" s="54" t="s">
        <v>206</v>
      </c>
      <c r="C579" s="54" t="s">
        <v>207</v>
      </c>
      <c r="D579" s="39" t="s">
        <v>81</v>
      </c>
      <c r="E579" s="39" t="s">
        <v>23</v>
      </c>
      <c r="F579" s="40">
        <v>1</v>
      </c>
      <c r="G579" s="40" t="s">
        <v>104</v>
      </c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1"/>
      <c r="S579" s="70"/>
      <c r="T579" s="70"/>
      <c r="U579" s="70"/>
      <c r="V579" s="71"/>
    </row>
    <row r="580" spans="2:22" x14ac:dyDescent="0.3">
      <c r="B580" s="54" t="s">
        <v>206</v>
      </c>
      <c r="C580" s="54" t="s">
        <v>207</v>
      </c>
      <c r="D580" s="39" t="s">
        <v>81</v>
      </c>
      <c r="E580" s="39" t="s">
        <v>24</v>
      </c>
      <c r="F580" s="40">
        <v>1</v>
      </c>
      <c r="G580" s="40" t="s">
        <v>104</v>
      </c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1"/>
      <c r="S580" s="70"/>
      <c r="T580" s="70"/>
      <c r="U580" s="70"/>
      <c r="V580" s="71"/>
    </row>
    <row r="581" spans="2:22" x14ac:dyDescent="0.3">
      <c r="B581" s="54" t="s">
        <v>206</v>
      </c>
      <c r="C581" s="54" t="s">
        <v>207</v>
      </c>
      <c r="D581" s="39" t="s">
        <v>81</v>
      </c>
      <c r="E581" s="39" t="s">
        <v>25</v>
      </c>
      <c r="F581" s="40">
        <v>2</v>
      </c>
      <c r="G581" s="40" t="s">
        <v>104</v>
      </c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1"/>
      <c r="S581" s="70"/>
      <c r="T581" s="70"/>
      <c r="U581" s="70"/>
      <c r="V581" s="71"/>
    </row>
    <row r="582" spans="2:22" x14ac:dyDescent="0.3">
      <c r="B582" s="54" t="s">
        <v>206</v>
      </c>
      <c r="C582" s="54" t="s">
        <v>207</v>
      </c>
      <c r="D582" s="39" t="s">
        <v>81</v>
      </c>
      <c r="E582" s="39" t="s">
        <v>26</v>
      </c>
      <c r="F582" s="40">
        <v>2</v>
      </c>
      <c r="G582" s="40" t="s">
        <v>104</v>
      </c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1"/>
      <c r="S582" s="70"/>
      <c r="T582" s="70"/>
      <c r="U582" s="70"/>
      <c r="V582" s="71"/>
    </row>
    <row r="583" spans="2:22" x14ac:dyDescent="0.3">
      <c r="B583" s="54" t="s">
        <v>206</v>
      </c>
      <c r="C583" s="54" t="s">
        <v>207</v>
      </c>
      <c r="D583" s="39" t="s">
        <v>81</v>
      </c>
      <c r="E583" s="39" t="s">
        <v>27</v>
      </c>
      <c r="F583" s="40">
        <v>2</v>
      </c>
      <c r="G583" s="40" t="s">
        <v>104</v>
      </c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1"/>
      <c r="S583" s="70"/>
      <c r="T583" s="70"/>
      <c r="U583" s="70"/>
      <c r="V583" s="71"/>
    </row>
    <row r="584" spans="2:22" x14ac:dyDescent="0.3">
      <c r="B584" s="54" t="s">
        <v>206</v>
      </c>
      <c r="C584" s="54" t="s">
        <v>207</v>
      </c>
      <c r="D584" s="39" t="s">
        <v>81</v>
      </c>
      <c r="E584" s="39" t="s">
        <v>28</v>
      </c>
      <c r="F584" s="40">
        <v>3</v>
      </c>
      <c r="G584" s="40" t="s">
        <v>104</v>
      </c>
      <c r="H584" s="70"/>
      <c r="I584" s="70"/>
      <c r="J584" s="70"/>
      <c r="K584" s="70"/>
      <c r="L584" s="70"/>
      <c r="M584" s="70"/>
      <c r="N584" s="70"/>
      <c r="O584" s="70"/>
      <c r="P584" s="70"/>
      <c r="Q584" s="75">
        <v>2.23</v>
      </c>
      <c r="R584" s="76"/>
      <c r="S584" s="75"/>
      <c r="T584" s="75"/>
      <c r="U584" s="75"/>
      <c r="V584" s="76">
        <v>246.2</v>
      </c>
    </row>
    <row r="585" spans="2:22" x14ac:dyDescent="0.3">
      <c r="B585" s="54" t="s">
        <v>206</v>
      </c>
      <c r="C585" s="54" t="s">
        <v>207</v>
      </c>
      <c r="D585" s="39" t="s">
        <v>81</v>
      </c>
      <c r="E585" s="39" t="s">
        <v>29</v>
      </c>
      <c r="F585" s="40">
        <v>3</v>
      </c>
      <c r="G585" s="40" t="s">
        <v>104</v>
      </c>
      <c r="H585" s="70"/>
      <c r="I585" s="70"/>
      <c r="J585" s="70"/>
      <c r="K585" s="70"/>
      <c r="L585" s="70"/>
      <c r="M585" s="70"/>
      <c r="N585" s="70"/>
      <c r="O585" s="70"/>
      <c r="P585" s="70"/>
      <c r="Q585" s="75"/>
      <c r="R585" s="76"/>
      <c r="S585" s="75"/>
      <c r="T585" s="75"/>
      <c r="U585" s="75"/>
      <c r="V585" s="76"/>
    </row>
    <row r="586" spans="2:22" x14ac:dyDescent="0.3">
      <c r="B586" s="54" t="s">
        <v>206</v>
      </c>
      <c r="C586" s="54" t="s">
        <v>207</v>
      </c>
      <c r="D586" s="39" t="s">
        <v>81</v>
      </c>
      <c r="E586" s="39" t="s">
        <v>30</v>
      </c>
      <c r="F586" s="40">
        <v>3</v>
      </c>
      <c r="G586" s="40" t="s">
        <v>104</v>
      </c>
      <c r="H586" s="70"/>
      <c r="I586" s="70"/>
      <c r="J586" s="70"/>
      <c r="K586" s="70"/>
      <c r="L586" s="70"/>
      <c r="M586" s="70"/>
      <c r="N586" s="70"/>
      <c r="O586" s="70"/>
      <c r="P586" s="70"/>
      <c r="Q586" s="75">
        <v>0.21000000000000002</v>
      </c>
      <c r="R586" s="76"/>
      <c r="S586" s="75">
        <v>0.1384</v>
      </c>
      <c r="T586" s="75"/>
      <c r="U586" s="75">
        <v>2E-3</v>
      </c>
      <c r="V586" s="76"/>
    </row>
    <row r="587" spans="2:22" x14ac:dyDescent="0.3">
      <c r="B587" s="54" t="s">
        <v>206</v>
      </c>
      <c r="C587" s="54" t="s">
        <v>207</v>
      </c>
      <c r="D587" s="39" t="s">
        <v>81</v>
      </c>
      <c r="E587" s="39" t="s">
        <v>31</v>
      </c>
      <c r="F587" s="40">
        <v>4</v>
      </c>
      <c r="G587" s="40" t="s">
        <v>104</v>
      </c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1"/>
      <c r="S587" s="70"/>
      <c r="T587" s="70"/>
      <c r="U587" s="70"/>
      <c r="V587" s="71"/>
    </row>
    <row r="588" spans="2:22" x14ac:dyDescent="0.3">
      <c r="B588" s="54" t="s">
        <v>206</v>
      </c>
      <c r="C588" s="54" t="s">
        <v>207</v>
      </c>
      <c r="D588" s="39" t="s">
        <v>81</v>
      </c>
      <c r="E588" s="39" t="s">
        <v>32</v>
      </c>
      <c r="F588" s="40">
        <v>4</v>
      </c>
      <c r="G588" s="40" t="s">
        <v>104</v>
      </c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1"/>
      <c r="S588" s="70"/>
      <c r="T588" s="70"/>
      <c r="U588" s="70"/>
      <c r="V588" s="71"/>
    </row>
    <row r="589" spans="2:22" x14ac:dyDescent="0.3">
      <c r="B589" s="54" t="s">
        <v>206</v>
      </c>
      <c r="C589" s="54" t="s">
        <v>207</v>
      </c>
      <c r="D589" s="39" t="s">
        <v>81</v>
      </c>
      <c r="E589" s="39" t="s">
        <v>33</v>
      </c>
      <c r="F589" s="40">
        <v>4</v>
      </c>
      <c r="G589" s="40" t="s">
        <v>104</v>
      </c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1"/>
      <c r="S589" s="70"/>
      <c r="T589" s="70"/>
      <c r="U589" s="70"/>
      <c r="V589" s="71"/>
    </row>
    <row r="590" spans="2:22" x14ac:dyDescent="0.3">
      <c r="B590" s="72" t="s">
        <v>206</v>
      </c>
      <c r="C590" s="72" t="s">
        <v>207</v>
      </c>
      <c r="D590" s="44" t="s">
        <v>81</v>
      </c>
      <c r="E590" s="44" t="s">
        <v>83</v>
      </c>
      <c r="F590" s="45"/>
      <c r="G590" s="45"/>
      <c r="H590" s="73">
        <f>SUM(H578:H589)</f>
        <v>0</v>
      </c>
      <c r="I590" s="73">
        <f>SUM(I578:I589)</f>
        <v>0</v>
      </c>
      <c r="J590" s="73">
        <f>SUM(J578:J589)</f>
        <v>0</v>
      </c>
      <c r="K590" s="73">
        <f>SUM(K578:K589)</f>
        <v>0</v>
      </c>
      <c r="L590" s="73">
        <f t="shared" ref="L590:V590" si="47">SUM(L578:L589)</f>
        <v>0</v>
      </c>
      <c r="M590" s="73">
        <f t="shared" si="47"/>
        <v>0</v>
      </c>
      <c r="N590" s="73">
        <f t="shared" si="47"/>
        <v>0</v>
      </c>
      <c r="O590" s="73">
        <f t="shared" si="47"/>
        <v>0</v>
      </c>
      <c r="P590" s="73">
        <f t="shared" si="47"/>
        <v>0</v>
      </c>
      <c r="Q590" s="73">
        <f t="shared" si="47"/>
        <v>2.44</v>
      </c>
      <c r="R590" s="74">
        <f t="shared" si="47"/>
        <v>0</v>
      </c>
      <c r="S590" s="73">
        <f t="shared" si="47"/>
        <v>0.1384</v>
      </c>
      <c r="T590" s="73">
        <f t="shared" si="47"/>
        <v>0</v>
      </c>
      <c r="U590" s="73">
        <f t="shared" si="47"/>
        <v>2E-3</v>
      </c>
      <c r="V590" s="74">
        <f t="shared" si="47"/>
        <v>246.2</v>
      </c>
    </row>
    <row r="591" spans="2:22" x14ac:dyDescent="0.3">
      <c r="B591" s="38" t="s">
        <v>139</v>
      </c>
      <c r="C591" s="39"/>
      <c r="E591" s="39" t="s">
        <v>22</v>
      </c>
      <c r="F591" s="40">
        <v>1</v>
      </c>
      <c r="G591" s="40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3">
      <c r="B592" s="38"/>
      <c r="C592" s="39"/>
      <c r="E592" s="39" t="s">
        <v>23</v>
      </c>
      <c r="F592" s="40">
        <v>1</v>
      </c>
      <c r="G592" s="40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3">
      <c r="B593" s="38"/>
      <c r="C593" s="39"/>
      <c r="E593" s="39" t="s">
        <v>24</v>
      </c>
      <c r="F593" s="40">
        <v>1</v>
      </c>
      <c r="G593" s="40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3">
      <c r="B594" s="38"/>
      <c r="C594" s="39"/>
      <c r="E594" s="39" t="s">
        <v>25</v>
      </c>
      <c r="F594" s="40">
        <v>2</v>
      </c>
      <c r="G594" s="40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3">
      <c r="B595" s="38"/>
      <c r="C595" s="39"/>
      <c r="E595" s="39" t="s">
        <v>26</v>
      </c>
      <c r="F595" s="40">
        <v>2</v>
      </c>
      <c r="G595" s="40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3">
      <c r="B596" s="38"/>
      <c r="C596" s="39"/>
      <c r="E596" s="39" t="s">
        <v>27</v>
      </c>
      <c r="F596" s="40">
        <v>2</v>
      </c>
      <c r="G596" s="40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3">
      <c r="B597" s="38"/>
      <c r="C597" s="39"/>
      <c r="E597" s="39" t="s">
        <v>28</v>
      </c>
      <c r="F597" s="40">
        <v>3</v>
      </c>
      <c r="G597" s="40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3">
      <c r="B598" s="38"/>
      <c r="C598" s="39"/>
      <c r="E598" s="39" t="s">
        <v>29</v>
      </c>
      <c r="F598" s="40">
        <v>3</v>
      </c>
      <c r="G598" s="40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3">
      <c r="B599" s="38"/>
      <c r="C599" s="39"/>
      <c r="E599" s="39" t="s">
        <v>30</v>
      </c>
      <c r="F599" s="40">
        <v>3</v>
      </c>
      <c r="G599" s="40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3">
      <c r="B600" s="38"/>
      <c r="C600" s="39"/>
      <c r="E600" s="39" t="s">
        <v>31</v>
      </c>
      <c r="F600" s="40">
        <v>4</v>
      </c>
      <c r="G600" s="40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3">
      <c r="B601" s="38"/>
      <c r="C601" s="39"/>
      <c r="E601" s="39" t="s">
        <v>32</v>
      </c>
      <c r="F601" s="40">
        <v>4</v>
      </c>
      <c r="G601" s="40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3">
      <c r="B602" s="38"/>
      <c r="C602" s="39"/>
      <c r="E602" s="39" t="s">
        <v>33</v>
      </c>
      <c r="F602" s="40">
        <v>4</v>
      </c>
      <c r="G602" s="40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3">
      <c r="B603" s="78"/>
      <c r="C603" s="78"/>
      <c r="D603" s="78"/>
      <c r="E603" s="78" t="s">
        <v>34</v>
      </c>
      <c r="F603" s="45"/>
      <c r="G603" s="45"/>
      <c r="H603" s="47">
        <f t="shared" si="49"/>
        <v>899.47528193101914</v>
      </c>
      <c r="I603" s="47">
        <f t="shared" si="49"/>
        <v>1.4226823833135002E-2</v>
      </c>
      <c r="J603" s="47">
        <f t="shared" si="49"/>
        <v>28.901078269584801</v>
      </c>
      <c r="K603" s="47">
        <f t="shared" si="49"/>
        <v>343.68515895287459</v>
      </c>
      <c r="L603" s="47">
        <f t="shared" si="49"/>
        <v>20.712803017274116</v>
      </c>
      <c r="M603" s="47">
        <f t="shared" si="49"/>
        <v>42.112680620835761</v>
      </c>
      <c r="N603" s="47">
        <f t="shared" si="49"/>
        <v>61.658908557449962</v>
      </c>
      <c r="O603" s="47">
        <f t="shared" si="49"/>
        <v>60.010633704790365</v>
      </c>
      <c r="P603" s="47">
        <f t="shared" si="49"/>
        <v>0.35536889457322168</v>
      </c>
      <c r="Q603" s="47">
        <f t="shared" si="49"/>
        <v>716.34351091949816</v>
      </c>
      <c r="R603" s="47">
        <f t="shared" si="49"/>
        <v>1527300.9925537573</v>
      </c>
      <c r="S603" s="47">
        <f t="shared" si="49"/>
        <v>471.87682876838943</v>
      </c>
      <c r="T603" s="47">
        <f t="shared" si="49"/>
        <v>7.2963986931174647</v>
      </c>
      <c r="U603" s="47">
        <f t="shared" si="49"/>
        <v>32.935907960022099</v>
      </c>
      <c r="V603" s="47">
        <f t="shared" si="49"/>
        <v>1541514.9703595161</v>
      </c>
    </row>
    <row r="604" spans="2:22" x14ac:dyDescent="0.3">
      <c r="E604" s="27" t="s">
        <v>140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3">
      <c r="H605" s="27">
        <f t="shared" ref="H605:V605" si="51">+H604-H603</f>
        <v>0</v>
      </c>
      <c r="I605" s="27">
        <f t="shared" si="51"/>
        <v>0</v>
      </c>
      <c r="J605" s="27">
        <f t="shared" si="51"/>
        <v>0</v>
      </c>
      <c r="K605" s="27">
        <f t="shared" si="51"/>
        <v>0</v>
      </c>
      <c r="L605" s="27">
        <f t="shared" si="51"/>
        <v>0</v>
      </c>
      <c r="M605" s="27">
        <f t="shared" si="51"/>
        <v>0</v>
      </c>
      <c r="N605" s="27">
        <f t="shared" si="51"/>
        <v>0</v>
      </c>
      <c r="O605" s="27">
        <f t="shared" si="51"/>
        <v>0</v>
      </c>
      <c r="P605" s="27">
        <f t="shared" si="51"/>
        <v>0</v>
      </c>
      <c r="Q605" s="27">
        <f t="shared" si="51"/>
        <v>0</v>
      </c>
      <c r="R605" s="27">
        <f t="shared" si="51"/>
        <v>0</v>
      </c>
      <c r="S605" s="27">
        <f t="shared" si="51"/>
        <v>0</v>
      </c>
      <c r="T605" s="27">
        <f t="shared" si="51"/>
        <v>0</v>
      </c>
      <c r="U605" s="27">
        <f t="shared" si="51"/>
        <v>0</v>
      </c>
      <c r="V605" s="27">
        <f t="shared" si="51"/>
        <v>0</v>
      </c>
    </row>
    <row r="609" spans="5:22" x14ac:dyDescent="0.3">
      <c r="E609" s="39"/>
      <c r="F609" s="40"/>
      <c r="G609" s="40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</row>
    <row r="610" spans="5:22" x14ac:dyDescent="0.3">
      <c r="E610" s="39"/>
      <c r="F610" s="40"/>
      <c r="G610" s="40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</row>
    <row r="611" spans="5:22" x14ac:dyDescent="0.3">
      <c r="E611" s="39"/>
      <c r="F611" s="40"/>
      <c r="G611" s="40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</row>
    <row r="612" spans="5:22" x14ac:dyDescent="0.3">
      <c r="E612" s="39"/>
      <c r="F612" s="40"/>
      <c r="G612" s="40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</row>
    <row r="613" spans="5:22" x14ac:dyDescent="0.3">
      <c r="E613" s="39"/>
      <c r="F613" s="40"/>
      <c r="G613" s="40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</row>
    <row r="614" spans="5:22" x14ac:dyDescent="0.3">
      <c r="E614" s="39"/>
      <c r="F614" s="40"/>
      <c r="G614" s="40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</row>
    <row r="615" spans="5:22" x14ac:dyDescent="0.3">
      <c r="E615" s="39"/>
      <c r="F615" s="40"/>
      <c r="G615" s="40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</row>
    <row r="616" spans="5:22" x14ac:dyDescent="0.3">
      <c r="E616" s="39"/>
      <c r="F616" s="40"/>
      <c r="G616" s="40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</row>
    <row r="617" spans="5:22" x14ac:dyDescent="0.3">
      <c r="E617" s="39"/>
      <c r="F617" s="40"/>
      <c r="G617" s="40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</row>
    <row r="618" spans="5:22" x14ac:dyDescent="0.3">
      <c r="E618" s="39"/>
      <c r="F618" s="40"/>
      <c r="G618" s="40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</row>
    <row r="619" spans="5:22" x14ac:dyDescent="0.3">
      <c r="E619" s="39"/>
      <c r="F619" s="40"/>
      <c r="G619" s="40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</row>
    <row r="620" spans="5:22" x14ac:dyDescent="0.3">
      <c r="E620" s="39"/>
      <c r="F620" s="40"/>
      <c r="G620" s="40"/>
      <c r="H620" s="48"/>
    </row>
    <row r="621" spans="5:22" x14ac:dyDescent="0.3">
      <c r="H621" s="48"/>
    </row>
    <row r="622" spans="5:22" x14ac:dyDescent="0.3">
      <c r="H622" s="48"/>
    </row>
    <row r="623" spans="5:22" x14ac:dyDescent="0.3">
      <c r="H623" s="48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00F4-BFAB-46CA-8EB0-DA1EBB677FF6}">
  <dimension ref="B1:AS44"/>
  <sheetViews>
    <sheetView showGridLines="0" workbookViewId="0">
      <pane xSplit="3" ySplit="8" topLeftCell="D24" activePane="bottomRight" state="frozen"/>
      <selection activeCell="D124" sqref="D124"/>
      <selection pane="topRight" activeCell="D124" sqref="D124"/>
      <selection pane="bottomLeft" activeCell="D124" sqref="D124"/>
      <selection pane="bottomRight" activeCell="G38" sqref="G38"/>
    </sheetView>
  </sheetViews>
  <sheetFormatPr defaultColWidth="9.109375" defaultRowHeight="14.4" x14ac:dyDescent="0.3"/>
  <cols>
    <col min="1" max="1" width="3.33203125" style="27" customWidth="1"/>
    <col min="2" max="2" width="17.44140625" style="27" customWidth="1"/>
    <col min="3" max="3" width="58.33203125" style="27" customWidth="1"/>
    <col min="4" max="4" width="26.33203125" style="27" customWidth="1"/>
    <col min="5" max="23" width="10.6640625" style="27" customWidth="1"/>
    <col min="24" max="24" width="12.33203125" style="27" customWidth="1"/>
    <col min="25" max="42" width="10.6640625" style="27" customWidth="1"/>
    <col min="43" max="43" width="12.33203125" style="27" customWidth="1"/>
    <col min="44" max="44" width="13.33203125" style="27" customWidth="1"/>
    <col min="45" max="115" width="12.6640625" style="27" customWidth="1"/>
    <col min="116" max="16384" width="9.109375" style="27"/>
  </cols>
  <sheetData>
    <row r="1" spans="2:45" x14ac:dyDescent="0.3">
      <c r="B1" s="79" t="s">
        <v>141</v>
      </c>
    </row>
    <row r="2" spans="2:45" x14ac:dyDescent="0.3">
      <c r="B2" s="32" t="s">
        <v>191</v>
      </c>
    </row>
    <row r="3" spans="2:45" x14ac:dyDescent="0.3">
      <c r="B3" s="79" t="s">
        <v>59</v>
      </c>
    </row>
    <row r="5" spans="2:45" x14ac:dyDescent="0.3">
      <c r="B5" s="79" t="s">
        <v>208</v>
      </c>
    </row>
    <row r="7" spans="2:45" ht="72" x14ac:dyDescent="0.3">
      <c r="B7" s="80"/>
      <c r="C7" s="80"/>
      <c r="D7" s="80"/>
      <c r="E7" s="81" t="s">
        <v>143</v>
      </c>
      <c r="F7" s="81" t="s">
        <v>144</v>
      </c>
      <c r="G7" s="81" t="s">
        <v>145</v>
      </c>
      <c r="H7" s="81" t="s">
        <v>146</v>
      </c>
      <c r="I7" s="81" t="s">
        <v>147</v>
      </c>
      <c r="J7" s="81" t="s">
        <v>148</v>
      </c>
      <c r="K7" s="81" t="s">
        <v>149</v>
      </c>
      <c r="L7" s="81" t="s">
        <v>150</v>
      </c>
      <c r="M7" s="81" t="s">
        <v>151</v>
      </c>
      <c r="N7" s="81" t="s">
        <v>152</v>
      </c>
      <c r="O7" s="81" t="s">
        <v>153</v>
      </c>
      <c r="P7" s="81" t="s">
        <v>154</v>
      </c>
      <c r="Q7" s="81" t="s">
        <v>156</v>
      </c>
      <c r="R7" s="81" t="s">
        <v>157</v>
      </c>
      <c r="S7" s="81" t="s">
        <v>158</v>
      </c>
      <c r="T7" s="81" t="s">
        <v>159</v>
      </c>
      <c r="U7" s="81" t="s">
        <v>160</v>
      </c>
      <c r="V7" s="81" t="s">
        <v>161</v>
      </c>
      <c r="W7" s="81" t="s">
        <v>162</v>
      </c>
      <c r="X7" s="81" t="s">
        <v>163</v>
      </c>
      <c r="Y7" s="81" t="s">
        <v>164</v>
      </c>
      <c r="Z7" s="81" t="s">
        <v>165</v>
      </c>
      <c r="AA7" s="81" t="s">
        <v>166</v>
      </c>
      <c r="AB7" s="81" t="s">
        <v>167</v>
      </c>
      <c r="AC7" s="81" t="s">
        <v>168</v>
      </c>
      <c r="AD7" s="81" t="s">
        <v>169</v>
      </c>
      <c r="AE7" s="81" t="s">
        <v>170</v>
      </c>
      <c r="AF7" s="81" t="s">
        <v>171</v>
      </c>
      <c r="AG7" s="81" t="s">
        <v>175</v>
      </c>
      <c r="AH7" s="81" t="s">
        <v>176</v>
      </c>
      <c r="AI7" s="81" t="s">
        <v>177</v>
      </c>
      <c r="AJ7" s="81" t="s">
        <v>178</v>
      </c>
      <c r="AK7" s="81" t="s">
        <v>179</v>
      </c>
      <c r="AL7" s="81" t="s">
        <v>180</v>
      </c>
      <c r="AM7" s="81" t="s">
        <v>181</v>
      </c>
      <c r="AN7" s="81" t="s">
        <v>182</v>
      </c>
      <c r="AO7" s="81" t="s">
        <v>183</v>
      </c>
      <c r="AP7" s="81" t="s">
        <v>184</v>
      </c>
      <c r="AQ7" s="81" t="s">
        <v>185</v>
      </c>
      <c r="AR7" s="82"/>
    </row>
    <row r="8" spans="2:45" x14ac:dyDescent="0.3">
      <c r="B8" s="78" t="s">
        <v>60</v>
      </c>
      <c r="C8" s="78" t="s">
        <v>61</v>
      </c>
      <c r="D8" s="83" t="s">
        <v>62</v>
      </c>
      <c r="E8" s="84" t="s">
        <v>187</v>
      </c>
      <c r="F8" s="84" t="s">
        <v>187</v>
      </c>
      <c r="G8" s="84" t="s">
        <v>187</v>
      </c>
      <c r="H8" s="84" t="s">
        <v>187</v>
      </c>
      <c r="I8" s="84" t="s">
        <v>187</v>
      </c>
      <c r="J8" s="84" t="s">
        <v>187</v>
      </c>
      <c r="K8" s="84" t="s">
        <v>187</v>
      </c>
      <c r="L8" s="84" t="s">
        <v>187</v>
      </c>
      <c r="M8" s="84" t="s">
        <v>187</v>
      </c>
      <c r="N8" s="84" t="s">
        <v>187</v>
      </c>
      <c r="O8" s="84" t="s">
        <v>187</v>
      </c>
      <c r="P8" s="84" t="s">
        <v>187</v>
      </c>
      <c r="Q8" s="84" t="s">
        <v>187</v>
      </c>
      <c r="R8" s="84" t="s">
        <v>187</v>
      </c>
      <c r="S8" s="84" t="s">
        <v>187</v>
      </c>
      <c r="T8" s="84" t="s">
        <v>187</v>
      </c>
      <c r="U8" s="84" t="s">
        <v>187</v>
      </c>
      <c r="V8" s="84" t="s">
        <v>187</v>
      </c>
      <c r="W8" s="84" t="s">
        <v>187</v>
      </c>
      <c r="X8" s="84" t="s">
        <v>187</v>
      </c>
      <c r="Y8" s="84" t="s">
        <v>187</v>
      </c>
      <c r="Z8" s="84" t="s">
        <v>187</v>
      </c>
      <c r="AA8" s="84" t="s">
        <v>187</v>
      </c>
      <c r="AB8" s="84" t="s">
        <v>187</v>
      </c>
      <c r="AC8" s="84" t="s">
        <v>187</v>
      </c>
      <c r="AD8" s="84" t="s">
        <v>187</v>
      </c>
      <c r="AE8" s="84" t="s">
        <v>187</v>
      </c>
      <c r="AF8" s="84" t="s">
        <v>187</v>
      </c>
      <c r="AG8" s="84" t="s">
        <v>187</v>
      </c>
      <c r="AH8" s="84" t="s">
        <v>187</v>
      </c>
      <c r="AI8" s="84" t="s">
        <v>187</v>
      </c>
      <c r="AJ8" s="84" t="s">
        <v>187</v>
      </c>
      <c r="AK8" s="84" t="s">
        <v>187</v>
      </c>
      <c r="AL8" s="84" t="s">
        <v>187</v>
      </c>
      <c r="AM8" s="84" t="s">
        <v>187</v>
      </c>
      <c r="AN8" s="84" t="s">
        <v>187</v>
      </c>
      <c r="AO8" s="84" t="s">
        <v>187</v>
      </c>
      <c r="AP8" s="84" t="s">
        <v>187</v>
      </c>
      <c r="AQ8" s="84" t="s">
        <v>187</v>
      </c>
      <c r="AR8" s="85"/>
      <c r="AS8" s="85" t="s">
        <v>209</v>
      </c>
    </row>
    <row r="9" spans="2:45" x14ac:dyDescent="0.3">
      <c r="B9" s="86">
        <v>101</v>
      </c>
      <c r="C9" s="53" t="s">
        <v>80</v>
      </c>
      <c r="D9" s="27" t="s">
        <v>81</v>
      </c>
      <c r="E9" s="53">
        <v>0.10092979362153777</v>
      </c>
      <c r="F9" s="53">
        <v>1.614876697944604E-2</v>
      </c>
      <c r="G9" s="53">
        <v>3.475642566490046E-3</v>
      </c>
      <c r="H9" s="53"/>
      <c r="I9" s="53">
        <v>1.0849952814315307E-3</v>
      </c>
      <c r="J9" s="53"/>
      <c r="K9" s="53"/>
      <c r="L9" s="53"/>
      <c r="M9" s="53"/>
      <c r="N9" s="53"/>
      <c r="O9" s="53">
        <v>8.0743834897230207E-2</v>
      </c>
      <c r="P9" s="53"/>
      <c r="Q9" s="53"/>
      <c r="R9" s="53">
        <v>0.30814975331767419</v>
      </c>
      <c r="S9" s="53"/>
      <c r="T9" s="53"/>
      <c r="U9" s="53"/>
      <c r="V9" s="53">
        <v>3.2802182926999768E-3</v>
      </c>
      <c r="W9" s="53"/>
      <c r="X9" s="53">
        <v>5.5511386491845765E-3</v>
      </c>
      <c r="Y9" s="53">
        <v>7.3174100375614864E-2</v>
      </c>
      <c r="Z9" s="53"/>
      <c r="AA9" s="53">
        <v>0.50163913330784182</v>
      </c>
      <c r="AB9" s="53"/>
      <c r="AC9" s="53"/>
      <c r="AD9" s="53"/>
      <c r="AE9" s="53"/>
      <c r="AF9" s="53">
        <v>0.16148766979446041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27">
        <f t="shared" ref="AQ9:AQ43" si="0">SUM(E9:AP9)</f>
        <v>1.2556650470836117</v>
      </c>
      <c r="AR9" s="87"/>
      <c r="AS9" s="94">
        <f>+AQ9/$AQ$44*100</f>
        <v>3.8124500730562811</v>
      </c>
    </row>
    <row r="10" spans="2:45" x14ac:dyDescent="0.3">
      <c r="B10" s="86">
        <v>102</v>
      </c>
      <c r="C10" s="53" t="s">
        <v>84</v>
      </c>
      <c r="D10" s="27" t="s">
        <v>81</v>
      </c>
      <c r="E10" s="53">
        <v>9.8359215882821247E-2</v>
      </c>
      <c r="F10" s="53">
        <v>1.5737474541251399E-2</v>
      </c>
      <c r="G10" s="53">
        <v>1.4105050078798455E-3</v>
      </c>
      <c r="H10" s="53"/>
      <c r="I10" s="53">
        <v>1.0573615707403286E-3</v>
      </c>
      <c r="J10" s="53"/>
      <c r="K10" s="53"/>
      <c r="L10" s="53"/>
      <c r="M10" s="53"/>
      <c r="N10" s="53"/>
      <c r="O10" s="53">
        <v>7.8687372706257003E-2</v>
      </c>
      <c r="P10" s="53"/>
      <c r="Q10" s="53"/>
      <c r="R10" s="53">
        <v>0.35822349406472276</v>
      </c>
      <c r="S10" s="53"/>
      <c r="T10" s="53"/>
      <c r="U10" s="53"/>
      <c r="V10" s="53">
        <v>3.1966745161916906E-3</v>
      </c>
      <c r="W10" s="53"/>
      <c r="X10" s="53">
        <v>5.4097568735551691E-3</v>
      </c>
      <c r="Y10" s="53">
        <v>7.1310431515045417E-2</v>
      </c>
      <c r="Z10" s="53"/>
      <c r="AA10" s="53">
        <v>0.32240114465825048</v>
      </c>
      <c r="AB10" s="53"/>
      <c r="AC10" s="53"/>
      <c r="AD10" s="53"/>
      <c r="AE10" s="53"/>
      <c r="AF10" s="53">
        <v>0.15737474541251401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27">
        <f t="shared" si="0"/>
        <v>1.1131681767492294</v>
      </c>
      <c r="AR10" s="87"/>
      <c r="AS10" s="94">
        <f>+AQ10/$AQ$44*100</f>
        <v>3.3798010915636612</v>
      </c>
    </row>
    <row r="11" spans="2:45" x14ac:dyDescent="0.3">
      <c r="B11" s="86">
        <v>103</v>
      </c>
      <c r="C11" s="53" t="s">
        <v>85</v>
      </c>
      <c r="D11" s="27" t="s">
        <v>81</v>
      </c>
      <c r="E11" s="53">
        <v>9.6005814402522704E-2</v>
      </c>
      <c r="F11" s="53">
        <v>1.5360930304403629E-2</v>
      </c>
      <c r="G11" s="53">
        <v>2.1575650709993563E-3</v>
      </c>
      <c r="H11" s="53"/>
      <c r="I11" s="53">
        <v>1.032062504827119E-3</v>
      </c>
      <c r="J11" s="53"/>
      <c r="K11" s="53"/>
      <c r="L11" s="53"/>
      <c r="M11" s="53"/>
      <c r="N11" s="53"/>
      <c r="O11" s="53">
        <v>7.6804651522018152E-2</v>
      </c>
      <c r="P11" s="53"/>
      <c r="Q11" s="53"/>
      <c r="R11" s="53">
        <v>0.43151301419987131</v>
      </c>
      <c r="S11" s="53"/>
      <c r="T11" s="53"/>
      <c r="U11" s="53"/>
      <c r="V11" s="53">
        <v>3.1201889680819881E-3</v>
      </c>
      <c r="W11" s="53"/>
      <c r="X11" s="53">
        <v>5.2803197921387482E-3</v>
      </c>
      <c r="Y11" s="53">
        <v>6.9604215441828945E-2</v>
      </c>
      <c r="Z11" s="53"/>
      <c r="AA11" s="53">
        <v>0.50148809758363422</v>
      </c>
      <c r="AB11" s="53"/>
      <c r="AC11" s="53"/>
      <c r="AD11" s="53"/>
      <c r="AE11" s="53"/>
      <c r="AF11" s="53">
        <v>0.1536093030440363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27">
        <f t="shared" si="0"/>
        <v>1.3559761628343625</v>
      </c>
      <c r="AR11" s="87"/>
      <c r="AS11" s="94">
        <f>+AQ11/$AQ$44*100</f>
        <v>4.1170146712829618</v>
      </c>
    </row>
    <row r="12" spans="2:45" x14ac:dyDescent="0.3">
      <c r="B12" s="89">
        <v>105</v>
      </c>
      <c r="C12" s="27" t="s">
        <v>86</v>
      </c>
      <c r="D12" s="27" t="s">
        <v>81</v>
      </c>
      <c r="E12" s="27">
        <v>7.563847200000003E-6</v>
      </c>
      <c r="F12" s="27">
        <v>9.1219800000000008E-7</v>
      </c>
      <c r="G12" s="27">
        <v>9.2008728000000033E-6</v>
      </c>
      <c r="I12" s="27">
        <v>3.8558856000000012E-7</v>
      </c>
      <c r="R12" s="27">
        <v>1.1636688000000002E-5</v>
      </c>
      <c r="V12" s="27">
        <v>8.3626368000000011E-7</v>
      </c>
      <c r="X12" s="27">
        <v>8.2048511999999994E-7</v>
      </c>
      <c r="AA12" s="27">
        <v>4.0333944000000011E-6</v>
      </c>
      <c r="AF12" s="27">
        <v>2.8105560000000007E-6</v>
      </c>
      <c r="AQ12" s="27">
        <f t="shared" si="0"/>
        <v>3.8199893760000008E-5</v>
      </c>
      <c r="AS12" s="94">
        <f t="shared" ref="AS12:AS43" si="1">+AQ12/$AQ$44*100</f>
        <v>1.1598251308683334E-4</v>
      </c>
    </row>
    <row r="13" spans="2:45" x14ac:dyDescent="0.3">
      <c r="B13" s="89">
        <v>106</v>
      </c>
      <c r="C13" s="27" t="s">
        <v>87</v>
      </c>
      <c r="D13" s="27" t="s">
        <v>81</v>
      </c>
      <c r="E13" s="27">
        <v>1.0619151816000001E-4</v>
      </c>
      <c r="F13" s="27">
        <v>1.2806669399999997E-5</v>
      </c>
      <c r="G13" s="27">
        <v>1.2917429783999997E-4</v>
      </c>
      <c r="I13" s="27">
        <v>5.4134137679999997E-6</v>
      </c>
      <c r="R13" s="27">
        <v>1.6337156639999997E-4</v>
      </c>
      <c r="V13" s="27">
        <v>1.1740600703999996E-5</v>
      </c>
      <c r="X13" s="27">
        <v>1.1519079936000001E-5</v>
      </c>
      <c r="AA13" s="27">
        <v>5.6626246320000024E-5</v>
      </c>
      <c r="AF13" s="27">
        <v>3.9458386800000003E-5</v>
      </c>
      <c r="AQ13" s="27">
        <f t="shared" si="0"/>
        <v>5.3630177932800002E-4</v>
      </c>
      <c r="AS13" s="94">
        <f t="shared" si="1"/>
        <v>1.6283194013626951E-3</v>
      </c>
    </row>
    <row r="14" spans="2:45" x14ac:dyDescent="0.3">
      <c r="B14" s="89">
        <v>107</v>
      </c>
      <c r="C14" s="27" t="s">
        <v>88</v>
      </c>
      <c r="D14" s="27" t="s">
        <v>81</v>
      </c>
      <c r="E14" s="27">
        <v>8.5667490000000182E-6</v>
      </c>
      <c r="F14" s="27">
        <v>7.1727210000000109E-6</v>
      </c>
      <c r="G14" s="27">
        <v>3.4368660000000004E-6</v>
      </c>
      <c r="H14" s="27">
        <v>6.983280000000044E-8</v>
      </c>
      <c r="I14" s="27">
        <v>1.4693103000000006E-6</v>
      </c>
      <c r="J14" s="27">
        <v>4.8966930000000075E-8</v>
      </c>
      <c r="K14" s="27">
        <v>3.6890910000000067E-8</v>
      </c>
      <c r="L14" s="27">
        <v>3.7931850000000063E-8</v>
      </c>
      <c r="N14" s="27">
        <v>3.5156610000000063E-8</v>
      </c>
      <c r="O14" s="27">
        <v>6.4747980000000078E-8</v>
      </c>
      <c r="P14" s="27">
        <v>5.8970970000000082E-8</v>
      </c>
      <c r="R14" s="27">
        <v>6.0104070000000106E-5</v>
      </c>
      <c r="S14" s="27">
        <v>3.6563400000000231E-7</v>
      </c>
      <c r="T14" s="27">
        <v>7.199010000000005E-6</v>
      </c>
      <c r="U14" s="27">
        <v>9.2428200000000023E-8</v>
      </c>
      <c r="V14" s="27">
        <v>2.2681521000000019E-7</v>
      </c>
      <c r="W14" s="27">
        <v>7.9056000000000493E-9</v>
      </c>
      <c r="X14" s="27">
        <v>3.1360601520000016E-7</v>
      </c>
      <c r="Z14" s="27">
        <v>3.2567490000000053E-8</v>
      </c>
      <c r="AA14" s="27">
        <v>1.2969882000000009E-6</v>
      </c>
      <c r="AB14" s="27">
        <v>6.5888550000000077E-8</v>
      </c>
      <c r="AC14" s="27">
        <v>4.2352470000000065E-8</v>
      </c>
      <c r="AD14" s="27">
        <v>8.2350000000000522E-8</v>
      </c>
      <c r="AE14" s="27">
        <v>1.9867590000000034E-8</v>
      </c>
      <c r="AF14" s="27">
        <v>4.6689210000000039E-7</v>
      </c>
      <c r="AQ14" s="27">
        <f t="shared" si="0"/>
        <v>9.1314519775200149E-5</v>
      </c>
      <c r="AS14" s="94">
        <f t="shared" si="1"/>
        <v>2.7724913454955772E-4</v>
      </c>
    </row>
    <row r="15" spans="2:45" x14ac:dyDescent="0.3">
      <c r="B15" s="27" t="s">
        <v>89</v>
      </c>
      <c r="C15" s="27" t="s">
        <v>90</v>
      </c>
      <c r="D15" s="27" t="s">
        <v>81</v>
      </c>
      <c r="G15" s="27">
        <v>8.2996259631435158E-4</v>
      </c>
      <c r="M15" s="27">
        <v>4.7426434075105808E-4</v>
      </c>
      <c r="R15" s="27">
        <v>2.9641521296941128E-2</v>
      </c>
      <c r="S15" s="27">
        <v>2.4898877889430551E-3</v>
      </c>
      <c r="V15" s="27">
        <v>2.4108437321512119E-4</v>
      </c>
      <c r="X15" s="27">
        <v>3.4858429045202771E-5</v>
      </c>
      <c r="AA15" s="27">
        <v>1.3437489654613312E-3</v>
      </c>
      <c r="AG15" s="27">
        <v>7.9044056791843036E-5</v>
      </c>
      <c r="AH15" s="27">
        <v>4.742643407510581E-6</v>
      </c>
      <c r="AI15" s="27">
        <v>4.3474231235513661E-4</v>
      </c>
      <c r="AJ15" s="27">
        <v>5.5330839754290113E-4</v>
      </c>
      <c r="AK15" s="27">
        <v>3.3198503852574066E-5</v>
      </c>
      <c r="AL15" s="27">
        <v>1.568256502918066E-4</v>
      </c>
      <c r="AM15" s="27">
        <v>1.5018370790450172E-4</v>
      </c>
      <c r="AN15" s="27">
        <v>1.0275727382939592E-4</v>
      </c>
      <c r="AO15" s="27">
        <v>8.2996259631435158E-4</v>
      </c>
      <c r="AP15" s="27">
        <v>9.485286815021162E-6</v>
      </c>
      <c r="AQ15" s="27">
        <f t="shared" si="0"/>
        <v>3.7409578219776293E-2</v>
      </c>
      <c r="AS15" s="94">
        <f t="shared" si="1"/>
        <v>0.11358295713354671</v>
      </c>
    </row>
    <row r="16" spans="2:45" x14ac:dyDescent="0.3">
      <c r="B16" s="27" t="s">
        <v>91</v>
      </c>
      <c r="C16" s="27" t="s">
        <v>92</v>
      </c>
      <c r="D16" s="27" t="s">
        <v>81</v>
      </c>
      <c r="G16" s="27">
        <v>5.0173839735105413E-4</v>
      </c>
      <c r="M16" s="27">
        <v>2.8670765562917376E-4</v>
      </c>
      <c r="R16" s="27">
        <v>1.7919228476823361E-2</v>
      </c>
      <c r="S16" s="27">
        <v>1.5052151920531627E-3</v>
      </c>
      <c r="V16" s="27">
        <v>1.4574305827816335E-4</v>
      </c>
      <c r="X16" s="27">
        <v>2.1073012688744274E-5</v>
      </c>
      <c r="AA16" s="27">
        <v>8.123383576159925E-4</v>
      </c>
      <c r="AG16" s="27">
        <v>4.7784609271528976E-5</v>
      </c>
      <c r="AH16" s="27">
        <v>2.8670765562917378E-6</v>
      </c>
      <c r="AI16" s="27">
        <v>2.6281535099340937E-4</v>
      </c>
      <c r="AJ16" s="27">
        <v>3.3449226490070281E-4</v>
      </c>
      <c r="AK16" s="27">
        <v>2.0069535894042169E-5</v>
      </c>
      <c r="AL16" s="27">
        <v>9.7833111303751978E-5</v>
      </c>
      <c r="AM16" s="27">
        <v>9.0790757615905046E-5</v>
      </c>
      <c r="AN16" s="27">
        <v>6.211999205298767E-5</v>
      </c>
      <c r="AO16" s="27">
        <v>5.0173839735105413E-4</v>
      </c>
      <c r="AP16" s="27">
        <v>5.7341531125834755E-6</v>
      </c>
      <c r="AQ16" s="27">
        <f t="shared" si="0"/>
        <v>2.2618289399491912E-2</v>
      </c>
      <c r="AS16" s="94">
        <f t="shared" si="1"/>
        <v>6.8673647700698573E-2</v>
      </c>
    </row>
    <row r="17" spans="2:45" x14ac:dyDescent="0.3">
      <c r="B17" s="27" t="s">
        <v>93</v>
      </c>
      <c r="C17" s="27" t="s">
        <v>94</v>
      </c>
      <c r="D17" s="27" t="s">
        <v>81</v>
      </c>
      <c r="G17" s="27">
        <v>7.9637014776930007E-4</v>
      </c>
      <c r="M17" s="27">
        <v>4.5506865586817145E-4</v>
      </c>
      <c r="R17" s="27">
        <v>2.8441790991760717E-2</v>
      </c>
      <c r="S17" s="27">
        <v>2.3891104433079006E-3</v>
      </c>
      <c r="V17" s="27">
        <v>2.3132656673298716E-4</v>
      </c>
      <c r="X17" s="27">
        <v>3.3447546206310602E-5</v>
      </c>
      <c r="AA17" s="27">
        <v>1.2893611916264857E-3</v>
      </c>
      <c r="AG17" s="27">
        <v>7.5844775978028592E-5</v>
      </c>
      <c r="AH17" s="27">
        <v>4.5506865586817142E-6</v>
      </c>
      <c r="AI17" s="27">
        <v>4.1714626787915725E-4</v>
      </c>
      <c r="AJ17" s="27">
        <v>5.3091343184620012E-4</v>
      </c>
      <c r="AK17" s="27">
        <v>3.1854805910772006E-5</v>
      </c>
      <c r="AL17" s="27">
        <v>1.4748889823560949E-4</v>
      </c>
      <c r="AM17" s="27">
        <v>1.4410507435825431E-4</v>
      </c>
      <c r="AN17" s="27">
        <v>9.8598208771437157E-5</v>
      </c>
      <c r="AO17" s="27">
        <v>7.9637014776930007E-4</v>
      </c>
      <c r="AP17" s="27">
        <v>9.1013731173634284E-6</v>
      </c>
      <c r="AQ17" s="27">
        <f t="shared" si="0"/>
        <v>3.5892449213696678E-2</v>
      </c>
      <c r="AS17" s="94">
        <f t="shared" si="1"/>
        <v>0.10897665021794227</v>
      </c>
    </row>
    <row r="18" spans="2:45" x14ac:dyDescent="0.3">
      <c r="B18" s="27" t="s">
        <v>95</v>
      </c>
      <c r="C18" s="27" t="s">
        <v>96</v>
      </c>
      <c r="D18" s="27" t="s">
        <v>81</v>
      </c>
      <c r="G18" s="27">
        <v>7.3267034607722996E-4</v>
      </c>
      <c r="M18" s="27">
        <v>4.1866876918698849E-4</v>
      </c>
      <c r="R18" s="27">
        <v>2.616679807418678E-2</v>
      </c>
      <c r="S18" s="27">
        <v>2.1980110382316901E-3</v>
      </c>
      <c r="V18" s="27">
        <v>2.1282329100338584E-4</v>
      </c>
      <c r="X18" s="27">
        <v>3.0772154535243654E-5</v>
      </c>
      <c r="AA18" s="27">
        <v>1.1862281793631343E-3</v>
      </c>
      <c r="AG18" s="27">
        <v>6.9778128197831428E-5</v>
      </c>
      <c r="AH18" s="27">
        <v>4.1866876918698855E-6</v>
      </c>
      <c r="AI18" s="27">
        <v>3.8377970508807289E-4</v>
      </c>
      <c r="AJ18" s="27">
        <v>4.8844689738482001E-4</v>
      </c>
      <c r="AK18" s="27">
        <v>2.93068138430892E-5</v>
      </c>
      <c r="AL18" s="27">
        <v>1.3367315897223477E-4</v>
      </c>
      <c r="AM18" s="27">
        <v>1.325784435758797E-4</v>
      </c>
      <c r="AN18" s="27">
        <v>9.071156665718086E-5</v>
      </c>
      <c r="AO18" s="27">
        <v>7.3267034607722996E-4</v>
      </c>
      <c r="AP18" s="27">
        <v>8.373375383739771E-6</v>
      </c>
      <c r="AQ18" s="27">
        <f t="shared" si="0"/>
        <v>3.3019476975456395E-2</v>
      </c>
      <c r="AS18" s="94">
        <f t="shared" si="1"/>
        <v>0.1002537322351512</v>
      </c>
    </row>
    <row r="19" spans="2:45" x14ac:dyDescent="0.3">
      <c r="B19" s="27" t="s">
        <v>97</v>
      </c>
      <c r="C19" s="27" t="s">
        <v>98</v>
      </c>
      <c r="D19" s="27" t="s">
        <v>81</v>
      </c>
      <c r="G19" s="27">
        <v>7.0708740336244762E-4</v>
      </c>
      <c r="M19" s="27">
        <v>4.0404994477854145E-4</v>
      </c>
      <c r="R19" s="27">
        <v>2.5253121548658844E-2</v>
      </c>
      <c r="S19" s="27">
        <v>2.1212622100873434E-3</v>
      </c>
      <c r="V19" s="27">
        <v>2.0539205526242527E-4</v>
      </c>
      <c r="X19" s="27">
        <v>2.9697670941222801E-5</v>
      </c>
      <c r="AA19" s="27">
        <v>1.1448081768725344E-3</v>
      </c>
      <c r="AG19" s="27">
        <v>6.7341657463090268E-5</v>
      </c>
      <c r="AH19" s="27">
        <v>4.0404994477854154E-6</v>
      </c>
      <c r="AI19" s="27">
        <v>3.7037911604699639E-4</v>
      </c>
      <c r="AJ19" s="27">
        <v>4.7139160224163177E-4</v>
      </c>
      <c r="AK19" s="27">
        <v>2.8283496134497906E-5</v>
      </c>
      <c r="AL19" s="27">
        <v>1.3230698817561336E-4</v>
      </c>
      <c r="AM19" s="27">
        <v>1.2794914917987148E-4</v>
      </c>
      <c r="AN19" s="27">
        <v>8.7544154702017338E-5</v>
      </c>
      <c r="AO19" s="27">
        <v>7.0708740336244762E-4</v>
      </c>
      <c r="AP19" s="27">
        <v>8.0809988955708309E-6</v>
      </c>
      <c r="AQ19" s="27">
        <f t="shared" si="0"/>
        <v>3.1869824075612882E-2</v>
      </c>
      <c r="AS19" s="94">
        <f t="shared" si="1"/>
        <v>9.6763156231480754E-2</v>
      </c>
    </row>
    <row r="20" spans="2:45" x14ac:dyDescent="0.3">
      <c r="B20" s="27" t="s">
        <v>99</v>
      </c>
      <c r="C20" s="27" t="s">
        <v>100</v>
      </c>
      <c r="D20" s="27" t="s">
        <v>81</v>
      </c>
      <c r="G20" s="27">
        <v>7.0196143471622609E-4</v>
      </c>
      <c r="M20" s="27">
        <v>4.0112081983784343E-4</v>
      </c>
      <c r="R20" s="27">
        <v>2.5070051239865214E-2</v>
      </c>
      <c r="S20" s="27">
        <v>2.1058843041486786E-3</v>
      </c>
      <c r="V20" s="27">
        <v>2.0390308341757039E-4</v>
      </c>
      <c r="X20" s="27">
        <v>2.9482380258081492E-5</v>
      </c>
      <c r="AA20" s="27">
        <v>1.1365089895405565E-3</v>
      </c>
      <c r="AG20" s="27">
        <v>6.6853469972973927E-5</v>
      </c>
      <c r="AH20" s="27">
        <v>4.011208198378435E-6</v>
      </c>
      <c r="AI20" s="27">
        <v>3.6769408485135653E-4</v>
      </c>
      <c r="AJ20" s="27">
        <v>4.679742898108174E-4</v>
      </c>
      <c r="AK20" s="27">
        <v>2.8078457388649041E-5</v>
      </c>
      <c r="AL20" s="27">
        <v>1.2641818762446118E-4</v>
      </c>
      <c r="AM20" s="27">
        <v>1.2702159294865044E-4</v>
      </c>
      <c r="AN20" s="27">
        <v>8.6909510964866085E-5</v>
      </c>
      <c r="AO20" s="27">
        <v>7.0196143471622609E-4</v>
      </c>
      <c r="AP20" s="27">
        <v>8.0224163967568699E-6</v>
      </c>
      <c r="AQ20" s="27">
        <f t="shared" si="0"/>
        <v>3.1633856904657302E-2</v>
      </c>
      <c r="AS20" s="94">
        <f t="shared" si="1"/>
        <v>9.6046712733879297E-2</v>
      </c>
    </row>
    <row r="21" spans="2:45" x14ac:dyDescent="0.3">
      <c r="B21" s="27" t="s">
        <v>101</v>
      </c>
      <c r="C21" s="27" t="s">
        <v>102</v>
      </c>
      <c r="D21" s="27" t="s">
        <v>81</v>
      </c>
      <c r="G21" s="27">
        <v>5.0528834774917462E-4</v>
      </c>
      <c r="M21" s="27">
        <v>2.8873619871381401E-4</v>
      </c>
      <c r="R21" s="27">
        <v>1.8046012419613375E-2</v>
      </c>
      <c r="S21" s="27">
        <v>1.5158650432475238E-3</v>
      </c>
      <c r="V21" s="27">
        <v>1.4677423434618876E-4</v>
      </c>
      <c r="X21" s="27">
        <v>2.1222110605465333E-5</v>
      </c>
      <c r="AA21" s="27">
        <v>8.1808589635580639E-4</v>
      </c>
      <c r="AG21" s="27">
        <v>4.8122699785635686E-5</v>
      </c>
      <c r="AH21" s="27">
        <v>2.8873619871381404E-6</v>
      </c>
      <c r="AI21" s="27">
        <v>2.6467484882099625E-4</v>
      </c>
      <c r="AJ21" s="27">
        <v>3.3685889849944975E-4</v>
      </c>
      <c r="AK21" s="27">
        <v>2.0211533909966985E-5</v>
      </c>
      <c r="AL21" s="27">
        <v>1.0658735660910555E-4</v>
      </c>
      <c r="AM21" s="27">
        <v>9.1433129592707784E-5</v>
      </c>
      <c r="AN21" s="27">
        <v>6.2559509721326367E-5</v>
      </c>
      <c r="AO21" s="27">
        <v>5.0528834774917462E-4</v>
      </c>
      <c r="AP21" s="27">
        <v>5.7747239742762809E-6</v>
      </c>
      <c r="AQ21" s="27">
        <f t="shared" si="0"/>
        <v>2.2786382661281131E-2</v>
      </c>
      <c r="AS21" s="94">
        <f t="shared" si="1"/>
        <v>6.9184012443013421E-2</v>
      </c>
    </row>
    <row r="22" spans="2:45" x14ac:dyDescent="0.3">
      <c r="B22" s="89">
        <v>204</v>
      </c>
      <c r="C22" s="89" t="s">
        <v>106</v>
      </c>
      <c r="D22" s="89" t="s">
        <v>81</v>
      </c>
      <c r="G22" s="27">
        <v>3.5494966094823496E-6</v>
      </c>
      <c r="M22" s="27">
        <v>2.0282837768470568E-6</v>
      </c>
      <c r="R22" s="27">
        <v>1.2676773605294108E-4</v>
      </c>
      <c r="S22" s="27">
        <v>1.0648489828447052E-5</v>
      </c>
      <c r="V22" s="27">
        <v>1.0310442532305872E-6</v>
      </c>
      <c r="X22" s="27">
        <v>1.490788575982587E-7</v>
      </c>
      <c r="AA22" s="27">
        <v>5.7468040343999958E-6</v>
      </c>
      <c r="AG22" s="27">
        <v>3.3804729614117628E-7</v>
      </c>
      <c r="AH22" s="27">
        <v>2.028283776847057E-8</v>
      </c>
      <c r="AI22" s="27">
        <v>1.8592601287764695E-6</v>
      </c>
      <c r="AJ22" s="27">
        <v>2.3663310729882335E-6</v>
      </c>
      <c r="AK22" s="27">
        <v>1.4197986437929404E-7</v>
      </c>
      <c r="AL22" s="27">
        <v>8.4511824035294058E-7</v>
      </c>
      <c r="AM22" s="27">
        <v>6.4228986266823503E-7</v>
      </c>
      <c r="AN22" s="27">
        <v>4.3946148498352905E-7</v>
      </c>
      <c r="AO22" s="27">
        <v>3.5494966094823496E-6</v>
      </c>
      <c r="AP22" s="27">
        <v>4.056567553694114E-8</v>
      </c>
      <c r="AQ22" s="27">
        <f t="shared" si="0"/>
        <v>1.6016376648602404E-4</v>
      </c>
      <c r="AS22" s="94">
        <f t="shared" si="1"/>
        <v>4.8628920957768126E-4</v>
      </c>
    </row>
    <row r="23" spans="2:45" x14ac:dyDescent="0.3">
      <c r="B23" s="89">
        <v>204</v>
      </c>
      <c r="C23" s="89" t="s">
        <v>107</v>
      </c>
      <c r="D23" s="89" t="s">
        <v>81</v>
      </c>
      <c r="G23" s="27">
        <v>1.3767419841628228E-4</v>
      </c>
      <c r="M23" s="27">
        <v>7.867097052358987E-5</v>
      </c>
      <c r="R23" s="27">
        <v>4.916935657724367E-3</v>
      </c>
      <c r="S23" s="27">
        <v>4.1302259524884693E-4</v>
      </c>
      <c r="V23" s="27">
        <v>3.9991076682824848E-5</v>
      </c>
      <c r="X23" s="27">
        <v>5.7823163334838552E-6</v>
      </c>
      <c r="AA23" s="27">
        <v>2.2290108315017133E-4</v>
      </c>
      <c r="AG23" s="27">
        <v>1.3111828420598313E-5</v>
      </c>
      <c r="AH23" s="27">
        <v>7.8670970523589875E-7</v>
      </c>
      <c r="AI23" s="27">
        <v>7.2115056313290724E-5</v>
      </c>
      <c r="AJ23" s="27">
        <v>9.1782798944188202E-5</v>
      </c>
      <c r="AK23" s="27">
        <v>5.5069679366512909E-6</v>
      </c>
      <c r="AL23" s="27">
        <v>3.2779571051495782E-5</v>
      </c>
      <c r="AM23" s="27">
        <v>2.49124739991368E-5</v>
      </c>
      <c r="AN23" s="27">
        <v>1.7045376946777808E-5</v>
      </c>
      <c r="AO23" s="27">
        <v>1.3767419841628228E-4</v>
      </c>
      <c r="AP23" s="27">
        <v>1.5734194104717975E-6</v>
      </c>
      <c r="AQ23" s="27">
        <f t="shared" si="0"/>
        <v>6.2122662992236954E-3</v>
      </c>
      <c r="AS23" s="94">
        <f t="shared" si="1"/>
        <v>1.8861682230725815E-2</v>
      </c>
    </row>
    <row r="24" spans="2:45" x14ac:dyDescent="0.3">
      <c r="B24" s="89">
        <v>204</v>
      </c>
      <c r="C24" s="89" t="s">
        <v>108</v>
      </c>
      <c r="D24" s="89" t="s">
        <v>81</v>
      </c>
      <c r="G24" s="27">
        <v>2.3653491023791951E-4</v>
      </c>
      <c r="M24" s="27">
        <v>1.3516280585023971E-4</v>
      </c>
      <c r="R24" s="27">
        <v>8.4476753656399818E-3</v>
      </c>
      <c r="S24" s="27">
        <v>3.2664344747141269E-3</v>
      </c>
      <c r="V24" s="27">
        <v>6.870775964053852E-5</v>
      </c>
      <c r="X24" s="27">
        <v>9.9344662299926198E-6</v>
      </c>
      <c r="AA24" s="27">
        <v>3.8296128324234594E-4</v>
      </c>
      <c r="AG24" s="27">
        <v>2.2527134308373291E-5</v>
      </c>
      <c r="AH24" s="27">
        <v>1.3516280585023973E-6</v>
      </c>
      <c r="AI24" s="27">
        <v>1.2389923869605309E-4</v>
      </c>
      <c r="AJ24" s="27">
        <v>1.5768994015861299E-4</v>
      </c>
      <c r="AK24" s="27">
        <v>9.4613964095167822E-6</v>
      </c>
      <c r="AL24" s="27">
        <v>5.6317835770933217E-5</v>
      </c>
      <c r="AM24" s="27">
        <v>4.2801555185909248E-5</v>
      </c>
      <c r="AN24" s="27">
        <v>2.9285274600885272E-5</v>
      </c>
      <c r="AO24" s="27">
        <v>2.3653491023791951E-4</v>
      </c>
      <c r="AP24" s="27">
        <v>2.7032561170047946E-6</v>
      </c>
      <c r="AQ24" s="27">
        <f t="shared" si="0"/>
        <v>1.3229983235098858E-2</v>
      </c>
      <c r="AS24" s="94">
        <f t="shared" si="1"/>
        <v>4.0168873592789769E-2</v>
      </c>
    </row>
    <row r="25" spans="2:45" x14ac:dyDescent="0.3">
      <c r="B25" s="89">
        <v>204</v>
      </c>
      <c r="C25" s="89" t="s">
        <v>109</v>
      </c>
      <c r="D25" s="89" t="s">
        <v>81</v>
      </c>
      <c r="G25" s="27">
        <v>1.684774021771481E-5</v>
      </c>
      <c r="M25" s="27">
        <v>9.6272801244084643E-6</v>
      </c>
      <c r="R25" s="27">
        <v>6.0170500777552904E-4</v>
      </c>
      <c r="S25" s="27">
        <v>5.0543220653144452E-5</v>
      </c>
      <c r="V25" s="27">
        <v>4.8938673965743016E-6</v>
      </c>
      <c r="X25" s="27">
        <v>7.0760508914402212E-7</v>
      </c>
      <c r="AA25" s="27">
        <v>2.7277293685823985E-5</v>
      </c>
      <c r="AG25" s="27">
        <v>1.6045466874014109E-6</v>
      </c>
      <c r="AH25" s="27">
        <v>9.6272801244084638E-8</v>
      </c>
      <c r="AI25" s="27">
        <v>8.8250067807077611E-6</v>
      </c>
      <c r="AJ25" s="27">
        <v>1.1231826811809876E-5</v>
      </c>
      <c r="AK25" s="27">
        <v>6.7390960870859265E-7</v>
      </c>
      <c r="AL25" s="27">
        <v>4.0113667185035272E-6</v>
      </c>
      <c r="AM25" s="27">
        <v>3.0486387060626812E-6</v>
      </c>
      <c r="AN25" s="27">
        <v>2.0859106936218339E-6</v>
      </c>
      <c r="AO25" s="27">
        <v>1.684774021771481E-5</v>
      </c>
      <c r="AP25" s="27">
        <v>1.9254560248816928E-7</v>
      </c>
      <c r="AQ25" s="27">
        <f t="shared" si="0"/>
        <v>7.6021977957060178E-4</v>
      </c>
      <c r="AS25" s="94">
        <f t="shared" si="1"/>
        <v>2.3081792082166475E-3</v>
      </c>
    </row>
    <row r="26" spans="2:45" x14ac:dyDescent="0.3">
      <c r="B26" s="89">
        <v>204</v>
      </c>
      <c r="C26" s="89" t="s">
        <v>111</v>
      </c>
      <c r="D26" s="89" t="s">
        <v>81</v>
      </c>
      <c r="G26" s="27">
        <v>3.9438429059471638E-4</v>
      </c>
      <c r="M26" s="27">
        <v>2.2536245176840936E-4</v>
      </c>
      <c r="R26" s="27">
        <v>1.4085153235525585E-2</v>
      </c>
      <c r="S26" s="27">
        <v>5.4462592510698925E-3</v>
      </c>
      <c r="V26" s="27">
        <v>1.1455924631560807E-4</v>
      </c>
      <c r="X26" s="27">
        <v>1.6564140204978089E-5</v>
      </c>
      <c r="AA26" s="27">
        <v>6.3852694667715999E-4</v>
      </c>
      <c r="AG26" s="27">
        <v>3.7560408628068231E-5</v>
      </c>
      <c r="AH26" s="27">
        <v>2.2536245176840937E-6</v>
      </c>
      <c r="AI26" s="27">
        <v>2.0658224745437526E-4</v>
      </c>
      <c r="AJ26" s="27">
        <v>2.629228603964776E-4</v>
      </c>
      <c r="AK26" s="27">
        <v>1.5775371623788658E-5</v>
      </c>
      <c r="AL26" s="27">
        <v>9.3901021570170571E-5</v>
      </c>
      <c r="AM26" s="27">
        <v>7.1364776393329635E-5</v>
      </c>
      <c r="AN26" s="27">
        <v>4.8828531216488699E-5</v>
      </c>
      <c r="AO26" s="27">
        <v>3.9438429059471638E-4</v>
      </c>
      <c r="AP26" s="27">
        <v>4.5072490353681873E-6</v>
      </c>
      <c r="AQ26" s="27">
        <f t="shared" si="0"/>
        <v>2.2058889943586821E-2</v>
      </c>
      <c r="AS26" s="94">
        <f t="shared" si="1"/>
        <v>6.6975199136341118E-2</v>
      </c>
    </row>
    <row r="27" spans="2:45" x14ac:dyDescent="0.3">
      <c r="B27" s="89">
        <v>204</v>
      </c>
      <c r="C27" s="89" t="s">
        <v>112</v>
      </c>
      <c r="D27" s="89" t="s">
        <v>81</v>
      </c>
      <c r="G27" s="27">
        <v>1.5697783681719855E-4</v>
      </c>
      <c r="M27" s="27">
        <v>8.9701621038399174E-5</v>
      </c>
      <c r="R27" s="27">
        <v>5.606351314899948E-3</v>
      </c>
      <c r="S27" s="27">
        <v>2.1677891750946465E-3</v>
      </c>
      <c r="V27" s="27">
        <v>4.5598324027852909E-5</v>
      </c>
      <c r="X27" s="27">
        <v>6.5930691463223394E-6</v>
      </c>
      <c r="AA27" s="27">
        <v>2.5415459294213103E-4</v>
      </c>
      <c r="AG27" s="27">
        <v>1.4950270173066532E-5</v>
      </c>
      <c r="AH27" s="27">
        <v>8.9701621038399178E-7</v>
      </c>
      <c r="AI27" s="27">
        <v>8.2226485951865914E-5</v>
      </c>
      <c r="AJ27" s="27">
        <v>1.0465189121146571E-4</v>
      </c>
      <c r="AK27" s="27">
        <v>6.2791134726879427E-6</v>
      </c>
      <c r="AL27" s="27">
        <v>3.7375675432666327E-5</v>
      </c>
      <c r="AM27" s="27">
        <v>2.8405513328826406E-5</v>
      </c>
      <c r="AN27" s="27">
        <v>1.9435351224986489E-5</v>
      </c>
      <c r="AO27" s="27">
        <v>1.5697783681719855E-4</v>
      </c>
      <c r="AP27" s="27">
        <v>1.7940324207679836E-6</v>
      </c>
      <c r="AQ27" s="27">
        <f t="shared" si="0"/>
        <v>8.780159120210412E-3</v>
      </c>
      <c r="AS27" s="94">
        <f t="shared" si="1"/>
        <v>2.6658318121570684E-2</v>
      </c>
    </row>
    <row r="28" spans="2:45" x14ac:dyDescent="0.3">
      <c r="B28" s="89">
        <v>204</v>
      </c>
      <c r="C28" s="89" t="s">
        <v>113</v>
      </c>
      <c r="D28" s="89" t="s">
        <v>81</v>
      </c>
      <c r="G28" s="27">
        <v>2.3055860499293724E-4</v>
      </c>
      <c r="M28" s="27">
        <v>1.3174777428167842E-4</v>
      </c>
      <c r="R28" s="27">
        <v>8.2342358926049009E-3</v>
      </c>
      <c r="S28" s="27">
        <v>3.183904545140562E-3</v>
      </c>
      <c r="V28" s="27">
        <v>6.6971785259853188E-5</v>
      </c>
      <c r="X28" s="27">
        <v>9.6834614097033649E-6</v>
      </c>
      <c r="AA28" s="27">
        <v>3.7328536046475554E-4</v>
      </c>
      <c r="AG28" s="27">
        <v>2.1957962380279739E-5</v>
      </c>
      <c r="AH28" s="27">
        <v>1.3174777428167844E-6</v>
      </c>
      <c r="AI28" s="27">
        <v>1.2076879309153856E-4</v>
      </c>
      <c r="AJ28" s="27">
        <v>1.5370573666195818E-4</v>
      </c>
      <c r="AK28" s="27">
        <v>9.2223441997174891E-6</v>
      </c>
      <c r="AL28" s="27">
        <v>5.489490595069934E-5</v>
      </c>
      <c r="AM28" s="27">
        <v>4.1720128522531505E-5</v>
      </c>
      <c r="AN28" s="27">
        <v>2.8545351094363657E-5</v>
      </c>
      <c r="AO28" s="27">
        <v>2.3055860499293724E-4</v>
      </c>
      <c r="AP28" s="27">
        <v>2.6349554856335687E-6</v>
      </c>
      <c r="AQ28" s="27">
        <f t="shared" si="0"/>
        <v>1.2895713684276864E-2</v>
      </c>
      <c r="AS28" s="94">
        <f t="shared" si="1"/>
        <v>3.9153964420625048E-2</v>
      </c>
    </row>
    <row r="29" spans="2:45" x14ac:dyDescent="0.3">
      <c r="B29" s="89">
        <v>205</v>
      </c>
      <c r="C29" s="89" t="s">
        <v>114</v>
      </c>
      <c r="D29" s="89" t="s">
        <v>81</v>
      </c>
      <c r="G29" s="27">
        <v>7.9467744905639989E-6</v>
      </c>
      <c r="M29" s="27">
        <v>4.5410139946079994E-6</v>
      </c>
      <c r="R29" s="27">
        <v>2.8381337466299995E-4</v>
      </c>
      <c r="S29" s="27">
        <v>2.3840323471692003E-5</v>
      </c>
      <c r="V29" s="27">
        <v>2.3083487805923999E-6</v>
      </c>
      <c r="X29" s="27">
        <v>3.3376452860368801E-7</v>
      </c>
      <c r="AA29" s="27">
        <v>1.2866206318056003E-5</v>
      </c>
      <c r="AG29" s="27">
        <v>7.5683566576800021E-7</v>
      </c>
      <c r="AH29" s="27">
        <v>4.5410139946080006E-8</v>
      </c>
      <c r="AI29" s="27">
        <v>4.1625961617240003E-6</v>
      </c>
      <c r="AJ29" s="27">
        <v>5.2978496603760001E-6</v>
      </c>
      <c r="AK29" s="27">
        <v>3.1787097962256004E-7</v>
      </c>
      <c r="AL29" s="27">
        <v>1.8920891644200002E-6</v>
      </c>
      <c r="AM29" s="27">
        <v>1.4379877649591999E-6</v>
      </c>
      <c r="AN29" s="27">
        <v>9.838863654983999E-7</v>
      </c>
      <c r="AO29" s="27">
        <v>7.9467744905639989E-6</v>
      </c>
      <c r="AP29" s="27">
        <v>9.0820279892160012E-8</v>
      </c>
      <c r="AQ29" s="27">
        <f t="shared" si="0"/>
        <v>3.5858192691988651E-4</v>
      </c>
      <c r="AS29" s="94">
        <f t="shared" si="1"/>
        <v>1.0887264057063088E-3</v>
      </c>
    </row>
    <row r="30" spans="2:45" x14ac:dyDescent="0.3">
      <c r="B30" s="89">
        <v>205</v>
      </c>
      <c r="C30" s="89" t="s">
        <v>115</v>
      </c>
      <c r="D30" s="89" t="s">
        <v>81</v>
      </c>
      <c r="G30" s="27">
        <v>7.9467744905639989E-6</v>
      </c>
      <c r="M30" s="27">
        <v>4.5410139946079994E-6</v>
      </c>
      <c r="R30" s="27">
        <v>2.8381337466299995E-4</v>
      </c>
      <c r="S30" s="27">
        <v>2.3840323471692003E-5</v>
      </c>
      <c r="V30" s="27">
        <v>2.3083487805923999E-6</v>
      </c>
      <c r="X30" s="27">
        <v>3.3376452860368801E-7</v>
      </c>
      <c r="AA30" s="27">
        <v>1.2866206318056003E-5</v>
      </c>
      <c r="AG30" s="27">
        <v>7.5683566576800021E-7</v>
      </c>
      <c r="AH30" s="27">
        <v>4.5410139946080006E-8</v>
      </c>
      <c r="AI30" s="27">
        <v>4.1625961617240003E-6</v>
      </c>
      <c r="AJ30" s="27">
        <v>5.2978496603760001E-6</v>
      </c>
      <c r="AK30" s="27">
        <v>3.1787097962256004E-7</v>
      </c>
      <c r="AL30" s="27">
        <v>1.8920891644200002E-6</v>
      </c>
      <c r="AM30" s="27">
        <v>1.4379877649591999E-6</v>
      </c>
      <c r="AN30" s="27">
        <v>9.838863654983999E-7</v>
      </c>
      <c r="AO30" s="27">
        <v>7.9467744905639989E-6</v>
      </c>
      <c r="AP30" s="27">
        <v>9.0820279892160012E-8</v>
      </c>
      <c r="AQ30" s="27">
        <f t="shared" si="0"/>
        <v>3.5858192691988651E-4</v>
      </c>
      <c r="AS30" s="94">
        <f t="shared" si="1"/>
        <v>1.0887264057063088E-3</v>
      </c>
    </row>
    <row r="31" spans="2:45" x14ac:dyDescent="0.3">
      <c r="B31" s="89">
        <v>205</v>
      </c>
      <c r="C31" s="89" t="s">
        <v>116</v>
      </c>
      <c r="D31" s="89" t="s">
        <v>81</v>
      </c>
      <c r="G31" s="27">
        <v>1.8698292918974108E-6</v>
      </c>
      <c r="M31" s="27">
        <v>1.0684738810842347E-6</v>
      </c>
      <c r="R31" s="27">
        <v>6.6779617567764673E-5</v>
      </c>
      <c r="S31" s="27">
        <v>5.6094878756922339E-6</v>
      </c>
      <c r="V31" s="27">
        <v>5.4314088955115251E-7</v>
      </c>
      <c r="X31" s="27">
        <v>7.853283025969126E-8</v>
      </c>
      <c r="AA31" s="27">
        <v>3.0273426630719987E-6</v>
      </c>
      <c r="AG31" s="27">
        <v>1.7807898018070579E-7</v>
      </c>
      <c r="AH31" s="27">
        <v>1.0684738810842346E-8</v>
      </c>
      <c r="AI31" s="27">
        <v>9.7943439099388212E-7</v>
      </c>
      <c r="AJ31" s="27">
        <v>1.2465528612649403E-6</v>
      </c>
      <c r="AK31" s="27">
        <v>7.4793171675896424E-8</v>
      </c>
      <c r="AL31" s="27">
        <v>4.451974504517645E-7</v>
      </c>
      <c r="AM31" s="27">
        <v>3.3835006234334102E-7</v>
      </c>
      <c r="AN31" s="27">
        <v>2.3150267423491753E-7</v>
      </c>
      <c r="AO31" s="27">
        <v>1.8698292918974108E-6</v>
      </c>
      <c r="AP31" s="27">
        <v>2.1369477621684693E-8</v>
      </c>
      <c r="AQ31" s="27">
        <f t="shared" si="0"/>
        <v>8.4372218098796779E-5</v>
      </c>
      <c r="AS31" s="94">
        <f t="shared" si="1"/>
        <v>2.5617091898971951E-4</v>
      </c>
    </row>
    <row r="32" spans="2:45" x14ac:dyDescent="0.3">
      <c r="B32" s="89">
        <v>205</v>
      </c>
      <c r="C32" s="89" t="s">
        <v>117</v>
      </c>
      <c r="D32" s="89" t="s">
        <v>81</v>
      </c>
      <c r="G32" s="27">
        <v>6.3910080472557578</v>
      </c>
      <c r="I32" s="27">
        <v>20.41543431770328</v>
      </c>
      <c r="M32" s="27">
        <v>4.0568044473432846E-3</v>
      </c>
      <c r="O32" s="27">
        <v>1.65388594887712E-2</v>
      </c>
      <c r="R32" s="27">
        <v>0.25355027795895535</v>
      </c>
      <c r="S32" s="27">
        <v>0.1053065154346501</v>
      </c>
      <c r="V32" s="27">
        <v>2.0622089273995038E-3</v>
      </c>
      <c r="X32" s="27">
        <v>2.9817512687973152E-4</v>
      </c>
      <c r="AA32" s="27">
        <v>0.35965321806484213</v>
      </c>
      <c r="AG32" s="27">
        <v>6.7613407455721435E-4</v>
      </c>
      <c r="AH32" s="27">
        <v>4.0568044473432859E-5</v>
      </c>
      <c r="AI32" s="27">
        <v>3.7187374100646781E-3</v>
      </c>
      <c r="AJ32" s="27">
        <v>4.732938521900501E-3</v>
      </c>
      <c r="AK32" s="27">
        <v>2.8397631131403002E-4</v>
      </c>
      <c r="AL32" s="27">
        <v>1.6903351863930358E-3</v>
      </c>
      <c r="AM32" s="27">
        <v>1.2846547416587072E-3</v>
      </c>
      <c r="AN32" s="27">
        <v>8.7897429692437856E-4</v>
      </c>
      <c r="AO32" s="27">
        <v>7.0994077828507498E-3</v>
      </c>
      <c r="AP32" s="27">
        <v>8.1136088946865719E-5</v>
      </c>
      <c r="AQ32" s="27">
        <f t="shared" si="0"/>
        <v>27.568395286866959</v>
      </c>
      <c r="AS32" s="94">
        <f t="shared" si="1"/>
        <v>83.703158632607696</v>
      </c>
    </row>
    <row r="33" spans="2:45" x14ac:dyDescent="0.3">
      <c r="B33" s="89">
        <v>206</v>
      </c>
      <c r="C33" s="89" t="s">
        <v>195</v>
      </c>
      <c r="D33" s="89" t="s">
        <v>81</v>
      </c>
      <c r="G33" s="27">
        <v>3.5370857821764673E-6</v>
      </c>
      <c r="M33" s="27">
        <v>2.0211918755294105E-6</v>
      </c>
      <c r="R33" s="27">
        <v>1.2632449222058816E-4</v>
      </c>
      <c r="S33" s="27">
        <v>1.0611257346529405E-5</v>
      </c>
      <c r="V33" s="27">
        <v>1.0274392033941167E-6</v>
      </c>
      <c r="X33" s="27">
        <v>1.4855760285141164E-7</v>
      </c>
      <c r="AA33" s="27">
        <v>5.7267103139999954E-6</v>
      </c>
      <c r="AG33" s="27">
        <v>3.3686531258823512E-7</v>
      </c>
      <c r="AH33" s="27">
        <v>2.0211918755294101E-8</v>
      </c>
      <c r="AI33" s="27">
        <v>1.8527592192352929E-6</v>
      </c>
      <c r="AJ33" s="27">
        <v>2.3580571881176453E-6</v>
      </c>
      <c r="AK33" s="27">
        <v>1.4148343128705872E-7</v>
      </c>
      <c r="AL33" s="27">
        <v>8.4216328147058764E-7</v>
      </c>
      <c r="AM33" s="27">
        <v>6.4004409391764678E-7</v>
      </c>
      <c r="AN33" s="27">
        <v>4.379249063647055E-7</v>
      </c>
      <c r="AO33" s="27">
        <v>3.5370857821764673E-6</v>
      </c>
      <c r="AP33" s="27">
        <v>4.0423837510588201E-8</v>
      </c>
      <c r="AQ33" s="27">
        <f t="shared" si="0"/>
        <v>1.5960375331649252E-4</v>
      </c>
      <c r="AS33" s="94">
        <f t="shared" si="1"/>
        <v>4.8458889765608108E-4</v>
      </c>
    </row>
    <row r="34" spans="2:45" x14ac:dyDescent="0.3">
      <c r="B34" s="89">
        <v>206</v>
      </c>
      <c r="C34" s="89" t="s">
        <v>196</v>
      </c>
      <c r="D34" s="89" t="s">
        <v>81</v>
      </c>
      <c r="G34" s="27">
        <v>3.1152952859378453E-5</v>
      </c>
      <c r="M34" s="27">
        <v>1.7801687348216262E-5</v>
      </c>
      <c r="R34" s="27">
        <v>1.1126054592635166E-3</v>
      </c>
      <c r="S34" s="27">
        <v>9.3458858578135385E-5</v>
      </c>
      <c r="V34" s="27">
        <v>9.0491910686765997E-6</v>
      </c>
      <c r="X34" s="27">
        <v>1.3084240200938952E-6</v>
      </c>
      <c r="AA34" s="27">
        <v>5.043811415327942E-5</v>
      </c>
      <c r="AG34" s="27">
        <v>2.9669478913693772E-6</v>
      </c>
      <c r="AH34" s="27">
        <v>1.7801687348216264E-7</v>
      </c>
      <c r="AI34" s="27">
        <v>1.6318213402531576E-5</v>
      </c>
      <c r="AJ34" s="27">
        <v>2.076863523958564E-5</v>
      </c>
      <c r="AK34" s="27">
        <v>1.2461181143751383E-6</v>
      </c>
      <c r="AL34" s="27">
        <v>7.4173697284234426E-6</v>
      </c>
      <c r="AM34" s="27">
        <v>5.6372009936018174E-6</v>
      </c>
      <c r="AN34" s="27">
        <v>3.8570322587801898E-6</v>
      </c>
      <c r="AO34" s="27">
        <v>3.1152952859378453E-5</v>
      </c>
      <c r="AP34" s="27">
        <v>3.5603374696432528E-7</v>
      </c>
      <c r="AQ34" s="27">
        <f t="shared" si="0"/>
        <v>1.4057132083997888E-3</v>
      </c>
      <c r="AS34" s="94">
        <f t="shared" si="1"/>
        <v>4.2680262833684635E-3</v>
      </c>
    </row>
    <row r="35" spans="2:45" x14ac:dyDescent="0.3">
      <c r="B35" s="89">
        <v>206</v>
      </c>
      <c r="C35" s="89" t="s">
        <v>197</v>
      </c>
      <c r="D35" s="89" t="s">
        <v>81</v>
      </c>
      <c r="G35" s="27">
        <v>4.1540866397203197E-2</v>
      </c>
      <c r="I35" s="27">
        <v>5.9372087350719671E-3</v>
      </c>
      <c r="AQ35" s="27">
        <f t="shared" si="0"/>
        <v>4.7478075132275165E-2</v>
      </c>
      <c r="AS35" s="94">
        <f t="shared" si="1"/>
        <v>0.14415292631344637</v>
      </c>
    </row>
    <row r="36" spans="2:45" x14ac:dyDescent="0.3">
      <c r="B36" s="38">
        <v>202</v>
      </c>
      <c r="C36" s="39" t="s">
        <v>123</v>
      </c>
      <c r="D36" s="89" t="s">
        <v>199</v>
      </c>
      <c r="AF36" s="87"/>
      <c r="AJ36" s="53">
        <v>7.9429968368904129E-6</v>
      </c>
      <c r="AQ36" s="27">
        <f t="shared" si="0"/>
        <v>7.9429968368904129E-6</v>
      </c>
      <c r="AS36" s="94">
        <f t="shared" si="1"/>
        <v>2.4116526092226441E-5</v>
      </c>
    </row>
    <row r="37" spans="2:45" x14ac:dyDescent="0.3">
      <c r="B37" s="38">
        <v>302</v>
      </c>
      <c r="C37" s="39" t="s">
        <v>198</v>
      </c>
      <c r="D37" s="89" t="s">
        <v>199</v>
      </c>
      <c r="E37" s="87"/>
      <c r="G37" s="87">
        <v>0</v>
      </c>
      <c r="I37" s="87">
        <v>0</v>
      </c>
      <c r="O37" s="87">
        <v>0</v>
      </c>
      <c r="V37" s="87">
        <v>0</v>
      </c>
      <c r="Z37" s="87">
        <v>0</v>
      </c>
      <c r="AA37" s="87">
        <v>0</v>
      </c>
      <c r="AF37" s="87">
        <v>0</v>
      </c>
      <c r="AQ37" s="27">
        <f t="shared" si="0"/>
        <v>0</v>
      </c>
      <c r="AS37" s="94">
        <f t="shared" si="1"/>
        <v>0</v>
      </c>
    </row>
    <row r="38" spans="2:45" x14ac:dyDescent="0.3">
      <c r="B38" s="38">
        <v>303</v>
      </c>
      <c r="C38" s="39" t="s">
        <v>200</v>
      </c>
      <c r="D38" s="89" t="s">
        <v>199</v>
      </c>
      <c r="G38" s="87">
        <v>0</v>
      </c>
      <c r="I38" s="87">
        <v>0</v>
      </c>
      <c r="O38" s="87">
        <v>0</v>
      </c>
      <c r="V38" s="87">
        <v>0</v>
      </c>
      <c r="Z38" s="87">
        <v>0</v>
      </c>
      <c r="AA38" s="87">
        <v>0</v>
      </c>
      <c r="AF38" s="87">
        <v>0</v>
      </c>
      <c r="AQ38" s="27">
        <f t="shared" si="0"/>
        <v>0</v>
      </c>
      <c r="AS38" s="94">
        <f t="shared" si="1"/>
        <v>0</v>
      </c>
    </row>
    <row r="39" spans="2:45" x14ac:dyDescent="0.3">
      <c r="B39" s="38">
        <v>304</v>
      </c>
      <c r="C39" s="54" t="s">
        <v>210</v>
      </c>
      <c r="D39" s="89" t="s">
        <v>199</v>
      </c>
      <c r="G39" s="87">
        <v>5.3327270000000012E-6</v>
      </c>
      <c r="I39" s="87">
        <v>1.8186011000000002E-5</v>
      </c>
      <c r="O39" s="87">
        <v>2.3785E-9</v>
      </c>
      <c r="V39" s="87">
        <v>0</v>
      </c>
      <c r="Z39" s="87">
        <v>0</v>
      </c>
      <c r="AA39" s="87">
        <v>1.6649499999999998E-7</v>
      </c>
      <c r="AF39" s="87">
        <v>0</v>
      </c>
      <c r="AQ39" s="27">
        <f t="shared" si="0"/>
        <v>2.3687611500000001E-5</v>
      </c>
      <c r="AS39" s="94">
        <f t="shared" si="1"/>
        <v>7.1920323340568732E-5</v>
      </c>
    </row>
    <row r="40" spans="2:45" x14ac:dyDescent="0.3">
      <c r="B40" s="89">
        <v>501</v>
      </c>
      <c r="C40" s="89" t="s">
        <v>190</v>
      </c>
      <c r="D40" s="89" t="s">
        <v>81</v>
      </c>
      <c r="G40" s="27">
        <v>0.22303825583720413</v>
      </c>
      <c r="I40" s="27">
        <v>0.32868934064652011</v>
      </c>
      <c r="O40" s="27">
        <v>1.0657275968389873E-2</v>
      </c>
      <c r="Q40" s="27">
        <v>4.2285051868433199E-5</v>
      </c>
      <c r="S40" s="27">
        <v>1.2275886683410267E-2</v>
      </c>
      <c r="T40" s="27">
        <v>0.17361270866435558</v>
      </c>
      <c r="V40" s="27">
        <v>5.9232665071996184E-2</v>
      </c>
      <c r="Z40" s="27">
        <v>1.9938298666166122E-2</v>
      </c>
      <c r="AA40" s="27">
        <v>6.58098626797331E-2</v>
      </c>
      <c r="AF40" s="27">
        <v>1.1672608643497227E-2</v>
      </c>
      <c r="AQ40" s="27">
        <f t="shared" si="0"/>
        <v>0.90496918791314096</v>
      </c>
      <c r="AS40" s="94">
        <f t="shared" si="1"/>
        <v>2.7476673453532872</v>
      </c>
    </row>
    <row r="41" spans="2:45" x14ac:dyDescent="0.3">
      <c r="B41" s="89">
        <v>502</v>
      </c>
      <c r="C41" s="89" t="s">
        <v>132</v>
      </c>
      <c r="D41" s="89" t="s">
        <v>81</v>
      </c>
      <c r="G41" s="27">
        <v>0.29934793650793651</v>
      </c>
      <c r="O41" s="27">
        <v>2.9038095238095234E-4</v>
      </c>
      <c r="V41" s="27">
        <v>4.1771984126984119E-3</v>
      </c>
      <c r="W41" s="27">
        <v>4.9776507936507944E-7</v>
      </c>
      <c r="X41" s="27">
        <v>2.6227609523809517E-4</v>
      </c>
      <c r="Z41" s="27">
        <v>1.2607801587301588E-2</v>
      </c>
      <c r="AA41" s="27">
        <v>8.6550952380952367E-2</v>
      </c>
      <c r="AF41" s="27">
        <v>1.3812873015873017E-3</v>
      </c>
      <c r="AQ41" s="27">
        <f t="shared" si="0"/>
        <v>0.40461833100317462</v>
      </c>
      <c r="AS41" s="94">
        <f t="shared" si="1"/>
        <v>1.2285021305448875</v>
      </c>
    </row>
    <row r="42" spans="2:45" x14ac:dyDescent="0.3">
      <c r="B42" s="89" t="s">
        <v>135</v>
      </c>
      <c r="C42" s="89" t="s">
        <v>136</v>
      </c>
      <c r="D42" s="89" t="s">
        <v>81</v>
      </c>
      <c r="G42" s="27">
        <v>2.7616529067767452E-5</v>
      </c>
      <c r="M42" s="27">
        <v>1.5780873753009975E-5</v>
      </c>
      <c r="R42" s="27">
        <v>9.863046095631232E-4</v>
      </c>
      <c r="S42" s="27">
        <v>8.2849587203302373E-5</v>
      </c>
      <c r="V42" s="95">
        <v>8.0219441577800701E-6</v>
      </c>
      <c r="X42" s="27">
        <v>1.1598942208462332E-6</v>
      </c>
      <c r="AA42" s="27">
        <v>4.4712475633528265E-5</v>
      </c>
      <c r="AG42" s="27">
        <v>2.6301456255016627E-6</v>
      </c>
      <c r="AH42" s="27">
        <v>1.5780873753009977E-7</v>
      </c>
      <c r="AI42" s="27">
        <v>1.4465800940259145E-5</v>
      </c>
      <c r="AJ42" s="27">
        <v>1.8411019378511637E-5</v>
      </c>
      <c r="AK42" s="27">
        <v>1.1046611627106983E-6</v>
      </c>
      <c r="AL42" s="27">
        <v>6.5753640637541562E-6</v>
      </c>
      <c r="AM42" s="27">
        <v>4.9972766884531589E-6</v>
      </c>
      <c r="AN42" s="27">
        <v>3.4191893131521609E-6</v>
      </c>
      <c r="AO42" s="27">
        <v>2.7616529067767452E-5</v>
      </c>
      <c r="AP42" s="27">
        <v>3.1561747506019955E-7</v>
      </c>
      <c r="AQ42" s="27">
        <f t="shared" si="0"/>
        <v>1.2461393260520582E-3</v>
      </c>
      <c r="AS42" s="94">
        <f t="shared" si="1"/>
        <v>3.783528079944338E-3</v>
      </c>
    </row>
    <row r="43" spans="2:45" x14ac:dyDescent="0.3">
      <c r="B43" s="89" t="s">
        <v>206</v>
      </c>
      <c r="C43" s="89" t="s">
        <v>207</v>
      </c>
      <c r="D43" s="89" t="s">
        <v>81</v>
      </c>
      <c r="I43" s="87">
        <v>2E-3</v>
      </c>
      <c r="AQ43" s="27">
        <f t="shared" si="0"/>
        <v>2E-3</v>
      </c>
      <c r="AS43" s="94">
        <f t="shared" si="1"/>
        <v>6.0723997723931538E-3</v>
      </c>
    </row>
    <row r="44" spans="2:45" x14ac:dyDescent="0.3">
      <c r="B44" s="90" t="s">
        <v>34</v>
      </c>
      <c r="C44" s="90"/>
      <c r="D44" s="90"/>
      <c r="E44" s="96">
        <f>SUM(E9:E43)</f>
        <v>0.29541714602124175</v>
      </c>
      <c r="F44" s="96">
        <f>SUM(F9:F43)</f>
        <v>4.7268063413501066E-2</v>
      </c>
      <c r="G44" s="96">
        <f t="shared" ref="G44:AP44" si="2">SUM(G9:G43)</f>
        <v>6.9681576391043194</v>
      </c>
      <c r="H44" s="96">
        <f t="shared" si="2"/>
        <v>6.983280000000044E-8</v>
      </c>
      <c r="I44" s="96">
        <f t="shared" si="2"/>
        <v>20.7552607407655</v>
      </c>
      <c r="J44" s="96">
        <f t="shared" si="2"/>
        <v>4.8966930000000075E-8</v>
      </c>
      <c r="K44" s="96">
        <f t="shared" si="2"/>
        <v>3.6890910000000067E-8</v>
      </c>
      <c r="L44" s="96">
        <f t="shared" si="2"/>
        <v>3.7931850000000063E-8</v>
      </c>
      <c r="M44" s="96">
        <f t="shared" si="2"/>
        <v>7.5034762743195031E-3</v>
      </c>
      <c r="N44" s="96">
        <f t="shared" si="2"/>
        <v>3.5156610000000063E-8</v>
      </c>
      <c r="O44" s="96">
        <f t="shared" si="2"/>
        <v>0.26372244266152739</v>
      </c>
      <c r="P44" s="96">
        <f t="shared" si="2"/>
        <v>5.8970970000000082E-8</v>
      </c>
      <c r="Q44" s="96">
        <f t="shared" si="2"/>
        <v>4.2285051868433199E-5</v>
      </c>
      <c r="R44" s="96">
        <f t="shared" si="2"/>
        <v>1.5670886410516369</v>
      </c>
      <c r="S44" s="96">
        <f t="shared" si="2"/>
        <v>0.14668681536177644</v>
      </c>
      <c r="T44" s="96">
        <f t="shared" si="2"/>
        <v>0.17361990767435556</v>
      </c>
      <c r="U44" s="96">
        <f t="shared" si="2"/>
        <v>9.2428200000000023E-8</v>
      </c>
      <c r="V44" s="96">
        <f t="shared" si="2"/>
        <v>7.6834016047374665E-2</v>
      </c>
      <c r="W44" s="96">
        <f t="shared" si="2"/>
        <v>5.0567067936507949E-7</v>
      </c>
      <c r="X44" s="96">
        <f t="shared" si="2"/>
        <v>1.7067650087350283E-2</v>
      </c>
      <c r="Y44" s="96">
        <f t="shared" si="2"/>
        <v>0.21408874733248923</v>
      </c>
      <c r="Z44" s="96">
        <f t="shared" si="2"/>
        <v>3.254613282095771E-2</v>
      </c>
      <c r="AA44" s="96">
        <f t="shared" si="2"/>
        <v>1.847370101975607</v>
      </c>
      <c r="AB44" s="96">
        <f t="shared" si="2"/>
        <v>6.5888550000000077E-8</v>
      </c>
      <c r="AC44" s="96">
        <f t="shared" si="2"/>
        <v>4.2352470000000065E-8</v>
      </c>
      <c r="AD44" s="96">
        <f t="shared" si="2"/>
        <v>8.2350000000000522E-8</v>
      </c>
      <c r="AE44" s="96">
        <f t="shared" si="2"/>
        <v>1.9867590000000034E-8</v>
      </c>
      <c r="AF44" s="96">
        <f t="shared" si="2"/>
        <v>0.48556835003099524</v>
      </c>
      <c r="AG44" s="96">
        <f t="shared" si="2"/>
        <v>1.2505793790532507E-3</v>
      </c>
      <c r="AH44" s="96">
        <f t="shared" si="2"/>
        <v>7.5034762743195047E-5</v>
      </c>
      <c r="AI44" s="96">
        <f t="shared" si="2"/>
        <v>6.8781865847928787E-3</v>
      </c>
      <c r="AJ44" s="96">
        <f t="shared" si="2"/>
        <v>8.76199865020965E-3</v>
      </c>
      <c r="AK44" s="96">
        <f t="shared" si="2"/>
        <v>5.2524333920236531E-4</v>
      </c>
      <c r="AL44" s="96">
        <f t="shared" si="2"/>
        <v>2.8906583051933801E-3</v>
      </c>
      <c r="AM44" s="96">
        <f t="shared" si="2"/>
        <v>2.3761008202011769E-3</v>
      </c>
      <c r="AN44" s="96">
        <f t="shared" si="2"/>
        <v>1.6257531927692259E-3</v>
      </c>
      <c r="AO44" s="96">
        <f t="shared" si="2"/>
        <v>1.3131083480059131E-2</v>
      </c>
      <c r="AP44" s="96">
        <f t="shared" si="2"/>
        <v>1.5006952548639009E-4</v>
      </c>
      <c r="AQ44" s="97">
        <f>SUM(AQ9:AQ43)</f>
        <v>32.935907960022092</v>
      </c>
      <c r="AS44" s="98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8" ma:contentTypeDescription="Shell Document Content Type" ma:contentTypeScope="" ma:versionID="cfe2f8cc21006a5d03ca41e96a73676a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33ed587d97774644bc05a792e36e12b3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-1;#Shell Chemical Appalachia LLC|ceb9ad8a-ce9a-44e2-9b3e-537619178b49" ma:fieldId="{529dd253-148e-4d10-9b8c-1444f6695d3b}" ma:taxonomyMulti="true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-1;#UNITED STATES|6c4ad875-5af6-45fb-9ae9-62dd1609b327" ma:fieldId="{dc07035f-7987-48f5-ba88-2d29e2b62c9e}" ma:taxonomyMulti="true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AAFAA2355-353081341-18097</_dlc_DocId>
    <_dlc_DocIdUrl xmlns="3ca3ccd0-e965-405b-b38b-db63887a28fc">
      <Url>https://eu001-sp.shell.com/sites/AAFAA2355/_layouts/15/DocIdRedir.aspx?ID=AAFAA2355-353081341-18097</Url>
      <Description>AAFAA2355-353081341-18097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641BF9-1B73-4138-9958-CFF124EAA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BF2DAC-BA7B-4064-A218-7709F76149EE}">
  <ds:schemaRefs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4"/>
    <ds:schemaRef ds:uri="1644699c-e95f-4804-a403-b705f7c0b060"/>
    <ds:schemaRef ds:uri="3ca3ccd0-e965-405b-b38b-db63887a28fc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2023_Speciated_HAP_Annual</vt:lpstr>
      <vt:lpstr>2022_Monthly_Source</vt:lpstr>
      <vt:lpstr>2022_Speciated_HAP_Annual</vt:lpstr>
      <vt:lpstr>'2022_Speciated_HAP_Annual'!Print_Titles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dcterms:created xsi:type="dcterms:W3CDTF">2022-01-20T03:00:44Z</dcterms:created>
  <dcterms:modified xsi:type="dcterms:W3CDTF">2023-12-18T13:55:43Z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b759fa67-4565-434f-9365-0dba8545a5e8</vt:lpwstr>
  </property>
  <property fmtid="{D5CDD505-2E9C-101B-9397-08002B2CF9AE}" pid="15" name="MediaServiceImageTags">
    <vt:lpwstr/>
  </property>
</Properties>
</file>