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"/>
    </mc:Choice>
  </mc:AlternateContent>
  <xr:revisionPtr revIDLastSave="11" documentId="8_{DF0B6A7C-65E6-4398-87E5-1C36AB4EB704}" xr6:coauthVersionLast="45" xr6:coauthVersionMax="45" xr10:uidLastSave="{8053DA93-8C4A-4CC4-8DC0-9287A9BF3D40}"/>
  <bookViews>
    <workbookView xWindow="-108" yWindow="-108" windowWidth="23256" windowHeight="12576" xr2:uid="{00000000-000D-0000-FFFF-FFFF00000000}"/>
  </bookViews>
  <sheets>
    <sheet name="Fractures 2018" sheetId="1" r:id="rId1"/>
    <sheet name="Fractures 2019" sheetId="2" r:id="rId2"/>
    <sheet name="Fractures 2020" sheetId="3" r:id="rId3"/>
    <sheet name="Fractures 2021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41" i="2"/>
  <c r="H22" i="3"/>
  <c r="H23" i="3"/>
  <c r="H24" i="4"/>
  <c r="H34" i="4"/>
  <c r="H35" i="4" s="1"/>
  <c r="H32" i="4" l="1"/>
  <c r="H28" i="4"/>
  <c r="H15" i="4"/>
  <c r="H9" i="4"/>
  <c r="H5" i="4"/>
  <c r="H27" i="1" l="1"/>
  <c r="H23" i="1"/>
  <c r="H12" i="2"/>
  <c r="H39" i="2"/>
  <c r="H31" i="2"/>
  <c r="H27" i="2"/>
  <c r="H22" i="2"/>
  <c r="H17" i="2"/>
  <c r="H29" i="1" l="1"/>
  <c r="H30" i="1"/>
  <c r="H42" i="2"/>
</calcChain>
</file>

<file path=xl/sharedStrings.xml><?xml version="1.0" encoding="utf-8"?>
<sst xmlns="http://schemas.openxmlformats.org/spreadsheetml/2006/main" count="739" uniqueCount="239">
  <si>
    <t>Company Name</t>
  </si>
  <si>
    <t>Mine Name</t>
  </si>
  <si>
    <t>Panel</t>
  </si>
  <si>
    <t>CONSOL PA Coal Co. LLC</t>
  </si>
  <si>
    <t>Bailey Deep Mine</t>
  </si>
  <si>
    <t>NoF-17L</t>
  </si>
  <si>
    <t>5L</t>
  </si>
  <si>
    <r>
      <t>0.00</t>
    </r>
    <r>
      <rPr>
        <vertAlign val="superscript"/>
        <sz val="12"/>
        <color theme="1"/>
        <rFont val="Arial"/>
        <family val="2"/>
      </rPr>
      <t>(*)</t>
    </r>
  </si>
  <si>
    <t>39º 52' 33.1090"</t>
  </si>
  <si>
    <t>39º 52' 19.4300"</t>
  </si>
  <si>
    <t>-80º 24' 51.1410"</t>
  </si>
  <si>
    <t>-80º 24' 52.8120"</t>
  </si>
  <si>
    <t>NoF-14L</t>
  </si>
  <si>
    <t>39º 52' 36.3560"</t>
  </si>
  <si>
    <t>-80º 25' 16.5150"</t>
  </si>
  <si>
    <t>ST32605</t>
  </si>
  <si>
    <t>4L</t>
  </si>
  <si>
    <t>39º 52' 42.4810"</t>
  </si>
  <si>
    <t>39º 52' 38.7070"</t>
  </si>
  <si>
    <t>-80º 25' 24.2940"</t>
  </si>
  <si>
    <t>-80º 25' 26.3060"</t>
  </si>
  <si>
    <t>NoF-4.9R</t>
  </si>
  <si>
    <t>39º 52' 34.9020"</t>
  </si>
  <si>
    <t>39º 52' 35.8000"</t>
  </si>
  <si>
    <t>-80º 25' 54.1220"</t>
  </si>
  <si>
    <t>-80º 25' 46.5650"</t>
  </si>
  <si>
    <t>NoF-4R,1L</t>
  </si>
  <si>
    <t>39º 52' 44.6420"</t>
  </si>
  <si>
    <t>-80º 26' 17.2740"</t>
  </si>
  <si>
    <t>LngR-4L,1L</t>
  </si>
  <si>
    <t>6L</t>
  </si>
  <si>
    <t>39º 51' 54.0420"</t>
  </si>
  <si>
    <t>39º 51' 52.9900"</t>
  </si>
  <si>
    <t>-80º 24' 04.7500"</t>
  </si>
  <si>
    <t>-80º 24' 05.0170"</t>
  </si>
  <si>
    <t>39º 51' 52.2520"</t>
  </si>
  <si>
    <t>-80º 24' 05.0880"</t>
  </si>
  <si>
    <t>LngR-1L</t>
  </si>
  <si>
    <t>39º 52' 04.5000"</t>
  </si>
  <si>
    <t>39º 52' 00.0170"</t>
  </si>
  <si>
    <t>-80º 24' 21.6750"</t>
  </si>
  <si>
    <t>-80º 24' 32.9560"</t>
  </si>
  <si>
    <t>Enlow Fork Mine</t>
  </si>
  <si>
    <t>ST32980</t>
  </si>
  <si>
    <t>F28</t>
  </si>
  <si>
    <t>40º 07' 07.5060"</t>
  </si>
  <si>
    <t>-80º 22' 32.8800"</t>
  </si>
  <si>
    <t>Cumberland Contura LLC</t>
  </si>
  <si>
    <t>Cumberland Mine</t>
  </si>
  <si>
    <t>ST41639</t>
  </si>
  <si>
    <t>LW68</t>
  </si>
  <si>
    <t>39º 46' 41.3320"</t>
  </si>
  <si>
    <t>39º 46' 42.5100"</t>
  </si>
  <si>
    <t>-80º 13' 32.9020"</t>
  </si>
  <si>
    <t>-80º 13' 32.5000"</t>
  </si>
  <si>
    <t>ST41638</t>
  </si>
  <si>
    <t>LW67</t>
  </si>
  <si>
    <t>39º 46' 34.8500"</t>
  </si>
  <si>
    <t>-80º 14' 17.3500"</t>
  </si>
  <si>
    <t>ST41625</t>
  </si>
  <si>
    <t>39º 46' 38.9600"</t>
  </si>
  <si>
    <t>39º 46' 26.8700"</t>
  </si>
  <si>
    <t>-80º 13' 09.4200"</t>
  </si>
  <si>
    <t>-80º 13' 16.2100"</t>
  </si>
  <si>
    <t>39º 46' 48.9500"</t>
  </si>
  <si>
    <t>-80º 14' 00.6040"</t>
  </si>
  <si>
    <t>The Monongalia County Coal Co.</t>
  </si>
  <si>
    <t>Monongalia County Mine</t>
  </si>
  <si>
    <t>ST41855</t>
  </si>
  <si>
    <t>10W</t>
  </si>
  <si>
    <t>39º 45' 27.7030"</t>
  </si>
  <si>
    <t>39º 45' 27.7031"</t>
  </si>
  <si>
    <t>-80º 22' 26.7770"</t>
  </si>
  <si>
    <t>-80º 22' 23.7771"</t>
  </si>
  <si>
    <t>(*) Fracture/Heave had no measurable distance.</t>
  </si>
  <si>
    <t>NoF-5.3R</t>
  </si>
  <si>
    <t>39º 52' 17.9000"</t>
  </si>
  <si>
    <t>-80º 25' 27.8140"</t>
  </si>
  <si>
    <t>39º 52' 21.9080"</t>
  </si>
  <si>
    <t>-80º 25' 25.5610"</t>
  </si>
  <si>
    <t>ST32604</t>
  </si>
  <si>
    <t>39º 52' 17.3440"</t>
  </si>
  <si>
    <t>39º 52' 32.6660"</t>
  </si>
  <si>
    <t>-80º 25' 56.0340"</t>
  </si>
  <si>
    <t>-80º 25' 44.4290"</t>
  </si>
  <si>
    <t>39º 52' 34.5690"</t>
  </si>
  <si>
    <t>39º 52' 34.8460"</t>
  </si>
  <si>
    <t>-80º 25' 51.1410"</t>
  </si>
  <si>
    <t>-80º 25' 52.8120"</t>
  </si>
  <si>
    <t>LngR-4L</t>
  </si>
  <si>
    <t>7L</t>
  </si>
  <si>
    <t>39º 51' 39.8620"</t>
  </si>
  <si>
    <t>39º 51' 37.3620"</t>
  </si>
  <si>
    <t>-80º 24' 11.8620"</t>
  </si>
  <si>
    <t>-80º 24' 18.7750"</t>
  </si>
  <si>
    <t>LngR-3R</t>
  </si>
  <si>
    <t>39º 51' 32.0000"</t>
  </si>
  <si>
    <t>39º 51' 34.6240"</t>
  </si>
  <si>
    <t>-80º 24' 31.3860"</t>
  </si>
  <si>
    <t>-80º 24' 25.9590"</t>
  </si>
  <si>
    <t>ST32608</t>
  </si>
  <si>
    <t>39º 51' 41.3510"</t>
  </si>
  <si>
    <t>39º 51' 46.1210"</t>
  </si>
  <si>
    <t>-80º 24' 54.1470"</t>
  </si>
  <si>
    <t>-80º 24' 43.3230"</t>
  </si>
  <si>
    <t>ST32609</t>
  </si>
  <si>
    <t>39º 51' 40.4360"</t>
  </si>
  <si>
    <t>39º 51' 44.0850"</t>
  </si>
  <si>
    <t>-80º 25' 00.4200"</t>
  </si>
  <si>
    <t>-80º 25' 07.9450"</t>
  </si>
  <si>
    <t>39º 51' 46.5850"</t>
  </si>
  <si>
    <t>-80º 25' 16.7260"</t>
  </si>
  <si>
    <t>Ten Mile</t>
  </si>
  <si>
    <t>E30</t>
  </si>
  <si>
    <t>40º 06' 34.9460"</t>
  </si>
  <si>
    <t>-80º 19' 54.6100"</t>
  </si>
  <si>
    <t>Buffalo Creek</t>
  </si>
  <si>
    <t>F29</t>
  </si>
  <si>
    <t>40º 07' 04.7210"</t>
  </si>
  <si>
    <t>-80º 21' 45.3510"</t>
  </si>
  <si>
    <t>Harvey Mine</t>
  </si>
  <si>
    <t>ST40574</t>
  </si>
  <si>
    <t>5A</t>
  </si>
  <si>
    <t>39º 58' 8.0520"</t>
  </si>
  <si>
    <t>-80º 19' 35.6500"</t>
  </si>
  <si>
    <t>39º 58' 7.1160"</t>
  </si>
  <si>
    <t>-80º 19' 25.7870"</t>
  </si>
  <si>
    <t>RR_T1i</t>
  </si>
  <si>
    <t>39º 47' 10.9710"</t>
  </si>
  <si>
    <t>-80º 14' 19.2048"</t>
  </si>
  <si>
    <t>CAL_T6</t>
  </si>
  <si>
    <t>39º 47' 19.1112"</t>
  </si>
  <si>
    <t>39º 47' 17.4120"</t>
  </si>
  <si>
    <t>-80º 13' 14.9010"</t>
  </si>
  <si>
    <t>-80º 13' 15.6396"</t>
  </si>
  <si>
    <t>ST41853</t>
  </si>
  <si>
    <t>9W</t>
  </si>
  <si>
    <t>39º 45' 10.3300"</t>
  </si>
  <si>
    <t>-80º 21' 6.2000"</t>
  </si>
  <si>
    <t>Tunnel Ridge LLC</t>
  </si>
  <si>
    <t>Tunnel Ridge Mine</t>
  </si>
  <si>
    <t>ST32476</t>
  </si>
  <si>
    <t>40º 05' 17.3256"</t>
  </si>
  <si>
    <t>40º 05' 16.5726"</t>
  </si>
  <si>
    <t>-80º 29' 35.5842"</t>
  </si>
  <si>
    <t>-80º 29' 34.4898"</t>
  </si>
  <si>
    <t>ST32473-L2</t>
  </si>
  <si>
    <t>40º 05' 46.4316"</t>
  </si>
  <si>
    <t>-80º 30' 53.9490"</t>
  </si>
  <si>
    <t>ST32471</t>
  </si>
  <si>
    <t>40º 05' 25.2810"</t>
  </si>
  <si>
    <t>40º 05' 24.7482"</t>
  </si>
  <si>
    <t>-80º 30' 24.9042"</t>
  </si>
  <si>
    <t>-80º 30' 25.3542"</t>
  </si>
  <si>
    <t>ST32475</t>
  </si>
  <si>
    <t>40º 05' 17.3868"</t>
  </si>
  <si>
    <t>40º 05' 16.8318"</t>
  </si>
  <si>
    <t>-80º 29' 50.6724"</t>
  </si>
  <si>
    <t>-80º 29' 50.6610"</t>
  </si>
  <si>
    <t>40º 05' 14.3802"</t>
  </si>
  <si>
    <t>40º 05' 14.4018"</t>
  </si>
  <si>
    <t>-80º 29' 48.8076"</t>
  </si>
  <si>
    <t>-80º 29' 49.0776"</t>
  </si>
  <si>
    <t>39º 52' 03.3710"</t>
  </si>
  <si>
    <t>-80º 26' 22.3300"</t>
  </si>
  <si>
    <t> </t>
  </si>
  <si>
    <t>G1</t>
  </si>
  <si>
    <t>40º 01' 40.3000"</t>
  </si>
  <si>
    <t>40º 01' 40.1000"</t>
  </si>
  <si>
    <t>-80º 19' 27.0000"</t>
  </si>
  <si>
    <t>-80º 19' 26.9000"</t>
  </si>
  <si>
    <t>40º 01' 47.9000"</t>
  </si>
  <si>
    <t>40º 01' 47.6000"</t>
  </si>
  <si>
    <t>-80º 19' 35.6000"</t>
  </si>
  <si>
    <t>-80º 19' 35.3000"</t>
  </si>
  <si>
    <t>ST40573</t>
  </si>
  <si>
    <t>39º 58' 02.3200"</t>
  </si>
  <si>
    <t>Not Reported</t>
  </si>
  <si>
    <t>-80º 18' 39.0560"</t>
  </si>
  <si>
    <t>ST40577</t>
  </si>
  <si>
    <t>6A</t>
  </si>
  <si>
    <t>39º 58' 36.7380"</t>
  </si>
  <si>
    <t>39º 58' 36.7320"</t>
  </si>
  <si>
    <t>-80º 20' 10.4120"</t>
  </si>
  <si>
    <t>-80º 20' 9.8340"</t>
  </si>
  <si>
    <t>39º 58' 36.8910"</t>
  </si>
  <si>
    <t>-80º 20' 06.2950"</t>
  </si>
  <si>
    <t>ST40575</t>
  </si>
  <si>
    <t>39º 58' 47.8720"</t>
  </si>
  <si>
    <t>39º 58' 41.7110"</t>
  </si>
  <si>
    <t>-80º 20' 10.9450"</t>
  </si>
  <si>
    <t>-80º 20' 08.1480"</t>
  </si>
  <si>
    <t>40º 05' 14.5800"</t>
  </si>
  <si>
    <t>40º 05' 13.6000"</t>
  </si>
  <si>
    <t>-80º 30' 28.8000"</t>
  </si>
  <si>
    <t>-80º 30' 28.7000"</t>
  </si>
  <si>
    <r>
      <t>0.00</t>
    </r>
    <r>
      <rPr>
        <vertAlign val="superscript"/>
        <sz val="12"/>
        <color rgb="FF000000"/>
        <rFont val="Arial"/>
        <family val="2"/>
      </rPr>
      <t>(*)</t>
    </r>
  </si>
  <si>
    <t>Date of Occurrence</t>
  </si>
  <si>
    <t>Mining Type</t>
  </si>
  <si>
    <t>Longwall</t>
  </si>
  <si>
    <t>ST40921 Unnamed Tributary to Short Creek</t>
  </si>
  <si>
    <t>Stream</t>
  </si>
  <si>
    <t>Fracture / Heave Length (feet)</t>
  </si>
  <si>
    <t>Latitude Start</t>
  </si>
  <si>
    <t>Latitude End</t>
  </si>
  <si>
    <t>Longitude Start</t>
  </si>
  <si>
    <t>Longitude End</t>
  </si>
  <si>
    <t>CONSOL PA Coal Co LLC</t>
  </si>
  <si>
    <t>Long Wall</t>
  </si>
  <si>
    <t>8L</t>
  </si>
  <si>
    <t>ST32612</t>
  </si>
  <si>
    <t>9L</t>
  </si>
  <si>
    <t>ST40345</t>
  </si>
  <si>
    <t>H1</t>
  </si>
  <si>
    <t>ST40512-R8</t>
  </si>
  <si>
    <t>5B</t>
  </si>
  <si>
    <t>ST40545-L21</t>
  </si>
  <si>
    <t>IRON Cumberland LLC</t>
  </si>
  <si>
    <t>ST40612</t>
  </si>
  <si>
    <t>ST40609</t>
  </si>
  <si>
    <t>Monongalia County Coal Resources Inc</t>
  </si>
  <si>
    <t>ST41851</t>
  </si>
  <si>
    <t>7W</t>
  </si>
  <si>
    <t>ST32470-R2</t>
  </si>
  <si>
    <t xml:space="preserve">  </t>
  </si>
  <si>
    <t>Total Feet:</t>
  </si>
  <si>
    <t>Total Miles:</t>
  </si>
  <si>
    <t>Stream: Fracture / Heave Impacts: 2021</t>
  </si>
  <si>
    <t>Stream: Fracture / Heave Impacts: 2020</t>
  </si>
  <si>
    <t>Stream: Fracture / Heave Impacts: 2019</t>
  </si>
  <si>
    <t>Stream: Fracture / Heave Impacts: 2018</t>
  </si>
  <si>
    <t>Impact ID</t>
  </si>
  <si>
    <t>151</t>
  </si>
  <si>
    <t>67</t>
  </si>
  <si>
    <t>35</t>
  </si>
  <si>
    <t>161</t>
  </si>
  <si>
    <t>181</t>
  </si>
  <si>
    <t>172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</si>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</sst>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u/>
      <sz val="12"/>
      <color theme="1"/>
      <name val="Arial"/>
      <family val="2"/>
    </font>
    <font>
      <sz val="16"/>
      <color rgb="FF000000"/>
      <name val="Arial"/>
      <family val="2"/>
    </font>
    <font>
      <u val="double"/>
      <sz val="12"/>
      <color theme="1"/>
      <name val="Arial"/>
      <family val="2"/>
    </font>
    <font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auto="1"/>
      </top>
      <bottom/>
      <diagonal/>
    </border>
    <border>
      <left style="double">
        <color indexed="64"/>
      </left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quotePrefix="1" applyFont="1" applyFill="1" applyBorder="1" applyAlignment="1">
      <alignment horizontal="center" vertical="center" wrapText="1"/>
    </xf>
    <xf numFmtId="0" fontId="6" fillId="0" borderId="28" xfId="0" quotePrefix="1" applyFont="1" applyFill="1" applyBorder="1" applyAlignment="1">
      <alignment horizontal="center" vertical="center" wrapText="1"/>
    </xf>
    <xf numFmtId="0" fontId="6" fillId="0" borderId="24" xfId="0" quotePrefix="1" applyFont="1" applyFill="1" applyBorder="1" applyAlignment="1">
      <alignment horizontal="center" vertical="center" wrapText="1"/>
    </xf>
    <xf numFmtId="0" fontId="6" fillId="0" borderId="26" xfId="0" quotePrefix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" fontId="6" fillId="3" borderId="25" xfId="0" applyNumberFormat="1" applyFont="1" applyFill="1" applyBorder="1" applyAlignment="1">
      <alignment horizontal="center" vertical="center" wrapText="1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3" borderId="33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" fontId="9" fillId="2" borderId="34" xfId="0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" fontId="9" fillId="2" borderId="35" xfId="0" applyNumberFormat="1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2" borderId="31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2" fillId="3" borderId="21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2" borderId="3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11" fillId="2" borderId="2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80" zoomScaleNormal="80" workbookViewId="0"/>
  </sheetViews>
  <sheetFormatPr defaultColWidth="8.77734375" defaultRowHeight="15" x14ac:dyDescent="0.25"/>
  <cols>
    <col min="1" max="1" width="5.5546875" style="1" customWidth="1"/>
    <col min="2" max="2" width="35.44140625" style="1" bestFit="1" customWidth="1"/>
    <col min="3" max="3" width="27.21875" style="1" bestFit="1" customWidth="1"/>
    <col min="4" max="4" width="14.77734375" style="1" bestFit="1" customWidth="1"/>
    <col min="5" max="5" width="22.77734375" style="71" bestFit="1" customWidth="1"/>
    <col min="6" max="6" width="13" style="1" bestFit="1" customWidth="1"/>
    <col min="7" max="7" width="12.109375" style="1" bestFit="1" customWidth="1"/>
    <col min="8" max="8" width="20.5546875" style="1" customWidth="1"/>
    <col min="9" max="9" width="9" style="4" customWidth="1"/>
    <col min="10" max="11" width="18.21875" style="1" bestFit="1" customWidth="1"/>
    <col min="12" max="13" width="18.77734375" style="1" bestFit="1" customWidth="1"/>
    <col min="14" max="16384" width="8.77734375" style="1"/>
  </cols>
  <sheetData>
    <row r="1" spans="1:14" ht="34.950000000000003" customHeight="1" thickBot="1" x14ac:dyDescent="0.3">
      <c r="A1" s="153"/>
      <c r="B1" s="165" t="s">
        <v>230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44"/>
    </row>
    <row r="2" spans="1:14" ht="34.950000000000003" customHeight="1" thickTop="1" x14ac:dyDescent="0.25">
      <c r="A2" s="153"/>
      <c r="B2" s="125" t="s">
        <v>0</v>
      </c>
      <c r="C2" s="126" t="s">
        <v>1</v>
      </c>
      <c r="D2" s="126" t="s">
        <v>198</v>
      </c>
      <c r="E2" s="127" t="s">
        <v>197</v>
      </c>
      <c r="F2" s="126" t="s">
        <v>201</v>
      </c>
      <c r="G2" s="126" t="s">
        <v>2</v>
      </c>
      <c r="H2" s="142" t="s">
        <v>202</v>
      </c>
      <c r="I2" s="142" t="s">
        <v>231</v>
      </c>
      <c r="J2" s="129" t="s">
        <v>203</v>
      </c>
      <c r="K2" s="129" t="s">
        <v>204</v>
      </c>
      <c r="L2" s="130" t="s">
        <v>205</v>
      </c>
      <c r="M2" s="131" t="s">
        <v>206</v>
      </c>
      <c r="N2" s="144"/>
    </row>
    <row r="3" spans="1:14" ht="34.950000000000003" customHeight="1" x14ac:dyDescent="0.25">
      <c r="A3" s="1">
        <v>1</v>
      </c>
      <c r="B3" s="10" t="s">
        <v>3</v>
      </c>
      <c r="C3" s="3" t="s">
        <v>4</v>
      </c>
      <c r="D3" s="3" t="s">
        <v>199</v>
      </c>
      <c r="E3" s="68">
        <v>43151</v>
      </c>
      <c r="F3" s="3" t="s">
        <v>5</v>
      </c>
      <c r="G3" s="3" t="s">
        <v>6</v>
      </c>
      <c r="H3" s="67" t="s">
        <v>7</v>
      </c>
      <c r="I3" s="2">
        <v>119</v>
      </c>
      <c r="J3" s="7" t="s">
        <v>8</v>
      </c>
      <c r="K3" s="7" t="s">
        <v>9</v>
      </c>
      <c r="L3" s="8" t="s">
        <v>10</v>
      </c>
      <c r="M3" s="15" t="s">
        <v>11</v>
      </c>
    </row>
    <row r="4" spans="1:14" ht="34.950000000000003" customHeight="1" x14ac:dyDescent="0.25">
      <c r="A4" s="1">
        <v>2</v>
      </c>
      <c r="B4" s="10" t="s">
        <v>3</v>
      </c>
      <c r="C4" s="3" t="s">
        <v>4</v>
      </c>
      <c r="D4" s="3" t="s">
        <v>199</v>
      </c>
      <c r="E4" s="68">
        <v>43200</v>
      </c>
      <c r="F4" s="3" t="s">
        <v>12</v>
      </c>
      <c r="G4" s="3" t="s">
        <v>6</v>
      </c>
      <c r="H4" s="67" t="s">
        <v>7</v>
      </c>
      <c r="I4" s="2">
        <v>117</v>
      </c>
      <c r="J4" s="7" t="s">
        <v>13</v>
      </c>
      <c r="K4" s="7" t="s">
        <v>13</v>
      </c>
      <c r="L4" s="8" t="s">
        <v>14</v>
      </c>
      <c r="M4" s="15" t="s">
        <v>14</v>
      </c>
    </row>
    <row r="5" spans="1:14" ht="34.950000000000003" customHeight="1" x14ac:dyDescent="0.25">
      <c r="A5" s="1">
        <v>3</v>
      </c>
      <c r="B5" s="10" t="s">
        <v>3</v>
      </c>
      <c r="C5" s="3" t="s">
        <v>4</v>
      </c>
      <c r="D5" s="3" t="s">
        <v>199</v>
      </c>
      <c r="E5" s="68">
        <v>43203</v>
      </c>
      <c r="F5" s="3" t="s">
        <v>15</v>
      </c>
      <c r="G5" s="3" t="s">
        <v>16</v>
      </c>
      <c r="H5" s="43">
        <v>1361</v>
      </c>
      <c r="I5" s="2">
        <v>110</v>
      </c>
      <c r="J5" s="7" t="s">
        <v>17</v>
      </c>
      <c r="K5" s="7" t="s">
        <v>18</v>
      </c>
      <c r="L5" s="8" t="s">
        <v>19</v>
      </c>
      <c r="M5" s="15" t="s">
        <v>20</v>
      </c>
    </row>
    <row r="6" spans="1:14" ht="34.950000000000003" customHeight="1" x14ac:dyDescent="0.25">
      <c r="A6" s="1">
        <v>4</v>
      </c>
      <c r="B6" s="10" t="s">
        <v>3</v>
      </c>
      <c r="C6" s="3" t="s">
        <v>4</v>
      </c>
      <c r="D6" s="3" t="s">
        <v>199</v>
      </c>
      <c r="E6" s="68">
        <v>43251</v>
      </c>
      <c r="F6" s="3" t="s">
        <v>21</v>
      </c>
      <c r="G6" s="3" t="s">
        <v>6</v>
      </c>
      <c r="H6" s="43">
        <v>832</v>
      </c>
      <c r="I6" s="2">
        <v>147</v>
      </c>
      <c r="J6" s="7" t="s">
        <v>22</v>
      </c>
      <c r="K6" s="7" t="s">
        <v>23</v>
      </c>
      <c r="L6" s="8" t="s">
        <v>24</v>
      </c>
      <c r="M6" s="15" t="s">
        <v>25</v>
      </c>
    </row>
    <row r="7" spans="1:14" ht="34.950000000000003" customHeight="1" x14ac:dyDescent="0.25">
      <c r="A7" s="1">
        <v>5</v>
      </c>
      <c r="B7" s="10" t="s">
        <v>3</v>
      </c>
      <c r="C7" s="3" t="s">
        <v>4</v>
      </c>
      <c r="D7" s="3" t="s">
        <v>199</v>
      </c>
      <c r="E7" s="68">
        <v>43322</v>
      </c>
      <c r="F7" s="3" t="s">
        <v>26</v>
      </c>
      <c r="G7" s="3" t="s">
        <v>6</v>
      </c>
      <c r="H7" s="67" t="s">
        <v>7</v>
      </c>
      <c r="I7" s="2">
        <v>164</v>
      </c>
      <c r="J7" s="7" t="s">
        <v>27</v>
      </c>
      <c r="K7" s="7" t="s">
        <v>27</v>
      </c>
      <c r="L7" s="8" t="s">
        <v>28</v>
      </c>
      <c r="M7" s="15" t="s">
        <v>28</v>
      </c>
    </row>
    <row r="8" spans="1:14" ht="34.950000000000003" customHeight="1" x14ac:dyDescent="0.25">
      <c r="A8" s="1">
        <v>7</v>
      </c>
      <c r="B8" s="10" t="s">
        <v>3</v>
      </c>
      <c r="C8" s="3" t="s">
        <v>4</v>
      </c>
      <c r="D8" s="3" t="s">
        <v>199</v>
      </c>
      <c r="E8" s="68">
        <v>43363</v>
      </c>
      <c r="F8" s="3" t="s">
        <v>29</v>
      </c>
      <c r="G8" s="3" t="s">
        <v>30</v>
      </c>
      <c r="H8" s="43">
        <v>142</v>
      </c>
      <c r="I8" s="2">
        <v>165</v>
      </c>
      <c r="J8" s="7" t="s">
        <v>31</v>
      </c>
      <c r="K8" s="7" t="s">
        <v>32</v>
      </c>
      <c r="L8" s="8" t="s">
        <v>33</v>
      </c>
      <c r="M8" s="15" t="s">
        <v>34</v>
      </c>
    </row>
    <row r="9" spans="1:14" ht="34.950000000000003" customHeight="1" x14ac:dyDescent="0.25">
      <c r="A9" s="1">
        <v>8</v>
      </c>
      <c r="B9" s="10" t="s">
        <v>3</v>
      </c>
      <c r="C9" s="3" t="s">
        <v>4</v>
      </c>
      <c r="D9" s="3" t="s">
        <v>199</v>
      </c>
      <c r="E9" s="68">
        <v>43363</v>
      </c>
      <c r="F9" s="3" t="s">
        <v>29</v>
      </c>
      <c r="G9" s="3" t="s">
        <v>30</v>
      </c>
      <c r="H9" s="67" t="s">
        <v>7</v>
      </c>
      <c r="I9" s="2">
        <v>165</v>
      </c>
      <c r="J9" s="7" t="s">
        <v>35</v>
      </c>
      <c r="K9" s="7" t="s">
        <v>35</v>
      </c>
      <c r="L9" s="8" t="s">
        <v>36</v>
      </c>
      <c r="M9" s="15" t="s">
        <v>36</v>
      </c>
    </row>
    <row r="10" spans="1:14" ht="34.950000000000003" customHeight="1" thickBot="1" x14ac:dyDescent="0.3">
      <c r="A10" s="1">
        <v>9</v>
      </c>
      <c r="B10" s="11" t="s">
        <v>3</v>
      </c>
      <c r="C10" s="12" t="s">
        <v>4</v>
      </c>
      <c r="D10" s="12" t="s">
        <v>199</v>
      </c>
      <c r="E10" s="69">
        <v>43417</v>
      </c>
      <c r="F10" s="12" t="s">
        <v>37</v>
      </c>
      <c r="G10" s="12" t="s">
        <v>30</v>
      </c>
      <c r="H10" s="44">
        <v>1361</v>
      </c>
      <c r="I10" s="18">
        <v>166</v>
      </c>
      <c r="J10" s="13" t="s">
        <v>38</v>
      </c>
      <c r="K10" s="13" t="s">
        <v>39</v>
      </c>
      <c r="L10" s="14" t="s">
        <v>40</v>
      </c>
      <c r="M10" s="16" t="s">
        <v>41</v>
      </c>
    </row>
    <row r="11" spans="1:14" ht="34.950000000000003" customHeight="1" thickTop="1" thickBot="1" x14ac:dyDescent="0.3">
      <c r="B11" s="4"/>
      <c r="C11" s="4"/>
      <c r="D11" s="4"/>
      <c r="E11" s="70"/>
      <c r="F11" s="4"/>
      <c r="G11" s="4"/>
      <c r="H11" s="154">
        <f>SUM(H5:H10)</f>
        <v>3696</v>
      </c>
      <c r="I11" s="155"/>
      <c r="J11" s="37"/>
      <c r="K11" s="37"/>
      <c r="L11" s="38"/>
      <c r="M11" s="38"/>
    </row>
    <row r="12" spans="1:14" ht="34.950000000000003" customHeight="1" thickTop="1" thickBot="1" x14ac:dyDescent="0.3">
      <c r="B12" s="4"/>
      <c r="C12" s="4"/>
      <c r="D12" s="4"/>
      <c r="E12" s="70"/>
      <c r="F12" s="4"/>
      <c r="G12" s="4"/>
      <c r="H12" s="155"/>
      <c r="I12" s="155"/>
      <c r="J12" s="37"/>
      <c r="K12" s="37"/>
      <c r="L12" s="38"/>
      <c r="M12" s="38"/>
    </row>
    <row r="13" spans="1:14" ht="34.950000000000003" customHeight="1" thickTop="1" x14ac:dyDescent="0.25">
      <c r="A13" s="153"/>
      <c r="B13" s="125" t="s">
        <v>0</v>
      </c>
      <c r="C13" s="126" t="s">
        <v>1</v>
      </c>
      <c r="D13" s="126" t="s">
        <v>198</v>
      </c>
      <c r="E13" s="127" t="s">
        <v>197</v>
      </c>
      <c r="F13" s="126" t="s">
        <v>201</v>
      </c>
      <c r="G13" s="126" t="s">
        <v>2</v>
      </c>
      <c r="H13" s="142" t="s">
        <v>202</v>
      </c>
      <c r="I13" s="142" t="s">
        <v>231</v>
      </c>
      <c r="J13" s="129" t="s">
        <v>203</v>
      </c>
      <c r="K13" s="129" t="s">
        <v>204</v>
      </c>
      <c r="L13" s="130" t="s">
        <v>205</v>
      </c>
      <c r="M13" s="131" t="s">
        <v>206</v>
      </c>
      <c r="N13" s="144"/>
    </row>
    <row r="14" spans="1:14" ht="34.950000000000003" customHeight="1" thickBot="1" x14ac:dyDescent="0.3">
      <c r="A14" s="1">
        <v>10</v>
      </c>
      <c r="B14" s="21" t="s">
        <v>3</v>
      </c>
      <c r="C14" s="18" t="s">
        <v>42</v>
      </c>
      <c r="D14" s="12" t="s">
        <v>199</v>
      </c>
      <c r="E14" s="72">
        <v>43231</v>
      </c>
      <c r="F14" s="22" t="s">
        <v>43</v>
      </c>
      <c r="G14" s="22" t="s">
        <v>44</v>
      </c>
      <c r="H14" s="99" t="s">
        <v>7</v>
      </c>
      <c r="I14" s="120" t="s">
        <v>232</v>
      </c>
      <c r="J14" s="23" t="s">
        <v>45</v>
      </c>
      <c r="K14" s="23" t="s">
        <v>45</v>
      </c>
      <c r="L14" s="24" t="s">
        <v>46</v>
      </c>
      <c r="M14" s="32" t="s">
        <v>46</v>
      </c>
    </row>
    <row r="15" spans="1:14" ht="34.950000000000003" customHeight="1" thickTop="1" thickBot="1" x14ac:dyDescent="0.3">
      <c r="D15" s="4"/>
      <c r="H15" s="163" t="s">
        <v>238</v>
      </c>
      <c r="I15" s="164"/>
      <c r="J15" s="39"/>
      <c r="K15" s="39"/>
      <c r="L15" s="40"/>
      <c r="M15" s="40"/>
    </row>
    <row r="16" spans="1:14" ht="34.950000000000003" customHeight="1" thickTop="1" thickBot="1" x14ac:dyDescent="0.3">
      <c r="B16" s="4"/>
      <c r="C16" s="4"/>
      <c r="D16" s="4"/>
      <c r="E16" s="70"/>
      <c r="F16" s="4"/>
      <c r="G16" s="4"/>
      <c r="H16" s="159"/>
      <c r="I16" s="155"/>
      <c r="J16" s="37"/>
      <c r="K16" s="37"/>
      <c r="L16" s="38"/>
      <c r="M16" s="38"/>
    </row>
    <row r="17" spans="1:14" ht="34.950000000000003" customHeight="1" thickTop="1" x14ac:dyDescent="0.25">
      <c r="A17" s="153"/>
      <c r="B17" s="125" t="s">
        <v>0</v>
      </c>
      <c r="C17" s="126" t="s">
        <v>1</v>
      </c>
      <c r="D17" s="126" t="s">
        <v>198</v>
      </c>
      <c r="E17" s="127" t="s">
        <v>197</v>
      </c>
      <c r="F17" s="126" t="s">
        <v>201</v>
      </c>
      <c r="G17" s="126" t="s">
        <v>2</v>
      </c>
      <c r="H17" s="142" t="s">
        <v>202</v>
      </c>
      <c r="I17" s="142" t="s">
        <v>231</v>
      </c>
      <c r="J17" s="129" t="s">
        <v>203</v>
      </c>
      <c r="K17" s="129" t="s">
        <v>204</v>
      </c>
      <c r="L17" s="130" t="s">
        <v>205</v>
      </c>
      <c r="M17" s="131" t="s">
        <v>206</v>
      </c>
      <c r="N17" s="144"/>
    </row>
    <row r="18" spans="1:14" ht="34.950000000000003" customHeight="1" x14ac:dyDescent="0.25">
      <c r="A18" s="1">
        <v>11</v>
      </c>
      <c r="B18" s="27" t="s">
        <v>47</v>
      </c>
      <c r="C18" s="28" t="s">
        <v>48</v>
      </c>
      <c r="D18" s="3" t="s">
        <v>199</v>
      </c>
      <c r="E18" s="73">
        <v>43222</v>
      </c>
      <c r="F18" s="28" t="s">
        <v>49</v>
      </c>
      <c r="G18" s="28" t="s">
        <v>50</v>
      </c>
      <c r="H18" s="43">
        <v>161</v>
      </c>
      <c r="I18" s="28">
        <v>142</v>
      </c>
      <c r="J18" s="29" t="s">
        <v>51</v>
      </c>
      <c r="K18" s="29" t="s">
        <v>52</v>
      </c>
      <c r="L18" s="30" t="s">
        <v>53</v>
      </c>
      <c r="M18" s="31" t="s">
        <v>54</v>
      </c>
    </row>
    <row r="19" spans="1:14" ht="34.950000000000003" customHeight="1" x14ac:dyDescent="0.25">
      <c r="A19" s="1">
        <v>12</v>
      </c>
      <c r="B19" s="25" t="s">
        <v>47</v>
      </c>
      <c r="C19" s="2" t="s">
        <v>48</v>
      </c>
      <c r="D19" s="3" t="s">
        <v>199</v>
      </c>
      <c r="E19" s="73">
        <v>43115</v>
      </c>
      <c r="F19" s="2" t="s">
        <v>55</v>
      </c>
      <c r="G19" s="2" t="s">
        <v>56</v>
      </c>
      <c r="H19" s="46" t="s">
        <v>7</v>
      </c>
      <c r="I19" s="2">
        <v>145</v>
      </c>
      <c r="J19" s="5" t="s">
        <v>57</v>
      </c>
      <c r="K19" s="5" t="s">
        <v>57</v>
      </c>
      <c r="L19" s="6" t="s">
        <v>58</v>
      </c>
      <c r="M19" s="26" t="s">
        <v>58</v>
      </c>
    </row>
    <row r="20" spans="1:14" ht="34.950000000000003" customHeight="1" x14ac:dyDescent="0.25">
      <c r="A20" s="1">
        <v>13</v>
      </c>
      <c r="B20" s="25" t="s">
        <v>47</v>
      </c>
      <c r="C20" s="2" t="s">
        <v>48</v>
      </c>
      <c r="D20" s="3" t="s">
        <v>199</v>
      </c>
      <c r="E20" s="73">
        <v>43118</v>
      </c>
      <c r="F20" s="2" t="s">
        <v>55</v>
      </c>
      <c r="G20" s="2" t="s">
        <v>56</v>
      </c>
      <c r="H20" s="46" t="s">
        <v>7</v>
      </c>
      <c r="I20" s="2">
        <v>145</v>
      </c>
      <c r="J20" s="5" t="s">
        <v>57</v>
      </c>
      <c r="K20" s="5" t="s">
        <v>57</v>
      </c>
      <c r="L20" s="6" t="s">
        <v>58</v>
      </c>
      <c r="M20" s="26" t="s">
        <v>58</v>
      </c>
    </row>
    <row r="21" spans="1:14" ht="34.950000000000003" customHeight="1" x14ac:dyDescent="0.25">
      <c r="A21" s="1">
        <v>14</v>
      </c>
      <c r="B21" s="25" t="s">
        <v>47</v>
      </c>
      <c r="C21" s="2" t="s">
        <v>48</v>
      </c>
      <c r="D21" s="3" t="s">
        <v>199</v>
      </c>
      <c r="E21" s="73">
        <v>43187</v>
      </c>
      <c r="F21" s="2" t="s">
        <v>59</v>
      </c>
      <c r="G21" s="2" t="s">
        <v>56</v>
      </c>
      <c r="H21" s="43">
        <v>1738</v>
      </c>
      <c r="I21" s="2">
        <v>135</v>
      </c>
      <c r="J21" s="5" t="s">
        <v>60</v>
      </c>
      <c r="K21" s="5" t="s">
        <v>61</v>
      </c>
      <c r="L21" s="6" t="s">
        <v>62</v>
      </c>
      <c r="M21" s="26" t="s">
        <v>63</v>
      </c>
    </row>
    <row r="22" spans="1:14" ht="34.950000000000003" customHeight="1" thickBot="1" x14ac:dyDescent="0.3">
      <c r="A22" s="1">
        <v>15</v>
      </c>
      <c r="B22" s="17" t="s">
        <v>47</v>
      </c>
      <c r="C22" s="18" t="s">
        <v>48</v>
      </c>
      <c r="D22" s="12" t="s">
        <v>199</v>
      </c>
      <c r="E22" s="72">
        <v>43304</v>
      </c>
      <c r="F22" s="18" t="s">
        <v>49</v>
      </c>
      <c r="G22" s="18" t="s">
        <v>50</v>
      </c>
      <c r="H22" s="46" t="s">
        <v>7</v>
      </c>
      <c r="I22" s="18">
        <v>136</v>
      </c>
      <c r="J22" s="19" t="s">
        <v>64</v>
      </c>
      <c r="K22" s="19" t="s">
        <v>64</v>
      </c>
      <c r="L22" s="20" t="s">
        <v>65</v>
      </c>
      <c r="M22" s="36" t="s">
        <v>65</v>
      </c>
      <c r="N22" s="35"/>
    </row>
    <row r="23" spans="1:14" ht="34.950000000000003" customHeight="1" thickTop="1" thickBot="1" x14ac:dyDescent="0.3">
      <c r="H23" s="154">
        <f>SUM(H18:H22)</f>
        <v>1899</v>
      </c>
      <c r="I23" s="156"/>
      <c r="J23" s="75"/>
      <c r="K23" s="39"/>
      <c r="L23" s="40"/>
      <c r="M23" s="40"/>
    </row>
    <row r="24" spans="1:14" ht="34.950000000000003" customHeight="1" thickTop="1" thickBot="1" x14ac:dyDescent="0.3">
      <c r="H24" s="155"/>
      <c r="I24" s="155"/>
      <c r="J24" s="39"/>
      <c r="K24" s="39"/>
      <c r="L24" s="40"/>
      <c r="M24" s="40"/>
    </row>
    <row r="25" spans="1:14" ht="34.950000000000003" customHeight="1" thickTop="1" x14ac:dyDescent="0.25">
      <c r="A25" s="153"/>
      <c r="B25" s="125" t="s">
        <v>0</v>
      </c>
      <c r="C25" s="126" t="s">
        <v>1</v>
      </c>
      <c r="D25" s="126" t="s">
        <v>198</v>
      </c>
      <c r="E25" s="127" t="s">
        <v>197</v>
      </c>
      <c r="F25" s="126" t="s">
        <v>201</v>
      </c>
      <c r="G25" s="126" t="s">
        <v>2</v>
      </c>
      <c r="H25" s="142" t="s">
        <v>202</v>
      </c>
      <c r="I25" s="142" t="s">
        <v>231</v>
      </c>
      <c r="J25" s="129" t="s">
        <v>203</v>
      </c>
      <c r="K25" s="129" t="s">
        <v>204</v>
      </c>
      <c r="L25" s="130" t="s">
        <v>205</v>
      </c>
      <c r="M25" s="131" t="s">
        <v>206</v>
      </c>
      <c r="N25" s="144"/>
    </row>
    <row r="26" spans="1:14" ht="34.950000000000003" customHeight="1" thickBot="1" x14ac:dyDescent="0.3">
      <c r="A26" s="1">
        <v>16</v>
      </c>
      <c r="B26" s="21" t="s">
        <v>66</v>
      </c>
      <c r="C26" s="22" t="s">
        <v>67</v>
      </c>
      <c r="D26" s="12" t="s">
        <v>199</v>
      </c>
      <c r="E26" s="74">
        <v>43185</v>
      </c>
      <c r="F26" s="22" t="s">
        <v>68</v>
      </c>
      <c r="G26" s="22" t="s">
        <v>69</v>
      </c>
      <c r="H26" s="44">
        <v>304</v>
      </c>
      <c r="I26" s="122">
        <v>143</v>
      </c>
      <c r="J26" s="23" t="s">
        <v>70</v>
      </c>
      <c r="K26" s="23" t="s">
        <v>71</v>
      </c>
      <c r="L26" s="20" t="s">
        <v>72</v>
      </c>
      <c r="M26" s="32" t="s">
        <v>73</v>
      </c>
    </row>
    <row r="27" spans="1:14" ht="34.950000000000003" customHeight="1" thickTop="1" thickBot="1" x14ac:dyDescent="0.3">
      <c r="H27" s="160">
        <f>SUM(H26)</f>
        <v>304</v>
      </c>
      <c r="I27" s="155"/>
    </row>
    <row r="28" spans="1:14" ht="34.950000000000003" customHeight="1" thickTop="1" thickBot="1" x14ac:dyDescent="0.3">
      <c r="B28" s="9" t="s">
        <v>74</v>
      </c>
      <c r="H28" s="34"/>
    </row>
    <row r="29" spans="1:14" ht="34.950000000000003" customHeight="1" thickTop="1" thickBot="1" x14ac:dyDescent="0.3">
      <c r="G29" s="98" t="s">
        <v>225</v>
      </c>
      <c r="H29" s="161">
        <f>H11+H23+H27</f>
        <v>5899</v>
      </c>
      <c r="I29" s="162"/>
    </row>
    <row r="30" spans="1:14" ht="34.950000000000003" customHeight="1" thickTop="1" thickBot="1" x14ac:dyDescent="0.3">
      <c r="G30" s="98" t="s">
        <v>226</v>
      </c>
      <c r="H30" s="141">
        <f>H29/5280</f>
        <v>1.1172348484848484</v>
      </c>
      <c r="I30" s="158"/>
    </row>
    <row r="31" spans="1:14" ht="15.6" thickBot="1" x14ac:dyDescent="0.3"/>
  </sheetData>
  <mergeCells count="1">
    <mergeCell ref="B1:M1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zoomScale="80" zoomScaleNormal="80" workbookViewId="0"/>
  </sheetViews>
  <sheetFormatPr defaultColWidth="8.77734375" defaultRowHeight="15" x14ac:dyDescent="0.25"/>
  <cols>
    <col min="1" max="1" width="6.44140625" style="1" customWidth="1"/>
    <col min="2" max="2" width="33.88671875" style="1" bestFit="1" customWidth="1"/>
    <col min="3" max="3" width="25.5546875" style="1" bestFit="1" customWidth="1"/>
    <col min="4" max="4" width="14.77734375" style="1" bestFit="1" customWidth="1"/>
    <col min="5" max="5" width="21.109375" style="71" bestFit="1" customWidth="1"/>
    <col min="6" max="6" width="13.77734375" style="1" customWidth="1"/>
    <col min="7" max="7" width="12.109375" style="1" bestFit="1" customWidth="1"/>
    <col min="8" max="8" width="19.77734375" style="1" customWidth="1"/>
    <col min="9" max="9" width="10.5546875" style="4" customWidth="1"/>
    <col min="10" max="11" width="18.21875" style="1" bestFit="1" customWidth="1"/>
    <col min="12" max="13" width="18.77734375" style="1" bestFit="1" customWidth="1"/>
    <col min="14" max="16384" width="8.77734375" style="1"/>
  </cols>
  <sheetData>
    <row r="1" spans="1:14" s="153" customFormat="1" ht="34.950000000000003" customHeight="1" thickBot="1" x14ac:dyDescent="0.3">
      <c r="B1" s="165" t="s">
        <v>229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4" ht="34.950000000000003" customHeight="1" thickTop="1" x14ac:dyDescent="0.25">
      <c r="A2" s="153"/>
      <c r="B2" s="125" t="s">
        <v>0</v>
      </c>
      <c r="C2" s="126" t="s">
        <v>1</v>
      </c>
      <c r="D2" s="126" t="s">
        <v>198</v>
      </c>
      <c r="E2" s="127" t="s">
        <v>197</v>
      </c>
      <c r="F2" s="126" t="s">
        <v>201</v>
      </c>
      <c r="G2" s="126" t="s">
        <v>2</v>
      </c>
      <c r="H2" s="142" t="s">
        <v>202</v>
      </c>
      <c r="I2" s="142" t="s">
        <v>231</v>
      </c>
      <c r="J2" s="129" t="s">
        <v>203</v>
      </c>
      <c r="K2" s="129" t="s">
        <v>204</v>
      </c>
      <c r="L2" s="130" t="s">
        <v>205</v>
      </c>
      <c r="M2" s="131" t="s">
        <v>206</v>
      </c>
      <c r="N2" s="144"/>
    </row>
    <row r="3" spans="1:14" ht="34.950000000000003" customHeight="1" x14ac:dyDescent="0.25">
      <c r="A3" s="9">
        <v>1</v>
      </c>
      <c r="B3" s="25" t="s">
        <v>3</v>
      </c>
      <c r="C3" s="2" t="s">
        <v>4</v>
      </c>
      <c r="D3" s="3" t="s">
        <v>199</v>
      </c>
      <c r="E3" s="73">
        <v>43544</v>
      </c>
      <c r="F3" s="2" t="s">
        <v>75</v>
      </c>
      <c r="G3" s="2" t="s">
        <v>30</v>
      </c>
      <c r="H3" s="67" t="s">
        <v>7</v>
      </c>
      <c r="I3" s="28">
        <v>173</v>
      </c>
      <c r="J3" s="7" t="s">
        <v>76</v>
      </c>
      <c r="K3" s="7" t="s">
        <v>76</v>
      </c>
      <c r="L3" s="8" t="s">
        <v>77</v>
      </c>
      <c r="M3" s="15" t="s">
        <v>77</v>
      </c>
      <c r="N3" s="35"/>
    </row>
    <row r="4" spans="1:14" ht="34.950000000000003" customHeight="1" x14ac:dyDescent="0.25">
      <c r="A4" s="1">
        <v>2</v>
      </c>
      <c r="B4" s="25" t="s">
        <v>3</v>
      </c>
      <c r="C4" s="2" t="s">
        <v>4</v>
      </c>
      <c r="D4" s="3" t="s">
        <v>199</v>
      </c>
      <c r="E4" s="73">
        <v>43544</v>
      </c>
      <c r="F4" s="2" t="s">
        <v>75</v>
      </c>
      <c r="G4" s="2" t="s">
        <v>30</v>
      </c>
      <c r="H4" s="67" t="s">
        <v>7</v>
      </c>
      <c r="I4" s="2">
        <v>173</v>
      </c>
      <c r="J4" s="7" t="s">
        <v>78</v>
      </c>
      <c r="K4" s="7" t="s">
        <v>78</v>
      </c>
      <c r="L4" s="8" t="s">
        <v>79</v>
      </c>
      <c r="M4" s="15" t="s">
        <v>79</v>
      </c>
    </row>
    <row r="5" spans="1:14" ht="34.950000000000003" customHeight="1" x14ac:dyDescent="0.25">
      <c r="A5" s="1">
        <v>3</v>
      </c>
      <c r="B5" s="25" t="s">
        <v>3</v>
      </c>
      <c r="C5" s="2" t="s">
        <v>4</v>
      </c>
      <c r="D5" s="3" t="s">
        <v>199</v>
      </c>
      <c r="E5" s="73">
        <v>43607</v>
      </c>
      <c r="F5" s="2" t="s">
        <v>80</v>
      </c>
      <c r="G5" s="2" t="s">
        <v>30</v>
      </c>
      <c r="H5" s="43">
        <v>2421</v>
      </c>
      <c r="I5" s="2">
        <v>174</v>
      </c>
      <c r="J5" s="7" t="s">
        <v>81</v>
      </c>
      <c r="K5" s="7" t="s">
        <v>82</v>
      </c>
      <c r="L5" s="8" t="s">
        <v>83</v>
      </c>
      <c r="M5" s="15" t="s">
        <v>84</v>
      </c>
    </row>
    <row r="6" spans="1:14" ht="34.950000000000003" customHeight="1" x14ac:dyDescent="0.25">
      <c r="A6" s="1">
        <v>4</v>
      </c>
      <c r="B6" s="25" t="s">
        <v>3</v>
      </c>
      <c r="C6" s="2" t="s">
        <v>4</v>
      </c>
      <c r="D6" s="3" t="s">
        <v>199</v>
      </c>
      <c r="E6" s="73">
        <v>43619</v>
      </c>
      <c r="F6" s="2" t="s">
        <v>21</v>
      </c>
      <c r="G6" s="2" t="s">
        <v>30</v>
      </c>
      <c r="H6" s="43">
        <v>173</v>
      </c>
      <c r="I6" s="2">
        <v>147</v>
      </c>
      <c r="J6" s="7" t="s">
        <v>85</v>
      </c>
      <c r="K6" s="7" t="s">
        <v>86</v>
      </c>
      <c r="L6" s="8" t="s">
        <v>87</v>
      </c>
      <c r="M6" s="15" t="s">
        <v>88</v>
      </c>
    </row>
    <row r="7" spans="1:14" ht="34.950000000000003" customHeight="1" x14ac:dyDescent="0.25">
      <c r="A7" s="1">
        <v>5</v>
      </c>
      <c r="B7" s="25" t="s">
        <v>3</v>
      </c>
      <c r="C7" s="2" t="s">
        <v>4</v>
      </c>
      <c r="D7" s="3" t="s">
        <v>199</v>
      </c>
      <c r="E7" s="73">
        <v>43689</v>
      </c>
      <c r="F7" s="2" t="s">
        <v>89</v>
      </c>
      <c r="G7" s="2" t="s">
        <v>90</v>
      </c>
      <c r="H7" s="43">
        <v>802</v>
      </c>
      <c r="I7" s="2">
        <v>189</v>
      </c>
      <c r="J7" s="7" t="s">
        <v>91</v>
      </c>
      <c r="K7" s="7" t="s">
        <v>92</v>
      </c>
      <c r="L7" s="8" t="s">
        <v>93</v>
      </c>
      <c r="M7" s="15" t="s">
        <v>94</v>
      </c>
    </row>
    <row r="8" spans="1:14" ht="34.950000000000003" customHeight="1" x14ac:dyDescent="0.25">
      <c r="A8" s="1">
        <v>6</v>
      </c>
      <c r="B8" s="25" t="s">
        <v>3</v>
      </c>
      <c r="C8" s="2" t="s">
        <v>4</v>
      </c>
      <c r="D8" s="3" t="s">
        <v>199</v>
      </c>
      <c r="E8" s="73">
        <v>43712</v>
      </c>
      <c r="F8" s="2" t="s">
        <v>95</v>
      </c>
      <c r="G8" s="2" t="s">
        <v>90</v>
      </c>
      <c r="H8" s="43">
        <v>654</v>
      </c>
      <c r="I8" s="2">
        <v>195</v>
      </c>
      <c r="J8" s="7" t="s">
        <v>96</v>
      </c>
      <c r="K8" s="7" t="s">
        <v>97</v>
      </c>
      <c r="L8" s="8" t="s">
        <v>98</v>
      </c>
      <c r="M8" s="15" t="s">
        <v>99</v>
      </c>
    </row>
    <row r="9" spans="1:14" ht="34.950000000000003" customHeight="1" x14ac:dyDescent="0.25">
      <c r="A9" s="1">
        <v>7</v>
      </c>
      <c r="B9" s="25" t="s">
        <v>3</v>
      </c>
      <c r="C9" s="2" t="s">
        <v>4</v>
      </c>
      <c r="D9" s="3" t="s">
        <v>199</v>
      </c>
      <c r="E9" s="73">
        <v>43759</v>
      </c>
      <c r="F9" s="2" t="s">
        <v>100</v>
      </c>
      <c r="G9" s="2" t="s">
        <v>90</v>
      </c>
      <c r="H9" s="43">
        <v>1269</v>
      </c>
      <c r="I9" s="2">
        <v>196</v>
      </c>
      <c r="J9" s="7" t="s">
        <v>101</v>
      </c>
      <c r="K9" s="7" t="s">
        <v>102</v>
      </c>
      <c r="L9" s="8" t="s">
        <v>103</v>
      </c>
      <c r="M9" s="15" t="s">
        <v>104</v>
      </c>
    </row>
    <row r="10" spans="1:14" ht="34.950000000000003" customHeight="1" x14ac:dyDescent="0.25">
      <c r="A10" s="1">
        <v>8</v>
      </c>
      <c r="B10" s="25" t="s">
        <v>3</v>
      </c>
      <c r="C10" s="2" t="s">
        <v>4</v>
      </c>
      <c r="D10" s="3" t="s">
        <v>199</v>
      </c>
      <c r="E10" s="73">
        <v>43787</v>
      </c>
      <c r="F10" s="2" t="s">
        <v>105</v>
      </c>
      <c r="G10" s="2" t="s">
        <v>90</v>
      </c>
      <c r="H10" s="43">
        <v>905</v>
      </c>
      <c r="I10" s="2">
        <v>202</v>
      </c>
      <c r="J10" s="7" t="s">
        <v>106</v>
      </c>
      <c r="K10" s="7" t="s">
        <v>107</v>
      </c>
      <c r="L10" s="8" t="s">
        <v>108</v>
      </c>
      <c r="M10" s="15" t="s">
        <v>109</v>
      </c>
    </row>
    <row r="11" spans="1:14" ht="34.950000000000003" customHeight="1" thickBot="1" x14ac:dyDescent="0.3">
      <c r="A11" s="1">
        <v>9</v>
      </c>
      <c r="B11" s="17" t="s">
        <v>3</v>
      </c>
      <c r="C11" s="18" t="s">
        <v>4</v>
      </c>
      <c r="D11" s="12" t="s">
        <v>199</v>
      </c>
      <c r="E11" s="72">
        <v>43812</v>
      </c>
      <c r="F11" s="18" t="s">
        <v>105</v>
      </c>
      <c r="G11" s="18" t="s">
        <v>90</v>
      </c>
      <c r="H11" s="99" t="s">
        <v>7</v>
      </c>
      <c r="I11" s="18">
        <v>202</v>
      </c>
      <c r="J11" s="13" t="s">
        <v>110</v>
      </c>
      <c r="K11" s="13" t="s">
        <v>110</v>
      </c>
      <c r="L11" s="14" t="s">
        <v>111</v>
      </c>
      <c r="M11" s="16" t="s">
        <v>111</v>
      </c>
      <c r="N11" s="35"/>
    </row>
    <row r="12" spans="1:14" ht="34.950000000000003" customHeight="1" thickTop="1" thickBot="1" x14ac:dyDescent="0.3">
      <c r="B12" s="34"/>
      <c r="D12" s="34"/>
      <c r="H12" s="154">
        <f>SUM(H4:H11)</f>
        <v>6224</v>
      </c>
      <c r="I12" s="155"/>
      <c r="J12" s="37"/>
      <c r="K12" s="41"/>
      <c r="L12" s="38"/>
      <c r="M12" s="41"/>
    </row>
    <row r="13" spans="1:14" ht="34.950000000000003" customHeight="1" thickTop="1" thickBot="1" x14ac:dyDescent="0.3">
      <c r="B13" s="33"/>
    </row>
    <row r="14" spans="1:14" ht="34.950000000000003" customHeight="1" thickTop="1" x14ac:dyDescent="0.25">
      <c r="A14" s="153"/>
      <c r="B14" s="125" t="s">
        <v>0</v>
      </c>
      <c r="C14" s="126" t="s">
        <v>1</v>
      </c>
      <c r="D14" s="126" t="s">
        <v>198</v>
      </c>
      <c r="E14" s="127" t="s">
        <v>197</v>
      </c>
      <c r="F14" s="126" t="s">
        <v>201</v>
      </c>
      <c r="G14" s="126" t="s">
        <v>2</v>
      </c>
      <c r="H14" s="142" t="s">
        <v>202</v>
      </c>
      <c r="I14" s="142" t="s">
        <v>231</v>
      </c>
      <c r="J14" s="129" t="s">
        <v>203</v>
      </c>
      <c r="K14" s="129" t="s">
        <v>204</v>
      </c>
      <c r="L14" s="130" t="s">
        <v>205</v>
      </c>
      <c r="M14" s="131" t="s">
        <v>206</v>
      </c>
      <c r="N14" s="144"/>
    </row>
    <row r="15" spans="1:14" ht="34.950000000000003" customHeight="1" x14ac:dyDescent="0.25">
      <c r="A15" s="1">
        <v>10</v>
      </c>
      <c r="B15" s="25" t="s">
        <v>3</v>
      </c>
      <c r="C15" s="2" t="s">
        <v>42</v>
      </c>
      <c r="D15" s="3" t="s">
        <v>199</v>
      </c>
      <c r="E15" s="73">
        <v>43600</v>
      </c>
      <c r="F15" s="2" t="s">
        <v>112</v>
      </c>
      <c r="G15" s="2" t="s">
        <v>113</v>
      </c>
      <c r="H15" s="46" t="s">
        <v>7</v>
      </c>
      <c r="I15" s="121" t="s">
        <v>233</v>
      </c>
      <c r="J15" s="5" t="s">
        <v>114</v>
      </c>
      <c r="K15" s="5" t="s">
        <v>114</v>
      </c>
      <c r="L15" s="6" t="s">
        <v>115</v>
      </c>
      <c r="M15" s="45" t="s">
        <v>115</v>
      </c>
      <c r="N15" s="35"/>
    </row>
    <row r="16" spans="1:14" ht="34.950000000000003" customHeight="1" thickBot="1" x14ac:dyDescent="0.3">
      <c r="A16" s="1">
        <v>11</v>
      </c>
      <c r="B16" s="17" t="s">
        <v>3</v>
      </c>
      <c r="C16" s="18" t="s">
        <v>42</v>
      </c>
      <c r="D16" s="66" t="s">
        <v>199</v>
      </c>
      <c r="E16" s="72">
        <v>43557</v>
      </c>
      <c r="F16" s="18" t="s">
        <v>116</v>
      </c>
      <c r="G16" s="18" t="s">
        <v>117</v>
      </c>
      <c r="H16" s="46" t="s">
        <v>7</v>
      </c>
      <c r="I16" s="120" t="s">
        <v>234</v>
      </c>
      <c r="J16" s="19" t="s">
        <v>118</v>
      </c>
      <c r="K16" s="19" t="s">
        <v>118</v>
      </c>
      <c r="L16" s="20" t="s">
        <v>119</v>
      </c>
      <c r="M16" s="36" t="s">
        <v>119</v>
      </c>
      <c r="N16" s="35"/>
    </row>
    <row r="17" spans="1:14" ht="34.950000000000003" customHeight="1" thickTop="1" thickBot="1" x14ac:dyDescent="0.3">
      <c r="D17" s="34"/>
      <c r="H17" s="154">
        <f>SUM(H15:H16)</f>
        <v>0</v>
      </c>
      <c r="I17" s="155"/>
      <c r="J17" s="39"/>
      <c r="K17" s="41"/>
      <c r="L17" s="40"/>
      <c r="M17" s="41"/>
    </row>
    <row r="18" spans="1:14" ht="34.950000000000003" customHeight="1" thickTop="1" thickBot="1" x14ac:dyDescent="0.3">
      <c r="H18" s="42"/>
    </row>
    <row r="19" spans="1:14" ht="34.950000000000003" customHeight="1" thickTop="1" x14ac:dyDescent="0.25">
      <c r="A19" s="153"/>
      <c r="B19" s="125" t="s">
        <v>0</v>
      </c>
      <c r="C19" s="126" t="s">
        <v>1</v>
      </c>
      <c r="D19" s="126" t="s">
        <v>198</v>
      </c>
      <c r="E19" s="127" t="s">
        <v>197</v>
      </c>
      <c r="F19" s="126" t="s">
        <v>201</v>
      </c>
      <c r="G19" s="126" t="s">
        <v>2</v>
      </c>
      <c r="H19" s="142" t="s">
        <v>202</v>
      </c>
      <c r="I19" s="142" t="s">
        <v>231</v>
      </c>
      <c r="J19" s="129" t="s">
        <v>203</v>
      </c>
      <c r="K19" s="129" t="s">
        <v>204</v>
      </c>
      <c r="L19" s="130" t="s">
        <v>205</v>
      </c>
      <c r="M19" s="131" t="s">
        <v>206</v>
      </c>
      <c r="N19" s="144"/>
    </row>
    <row r="20" spans="1:14" ht="34.950000000000003" customHeight="1" x14ac:dyDescent="0.25">
      <c r="A20" s="1">
        <v>12</v>
      </c>
      <c r="B20" s="25" t="s">
        <v>3</v>
      </c>
      <c r="C20" s="2" t="s">
        <v>120</v>
      </c>
      <c r="D20" s="3" t="s">
        <v>199</v>
      </c>
      <c r="E20" s="73">
        <v>43707</v>
      </c>
      <c r="F20" s="2" t="s">
        <v>121</v>
      </c>
      <c r="G20" s="2" t="s">
        <v>122</v>
      </c>
      <c r="H20" s="67" t="s">
        <v>7</v>
      </c>
      <c r="I20" s="119" t="s">
        <v>235</v>
      </c>
      <c r="J20" s="5" t="s">
        <v>123</v>
      </c>
      <c r="K20" s="5" t="s">
        <v>123</v>
      </c>
      <c r="L20" s="6" t="s">
        <v>124</v>
      </c>
      <c r="M20" s="26" t="s">
        <v>124</v>
      </c>
    </row>
    <row r="21" spans="1:14" ht="34.950000000000003" customHeight="1" thickBot="1" x14ac:dyDescent="0.3">
      <c r="A21" s="1">
        <v>13</v>
      </c>
      <c r="B21" s="17" t="s">
        <v>3</v>
      </c>
      <c r="C21" s="18" t="s">
        <v>120</v>
      </c>
      <c r="D21" s="12" t="s">
        <v>199</v>
      </c>
      <c r="E21" s="72">
        <v>43717</v>
      </c>
      <c r="F21" s="18" t="s">
        <v>121</v>
      </c>
      <c r="G21" s="18" t="s">
        <v>122</v>
      </c>
      <c r="H21" s="99" t="s">
        <v>7</v>
      </c>
      <c r="I21" s="120" t="s">
        <v>235</v>
      </c>
      <c r="J21" s="19" t="s">
        <v>125</v>
      </c>
      <c r="K21" s="19" t="s">
        <v>125</v>
      </c>
      <c r="L21" s="20" t="s">
        <v>126</v>
      </c>
      <c r="M21" s="32" t="s">
        <v>126</v>
      </c>
      <c r="N21" s="35"/>
    </row>
    <row r="22" spans="1:14" ht="34.950000000000003" customHeight="1" thickTop="1" thickBot="1" x14ac:dyDescent="0.3">
      <c r="D22" s="34"/>
      <c r="H22" s="154">
        <f>SUM(H20:H21)</f>
        <v>0</v>
      </c>
      <c r="I22" s="156"/>
      <c r="J22" s="75"/>
      <c r="K22" s="41"/>
      <c r="L22" s="40"/>
      <c r="M22" s="41"/>
    </row>
    <row r="23" spans="1:14" ht="34.950000000000003" customHeight="1" thickTop="1" thickBot="1" x14ac:dyDescent="0.3">
      <c r="H23" s="4"/>
    </row>
    <row r="24" spans="1:14" ht="34.950000000000003" customHeight="1" thickTop="1" x14ac:dyDescent="0.25">
      <c r="A24" s="153"/>
      <c r="B24" s="125" t="s">
        <v>0</v>
      </c>
      <c r="C24" s="126" t="s">
        <v>1</v>
      </c>
      <c r="D24" s="126" t="s">
        <v>198</v>
      </c>
      <c r="E24" s="127" t="s">
        <v>197</v>
      </c>
      <c r="F24" s="126" t="s">
        <v>201</v>
      </c>
      <c r="G24" s="126" t="s">
        <v>2</v>
      </c>
      <c r="H24" s="142" t="s">
        <v>202</v>
      </c>
      <c r="I24" s="142" t="s">
        <v>231</v>
      </c>
      <c r="J24" s="129" t="s">
        <v>203</v>
      </c>
      <c r="K24" s="129" t="s">
        <v>204</v>
      </c>
      <c r="L24" s="130" t="s">
        <v>205</v>
      </c>
      <c r="M24" s="131" t="s">
        <v>206</v>
      </c>
      <c r="N24" s="144"/>
    </row>
    <row r="25" spans="1:14" ht="34.950000000000003" customHeight="1" x14ac:dyDescent="0.25">
      <c r="A25" s="65">
        <v>14</v>
      </c>
      <c r="B25" s="25" t="s">
        <v>47</v>
      </c>
      <c r="C25" s="2" t="s">
        <v>48</v>
      </c>
      <c r="D25" s="3" t="s">
        <v>199</v>
      </c>
      <c r="E25" s="73">
        <v>43483</v>
      </c>
      <c r="F25" s="2" t="s">
        <v>127</v>
      </c>
      <c r="G25" s="2">
        <v>69</v>
      </c>
      <c r="H25" s="67" t="s">
        <v>7</v>
      </c>
      <c r="I25" s="119" t="s">
        <v>236</v>
      </c>
      <c r="J25" s="5" t="s">
        <v>128</v>
      </c>
      <c r="K25" s="5" t="s">
        <v>128</v>
      </c>
      <c r="L25" s="6" t="s">
        <v>129</v>
      </c>
      <c r="M25" s="26" t="s">
        <v>129</v>
      </c>
      <c r="N25" s="35"/>
    </row>
    <row r="26" spans="1:14" ht="34.950000000000003" customHeight="1" thickBot="1" x14ac:dyDescent="0.3">
      <c r="A26" s="1">
        <v>15</v>
      </c>
      <c r="B26" s="17" t="s">
        <v>47</v>
      </c>
      <c r="C26" s="18" t="s">
        <v>48</v>
      </c>
      <c r="D26" s="12" t="s">
        <v>199</v>
      </c>
      <c r="E26" s="72">
        <v>43564</v>
      </c>
      <c r="F26" s="18" t="s">
        <v>130</v>
      </c>
      <c r="G26" s="18">
        <v>70</v>
      </c>
      <c r="H26" s="44">
        <v>237</v>
      </c>
      <c r="I26" s="123">
        <v>183</v>
      </c>
      <c r="J26" s="19" t="s">
        <v>131</v>
      </c>
      <c r="K26" s="19" t="s">
        <v>132</v>
      </c>
      <c r="L26" s="20" t="s">
        <v>133</v>
      </c>
      <c r="M26" s="32" t="s">
        <v>134</v>
      </c>
    </row>
    <row r="27" spans="1:14" ht="34.950000000000003" customHeight="1" thickTop="1" thickBot="1" x14ac:dyDescent="0.3">
      <c r="D27" s="34"/>
      <c r="E27" s="76"/>
      <c r="H27" s="154">
        <f>SUM(H25:H26)</f>
        <v>237</v>
      </c>
      <c r="I27" s="155"/>
      <c r="J27" s="39"/>
      <c r="K27" s="39"/>
      <c r="L27" s="40"/>
      <c r="M27" s="40"/>
    </row>
    <row r="28" spans="1:14" ht="34.950000000000003" customHeight="1" thickTop="1" thickBot="1" x14ac:dyDescent="0.3">
      <c r="H28" s="4"/>
    </row>
    <row r="29" spans="1:14" ht="34.950000000000003" customHeight="1" thickTop="1" x14ac:dyDescent="0.25">
      <c r="A29" s="153"/>
      <c r="B29" s="125" t="s">
        <v>0</v>
      </c>
      <c r="C29" s="126" t="s">
        <v>1</v>
      </c>
      <c r="D29" s="126" t="s">
        <v>198</v>
      </c>
      <c r="E29" s="127" t="s">
        <v>197</v>
      </c>
      <c r="F29" s="126" t="s">
        <v>201</v>
      </c>
      <c r="G29" s="126" t="s">
        <v>2</v>
      </c>
      <c r="H29" s="142" t="s">
        <v>202</v>
      </c>
      <c r="I29" s="142" t="s">
        <v>231</v>
      </c>
      <c r="J29" s="129" t="s">
        <v>203</v>
      </c>
      <c r="K29" s="129" t="s">
        <v>204</v>
      </c>
      <c r="L29" s="130" t="s">
        <v>205</v>
      </c>
      <c r="M29" s="131" t="s">
        <v>206</v>
      </c>
      <c r="N29" s="144"/>
    </row>
    <row r="30" spans="1:14" ht="34.950000000000003" customHeight="1" thickBot="1" x14ac:dyDescent="0.3">
      <c r="A30" s="1">
        <v>16</v>
      </c>
      <c r="B30" s="17" t="s">
        <v>66</v>
      </c>
      <c r="C30" s="18" t="s">
        <v>67</v>
      </c>
      <c r="D30" s="12" t="s">
        <v>199</v>
      </c>
      <c r="E30" s="74">
        <v>43606</v>
      </c>
      <c r="F30" s="22" t="s">
        <v>135</v>
      </c>
      <c r="G30" s="22" t="s">
        <v>136</v>
      </c>
      <c r="H30" s="46" t="s">
        <v>7</v>
      </c>
      <c r="I30" s="120" t="s">
        <v>237</v>
      </c>
      <c r="J30" s="23" t="s">
        <v>137</v>
      </c>
      <c r="K30" s="23" t="s">
        <v>137</v>
      </c>
      <c r="L30" s="20" t="s">
        <v>138</v>
      </c>
      <c r="M30" s="36" t="s">
        <v>138</v>
      </c>
      <c r="N30" s="35"/>
    </row>
    <row r="31" spans="1:14" ht="34.950000000000003" customHeight="1" thickTop="1" thickBot="1" x14ac:dyDescent="0.3">
      <c r="H31" s="154">
        <f>SUM(H30)</f>
        <v>0</v>
      </c>
      <c r="I31" s="155"/>
      <c r="J31" s="39"/>
      <c r="K31" s="41"/>
      <c r="L31" s="40"/>
      <c r="M31" s="41"/>
    </row>
    <row r="32" spans="1:14" ht="34.950000000000003" customHeight="1" thickTop="1" thickBot="1" x14ac:dyDescent="0.3">
      <c r="H32" s="156"/>
      <c r="I32" s="155"/>
      <c r="J32" s="39"/>
      <c r="K32" s="41"/>
      <c r="L32" s="40"/>
      <c r="M32" s="41"/>
    </row>
    <row r="33" spans="1:14" ht="34.950000000000003" customHeight="1" thickTop="1" x14ac:dyDescent="0.25">
      <c r="A33" s="153"/>
      <c r="B33" s="125" t="s">
        <v>0</v>
      </c>
      <c r="C33" s="126" t="s">
        <v>1</v>
      </c>
      <c r="D33" s="126" t="s">
        <v>198</v>
      </c>
      <c r="E33" s="127" t="s">
        <v>197</v>
      </c>
      <c r="F33" s="126" t="s">
        <v>201</v>
      </c>
      <c r="G33" s="126" t="s">
        <v>2</v>
      </c>
      <c r="H33" s="142" t="s">
        <v>202</v>
      </c>
      <c r="I33" s="142" t="s">
        <v>231</v>
      </c>
      <c r="J33" s="129" t="s">
        <v>203</v>
      </c>
      <c r="K33" s="129" t="s">
        <v>204</v>
      </c>
      <c r="L33" s="130" t="s">
        <v>205</v>
      </c>
      <c r="M33" s="131" t="s">
        <v>206</v>
      </c>
      <c r="N33" s="144"/>
    </row>
    <row r="34" spans="1:14" ht="34.950000000000003" customHeight="1" x14ac:dyDescent="0.25">
      <c r="A34" s="1">
        <v>17</v>
      </c>
      <c r="B34" s="25" t="s">
        <v>139</v>
      </c>
      <c r="C34" s="2" t="s">
        <v>140</v>
      </c>
      <c r="D34" s="3" t="s">
        <v>199</v>
      </c>
      <c r="E34" s="73">
        <v>43507</v>
      </c>
      <c r="F34" s="2" t="s">
        <v>146</v>
      </c>
      <c r="G34" s="2">
        <v>15</v>
      </c>
      <c r="H34" s="67" t="s">
        <v>7</v>
      </c>
      <c r="I34" s="2">
        <v>186</v>
      </c>
      <c r="J34" s="5" t="s">
        <v>147</v>
      </c>
      <c r="K34" s="5" t="s">
        <v>147</v>
      </c>
      <c r="L34" s="6" t="s">
        <v>148</v>
      </c>
      <c r="M34" s="26" t="s">
        <v>148</v>
      </c>
    </row>
    <row r="35" spans="1:14" ht="34.950000000000003" customHeight="1" x14ac:dyDescent="0.25">
      <c r="A35" s="1">
        <v>18</v>
      </c>
      <c r="B35" s="25" t="s">
        <v>139</v>
      </c>
      <c r="C35" s="2" t="s">
        <v>140</v>
      </c>
      <c r="D35" s="3" t="s">
        <v>199</v>
      </c>
      <c r="E35" s="73">
        <v>43606</v>
      </c>
      <c r="F35" s="2" t="s">
        <v>141</v>
      </c>
      <c r="G35" s="2">
        <v>15</v>
      </c>
      <c r="H35" s="43">
        <v>155</v>
      </c>
      <c r="I35" s="2">
        <v>185</v>
      </c>
      <c r="J35" s="5" t="s">
        <v>142</v>
      </c>
      <c r="K35" s="5" t="s">
        <v>143</v>
      </c>
      <c r="L35" s="6" t="s">
        <v>144</v>
      </c>
      <c r="M35" s="26" t="s">
        <v>145</v>
      </c>
    </row>
    <row r="36" spans="1:14" ht="34.950000000000003" customHeight="1" x14ac:dyDescent="0.25">
      <c r="A36" s="1">
        <v>19</v>
      </c>
      <c r="B36" s="25" t="s">
        <v>139</v>
      </c>
      <c r="C36" s="2" t="s">
        <v>140</v>
      </c>
      <c r="D36" s="3" t="s">
        <v>199</v>
      </c>
      <c r="E36" s="73">
        <v>43627</v>
      </c>
      <c r="F36" s="2" t="s">
        <v>154</v>
      </c>
      <c r="G36" s="2">
        <v>17</v>
      </c>
      <c r="H36" s="43">
        <v>74</v>
      </c>
      <c r="I36" s="2">
        <v>194</v>
      </c>
      <c r="J36" s="5" t="s">
        <v>155</v>
      </c>
      <c r="K36" s="5" t="s">
        <v>156</v>
      </c>
      <c r="L36" s="6" t="s">
        <v>157</v>
      </c>
      <c r="M36" s="26" t="s">
        <v>158</v>
      </c>
    </row>
    <row r="37" spans="1:14" ht="34.950000000000003" customHeight="1" x14ac:dyDescent="0.25">
      <c r="A37" s="1">
        <v>20</v>
      </c>
      <c r="B37" s="25" t="s">
        <v>139</v>
      </c>
      <c r="C37" s="2" t="s">
        <v>140</v>
      </c>
      <c r="D37" s="3" t="s">
        <v>199</v>
      </c>
      <c r="E37" s="73">
        <v>43627</v>
      </c>
      <c r="F37" s="2" t="s">
        <v>154</v>
      </c>
      <c r="G37" s="2">
        <v>17</v>
      </c>
      <c r="H37" s="43">
        <v>28</v>
      </c>
      <c r="I37" s="2">
        <v>194</v>
      </c>
      <c r="J37" s="5" t="s">
        <v>159</v>
      </c>
      <c r="K37" s="5" t="s">
        <v>160</v>
      </c>
      <c r="L37" s="6" t="s">
        <v>161</v>
      </c>
      <c r="M37" s="26" t="s">
        <v>162</v>
      </c>
    </row>
    <row r="38" spans="1:14" ht="34.950000000000003" customHeight="1" thickBot="1" x14ac:dyDescent="0.3">
      <c r="A38" s="1">
        <v>21</v>
      </c>
      <c r="B38" s="17" t="s">
        <v>139</v>
      </c>
      <c r="C38" s="18" t="s">
        <v>140</v>
      </c>
      <c r="D38" s="12" t="s">
        <v>199</v>
      </c>
      <c r="E38" s="72">
        <v>43665</v>
      </c>
      <c r="F38" s="18" t="s">
        <v>149</v>
      </c>
      <c r="G38" s="18">
        <v>16</v>
      </c>
      <c r="H38" s="44">
        <v>84</v>
      </c>
      <c r="I38" s="18">
        <v>192</v>
      </c>
      <c r="J38" s="19" t="s">
        <v>150</v>
      </c>
      <c r="K38" s="19" t="s">
        <v>151</v>
      </c>
      <c r="L38" s="20" t="s">
        <v>152</v>
      </c>
      <c r="M38" s="32" t="s">
        <v>153</v>
      </c>
    </row>
    <row r="39" spans="1:14" ht="34.950000000000003" customHeight="1" thickTop="1" thickBot="1" x14ac:dyDescent="0.3">
      <c r="B39" s="47"/>
      <c r="H39" s="157">
        <f>SUM(H35:H37)</f>
        <v>257</v>
      </c>
      <c r="I39" s="155"/>
    </row>
    <row r="40" spans="1:14" ht="34.950000000000003" customHeight="1" thickTop="1" thickBot="1" x14ac:dyDescent="0.3">
      <c r="B40" s="9" t="s">
        <v>74</v>
      </c>
    </row>
    <row r="41" spans="1:14" ht="34.950000000000003" customHeight="1" thickTop="1" thickBot="1" x14ac:dyDescent="0.3">
      <c r="G41" s="98" t="s">
        <v>225</v>
      </c>
      <c r="H41" s="139">
        <f>H12+H17+H27+H31+H39</f>
        <v>6718</v>
      </c>
      <c r="I41" s="158"/>
    </row>
    <row r="42" spans="1:14" ht="34.950000000000003" customHeight="1" thickTop="1" thickBot="1" x14ac:dyDescent="0.3">
      <c r="G42" s="98" t="s">
        <v>226</v>
      </c>
      <c r="H42" s="141">
        <f>H41/5280</f>
        <v>1.272348484848485</v>
      </c>
      <c r="I42" s="158"/>
    </row>
    <row r="43" spans="1:14" ht="15.6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8945-EC65-42BC-873A-F76E8CF84E4A}">
  <dimension ref="A1:N24"/>
  <sheetViews>
    <sheetView zoomScale="80" zoomScaleNormal="80" workbookViewId="0"/>
  </sheetViews>
  <sheetFormatPr defaultColWidth="9.21875" defaultRowHeight="13.2" x14ac:dyDescent="0.25"/>
  <cols>
    <col min="1" max="1" width="9.21875" style="124"/>
    <col min="2" max="2" width="29.77734375" style="124" customWidth="1"/>
    <col min="3" max="3" width="20.77734375" style="124" customWidth="1"/>
    <col min="4" max="4" width="14.109375" style="124" bestFit="1" customWidth="1"/>
    <col min="5" max="5" width="22.77734375" style="151" bestFit="1" customWidth="1"/>
    <col min="6" max="6" width="27" style="124" customWidth="1"/>
    <col min="7" max="7" width="12.109375" style="124" bestFit="1" customWidth="1"/>
    <col min="8" max="8" width="19.5546875" style="124" customWidth="1"/>
    <col min="9" max="9" width="12.77734375" style="152" customWidth="1"/>
    <col min="10" max="11" width="19.21875" style="124" bestFit="1" customWidth="1"/>
    <col min="12" max="13" width="19.77734375" style="124" bestFit="1" customWidth="1"/>
    <col min="14" max="16384" width="9.21875" style="124"/>
  </cols>
  <sheetData>
    <row r="1" spans="1:14" ht="34.950000000000003" customHeight="1" thickBot="1" x14ac:dyDescent="0.3">
      <c r="A1" s="48"/>
      <c r="B1" s="166" t="s">
        <v>228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48"/>
    </row>
    <row r="2" spans="1:14" s="1" customFormat="1" ht="34.950000000000003" customHeight="1" thickTop="1" x14ac:dyDescent="0.25">
      <c r="A2" s="153"/>
      <c r="B2" s="125" t="s">
        <v>0</v>
      </c>
      <c r="C2" s="126" t="s">
        <v>1</v>
      </c>
      <c r="D2" s="126" t="s">
        <v>198</v>
      </c>
      <c r="E2" s="127" t="s">
        <v>197</v>
      </c>
      <c r="F2" s="126" t="s">
        <v>201</v>
      </c>
      <c r="G2" s="126" t="s">
        <v>2</v>
      </c>
      <c r="H2" s="142" t="s">
        <v>202</v>
      </c>
      <c r="I2" s="143" t="s">
        <v>231</v>
      </c>
      <c r="J2" s="129" t="s">
        <v>203</v>
      </c>
      <c r="K2" s="129" t="s">
        <v>204</v>
      </c>
      <c r="L2" s="130" t="s">
        <v>205</v>
      </c>
      <c r="M2" s="131" t="s">
        <v>206</v>
      </c>
      <c r="N2" s="144"/>
    </row>
    <row r="3" spans="1:14" ht="34.950000000000003" customHeight="1" thickBot="1" x14ac:dyDescent="0.3">
      <c r="A3" s="48">
        <v>1</v>
      </c>
      <c r="B3" s="49" t="s">
        <v>3</v>
      </c>
      <c r="C3" s="50" t="s">
        <v>4</v>
      </c>
      <c r="D3" s="50" t="s">
        <v>199</v>
      </c>
      <c r="E3" s="77">
        <v>43979</v>
      </c>
      <c r="F3" s="50" t="s">
        <v>80</v>
      </c>
      <c r="G3" s="50" t="s">
        <v>90</v>
      </c>
      <c r="H3" s="83" t="s">
        <v>196</v>
      </c>
      <c r="I3" s="114">
        <v>174</v>
      </c>
      <c r="J3" s="51" t="s">
        <v>163</v>
      </c>
      <c r="K3" s="51" t="s">
        <v>163</v>
      </c>
      <c r="L3" s="52" t="s">
        <v>164</v>
      </c>
      <c r="M3" s="53" t="s">
        <v>164</v>
      </c>
      <c r="N3" s="48"/>
    </row>
    <row r="4" spans="1:14" ht="34.950000000000003" customHeight="1" thickTop="1" thickBot="1" x14ac:dyDescent="0.3">
      <c r="A4" s="48"/>
      <c r="B4" s="48"/>
      <c r="C4" s="48"/>
      <c r="D4" s="48"/>
      <c r="E4" s="78"/>
      <c r="F4" s="48"/>
      <c r="G4" s="82"/>
      <c r="H4" s="145">
        <v>0</v>
      </c>
      <c r="I4" s="146"/>
      <c r="J4" s="48" t="s">
        <v>165</v>
      </c>
      <c r="K4" s="48"/>
      <c r="L4" s="48"/>
      <c r="M4" s="48"/>
      <c r="N4" s="48"/>
    </row>
    <row r="5" spans="1:14" ht="34.950000000000003" customHeight="1" thickTop="1" thickBot="1" x14ac:dyDescent="0.3">
      <c r="A5" s="48"/>
      <c r="B5" s="48"/>
      <c r="C5" s="48"/>
      <c r="D5" s="48"/>
      <c r="E5" s="78"/>
      <c r="F5" s="48"/>
      <c r="G5" s="48"/>
      <c r="H5" s="54" t="s">
        <v>165</v>
      </c>
      <c r="I5" s="113"/>
      <c r="J5" s="48"/>
      <c r="K5" s="48"/>
      <c r="L5" s="48"/>
      <c r="M5" s="48"/>
      <c r="N5" s="48"/>
    </row>
    <row r="6" spans="1:14" s="1" customFormat="1" ht="34.950000000000003" customHeight="1" thickTop="1" x14ac:dyDescent="0.25">
      <c r="A6" s="153"/>
      <c r="B6" s="125" t="s">
        <v>0</v>
      </c>
      <c r="C6" s="126" t="s">
        <v>1</v>
      </c>
      <c r="D6" s="126" t="s">
        <v>198</v>
      </c>
      <c r="E6" s="127" t="s">
        <v>197</v>
      </c>
      <c r="F6" s="126" t="s">
        <v>201</v>
      </c>
      <c r="G6" s="126" t="s">
        <v>2</v>
      </c>
      <c r="H6" s="142" t="s">
        <v>202</v>
      </c>
      <c r="I6" s="143" t="s">
        <v>231</v>
      </c>
      <c r="J6" s="129" t="s">
        <v>203</v>
      </c>
      <c r="K6" s="129" t="s">
        <v>204</v>
      </c>
      <c r="L6" s="130" t="s">
        <v>205</v>
      </c>
      <c r="M6" s="131" t="s">
        <v>206</v>
      </c>
      <c r="N6" s="144"/>
    </row>
    <row r="7" spans="1:14" ht="34.950000000000003" customHeight="1" x14ac:dyDescent="0.25">
      <c r="A7" s="48">
        <v>2</v>
      </c>
      <c r="B7" s="55" t="s">
        <v>3</v>
      </c>
      <c r="C7" s="56" t="s">
        <v>42</v>
      </c>
      <c r="D7" s="56" t="s">
        <v>199</v>
      </c>
      <c r="E7" s="79">
        <v>44062</v>
      </c>
      <c r="F7" s="56" t="s">
        <v>200</v>
      </c>
      <c r="G7" s="56" t="s">
        <v>166</v>
      </c>
      <c r="H7" s="62">
        <v>22</v>
      </c>
      <c r="I7" s="115">
        <v>217</v>
      </c>
      <c r="J7" s="56" t="s">
        <v>167</v>
      </c>
      <c r="K7" s="56" t="s">
        <v>168</v>
      </c>
      <c r="L7" s="57" t="s">
        <v>169</v>
      </c>
      <c r="M7" s="58" t="s">
        <v>170</v>
      </c>
      <c r="N7" s="48"/>
    </row>
    <row r="8" spans="1:14" ht="34.950000000000003" customHeight="1" thickBot="1" x14ac:dyDescent="0.3">
      <c r="A8" s="48">
        <v>3</v>
      </c>
      <c r="B8" s="49" t="s">
        <v>3</v>
      </c>
      <c r="C8" s="50" t="s">
        <v>42</v>
      </c>
      <c r="D8" s="50" t="s">
        <v>199</v>
      </c>
      <c r="E8" s="77">
        <v>44126</v>
      </c>
      <c r="F8" s="50" t="s">
        <v>200</v>
      </c>
      <c r="G8" s="50" t="s">
        <v>166</v>
      </c>
      <c r="H8" s="63">
        <v>38</v>
      </c>
      <c r="I8" s="116">
        <v>217</v>
      </c>
      <c r="J8" s="50" t="s">
        <v>171</v>
      </c>
      <c r="K8" s="50" t="s">
        <v>172</v>
      </c>
      <c r="L8" s="59" t="s">
        <v>173</v>
      </c>
      <c r="M8" s="60" t="s">
        <v>174</v>
      </c>
      <c r="N8" s="48"/>
    </row>
    <row r="9" spans="1:14" ht="34.950000000000003" customHeight="1" thickTop="1" thickBot="1" x14ac:dyDescent="0.3">
      <c r="A9" s="48"/>
      <c r="B9" s="48"/>
      <c r="C9" s="48"/>
      <c r="D9" s="48"/>
      <c r="E9" s="78"/>
      <c r="F9" s="48"/>
      <c r="G9" s="48"/>
      <c r="H9" s="147">
        <v>60</v>
      </c>
      <c r="I9" s="148"/>
      <c r="J9" s="80" t="s">
        <v>165</v>
      </c>
      <c r="K9" s="48"/>
      <c r="L9" s="48"/>
      <c r="M9" s="48"/>
      <c r="N9" s="48"/>
    </row>
    <row r="10" spans="1:14" ht="34.950000000000003" customHeight="1" thickTop="1" thickBot="1" x14ac:dyDescent="0.3">
      <c r="A10" s="48"/>
      <c r="B10" s="48"/>
      <c r="C10" s="48"/>
      <c r="D10" s="48"/>
      <c r="E10" s="78"/>
      <c r="F10" s="48"/>
      <c r="G10" s="48"/>
      <c r="H10" s="48"/>
      <c r="I10" s="113"/>
      <c r="J10" s="48"/>
      <c r="K10" s="48"/>
      <c r="L10" s="48"/>
      <c r="M10" s="48"/>
      <c r="N10" s="48"/>
    </row>
    <row r="11" spans="1:14" s="1" customFormat="1" ht="34.950000000000003" customHeight="1" thickTop="1" x14ac:dyDescent="0.25">
      <c r="A11" s="153"/>
      <c r="B11" s="125" t="s">
        <v>0</v>
      </c>
      <c r="C11" s="126" t="s">
        <v>1</v>
      </c>
      <c r="D11" s="126" t="s">
        <v>198</v>
      </c>
      <c r="E11" s="127" t="s">
        <v>197</v>
      </c>
      <c r="F11" s="126" t="s">
        <v>201</v>
      </c>
      <c r="G11" s="126" t="s">
        <v>2</v>
      </c>
      <c r="H11" s="142" t="s">
        <v>202</v>
      </c>
      <c r="I11" s="143" t="s">
        <v>231</v>
      </c>
      <c r="J11" s="129" t="s">
        <v>203</v>
      </c>
      <c r="K11" s="129" t="s">
        <v>204</v>
      </c>
      <c r="L11" s="130" t="s">
        <v>205</v>
      </c>
      <c r="M11" s="131" t="s">
        <v>206</v>
      </c>
      <c r="N11" s="144"/>
    </row>
    <row r="12" spans="1:14" ht="34.950000000000003" customHeight="1" x14ac:dyDescent="0.25">
      <c r="A12" s="48">
        <v>4</v>
      </c>
      <c r="B12" s="55" t="s">
        <v>3</v>
      </c>
      <c r="C12" s="56" t="s">
        <v>120</v>
      </c>
      <c r="D12" s="56" t="s">
        <v>199</v>
      </c>
      <c r="E12" s="79">
        <v>43837</v>
      </c>
      <c r="F12" s="56" t="s">
        <v>175</v>
      </c>
      <c r="G12" s="56" t="s">
        <v>122</v>
      </c>
      <c r="H12" s="63" t="s">
        <v>196</v>
      </c>
      <c r="I12" s="116">
        <v>204</v>
      </c>
      <c r="J12" s="56" t="s">
        <v>176</v>
      </c>
      <c r="K12" s="56" t="s">
        <v>177</v>
      </c>
      <c r="L12" s="57" t="s">
        <v>178</v>
      </c>
      <c r="M12" s="61" t="s">
        <v>177</v>
      </c>
      <c r="N12" s="48"/>
    </row>
    <row r="13" spans="1:14" ht="34.950000000000003" customHeight="1" x14ac:dyDescent="0.25">
      <c r="A13" s="48">
        <v>5</v>
      </c>
      <c r="B13" s="55" t="s">
        <v>3</v>
      </c>
      <c r="C13" s="56" t="s">
        <v>120</v>
      </c>
      <c r="D13" s="56" t="s">
        <v>199</v>
      </c>
      <c r="E13" s="79">
        <v>44021</v>
      </c>
      <c r="F13" s="56" t="s">
        <v>179</v>
      </c>
      <c r="G13" s="56" t="s">
        <v>180</v>
      </c>
      <c r="H13" s="64">
        <v>454</v>
      </c>
      <c r="I13" s="117">
        <v>175</v>
      </c>
      <c r="J13" s="56" t="s">
        <v>181</v>
      </c>
      <c r="K13" s="56" t="s">
        <v>182</v>
      </c>
      <c r="L13" s="57" t="s">
        <v>183</v>
      </c>
      <c r="M13" s="58" t="s">
        <v>184</v>
      </c>
      <c r="N13" s="48"/>
    </row>
    <row r="14" spans="1:14" ht="34.950000000000003" customHeight="1" x14ac:dyDescent="0.25">
      <c r="A14" s="48">
        <v>6</v>
      </c>
      <c r="B14" s="55" t="s">
        <v>3</v>
      </c>
      <c r="C14" s="56" t="s">
        <v>120</v>
      </c>
      <c r="D14" s="56" t="s">
        <v>199</v>
      </c>
      <c r="E14" s="79">
        <v>44028</v>
      </c>
      <c r="F14" s="56" t="s">
        <v>179</v>
      </c>
      <c r="G14" s="56" t="s">
        <v>180</v>
      </c>
      <c r="H14" s="63" t="s">
        <v>196</v>
      </c>
      <c r="I14" s="116">
        <v>175</v>
      </c>
      <c r="J14" s="56" t="s">
        <v>185</v>
      </c>
      <c r="K14" s="56" t="s">
        <v>177</v>
      </c>
      <c r="L14" s="57" t="s">
        <v>186</v>
      </c>
      <c r="M14" s="61" t="s">
        <v>177</v>
      </c>
      <c r="N14" s="48"/>
    </row>
    <row r="15" spans="1:14" ht="34.950000000000003" customHeight="1" thickBot="1" x14ac:dyDescent="0.3">
      <c r="A15" s="48">
        <v>7</v>
      </c>
      <c r="B15" s="49" t="s">
        <v>3</v>
      </c>
      <c r="C15" s="50" t="s">
        <v>120</v>
      </c>
      <c r="D15" s="50" t="s">
        <v>199</v>
      </c>
      <c r="E15" s="77">
        <v>44028</v>
      </c>
      <c r="F15" s="50" t="s">
        <v>187</v>
      </c>
      <c r="G15" s="50" t="s">
        <v>180</v>
      </c>
      <c r="H15" s="81">
        <v>60</v>
      </c>
      <c r="I15" s="118">
        <v>197</v>
      </c>
      <c r="J15" s="50" t="s">
        <v>188</v>
      </c>
      <c r="K15" s="50" t="s">
        <v>189</v>
      </c>
      <c r="L15" s="59" t="s">
        <v>190</v>
      </c>
      <c r="M15" s="60" t="s">
        <v>191</v>
      </c>
      <c r="N15" s="48"/>
    </row>
    <row r="16" spans="1:14" ht="34.950000000000003" customHeight="1" thickTop="1" thickBot="1" x14ac:dyDescent="0.3">
      <c r="A16" s="48"/>
      <c r="B16" s="48"/>
      <c r="C16" s="48"/>
      <c r="D16" s="48"/>
      <c r="E16" s="78"/>
      <c r="F16" s="48"/>
      <c r="G16" s="48"/>
      <c r="H16" s="147">
        <v>514</v>
      </c>
      <c r="I16" s="146"/>
      <c r="J16" s="48"/>
      <c r="K16" s="48"/>
      <c r="L16" s="48"/>
      <c r="M16" s="48"/>
      <c r="N16" s="48"/>
    </row>
    <row r="17" spans="1:14" ht="34.950000000000003" customHeight="1" thickTop="1" thickBot="1" x14ac:dyDescent="0.3">
      <c r="A17" s="48"/>
      <c r="B17" s="48"/>
      <c r="C17" s="48"/>
      <c r="D17" s="48"/>
      <c r="E17" s="78"/>
      <c r="F17" s="48"/>
      <c r="G17" s="48"/>
      <c r="H17" s="149"/>
      <c r="I17" s="146"/>
      <c r="J17" s="48"/>
      <c r="K17" s="48"/>
      <c r="L17" s="48"/>
      <c r="M17" s="48"/>
      <c r="N17" s="48"/>
    </row>
    <row r="18" spans="1:14" s="1" customFormat="1" ht="34.950000000000003" customHeight="1" thickTop="1" x14ac:dyDescent="0.25">
      <c r="A18" s="153"/>
      <c r="B18" s="125" t="s">
        <v>0</v>
      </c>
      <c r="C18" s="126" t="s">
        <v>1</v>
      </c>
      <c r="D18" s="126" t="s">
        <v>198</v>
      </c>
      <c r="E18" s="127" t="s">
        <v>197</v>
      </c>
      <c r="F18" s="126" t="s">
        <v>201</v>
      </c>
      <c r="G18" s="126" t="s">
        <v>2</v>
      </c>
      <c r="H18" s="142" t="s">
        <v>202</v>
      </c>
      <c r="I18" s="143" t="s">
        <v>231</v>
      </c>
      <c r="J18" s="129" t="s">
        <v>203</v>
      </c>
      <c r="K18" s="129" t="s">
        <v>204</v>
      </c>
      <c r="L18" s="130" t="s">
        <v>205</v>
      </c>
      <c r="M18" s="131" t="s">
        <v>206</v>
      </c>
      <c r="N18" s="144"/>
    </row>
    <row r="19" spans="1:14" ht="34.950000000000003" customHeight="1" thickBot="1" x14ac:dyDescent="0.3">
      <c r="A19" s="48">
        <v>8</v>
      </c>
      <c r="B19" s="49" t="s">
        <v>139</v>
      </c>
      <c r="C19" s="50" t="s">
        <v>140</v>
      </c>
      <c r="D19" s="50" t="s">
        <v>199</v>
      </c>
      <c r="E19" s="77">
        <v>43894</v>
      </c>
      <c r="F19" s="50" t="s">
        <v>149</v>
      </c>
      <c r="G19" s="50">
        <v>17</v>
      </c>
      <c r="H19" s="63">
        <v>99</v>
      </c>
      <c r="I19" s="116">
        <v>192</v>
      </c>
      <c r="J19" s="50" t="s">
        <v>192</v>
      </c>
      <c r="K19" s="50" t="s">
        <v>193</v>
      </c>
      <c r="L19" s="59" t="s">
        <v>194</v>
      </c>
      <c r="M19" s="60" t="s">
        <v>195</v>
      </c>
      <c r="N19" s="48"/>
    </row>
    <row r="20" spans="1:14" ht="34.950000000000003" customHeight="1" thickTop="1" thickBot="1" x14ac:dyDescent="0.3">
      <c r="A20" s="48"/>
      <c r="B20" s="48"/>
      <c r="C20" s="48"/>
      <c r="D20" s="48"/>
      <c r="E20" s="78"/>
      <c r="F20" s="48"/>
      <c r="G20" s="48"/>
      <c r="H20" s="147">
        <v>99</v>
      </c>
      <c r="I20" s="148"/>
      <c r="J20" s="80"/>
      <c r="K20" s="48"/>
      <c r="L20" s="48"/>
      <c r="M20" s="48"/>
      <c r="N20" s="48"/>
    </row>
    <row r="21" spans="1:14" ht="49.5" customHeight="1" thickTop="1" thickBot="1" x14ac:dyDescent="0.3">
      <c r="A21" s="48"/>
      <c r="B21" s="9" t="s">
        <v>74</v>
      </c>
      <c r="C21" s="48"/>
      <c r="D21" s="48"/>
      <c r="E21" s="78"/>
      <c r="F21" s="48"/>
      <c r="G21" s="48"/>
      <c r="H21" s="48"/>
      <c r="I21" s="113"/>
      <c r="J21" s="48"/>
      <c r="K21" s="48"/>
      <c r="L21" s="48"/>
      <c r="M21" s="48"/>
      <c r="N21" s="48"/>
    </row>
    <row r="22" spans="1:14" ht="34.950000000000003" customHeight="1" thickTop="1" thickBot="1" x14ac:dyDescent="0.3">
      <c r="A22" s="48"/>
      <c r="B22" s="48"/>
      <c r="C22" s="48"/>
      <c r="D22" s="48"/>
      <c r="E22" s="78"/>
      <c r="F22" s="48"/>
      <c r="G22" s="98" t="s">
        <v>225</v>
      </c>
      <c r="H22" s="139">
        <f>H4+H9+H16+H20</f>
        <v>673</v>
      </c>
      <c r="I22" s="150"/>
      <c r="J22" s="48"/>
      <c r="K22" s="48"/>
      <c r="L22" s="48"/>
      <c r="M22" s="48"/>
      <c r="N22" s="48"/>
    </row>
    <row r="23" spans="1:14" ht="34.950000000000003" customHeight="1" thickTop="1" thickBot="1" x14ac:dyDescent="0.3">
      <c r="A23" s="48"/>
      <c r="B23" s="48"/>
      <c r="C23" s="48"/>
      <c r="D23" s="48"/>
      <c r="E23" s="78"/>
      <c r="F23" s="48"/>
      <c r="G23" s="98" t="s">
        <v>226</v>
      </c>
      <c r="H23" s="141">
        <f>H22/5280</f>
        <v>0.12746212121212122</v>
      </c>
      <c r="I23" s="150"/>
      <c r="J23" s="48"/>
      <c r="K23" s="48"/>
      <c r="L23" s="48"/>
      <c r="M23" s="48"/>
      <c r="N23" s="48"/>
    </row>
    <row r="24" spans="1:14" ht="13.8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3550-69BA-4746-893B-094A541CE7DA}">
  <dimension ref="A1:S36"/>
  <sheetViews>
    <sheetView zoomScale="80" zoomScaleNormal="80" workbookViewId="0"/>
  </sheetViews>
  <sheetFormatPr defaultColWidth="8.88671875" defaultRowHeight="15" x14ac:dyDescent="0.25"/>
  <cols>
    <col min="1" max="1" width="6.33203125" style="84" customWidth="1"/>
    <col min="2" max="2" width="40.21875" style="84" bestFit="1" customWidth="1"/>
    <col min="3" max="3" width="25.5546875" style="84" bestFit="1" customWidth="1"/>
    <col min="4" max="4" width="14.21875" style="84" bestFit="1" customWidth="1"/>
    <col min="5" max="5" width="21.77734375" style="103" bestFit="1" customWidth="1"/>
    <col min="6" max="6" width="15" style="84" bestFit="1" customWidth="1"/>
    <col min="7" max="7" width="13.21875" style="84" customWidth="1"/>
    <col min="8" max="8" width="18.33203125" style="94" bestFit="1" customWidth="1"/>
    <col min="9" max="9" width="8.77734375" style="112" customWidth="1"/>
    <col min="10" max="10" width="15.21875" style="84" bestFit="1" customWidth="1"/>
    <col min="11" max="11" width="14.44140625" style="84" bestFit="1" customWidth="1"/>
    <col min="12" max="12" width="17.44140625" style="84" bestFit="1" customWidth="1"/>
    <col min="13" max="13" width="16.6640625" style="84" bestFit="1" customWidth="1"/>
    <col min="14" max="16384" width="8.88671875" style="84"/>
  </cols>
  <sheetData>
    <row r="1" spans="1:19" s="124" customFormat="1" ht="30" customHeight="1" thickBot="1" x14ac:dyDescent="0.3">
      <c r="A1" s="48"/>
      <c r="B1" s="166" t="s">
        <v>227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48"/>
    </row>
    <row r="2" spans="1:19" ht="34.950000000000003" customHeight="1" thickTop="1" x14ac:dyDescent="0.25">
      <c r="A2" s="84" t="s">
        <v>224</v>
      </c>
      <c r="B2" s="125" t="s">
        <v>0</v>
      </c>
      <c r="C2" s="126" t="s">
        <v>1</v>
      </c>
      <c r="D2" s="126" t="s">
        <v>198</v>
      </c>
      <c r="E2" s="127" t="s">
        <v>197</v>
      </c>
      <c r="F2" s="126" t="s">
        <v>201</v>
      </c>
      <c r="G2" s="126" t="s">
        <v>2</v>
      </c>
      <c r="H2" s="128" t="s">
        <v>202</v>
      </c>
      <c r="I2" s="129" t="s">
        <v>231</v>
      </c>
      <c r="J2" s="129" t="s">
        <v>203</v>
      </c>
      <c r="K2" s="129" t="s">
        <v>204</v>
      </c>
      <c r="L2" s="130" t="s">
        <v>205</v>
      </c>
      <c r="M2" s="131" t="s">
        <v>206</v>
      </c>
      <c r="N2" s="87"/>
    </row>
    <row r="3" spans="1:19" ht="34.950000000000003" customHeight="1" x14ac:dyDescent="0.25">
      <c r="A3" s="84">
        <v>1</v>
      </c>
      <c r="B3" s="25" t="s">
        <v>207</v>
      </c>
      <c r="C3" s="2" t="s">
        <v>4</v>
      </c>
      <c r="D3" s="85" t="s">
        <v>208</v>
      </c>
      <c r="E3" s="100">
        <v>44215</v>
      </c>
      <c r="F3" s="85" t="s">
        <v>100</v>
      </c>
      <c r="G3" s="85" t="s">
        <v>209</v>
      </c>
      <c r="H3" s="95">
        <v>517</v>
      </c>
      <c r="I3" s="7">
        <v>196</v>
      </c>
      <c r="J3" s="104">
        <v>39.856062999999999</v>
      </c>
      <c r="K3" s="104">
        <v>39.857275999999999</v>
      </c>
      <c r="L3" s="104">
        <v>-80.418603000000004</v>
      </c>
      <c r="M3" s="105">
        <v>-80.417676</v>
      </c>
    </row>
    <row r="4" spans="1:19" ht="34.950000000000003" customHeight="1" thickBot="1" x14ac:dyDescent="0.3">
      <c r="A4" s="84">
        <v>2</v>
      </c>
      <c r="B4" s="17" t="s">
        <v>207</v>
      </c>
      <c r="C4" s="18" t="s">
        <v>4</v>
      </c>
      <c r="D4" s="86" t="s">
        <v>208</v>
      </c>
      <c r="E4" s="101">
        <v>44516</v>
      </c>
      <c r="F4" s="86" t="s">
        <v>210</v>
      </c>
      <c r="G4" s="86" t="s">
        <v>211</v>
      </c>
      <c r="H4" s="96">
        <v>237</v>
      </c>
      <c r="I4" s="13">
        <v>242</v>
      </c>
      <c r="J4" s="106">
        <v>39.850824000000003</v>
      </c>
      <c r="K4" s="106">
        <v>39.850351000000003</v>
      </c>
      <c r="L4" s="106">
        <v>-80.409317999999999</v>
      </c>
      <c r="M4" s="107">
        <v>-80.408738999999997</v>
      </c>
    </row>
    <row r="5" spans="1:19" ht="34.950000000000003" customHeight="1" thickTop="1" thickBot="1" x14ac:dyDescent="0.3">
      <c r="D5" s="87"/>
      <c r="E5" s="102"/>
      <c r="F5" s="87"/>
      <c r="G5" s="87"/>
      <c r="H5" s="132">
        <f>SUM(H3:H4)</f>
        <v>754</v>
      </c>
      <c r="I5" s="133"/>
      <c r="J5" s="108"/>
      <c r="K5" s="87"/>
      <c r="L5" s="87"/>
      <c r="M5" s="87"/>
    </row>
    <row r="6" spans="1:19" ht="34.950000000000003" customHeight="1" thickTop="1" thickBot="1" x14ac:dyDescent="0.3">
      <c r="D6" s="87"/>
      <c r="E6" s="102"/>
      <c r="F6" s="87"/>
      <c r="G6" s="87"/>
      <c r="H6" s="88"/>
      <c r="I6" s="37"/>
      <c r="J6" s="87"/>
      <c r="K6" s="87"/>
      <c r="L6" s="87"/>
      <c r="M6" s="87"/>
    </row>
    <row r="7" spans="1:19" ht="34.950000000000003" customHeight="1" thickTop="1" x14ac:dyDescent="0.25">
      <c r="B7" s="125" t="s">
        <v>0</v>
      </c>
      <c r="C7" s="126" t="s">
        <v>1</v>
      </c>
      <c r="D7" s="126" t="s">
        <v>198</v>
      </c>
      <c r="E7" s="127" t="s">
        <v>197</v>
      </c>
      <c r="F7" s="126" t="s">
        <v>201</v>
      </c>
      <c r="G7" s="126" t="s">
        <v>2</v>
      </c>
      <c r="H7" s="128" t="s">
        <v>202</v>
      </c>
      <c r="I7" s="129" t="s">
        <v>231</v>
      </c>
      <c r="J7" s="129" t="s">
        <v>203</v>
      </c>
      <c r="K7" s="129" t="s">
        <v>204</v>
      </c>
      <c r="L7" s="130" t="s">
        <v>205</v>
      </c>
      <c r="M7" s="131" t="s">
        <v>206</v>
      </c>
      <c r="N7" s="87"/>
    </row>
    <row r="8" spans="1:19" ht="34.950000000000003" customHeight="1" thickBot="1" x14ac:dyDescent="0.3">
      <c r="A8" s="84">
        <v>3</v>
      </c>
      <c r="B8" s="17" t="s">
        <v>207</v>
      </c>
      <c r="C8" s="18" t="s">
        <v>42</v>
      </c>
      <c r="D8" s="86" t="s">
        <v>208</v>
      </c>
      <c r="E8" s="101">
        <v>44536</v>
      </c>
      <c r="F8" s="86" t="s">
        <v>212</v>
      </c>
      <c r="G8" s="86" t="s">
        <v>213</v>
      </c>
      <c r="H8" s="96">
        <v>41</v>
      </c>
      <c r="I8" s="13">
        <v>244</v>
      </c>
      <c r="J8" s="106">
        <v>40.000363999999998</v>
      </c>
      <c r="K8" s="106">
        <v>40.000391999999998</v>
      </c>
      <c r="L8" s="106">
        <v>-80.227186000000003</v>
      </c>
      <c r="M8" s="107">
        <v>-80.227044000000006</v>
      </c>
    </row>
    <row r="9" spans="1:19" ht="34.950000000000003" customHeight="1" thickTop="1" thickBot="1" x14ac:dyDescent="0.3">
      <c r="D9" s="87"/>
      <c r="E9" s="102"/>
      <c r="F9" s="87"/>
      <c r="G9" s="87"/>
      <c r="H9" s="134">
        <f>SUM(H8)</f>
        <v>41</v>
      </c>
      <c r="I9" s="135"/>
      <c r="J9" s="87"/>
      <c r="K9" s="87"/>
      <c r="L9" s="87"/>
      <c r="M9" s="87"/>
    </row>
    <row r="10" spans="1:19" ht="34.950000000000003" customHeight="1" thickTop="1" thickBot="1" x14ac:dyDescent="0.3">
      <c r="D10" s="87"/>
      <c r="E10" s="102"/>
      <c r="F10" s="87"/>
      <c r="G10" s="87"/>
      <c r="H10" s="89"/>
      <c r="I10" s="37"/>
      <c r="J10" s="87"/>
      <c r="K10" s="87"/>
      <c r="L10" s="87"/>
      <c r="M10" s="87"/>
    </row>
    <row r="11" spans="1:19" ht="34.950000000000003" customHeight="1" thickTop="1" x14ac:dyDescent="0.25">
      <c r="B11" s="125" t="s">
        <v>0</v>
      </c>
      <c r="C11" s="126" t="s">
        <v>1</v>
      </c>
      <c r="D11" s="126" t="s">
        <v>198</v>
      </c>
      <c r="E11" s="127" t="s">
        <v>197</v>
      </c>
      <c r="F11" s="126" t="s">
        <v>201</v>
      </c>
      <c r="G11" s="126" t="s">
        <v>2</v>
      </c>
      <c r="H11" s="128" t="s">
        <v>202</v>
      </c>
      <c r="I11" s="129" t="s">
        <v>231</v>
      </c>
      <c r="J11" s="129" t="s">
        <v>203</v>
      </c>
      <c r="K11" s="129" t="s">
        <v>204</v>
      </c>
      <c r="L11" s="130" t="s">
        <v>205</v>
      </c>
      <c r="M11" s="131" t="s">
        <v>206</v>
      </c>
      <c r="N11" s="87"/>
    </row>
    <row r="12" spans="1:19" ht="34.950000000000003" customHeight="1" x14ac:dyDescent="0.25">
      <c r="A12" s="84">
        <v>4</v>
      </c>
      <c r="B12" s="25" t="s">
        <v>207</v>
      </c>
      <c r="C12" s="2" t="s">
        <v>120</v>
      </c>
      <c r="D12" s="85" t="s">
        <v>208</v>
      </c>
      <c r="E12" s="100">
        <v>44231</v>
      </c>
      <c r="F12" s="85" t="s">
        <v>175</v>
      </c>
      <c r="G12" s="85" t="s">
        <v>180</v>
      </c>
      <c r="H12" s="95">
        <v>50</v>
      </c>
      <c r="I12" s="85">
        <v>204</v>
      </c>
      <c r="J12" s="104">
        <v>39.971778999999998</v>
      </c>
      <c r="K12" s="104">
        <v>39.971640999999998</v>
      </c>
      <c r="L12" s="104">
        <v>-80.310967000000005</v>
      </c>
      <c r="M12" s="105">
        <v>-80.310950000000005</v>
      </c>
    </row>
    <row r="13" spans="1:19" ht="34.950000000000003" customHeight="1" x14ac:dyDescent="0.25">
      <c r="A13" s="84">
        <v>5</v>
      </c>
      <c r="B13" s="25" t="s">
        <v>207</v>
      </c>
      <c r="C13" s="2" t="s">
        <v>120</v>
      </c>
      <c r="D13" s="85" t="s">
        <v>208</v>
      </c>
      <c r="E13" s="100">
        <v>44354</v>
      </c>
      <c r="F13" s="85" t="s">
        <v>214</v>
      </c>
      <c r="G13" s="85" t="s">
        <v>215</v>
      </c>
      <c r="H13" s="95">
        <v>675</v>
      </c>
      <c r="I13" s="85">
        <v>229</v>
      </c>
      <c r="J13" s="104">
        <v>39.954346999999999</v>
      </c>
      <c r="K13" s="104">
        <v>39.954495999999999</v>
      </c>
      <c r="L13" s="104">
        <v>-80.257026999999994</v>
      </c>
      <c r="M13" s="105">
        <v>-80.254650999999996</v>
      </c>
    </row>
    <row r="14" spans="1:19" ht="34.950000000000003" customHeight="1" thickBot="1" x14ac:dyDescent="0.3">
      <c r="A14" s="84">
        <v>6</v>
      </c>
      <c r="B14" s="17" t="s">
        <v>207</v>
      </c>
      <c r="C14" s="18" t="s">
        <v>120</v>
      </c>
      <c r="D14" s="86" t="s">
        <v>208</v>
      </c>
      <c r="E14" s="101">
        <v>44519</v>
      </c>
      <c r="F14" s="86" t="s">
        <v>216</v>
      </c>
      <c r="G14" s="86" t="s">
        <v>215</v>
      </c>
      <c r="H14" s="96">
        <v>2</v>
      </c>
      <c r="I14" s="86">
        <v>241</v>
      </c>
      <c r="J14" s="106">
        <v>39.960070000000002</v>
      </c>
      <c r="K14" s="106">
        <v>39.960070000000002</v>
      </c>
      <c r="L14" s="106">
        <v>-80.275713999999994</v>
      </c>
      <c r="M14" s="107">
        <v>-80.275713999999994</v>
      </c>
    </row>
    <row r="15" spans="1:19" ht="34.950000000000003" customHeight="1" thickTop="1" thickBot="1" x14ac:dyDescent="0.3">
      <c r="D15" s="87"/>
      <c r="E15" s="102"/>
      <c r="F15" s="87"/>
      <c r="G15" s="87"/>
      <c r="H15" s="134">
        <f>SUM(H12:H14)</f>
        <v>727</v>
      </c>
      <c r="I15" s="135"/>
      <c r="J15" s="87"/>
      <c r="K15" s="87"/>
      <c r="L15" s="87"/>
      <c r="M15" s="87"/>
    </row>
    <row r="16" spans="1:19" ht="34.950000000000003" customHeight="1" thickTop="1" thickBot="1" x14ac:dyDescent="0.3">
      <c r="D16" s="87"/>
      <c r="E16" s="102"/>
      <c r="F16" s="87"/>
      <c r="G16" s="87"/>
      <c r="H16" s="90"/>
      <c r="I16" s="109"/>
      <c r="J16" s="87"/>
      <c r="K16" s="87"/>
      <c r="L16" s="87"/>
      <c r="M16" s="87"/>
    </row>
    <row r="17" spans="1:14" ht="34.950000000000003" customHeight="1" thickTop="1" x14ac:dyDescent="0.25">
      <c r="B17" s="125" t="s">
        <v>0</v>
      </c>
      <c r="C17" s="126" t="s">
        <v>1</v>
      </c>
      <c r="D17" s="126" t="s">
        <v>198</v>
      </c>
      <c r="E17" s="127" t="s">
        <v>197</v>
      </c>
      <c r="F17" s="126" t="s">
        <v>201</v>
      </c>
      <c r="G17" s="126" t="s">
        <v>2</v>
      </c>
      <c r="H17" s="128" t="s">
        <v>202</v>
      </c>
      <c r="I17" s="129" t="s">
        <v>231</v>
      </c>
      <c r="J17" s="129" t="s">
        <v>203</v>
      </c>
      <c r="K17" s="129" t="s">
        <v>204</v>
      </c>
      <c r="L17" s="130" t="s">
        <v>205</v>
      </c>
      <c r="M17" s="131" t="s">
        <v>206</v>
      </c>
      <c r="N17" s="87"/>
    </row>
    <row r="18" spans="1:14" ht="34.950000000000003" customHeight="1" x14ac:dyDescent="0.25">
      <c r="A18" s="84">
        <v>7</v>
      </c>
      <c r="B18" s="25" t="s">
        <v>217</v>
      </c>
      <c r="C18" s="2" t="s">
        <v>48</v>
      </c>
      <c r="D18" s="85" t="s">
        <v>208</v>
      </c>
      <c r="E18" s="100">
        <v>44204</v>
      </c>
      <c r="F18" s="85" t="s">
        <v>218</v>
      </c>
      <c r="G18" s="85">
        <v>73</v>
      </c>
      <c r="H18" s="95">
        <v>399</v>
      </c>
      <c r="I18" s="85">
        <v>239</v>
      </c>
      <c r="J18" s="104">
        <v>39.837583000000002</v>
      </c>
      <c r="K18" s="104">
        <v>39.838360999999999</v>
      </c>
      <c r="L18" s="104">
        <v>-80.261611000000002</v>
      </c>
      <c r="M18" s="105">
        <v>-80.262611000000007</v>
      </c>
    </row>
    <row r="19" spans="1:14" ht="34.950000000000003" customHeight="1" x14ac:dyDescent="0.25">
      <c r="A19" s="84">
        <v>8</v>
      </c>
      <c r="B19" s="25" t="s">
        <v>217</v>
      </c>
      <c r="C19" s="2" t="s">
        <v>48</v>
      </c>
      <c r="D19" s="85" t="s">
        <v>208</v>
      </c>
      <c r="E19" s="100">
        <v>44204</v>
      </c>
      <c r="F19" s="85" t="s">
        <v>218</v>
      </c>
      <c r="G19" s="85">
        <v>73</v>
      </c>
      <c r="H19" s="95">
        <v>51</v>
      </c>
      <c r="I19" s="85">
        <v>239</v>
      </c>
      <c r="J19" s="104">
        <v>39.840027999999997</v>
      </c>
      <c r="K19" s="104">
        <v>39.839888999999999</v>
      </c>
      <c r="L19" s="104">
        <v>-80.263722000000001</v>
      </c>
      <c r="M19" s="105">
        <v>-80.263722000000001</v>
      </c>
    </row>
    <row r="20" spans="1:14" ht="34.950000000000003" customHeight="1" x14ac:dyDescent="0.25">
      <c r="A20" s="84">
        <v>9</v>
      </c>
      <c r="B20" s="25" t="s">
        <v>217</v>
      </c>
      <c r="C20" s="2" t="s">
        <v>48</v>
      </c>
      <c r="D20" s="85" t="s">
        <v>208</v>
      </c>
      <c r="E20" s="100">
        <v>44204</v>
      </c>
      <c r="F20" s="85" t="s">
        <v>218</v>
      </c>
      <c r="G20" s="85">
        <v>73</v>
      </c>
      <c r="H20" s="95">
        <v>2</v>
      </c>
      <c r="I20" s="85">
        <v>239</v>
      </c>
      <c r="J20" s="104">
        <v>39.838056000000002</v>
      </c>
      <c r="K20" s="104">
        <v>39.838056000000002</v>
      </c>
      <c r="L20" s="104">
        <v>-80.262193999999994</v>
      </c>
      <c r="M20" s="105">
        <v>-80.262193999999994</v>
      </c>
    </row>
    <row r="21" spans="1:14" ht="34.950000000000003" customHeight="1" x14ac:dyDescent="0.25">
      <c r="A21" s="84">
        <v>10</v>
      </c>
      <c r="B21" s="25" t="s">
        <v>217</v>
      </c>
      <c r="C21" s="2" t="s">
        <v>48</v>
      </c>
      <c r="D21" s="85" t="s">
        <v>208</v>
      </c>
      <c r="E21" s="100">
        <v>44216</v>
      </c>
      <c r="F21" s="85" t="s">
        <v>218</v>
      </c>
      <c r="G21" s="85">
        <v>73</v>
      </c>
      <c r="H21" s="95">
        <v>364</v>
      </c>
      <c r="I21" s="85">
        <v>239</v>
      </c>
      <c r="J21" s="104">
        <v>39.838056000000002</v>
      </c>
      <c r="K21" s="104">
        <v>39.837055999999997</v>
      </c>
      <c r="L21" s="104">
        <v>-80.261167</v>
      </c>
      <c r="M21" s="105">
        <v>-80.261167</v>
      </c>
    </row>
    <row r="22" spans="1:14" ht="34.950000000000003" customHeight="1" x14ac:dyDescent="0.25">
      <c r="A22" s="84">
        <v>11</v>
      </c>
      <c r="B22" s="25" t="s">
        <v>217</v>
      </c>
      <c r="C22" s="2" t="s">
        <v>48</v>
      </c>
      <c r="D22" s="85" t="s">
        <v>208</v>
      </c>
      <c r="E22" s="100">
        <v>44503</v>
      </c>
      <c r="F22" s="85" t="s">
        <v>219</v>
      </c>
      <c r="G22" s="85">
        <v>74</v>
      </c>
      <c r="H22" s="95">
        <v>2</v>
      </c>
      <c r="I22" s="85">
        <v>243</v>
      </c>
      <c r="J22" s="104">
        <v>39.843055999999997</v>
      </c>
      <c r="K22" s="104">
        <v>39.843055999999997</v>
      </c>
      <c r="L22" s="104">
        <v>-80.254943999999995</v>
      </c>
      <c r="M22" s="105">
        <v>-80.254943999999995</v>
      </c>
    </row>
    <row r="23" spans="1:14" ht="34.950000000000003" customHeight="1" thickBot="1" x14ac:dyDescent="0.3">
      <c r="A23" s="84">
        <v>12</v>
      </c>
      <c r="B23" s="17" t="s">
        <v>217</v>
      </c>
      <c r="C23" s="18" t="s">
        <v>48</v>
      </c>
      <c r="D23" s="86" t="s">
        <v>208</v>
      </c>
      <c r="E23" s="101">
        <v>44516</v>
      </c>
      <c r="F23" s="86" t="s">
        <v>219</v>
      </c>
      <c r="G23" s="86">
        <v>74</v>
      </c>
      <c r="H23" s="96">
        <v>132</v>
      </c>
      <c r="I23" s="86">
        <v>243</v>
      </c>
      <c r="J23" s="106">
        <v>39.841306000000003</v>
      </c>
      <c r="K23" s="106">
        <v>39.841667000000001</v>
      </c>
      <c r="L23" s="106">
        <v>-80.253693999999996</v>
      </c>
      <c r="M23" s="107">
        <v>-80.253721999999996</v>
      </c>
    </row>
    <row r="24" spans="1:14" ht="34.950000000000003" customHeight="1" thickTop="1" thickBot="1" x14ac:dyDescent="0.3">
      <c r="D24" s="87"/>
      <c r="E24" s="102"/>
      <c r="F24" s="87"/>
      <c r="G24" s="87"/>
      <c r="H24" s="134">
        <f>SUM(H18:H23)</f>
        <v>950</v>
      </c>
      <c r="I24" s="135"/>
      <c r="J24" s="87"/>
      <c r="K24" s="87"/>
      <c r="L24" s="87"/>
      <c r="M24" s="87"/>
    </row>
    <row r="25" spans="1:14" ht="34.950000000000003" customHeight="1" thickTop="1" thickBot="1" x14ac:dyDescent="0.3">
      <c r="D25" s="87"/>
      <c r="E25" s="102"/>
      <c r="F25" s="87"/>
      <c r="G25" s="87"/>
      <c r="H25" s="88"/>
      <c r="I25" s="37"/>
      <c r="J25" s="87"/>
      <c r="K25" s="87"/>
      <c r="L25" s="87"/>
      <c r="M25" s="87"/>
    </row>
    <row r="26" spans="1:14" ht="34.950000000000003" customHeight="1" thickTop="1" x14ac:dyDescent="0.25">
      <c r="B26" s="125" t="s">
        <v>0</v>
      </c>
      <c r="C26" s="126" t="s">
        <v>1</v>
      </c>
      <c r="D26" s="126" t="s">
        <v>198</v>
      </c>
      <c r="E26" s="127" t="s">
        <v>197</v>
      </c>
      <c r="F26" s="126" t="s">
        <v>201</v>
      </c>
      <c r="G26" s="126" t="s">
        <v>2</v>
      </c>
      <c r="H26" s="128" t="s">
        <v>202</v>
      </c>
      <c r="I26" s="129" t="s">
        <v>231</v>
      </c>
      <c r="J26" s="129" t="s">
        <v>203</v>
      </c>
      <c r="K26" s="129" t="s">
        <v>204</v>
      </c>
      <c r="L26" s="130" t="s">
        <v>205</v>
      </c>
      <c r="M26" s="131" t="s">
        <v>206</v>
      </c>
      <c r="N26" s="87"/>
    </row>
    <row r="27" spans="1:14" ht="34.950000000000003" customHeight="1" thickBot="1" x14ac:dyDescent="0.3">
      <c r="A27" s="84">
        <v>13</v>
      </c>
      <c r="B27" s="17" t="s">
        <v>220</v>
      </c>
      <c r="C27" s="18" t="s">
        <v>67</v>
      </c>
      <c r="D27" s="86" t="s">
        <v>208</v>
      </c>
      <c r="E27" s="101">
        <v>44351</v>
      </c>
      <c r="F27" s="86" t="s">
        <v>221</v>
      </c>
      <c r="G27" s="86" t="s">
        <v>222</v>
      </c>
      <c r="H27" s="96">
        <v>25</v>
      </c>
      <c r="I27" s="13">
        <v>232</v>
      </c>
      <c r="J27" s="106">
        <v>39.744722000000003</v>
      </c>
      <c r="K27" s="106">
        <v>39.744667</v>
      </c>
      <c r="L27" s="106">
        <v>-80.344166999999999</v>
      </c>
      <c r="M27" s="107">
        <v>-80.344110999999998</v>
      </c>
    </row>
    <row r="28" spans="1:14" ht="34.950000000000003" customHeight="1" thickTop="1" thickBot="1" x14ac:dyDescent="0.3">
      <c r="D28" s="87"/>
      <c r="E28" s="102"/>
      <c r="F28" s="87"/>
      <c r="G28" s="91"/>
      <c r="H28" s="136">
        <f>SUM(H27)</f>
        <v>25</v>
      </c>
      <c r="I28" s="133"/>
      <c r="J28" s="108"/>
      <c r="K28" s="87"/>
      <c r="L28" s="87"/>
      <c r="M28" s="87"/>
    </row>
    <row r="29" spans="1:14" ht="34.950000000000003" customHeight="1" thickTop="1" thickBot="1" x14ac:dyDescent="0.3">
      <c r="D29" s="87"/>
      <c r="E29" s="102"/>
      <c r="F29" s="87"/>
      <c r="G29" s="87"/>
      <c r="H29" s="90"/>
      <c r="I29" s="109"/>
      <c r="J29" s="87"/>
      <c r="K29" s="87"/>
      <c r="L29" s="87"/>
      <c r="M29" s="87"/>
    </row>
    <row r="30" spans="1:14" ht="34.950000000000003" customHeight="1" thickTop="1" x14ac:dyDescent="0.25">
      <c r="B30" s="125" t="s">
        <v>0</v>
      </c>
      <c r="C30" s="126" t="s">
        <v>1</v>
      </c>
      <c r="D30" s="126" t="s">
        <v>198</v>
      </c>
      <c r="E30" s="127" t="s">
        <v>197</v>
      </c>
      <c r="F30" s="126" t="s">
        <v>201</v>
      </c>
      <c r="G30" s="126" t="s">
        <v>2</v>
      </c>
      <c r="H30" s="128" t="s">
        <v>202</v>
      </c>
      <c r="I30" s="129" t="s">
        <v>231</v>
      </c>
      <c r="J30" s="129" t="s">
        <v>203</v>
      </c>
      <c r="K30" s="129" t="s">
        <v>204</v>
      </c>
      <c r="L30" s="130" t="s">
        <v>205</v>
      </c>
      <c r="M30" s="131" t="s">
        <v>206</v>
      </c>
      <c r="N30" s="87"/>
    </row>
    <row r="31" spans="1:14" ht="34.950000000000003" customHeight="1" thickBot="1" x14ac:dyDescent="0.3">
      <c r="A31" s="84">
        <v>14</v>
      </c>
      <c r="B31" s="92" t="s">
        <v>139</v>
      </c>
      <c r="C31" s="86" t="s">
        <v>140</v>
      </c>
      <c r="D31" s="86" t="s">
        <v>208</v>
      </c>
      <c r="E31" s="101">
        <v>44371</v>
      </c>
      <c r="F31" s="86" t="s">
        <v>223</v>
      </c>
      <c r="G31" s="18">
        <v>19</v>
      </c>
      <c r="H31" s="97">
        <v>47</v>
      </c>
      <c r="I31" s="110">
        <v>234</v>
      </c>
      <c r="J31" s="106">
        <v>40.079825</v>
      </c>
      <c r="K31" s="106">
        <v>40.079717000000002</v>
      </c>
      <c r="L31" s="106">
        <v>-80.511897000000005</v>
      </c>
      <c r="M31" s="107">
        <v>-80.511989</v>
      </c>
    </row>
    <row r="32" spans="1:14" ht="34.950000000000003" customHeight="1" thickTop="1" thickBot="1" x14ac:dyDescent="0.3">
      <c r="B32" s="87"/>
      <c r="C32" s="87"/>
      <c r="D32" s="87"/>
      <c r="E32" s="102"/>
      <c r="F32" s="87"/>
      <c r="H32" s="137">
        <f>SUM(H31)</f>
        <v>47</v>
      </c>
      <c r="I32" s="138"/>
      <c r="J32" s="87"/>
      <c r="K32" s="87"/>
      <c r="L32" s="87"/>
      <c r="M32" s="87"/>
    </row>
    <row r="33" spans="7:9" ht="16.2" thickTop="1" thickBot="1" x14ac:dyDescent="0.3">
      <c r="H33" s="93"/>
      <c r="I33" s="111"/>
    </row>
    <row r="34" spans="7:9" ht="34.950000000000003" customHeight="1" thickTop="1" thickBot="1" x14ac:dyDescent="0.3">
      <c r="G34" s="98" t="s">
        <v>225</v>
      </c>
      <c r="H34" s="139">
        <f>H5+H9+H15+H24+H28+H32</f>
        <v>2544</v>
      </c>
      <c r="I34" s="140"/>
    </row>
    <row r="35" spans="7:9" ht="34.950000000000003" customHeight="1" thickTop="1" thickBot="1" x14ac:dyDescent="0.3">
      <c r="G35" s="98" t="s">
        <v>226</v>
      </c>
      <c r="H35" s="141">
        <f>H34/5280</f>
        <v>0.48181818181818181</v>
      </c>
      <c r="I35" s="140"/>
    </row>
    <row r="36" spans="7:9" ht="15.6" thickTop="1" x14ac:dyDescent="0.25"/>
  </sheetData>
  <mergeCells count="1">
    <mergeCell ref="B1:R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1" ma:contentTypeDescription="Create a new document." ma:contentTypeScope="" ma:versionID="62de9772f3c03429e4898b9b791547a2">
  <xsd:schema xmlns:xsd="http://www.w3.org/2001/XMLSchema" xmlns:xs="http://www.w3.org/2001/XMLSchema" xmlns:p="http://schemas.microsoft.com/office/2006/metadata/properties" xmlns:ns2="f21fc0e8-0ea7-429d-b805-d35143cd6aa7" xmlns:ns3="075bf4ee-0d98-430d-925c-fe4ac2b36c96" targetNamespace="http://schemas.microsoft.com/office/2006/metadata/properties" ma:root="true" ma:fieldsID="c96bd721aadfd30d750dafa6121a15a1" ns2:_="" ns3:_="">
    <xsd:import namespace="f21fc0e8-0ea7-429d-b805-d35143cd6aa7"/>
    <xsd:import namespace="075bf4ee-0d98-430d-925c-fe4ac2b36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7E3ECF-9979-4035-9F9C-8CB50C706A8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607a33b-3db6-4c29-911e-dd431811d9ac"/>
    <ds:schemaRef ds:uri="http://purl.org/dc/terms/"/>
    <ds:schemaRef ds:uri="http://schemas.openxmlformats.org/package/2006/metadata/core-properties"/>
    <ds:schemaRef ds:uri="594022c7-28a7-4e5c-8854-df6a7ef56d4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E8448F-2744-4F9D-801B-1FE190582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C87FE2-C5EB-4101-A7E1-EE8DC4A3C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Fractures 2018</vt:lpstr>
      <vt:lpstr>Fractures 2019</vt:lpstr>
      <vt:lpstr>Fractures 2020</vt:lpstr>
      <vt:lpstr>Fractures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ggs</dc:creator>
  <cp:keywords/>
  <dc:description/>
  <cp:lastModifiedBy>Shuler, Gregory</cp:lastModifiedBy>
  <cp:revision/>
  <dcterms:created xsi:type="dcterms:W3CDTF">2020-10-20T17:31:58Z</dcterms:created>
  <dcterms:modified xsi:type="dcterms:W3CDTF">2022-03-04T15:44:41Z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</Properties>
</file>