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520" windowHeight="10785" activeTab="0"/>
  </bookViews>
  <sheets>
    <sheet name="2020 Bituminous Statewide" sheetId="1" r:id="rId1"/>
  </sheets>
  <definedNames/>
  <calcPr fullCalcOnLoad="1"/>
</workbook>
</file>

<file path=xl/sharedStrings.xml><?xml version="1.0" encoding="utf-8"?>
<sst xmlns="http://schemas.openxmlformats.org/spreadsheetml/2006/main" count="32" uniqueCount="15">
  <si>
    <t>Change</t>
  </si>
  <si>
    <t>% Change</t>
  </si>
  <si>
    <t>Underground Mines</t>
  </si>
  <si>
    <t xml:space="preserve">   Production (tons)</t>
  </si>
  <si>
    <t xml:space="preserve">   Employees</t>
  </si>
  <si>
    <t xml:space="preserve">   Mines Reporting Production</t>
  </si>
  <si>
    <t xml:space="preserve">   Sites Reporting Production</t>
  </si>
  <si>
    <t xml:space="preserve">   Production (cubic yards)*</t>
  </si>
  <si>
    <t>*Production reported in cubic yards calculated using 1,800 tons per acre-foot or 1.116 tons per cubic yard.</t>
  </si>
  <si>
    <t xml:space="preserve">   Hours Worked</t>
  </si>
  <si>
    <r>
      <t>Surface Mines (</t>
    </r>
    <r>
      <rPr>
        <b/>
        <i/>
        <sz val="9"/>
        <rFont val="Arial"/>
        <family val="2"/>
      </rPr>
      <t>including GFCCs)</t>
    </r>
  </si>
  <si>
    <t xml:space="preserve">   Companies Reporting Production</t>
  </si>
  <si>
    <r>
      <t>Coal Refuse Sites (</t>
    </r>
    <r>
      <rPr>
        <b/>
        <i/>
        <sz val="9"/>
        <rFont val="Arial"/>
        <family val="2"/>
      </rPr>
      <t>including GFCCs)</t>
    </r>
  </si>
  <si>
    <t>Total Bituminous Production</t>
  </si>
  <si>
    <t>2020 BITUMINOUS STATEWIDE PRODUCTION SUMMARY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</si>
</sst>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0.0%"/>
    <numFmt numFmtId="169" formatCode="[$€-2]\ #,##0.00_);[Red]\([$€-2]\ #,##0.00\)"/>
  </numFmts>
  <fonts count="60">
    <font>
      <sz val="10"/>
      <name val="Arial"/>
      <family val="0"/>
    </font>
    <font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sz val="10"/>
      <color indexed="8"/>
      <name val="Arial"/>
      <family val="2"/>
    </font>
    <font>
      <i/>
      <sz val="9.5"/>
      <name val="Arial"/>
      <family val="2"/>
    </font>
    <font>
      <b/>
      <i/>
      <sz val="14"/>
      <color indexed="53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9.5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.5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i/>
      <sz val="9.5"/>
      <color theme="1"/>
      <name val="Arial"/>
      <family val="2"/>
    </font>
    <font>
      <b/>
      <i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3" fontId="6" fillId="0" borderId="11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168" fontId="6" fillId="0" borderId="11" xfId="0" applyNumberFormat="1" applyFont="1" applyFill="1" applyBorder="1" applyAlignment="1">
      <alignment/>
    </xf>
    <xf numFmtId="168" fontId="6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3" xfId="0" applyNumberFormat="1" applyFont="1" applyFill="1" applyBorder="1" applyAlignment="1">
      <alignment horizontal="right"/>
    </xf>
    <xf numFmtId="3" fontId="57" fillId="0" borderId="11" xfId="0" applyNumberFormat="1" applyFont="1" applyFill="1" applyBorder="1" applyAlignment="1">
      <alignment horizontal="right"/>
    </xf>
    <xf numFmtId="3" fontId="58" fillId="0" borderId="11" xfId="0" applyNumberFormat="1" applyFont="1" applyFill="1" applyBorder="1" applyAlignment="1">
      <alignment horizontal="right"/>
    </xf>
    <xf numFmtId="0" fontId="57" fillId="0" borderId="11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3" fontId="6" fillId="0" borderId="14" xfId="0" applyNumberFormat="1" applyFont="1" applyFill="1" applyBorder="1" applyAlignment="1">
      <alignment horizontal="right"/>
    </xf>
    <xf numFmtId="9" fontId="6" fillId="0" borderId="14" xfId="0" applyNumberFormat="1" applyFont="1" applyFill="1" applyBorder="1" applyAlignment="1">
      <alignment/>
    </xf>
    <xf numFmtId="3" fontId="57" fillId="0" borderId="11" xfId="0" applyNumberFormat="1" applyFont="1" applyFill="1" applyBorder="1" applyAlignment="1">
      <alignment/>
    </xf>
    <xf numFmtId="0" fontId="9" fillId="0" borderId="0" xfId="0" applyFont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2020 Total Bituminous Production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825"/>
          <c:y val="0.20575"/>
          <c:w val="0.71625"/>
          <c:h val="0.709"/>
        </c:manualLayout>
      </c:layout>
      <c:pieChart>
        <c:varyColors val="1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('2020 Bituminous Statewide'!$B$7,'2020 Bituminous Statewide'!$B$15,'2020 Bituminous Statewide'!$B$23)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2019 Total Bituminous Production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875"/>
          <c:y val="0.184"/>
          <c:w val="0.69225"/>
          <c:h val="0.72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('2020 Bituminous Statewide'!$C$7,'2020 Bituminous Statewide'!$C$15,'2020 Bituminous Statewide'!$C$23)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0.28125</cdr:x>
      <cdr:y>0.62025</cdr:y>
    </cdr:from>
    <cdr:to>
      <cdr:x>0.71825</cdr:x>
      <cdr:y>0.71375</cdr:y>
    </cdr:to>
    <cdr:sp>
      <cdr:nvSpPr>
        <cdr:cNvPr id="1" name="Text Box 1025"/>
        <cdr:cNvSpPr txBox="1">
          <a:spLocks noChangeArrowheads="1"/>
        </cdr:cNvSpPr>
      </cdr:nvSpPr>
      <cdr:spPr>
        <a:xfrm>
          <a:off x="809625" y="1809750"/>
          <a:ext cx="12668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cdr:txBody>
    </cdr:sp>
  </cdr:relSizeAnchor>
  <cdr:relSizeAnchor xmlns:cdr="http://schemas.openxmlformats.org/drawingml/2006/chartDrawing">
    <cdr:from>
      <cdr:x>-0.0045</cdr:x>
      <cdr:y>0.14925</cdr:y>
    </cdr:from>
    <cdr:to>
      <cdr:x>0.315</cdr:x>
      <cdr:y>0.2125</cdr:y>
    </cdr:to>
    <cdr:sp>
      <cdr:nvSpPr>
        <cdr:cNvPr id="2" name="Text Box 1026"/>
        <cdr:cNvSpPr txBox="1">
          <a:spLocks noChangeArrowheads="1"/>
        </cdr:cNvSpPr>
      </cdr:nvSpPr>
      <cdr:spPr>
        <a:xfrm>
          <a:off x="-9524" y="428625"/>
          <a:ext cx="9239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0.48725</cdr:x>
      <cdr:y>0.0955</cdr:y>
    </cdr:from>
    <cdr:to>
      <cdr:x>0.9065</cdr:x>
      <cdr:y>0.211</cdr:y>
    </cdr:to>
    <cdr:sp>
      <cdr:nvSpPr>
        <cdr:cNvPr id="3" name="Text Box 1029"/>
        <cdr:cNvSpPr txBox="1">
          <a:spLocks noChangeArrowheads="1"/>
        </cdr:cNvSpPr>
      </cdr:nvSpPr>
      <cdr:spPr>
        <a:xfrm>
          <a:off x="1409700" y="276225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0.3365</cdr:x>
      <cdr:y>0.61275</cdr:y>
    </cdr:from>
    <cdr:to>
      <cdr:x>0.68175</cdr:x>
      <cdr:y>0.71325</cdr:y>
    </cdr:to>
    <cdr:sp>
      <cdr:nvSpPr>
        <cdr:cNvPr id="1" name="TextBox 1"/>
        <cdr:cNvSpPr txBox="1">
          <a:spLocks noChangeArrowheads="1"/>
        </cdr:cNvSpPr>
      </cdr:nvSpPr>
      <cdr:spPr>
        <a:xfrm>
          <a:off x="1000125" y="1762125"/>
          <a:ext cx="10382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Underground</a:t>
          </a:r>
        </a:p>
      </cdr:txBody>
    </cdr:sp>
  </cdr:relSizeAnchor>
  <cdr:relSizeAnchor xmlns:cdr="http://schemas.openxmlformats.org/drawingml/2006/chartDrawing">
    <cdr:from>
      <cdr:x>0.05575</cdr:x>
      <cdr:y>0.1035</cdr:y>
    </cdr:from>
    <cdr:to>
      <cdr:x>0.25775</cdr:x>
      <cdr:y>0.20575</cdr:y>
    </cdr:to>
    <cdr:sp>
      <cdr:nvSpPr>
        <cdr:cNvPr id="2" name="TextBox 1"/>
        <cdr:cNvSpPr txBox="1">
          <a:spLocks noChangeArrowheads="1"/>
        </cdr:cNvSpPr>
      </cdr:nvSpPr>
      <cdr:spPr>
        <a:xfrm>
          <a:off x="161925" y="295275"/>
          <a:ext cx="6096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Surface</a:t>
          </a:r>
        </a:p>
      </cdr:txBody>
    </cdr:sp>
  </cdr:relSizeAnchor>
  <cdr:relSizeAnchor xmlns:cdr="http://schemas.openxmlformats.org/drawingml/2006/chartDrawing">
    <cdr:from>
      <cdr:x>0.455</cdr:x>
      <cdr:y>0.08775</cdr:y>
    </cdr:from>
    <cdr:to>
      <cdr:x>0.89525</cdr:x>
      <cdr:y>0.16625</cdr:y>
    </cdr:to>
    <cdr:sp>
      <cdr:nvSpPr>
        <cdr:cNvPr id="3" name="TextBox 1"/>
        <cdr:cNvSpPr txBox="1">
          <a:spLocks noChangeArrowheads="1"/>
        </cdr:cNvSpPr>
      </cdr:nvSpPr>
      <cdr:spPr>
        <a:xfrm>
          <a:off x="1362075" y="247650"/>
          <a:ext cx="13239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Refuse Reprocessing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152400</xdr:rowOff>
    </xdr:from>
    <xdr:to>
      <xdr:col>1</xdr:col>
      <xdr:colOff>28575</xdr:colOff>
      <xdr:row>57</xdr:row>
      <xdr:rowOff>0</xdr:rowOff>
    </xdr:to>
    <xdr:graphicFrame>
      <xdr:nvGraphicFramePr>
        <xdr:cNvPr id="1" name="Chart 2"/>
        <xdr:cNvGraphicFramePr/>
      </xdr:nvGraphicFramePr>
      <xdr:xfrm>
        <a:off x="9525" y="6257925"/>
        <a:ext cx="289560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28575</xdr:rowOff>
    </xdr:from>
    <xdr:to>
      <xdr:col>4</xdr:col>
      <xdr:colOff>657225</xdr:colOff>
      <xdr:row>57</xdr:row>
      <xdr:rowOff>0</xdr:rowOff>
    </xdr:to>
    <xdr:graphicFrame>
      <xdr:nvGraphicFramePr>
        <xdr:cNvPr id="2" name="Chart 1"/>
        <xdr:cNvGraphicFramePr/>
      </xdr:nvGraphicFramePr>
      <xdr:xfrm>
        <a:off x="2895600" y="6296025"/>
        <a:ext cx="3000375" cy="2886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zoomScalePageLayoutView="0" workbookViewId="0" topLeftCell="A1">
      <selection activeCell="A63" sqref="A63"/>
    </sheetView>
  </sheetViews>
  <sheetFormatPr defaultColWidth="9.140625" defaultRowHeight="12.75"/>
  <cols>
    <col min="1" max="1" width="43.140625" style="1" customWidth="1"/>
    <col min="2" max="3" width="11.57421875" style="1" customWidth="1"/>
    <col min="4" max="4" width="12.28125" style="1" bestFit="1" customWidth="1"/>
    <col min="5" max="5" width="11.57421875" style="1" customWidth="1"/>
    <col min="6" max="16384" width="9.140625" style="1" customWidth="1"/>
  </cols>
  <sheetData>
    <row r="1" spans="1:5" ht="15">
      <c r="A1" s="41"/>
      <c r="B1" s="41"/>
      <c r="C1" s="41"/>
      <c r="D1" s="41"/>
      <c r="E1" s="41"/>
    </row>
    <row r="2" spans="1:5" ht="18.75">
      <c r="A2" s="40" t="s">
        <v>14</v>
      </c>
      <c r="B2" s="40"/>
      <c r="C2" s="40"/>
      <c r="D2" s="40"/>
      <c r="E2" s="40"/>
    </row>
    <row r="3" ht="18" customHeight="1">
      <c r="A3" s="4"/>
    </row>
    <row r="4" spans="1:5" s="7" customFormat="1" ht="15.75" customHeight="1">
      <c r="A4" s="9"/>
      <c r="B4" s="19">
        <v>2020</v>
      </c>
      <c r="C4" s="19">
        <v>2019</v>
      </c>
      <c r="D4" s="11" t="s">
        <v>0</v>
      </c>
      <c r="E4" s="11" t="s">
        <v>1</v>
      </c>
    </row>
    <row r="5" spans="4:5" s="7" customFormat="1" ht="6" customHeight="1">
      <c r="D5" s="8"/>
      <c r="E5" s="8"/>
    </row>
    <row r="6" spans="1:5" ht="14.25">
      <c r="A6" s="5" t="s">
        <v>2</v>
      </c>
      <c r="B6" s="5"/>
      <c r="C6" s="5"/>
      <c r="D6" s="6"/>
      <c r="E6" s="6"/>
    </row>
    <row r="7" spans="1:8" ht="12.75">
      <c r="A7" s="10" t="s">
        <v>3</v>
      </c>
      <c r="B7" s="34">
        <v>32074257</v>
      </c>
      <c r="C7" s="22">
        <v>40051770</v>
      </c>
      <c r="D7" s="15">
        <f>B7-C7</f>
        <v>-7977513</v>
      </c>
      <c r="E7" s="17">
        <f>D7/C7</f>
        <v>-0.19918003623809885</v>
      </c>
      <c r="G7" s="2"/>
      <c r="H7" s="3"/>
    </row>
    <row r="8" spans="1:5" ht="12.75">
      <c r="A8" s="12" t="s">
        <v>7</v>
      </c>
      <c r="B8" s="35">
        <f>B7/1.116</f>
        <v>28740373.655913975</v>
      </c>
      <c r="C8" s="23">
        <v>35888682.79569892</v>
      </c>
      <c r="D8" s="15"/>
      <c r="E8" s="17"/>
    </row>
    <row r="9" spans="1:5" ht="12.75">
      <c r="A9" s="10" t="s">
        <v>4</v>
      </c>
      <c r="B9" s="34">
        <v>3234</v>
      </c>
      <c r="C9" s="22">
        <v>3278</v>
      </c>
      <c r="D9" s="15">
        <f>B9-C9</f>
        <v>-44</v>
      </c>
      <c r="E9" s="17">
        <f>D9/C9</f>
        <v>-0.013422818791946308</v>
      </c>
    </row>
    <row r="10" spans="1:5" ht="12.75">
      <c r="A10" s="10" t="s">
        <v>9</v>
      </c>
      <c r="B10" s="34">
        <v>6203329</v>
      </c>
      <c r="C10" s="22">
        <v>7669444</v>
      </c>
      <c r="D10" s="15">
        <f>B10-C10</f>
        <v>-1466115</v>
      </c>
      <c r="E10" s="17">
        <f>D10/C10</f>
        <v>-0.19116314037888535</v>
      </c>
    </row>
    <row r="11" spans="1:5" ht="12.75">
      <c r="A11" s="10" t="s">
        <v>5</v>
      </c>
      <c r="B11" s="36">
        <v>31</v>
      </c>
      <c r="C11" s="24">
        <v>33</v>
      </c>
      <c r="D11" s="15">
        <f>B11-C11</f>
        <v>-2</v>
      </c>
      <c r="E11" s="17">
        <f>D11/C11</f>
        <v>-0.06060606060606061</v>
      </c>
    </row>
    <row r="12" spans="1:5" ht="12.75">
      <c r="A12" s="10" t="s">
        <v>11</v>
      </c>
      <c r="B12" s="36">
        <v>10</v>
      </c>
      <c r="C12" s="24">
        <v>10</v>
      </c>
      <c r="D12" s="15">
        <f>B12-C12</f>
        <v>0</v>
      </c>
      <c r="E12" s="17">
        <f>D12/C12</f>
        <v>0</v>
      </c>
    </row>
    <row r="13" spans="1:5" ht="6.75" customHeight="1">
      <c r="A13" s="7"/>
      <c r="B13" s="37"/>
      <c r="C13" s="25"/>
      <c r="D13" s="20"/>
      <c r="E13" s="18"/>
    </row>
    <row r="14" spans="1:5" ht="14.25">
      <c r="A14" s="5" t="s">
        <v>10</v>
      </c>
      <c r="B14" s="38"/>
      <c r="C14" s="26"/>
      <c r="D14" s="21"/>
      <c r="E14" s="18"/>
    </row>
    <row r="15" spans="1:5" ht="12.75">
      <c r="A15" s="10" t="s">
        <v>3</v>
      </c>
      <c r="B15" s="34">
        <v>2074933</v>
      </c>
      <c r="C15" s="22">
        <v>3202821</v>
      </c>
      <c r="D15" s="15">
        <f>B15-C15</f>
        <v>-1127888</v>
      </c>
      <c r="E15" s="17">
        <f>D15/C15</f>
        <v>-0.3521545537512087</v>
      </c>
    </row>
    <row r="16" spans="1:5" ht="12.75">
      <c r="A16" s="12" t="s">
        <v>7</v>
      </c>
      <c r="B16" s="35">
        <f>B15/1.116</f>
        <v>1859258.9605734765</v>
      </c>
      <c r="C16" s="23">
        <v>2869911.2903225804</v>
      </c>
      <c r="D16" s="15"/>
      <c r="E16" s="17"/>
    </row>
    <row r="17" spans="1:5" ht="12.75">
      <c r="A17" s="10" t="s">
        <v>4</v>
      </c>
      <c r="B17" s="34">
        <v>456</v>
      </c>
      <c r="C17" s="22">
        <v>630</v>
      </c>
      <c r="D17" s="15">
        <f>B17-C17</f>
        <v>-174</v>
      </c>
      <c r="E17" s="17">
        <f>D17/C17</f>
        <v>-0.2761904761904762</v>
      </c>
    </row>
    <row r="18" spans="1:5" ht="12.75">
      <c r="A18" s="10" t="s">
        <v>9</v>
      </c>
      <c r="B18" s="34">
        <v>738582</v>
      </c>
      <c r="C18" s="22">
        <v>1063986</v>
      </c>
      <c r="D18" s="15">
        <f>B18-C18</f>
        <v>-325404</v>
      </c>
      <c r="E18" s="17">
        <f>D18/C18</f>
        <v>-0.30583485121044823</v>
      </c>
    </row>
    <row r="19" spans="1:5" ht="12.75">
      <c r="A19" s="10" t="s">
        <v>5</v>
      </c>
      <c r="B19" s="36">
        <v>100</v>
      </c>
      <c r="C19" s="24">
        <v>117</v>
      </c>
      <c r="D19" s="15">
        <f>B19-C19</f>
        <v>-17</v>
      </c>
      <c r="E19" s="17">
        <f>D19/C19</f>
        <v>-0.1452991452991453</v>
      </c>
    </row>
    <row r="20" spans="1:5" ht="12.75">
      <c r="A20" s="10" t="s">
        <v>11</v>
      </c>
      <c r="B20" s="36">
        <v>46</v>
      </c>
      <c r="C20" s="24">
        <v>54</v>
      </c>
      <c r="D20" s="15">
        <f>B20-C20</f>
        <v>-8</v>
      </c>
      <c r="E20" s="17">
        <f>D20/C20</f>
        <v>-0.14814814814814814</v>
      </c>
    </row>
    <row r="21" spans="1:5" ht="6.75" customHeight="1">
      <c r="A21" s="7"/>
      <c r="B21" s="37"/>
      <c r="C21" s="25"/>
      <c r="D21" s="20"/>
      <c r="E21" s="18"/>
    </row>
    <row r="22" spans="1:5" ht="14.25">
      <c r="A22" s="5" t="s">
        <v>12</v>
      </c>
      <c r="B22" s="38"/>
      <c r="C22" s="26"/>
      <c r="D22" s="21"/>
      <c r="E22" s="18"/>
    </row>
    <row r="23" spans="1:5" ht="12.75">
      <c r="A23" s="10" t="s">
        <v>3</v>
      </c>
      <c r="B23" s="34">
        <v>2139921</v>
      </c>
      <c r="C23" s="22">
        <v>2227467</v>
      </c>
      <c r="D23" s="15">
        <f>B23-C23</f>
        <v>-87546</v>
      </c>
      <c r="E23" s="17">
        <f>D23/C23</f>
        <v>-0.03930293916812236</v>
      </c>
    </row>
    <row r="24" spans="1:5" ht="12.75">
      <c r="A24" s="12" t="s">
        <v>7</v>
      </c>
      <c r="B24" s="35">
        <f>B23/1.116</f>
        <v>1917491.9354838708</v>
      </c>
      <c r="C24" s="23">
        <v>1995938.1720430106</v>
      </c>
      <c r="D24" s="15"/>
      <c r="E24" s="17"/>
    </row>
    <row r="25" spans="1:5" ht="12.75">
      <c r="A25" s="10" t="s">
        <v>4</v>
      </c>
      <c r="B25" s="36">
        <v>47</v>
      </c>
      <c r="C25" s="24">
        <v>70</v>
      </c>
      <c r="D25" s="15">
        <f>B25-C25</f>
        <v>-23</v>
      </c>
      <c r="E25" s="17">
        <f>D25/C25</f>
        <v>-0.32857142857142857</v>
      </c>
    </row>
    <row r="26" spans="1:5" ht="12.75">
      <c r="A26" s="10" t="s">
        <v>9</v>
      </c>
      <c r="B26" s="34">
        <v>80837</v>
      </c>
      <c r="C26" s="22">
        <v>103678</v>
      </c>
      <c r="D26" s="15">
        <f>B26-C26</f>
        <v>-22841</v>
      </c>
      <c r="E26" s="17">
        <f>D26/C26</f>
        <v>-0.22030710468951947</v>
      </c>
    </row>
    <row r="27" spans="1:5" ht="12.75">
      <c r="A27" s="10" t="s">
        <v>6</v>
      </c>
      <c r="B27" s="36">
        <v>16</v>
      </c>
      <c r="C27" s="24">
        <v>18</v>
      </c>
      <c r="D27" s="15">
        <f>B27-C27</f>
        <v>-2</v>
      </c>
      <c r="E27" s="17">
        <f>D27/C27</f>
        <v>-0.1111111111111111</v>
      </c>
    </row>
    <row r="28" spans="1:5" ht="12.75">
      <c r="A28" s="10" t="s">
        <v>11</v>
      </c>
      <c r="B28" s="36">
        <v>8</v>
      </c>
      <c r="C28" s="24">
        <v>10</v>
      </c>
      <c r="D28" s="15">
        <f>B28-C28</f>
        <v>-2</v>
      </c>
      <c r="E28" s="17">
        <f>D28/C28</f>
        <v>-0.2</v>
      </c>
    </row>
    <row r="29" spans="1:5" ht="6.75" customHeight="1">
      <c r="A29" s="7"/>
      <c r="B29" s="37"/>
      <c r="C29" s="25"/>
      <c r="D29" s="16"/>
      <c r="E29" s="18"/>
    </row>
    <row r="30" spans="1:5" ht="14.25">
      <c r="A30" s="5" t="s">
        <v>13</v>
      </c>
      <c r="B30" s="37"/>
      <c r="C30" s="25"/>
      <c r="D30" s="16"/>
      <c r="E30" s="18"/>
    </row>
    <row r="31" spans="1:5" ht="12.75">
      <c r="A31" s="10" t="s">
        <v>3</v>
      </c>
      <c r="B31" s="39">
        <f>B7+B15+B23</f>
        <v>36289111</v>
      </c>
      <c r="C31" s="32">
        <v>45482058</v>
      </c>
      <c r="D31" s="15">
        <f>B31-C31</f>
        <v>-9192947</v>
      </c>
      <c r="E31" s="17">
        <f>D31/C31</f>
        <v>-0.20212249410525795</v>
      </c>
    </row>
    <row r="32" spans="1:5" ht="12.75">
      <c r="A32" s="12" t="s">
        <v>7</v>
      </c>
      <c r="B32" s="35">
        <f>B31/1.116</f>
        <v>32517124.551971324</v>
      </c>
      <c r="C32" s="23">
        <v>40754532.258064516</v>
      </c>
      <c r="D32" s="15"/>
      <c r="E32" s="17"/>
    </row>
    <row r="33" spans="1:5" ht="12.75">
      <c r="A33" s="10" t="s">
        <v>4</v>
      </c>
      <c r="B33" s="39">
        <f>B9+B17+B25</f>
        <v>3737</v>
      </c>
      <c r="C33" s="32">
        <v>3978</v>
      </c>
      <c r="D33" s="15">
        <f>B33-C33</f>
        <v>-241</v>
      </c>
      <c r="E33" s="17">
        <f>D33/C33</f>
        <v>-0.06058320764203117</v>
      </c>
    </row>
    <row r="34" spans="1:5" ht="12.75">
      <c r="A34" s="10" t="s">
        <v>9</v>
      </c>
      <c r="B34" s="39">
        <f>B10+B18+B26</f>
        <v>7022748</v>
      </c>
      <c r="C34" s="32">
        <v>8837108</v>
      </c>
      <c r="D34" s="15">
        <f>B34-C34</f>
        <v>-1814360</v>
      </c>
      <c r="E34" s="17">
        <f>D34/C34</f>
        <v>-0.20531151141300977</v>
      </c>
    </row>
    <row r="35" spans="1:5" ht="12.75">
      <c r="A35" s="10" t="s">
        <v>5</v>
      </c>
      <c r="B35" s="36">
        <f>B11+B19+B27</f>
        <v>147</v>
      </c>
      <c r="C35" s="24">
        <v>168</v>
      </c>
      <c r="D35" s="15">
        <f>B35-C35</f>
        <v>-21</v>
      </c>
      <c r="E35" s="17">
        <f>D35/C35</f>
        <v>-0.125</v>
      </c>
    </row>
    <row r="36" spans="1:5" ht="12" customHeight="1">
      <c r="A36" s="10" t="s">
        <v>11</v>
      </c>
      <c r="B36" s="36">
        <v>60</v>
      </c>
      <c r="C36" s="24">
        <v>67</v>
      </c>
      <c r="D36" s="15">
        <f>B36-C36</f>
        <v>-7</v>
      </c>
      <c r="E36" s="17">
        <f>D36/C36</f>
        <v>-0.1044776119402985</v>
      </c>
    </row>
    <row r="37" spans="1:5" ht="12" customHeight="1">
      <c r="A37" s="27"/>
      <c r="B37" s="28"/>
      <c r="C37" s="29"/>
      <c r="D37" s="30"/>
      <c r="E37" s="31"/>
    </row>
    <row r="38" ht="12.75">
      <c r="A38" s="14"/>
    </row>
    <row r="59" ht="12.75">
      <c r="A59" s="13" t="s">
        <v>8</v>
      </c>
    </row>
    <row r="60" spans="1:5" ht="12.75" customHeight="1">
      <c r="A60" s="33"/>
      <c r="B60" s="33"/>
      <c r="C60" s="33"/>
      <c r="D60" s="33"/>
      <c r="E60" s="33"/>
    </row>
  </sheetData>
  <sheetProtection/>
  <mergeCells count="2">
    <mergeCell ref="A2:E2"/>
    <mergeCell ref="A1:E1"/>
  </mergeCells>
  <printOptions/>
  <pageMargins left="0.75" right="0.5" top="0.5" bottom="0.75" header="0.5" footer="0.5"/>
  <pageSetup horizontalDpi="600" verticalDpi="600" orientation="portrait" paperSize="5" r:id="rId2"/>
  <ignoredErrors>
    <ignoredError sqref="B32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2016-06-28T19:21:26Z</dcterms:created>
  <dcterms:modified xsi:type="dcterms:W3CDTF">2021-08-17T14:40:29Z</dcterms:modified>
  <cp:category/>
  <cp:version/>
  <cp:contentType/>
  <cp:contentStatus/>
</cp:coreProperties>
</file>