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215" windowWidth="13275" windowHeight="10230" activeTab="0"/>
  </bookViews>
  <sheets>
    <sheet name="CCAC Timeline" sheetId="1" r:id="rId1"/>
  </sheets>
  <definedNames>
    <definedName name="_xlnm.Print_Area" localSheetId="0">'CCAC Timeline'!$A$3:$IQ$49</definedName>
  </definedNames>
  <calcPr fullCalcOnLoad="1"/>
</workbook>
</file>

<file path=xl/comments1.xml><?xml version="1.0" encoding="utf-8"?>
<comments xmlns="http://schemas.openxmlformats.org/spreadsheetml/2006/main">
  <authors>
    <author>Jon</author>
  </authors>
  <commentList>
    <comment ref="A11" authorId="0">
      <text>
        <r>
          <rPr>
            <b/>
            <sz val="8"/>
            <rFont val="Tahoma"/>
            <family val="2"/>
          </rPr>
          <t>Work Breakdown Structure</t>
        </r>
        <r>
          <rPr>
            <sz val="8"/>
            <rFont val="Tahoma"/>
            <family val="0"/>
          </rPr>
          <t xml:space="preserve">
Enter the Task# and Subtask#
2
2.1
2.2
etc.</t>
        </r>
      </text>
    </comment>
    <comment ref="H11" authorId="0">
      <text>
        <r>
          <rPr>
            <b/>
            <sz val="8"/>
            <rFont val="Tahoma"/>
            <family val="2"/>
          </rPr>
          <t>Working Days</t>
        </r>
        <r>
          <rPr>
            <sz val="8"/>
            <rFont val="Tahoma"/>
            <family val="0"/>
          </rPr>
          <t xml:space="preserve">
Counts only Mon-Fri, using the NETWORKDAYS() formula. When planning work based upon the number of working days, adjust the Duration until the desired # of working days is reached.
</t>
        </r>
        <r>
          <rPr>
            <i/>
            <sz val="8"/>
            <rFont val="Tahoma"/>
            <family val="2"/>
          </rPr>
          <t xml:space="preserve">Note: </t>
        </r>
        <r>
          <rPr>
            <sz val="8"/>
            <rFont val="Tahoma"/>
            <family val="0"/>
          </rPr>
          <t>If the start date is later changed, the number of working days may also change.</t>
        </r>
      </text>
    </comment>
    <comment ref="I11" authorId="0">
      <text>
        <r>
          <rPr>
            <b/>
            <sz val="8"/>
            <rFont val="Tahoma"/>
            <family val="0"/>
          </rPr>
          <t>Calendar Days Complete</t>
        </r>
        <r>
          <rPr>
            <sz val="8"/>
            <rFont val="Tahoma"/>
            <family val="0"/>
          </rPr>
          <t xml:space="preserve">
This column is calculated by multiplying the Duration by the %Complete and rounding down to the nearest integer.</t>
        </r>
      </text>
    </comment>
    <comment ref="J11" authorId="0">
      <text>
        <r>
          <rPr>
            <b/>
            <sz val="8"/>
            <rFont val="Tahoma"/>
            <family val="0"/>
          </rPr>
          <t>Calendar Days Remaining</t>
        </r>
        <r>
          <rPr>
            <sz val="8"/>
            <rFont val="Tahoma"/>
            <family val="0"/>
          </rPr>
          <t xml:space="preserve">
This column is calculated by subtracted the Days Complete from the Duration.</t>
        </r>
      </text>
    </comment>
    <comment ref="F11" authorId="0">
      <text>
        <r>
          <rPr>
            <b/>
            <sz val="8"/>
            <rFont val="Tahoma"/>
            <family val="0"/>
          </rPr>
          <t>Duration (Calendar Days)</t>
        </r>
        <r>
          <rPr>
            <sz val="8"/>
            <rFont val="Tahoma"/>
            <family val="2"/>
          </rPr>
          <t xml:space="preserve">
Enter the number of calendar days for the given task. Refer to the Working Days column or use a calendar to determine the corresponding working days.
For the main tasks, you can calculate the duration by finding the maximum End date of the sub tasks and subtracting the earliest start date. For example:
F13=MAX(E14:E17)-D13</t>
        </r>
      </text>
    </comment>
    <comment ref="G11" authorId="0">
      <text>
        <r>
          <rPr>
            <b/>
            <sz val="8"/>
            <rFont val="Tahoma"/>
            <family val="0"/>
          </rPr>
          <t>Percent Complete</t>
        </r>
        <r>
          <rPr>
            <sz val="8"/>
            <rFont val="Tahoma"/>
            <family val="2"/>
          </rPr>
          <t xml:space="preserve">
Update the status of this task by entering the percent complete (between 0% and 100%).
For the main tasks, you can use a weighted average of the sub tasks by adding the formula:
G13=SUMPRODUCT(F14:F17,G14:G17)/SUM(F14:F17)
Note: If you insert rows, make sure that the calculation is updated correctly.</t>
        </r>
      </text>
    </comment>
    <comment ref="E11" authorId="0">
      <text>
        <r>
          <rPr>
            <b/>
            <sz val="8"/>
            <rFont val="Tahoma"/>
            <family val="0"/>
          </rPr>
          <t>End Date</t>
        </r>
        <r>
          <rPr>
            <sz val="8"/>
            <rFont val="Tahoma"/>
            <family val="2"/>
          </rPr>
          <t xml:space="preserve">
The ending date is calculated by adding the Duration (calendar days) to the Start date minus 1 day, because the task duration is from the </t>
        </r>
        <r>
          <rPr>
            <b/>
            <sz val="8"/>
            <rFont val="Tahoma"/>
            <family val="2"/>
          </rPr>
          <t>beginning</t>
        </r>
        <r>
          <rPr>
            <sz val="8"/>
            <rFont val="Tahoma"/>
            <family val="2"/>
          </rPr>
          <t xml:space="preserve"> of the </t>
        </r>
        <r>
          <rPr>
            <b/>
            <sz val="8"/>
            <rFont val="Tahoma"/>
            <family val="2"/>
          </rPr>
          <t>Start</t>
        </r>
        <r>
          <rPr>
            <sz val="8"/>
            <rFont val="Tahoma"/>
            <family val="2"/>
          </rPr>
          <t xml:space="preserve"> day to the </t>
        </r>
        <r>
          <rPr>
            <b/>
            <sz val="8"/>
            <rFont val="Tahoma"/>
            <family val="2"/>
          </rPr>
          <t>end</t>
        </r>
        <r>
          <rPr>
            <sz val="8"/>
            <rFont val="Tahoma"/>
            <family val="2"/>
          </rPr>
          <t xml:space="preserve"> of the </t>
        </r>
        <r>
          <rPr>
            <b/>
            <sz val="8"/>
            <rFont val="Tahoma"/>
            <family val="2"/>
          </rPr>
          <t>End</t>
        </r>
        <r>
          <rPr>
            <sz val="8"/>
            <rFont val="Tahoma"/>
            <family val="2"/>
          </rPr>
          <t xml:space="preserve"> day.</t>
        </r>
        <r>
          <rPr>
            <sz val="8"/>
            <rFont val="Tahoma"/>
            <family val="0"/>
          </rPr>
          <t xml:space="preserve">
</t>
        </r>
      </text>
    </comment>
    <comment ref="D11" authorId="0">
      <text>
        <r>
          <rPr>
            <b/>
            <sz val="8"/>
            <rFont val="Tahoma"/>
            <family val="0"/>
          </rPr>
          <t>Start Date</t>
        </r>
        <r>
          <rPr>
            <sz val="8"/>
            <rFont val="Tahoma"/>
            <family val="0"/>
          </rPr>
          <t xml:space="preserve">
Enter the starting date for this task. To associate the start date with the end of another task, enter a formula in the start date that refers to the end date of that task.</t>
        </r>
      </text>
    </comment>
    <comment ref="J1" authorId="0">
      <text>
        <r>
          <rPr>
            <b/>
            <u val="single"/>
            <sz val="8"/>
            <rFont val="Tahoma"/>
            <family val="2"/>
          </rPr>
          <t xml:space="preserve">Limited Use Policy
</t>
        </r>
        <r>
          <rPr>
            <sz val="8"/>
            <rFont val="Tahoma"/>
            <family val="2"/>
          </rPr>
          <t>You may download this template free of charge, make archival copies, and customize the template</t>
        </r>
        <r>
          <rPr>
            <b/>
            <sz val="8"/>
            <rFont val="Tahoma"/>
            <family val="2"/>
          </rPr>
          <t xml:space="preserve"> for personal use or for your company use</t>
        </r>
        <r>
          <rPr>
            <sz val="8"/>
            <rFont val="Tahoma"/>
            <family val="2"/>
          </rPr>
          <t xml:space="preserve">. The customized template (with your specific personal or company information) may be used and distributed within your company, but otherwise,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The copyright notice(s) within the spreadsheet may NOT be removed, deleted, or hidden.</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<sst xmlns="http://schemas.openxmlformats.org/spreadsheetml/2006/main" count="73" uniqueCount="72">
  <si>
    <t>Days Remaining</t>
  </si>
  <si>
    <t>Company Name</t>
  </si>
  <si>
    <t>Project Name</t>
  </si>
  <si>
    <t>Project Lead:</t>
  </si>
  <si>
    <t>Today's Date:</t>
  </si>
  <si>
    <t>Start</t>
  </si>
  <si>
    <t>End</t>
  </si>
  <si>
    <t>Days Complete</t>
  </si>
  <si>
    <t>(vertical red line)</t>
  </si>
  <si>
    <t>Duration (Days)</t>
  </si>
  <si>
    <t>WBS</t>
  </si>
  <si>
    <t>1.2</t>
  </si>
  <si>
    <t>1.3</t>
  </si>
  <si>
    <t>1.4</t>
  </si>
  <si>
    <t>2</t>
  </si>
  <si>
    <t>2.1</t>
  </si>
  <si>
    <t>2.2</t>
  </si>
  <si>
    <t>2.3</t>
  </si>
  <si>
    <t>2.4</t>
  </si>
  <si>
    <t>1</t>
  </si>
  <si>
    <t>1.1</t>
  </si>
  <si>
    <t>Tasks</t>
  </si>
  <si>
    <t>% Complete</t>
  </si>
  <si>
    <t>3</t>
  </si>
  <si>
    <t>3.1</t>
  </si>
  <si>
    <t>3.2</t>
  </si>
  <si>
    <t>Working Days</t>
  </si>
  <si>
    <t>Task Lead</t>
  </si>
  <si>
    <t>Start Date:</t>
  </si>
  <si>
    <t>[42]</t>
  </si>
  <si>
    <t>Score GHG Reduction Options</t>
  </si>
  <si>
    <t>Subcommittee #1</t>
  </si>
  <si>
    <t>1.5</t>
  </si>
  <si>
    <t>Subcommittee #2</t>
  </si>
  <si>
    <t>Subcommittee #3</t>
  </si>
  <si>
    <t>Subcommittee #4</t>
  </si>
  <si>
    <t>Subcommittee #5</t>
  </si>
  <si>
    <t>Impacts Assessment</t>
  </si>
  <si>
    <t>Comment on Scope of Work</t>
  </si>
  <si>
    <t>Comment on Proposal</t>
  </si>
  <si>
    <t>Outreach During Public Comment Period</t>
  </si>
  <si>
    <t>2.5</t>
  </si>
  <si>
    <t>Inventory</t>
  </si>
  <si>
    <t>4</t>
  </si>
  <si>
    <t>Climate Change Action Plan</t>
  </si>
  <si>
    <t>Determine Reduction Goals</t>
  </si>
  <si>
    <t>Determine Timeframes to Achieve Goals</t>
  </si>
  <si>
    <t>Determine Consumption vs. Generation Model</t>
  </si>
  <si>
    <t>DEP Drafts Plan</t>
  </si>
  <si>
    <t>CCAC Comments on Draft</t>
  </si>
  <si>
    <t>DEP Responds to Comments, Prepares Final Draft</t>
  </si>
  <si>
    <t>CCAC Reviews Final Draft</t>
  </si>
  <si>
    <t>DEP Final Draft and Approval Process</t>
  </si>
  <si>
    <t>4.1</t>
  </si>
  <si>
    <t>4.2</t>
  </si>
  <si>
    <t>4.3</t>
  </si>
  <si>
    <t>4.4</t>
  </si>
  <si>
    <t>4.5</t>
  </si>
  <si>
    <t>4.6</t>
  </si>
  <si>
    <t>4.7</t>
  </si>
  <si>
    <t>4.8</t>
  </si>
  <si>
    <t>4.9</t>
  </si>
  <si>
    <t>CCAC Timeline of Duties</t>
  </si>
  <si>
    <t>Sarah Hetznecker</t>
  </si>
  <si>
    <t>PA Climate Change Advisory Committee</t>
  </si>
  <si>
    <t>PA Department of Environmental Protection</t>
  </si>
  <si>
    <t>2.6</t>
  </si>
  <si>
    <t>DEP Integration of Public Comments and Final Draft</t>
  </si>
  <si>
    <t>CCAC Comment on Draft</t>
  </si>
  <si>
    <t>CCAC Review of Final Draft</t>
  </si>
  <si>
    <t>CCAC Review of Data Sources</t>
  </si>
  <si>
    <t>CCAC Review of Draft Inventory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</si>
</sst>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m/dd/yy"/>
    <numFmt numFmtId="167" formatCode="mmm\,\ yyyy"/>
    <numFmt numFmtId="168" formatCode="mmmm\,\ yyyy"/>
    <numFmt numFmtId="169" formatCode="mmm"/>
    <numFmt numFmtId="170" formatCode="mmm\,\ yy"/>
    <numFmt numFmtId="171" formatCode="0.0000000"/>
    <numFmt numFmtId="172" formatCode="0.000000"/>
    <numFmt numFmtId="173" formatCode="0.00000"/>
    <numFmt numFmtId="174" formatCode="0.0000"/>
    <numFmt numFmtId="175" formatCode="0.000"/>
    <numFmt numFmtId="176" formatCode="yyyy"/>
    <numFmt numFmtId="177" formatCode="[$-409]h:mm:ss\ AM/PM"/>
    <numFmt numFmtId="178" formatCode="0.0"/>
    <numFmt numFmtId="179" formatCode="mmm\-yyyy"/>
    <numFmt numFmtId="180" formatCode="m\ /\ d\ /\ yy"/>
    <numFmt numFmtId="181" formatCode="\(ddd\)"/>
  </numFmts>
  <fonts count="21">
    <font>
      <sz val="10"/>
      <name val="Arial"/>
      <family val="0"/>
    </font>
    <font>
      <b/>
      <sz val="10"/>
      <name val="Arial"/>
      <family val="2"/>
    </font>
    <font>
      <b/>
      <sz val="12"/>
      <name val="Arial"/>
      <family val="2"/>
    </font>
    <font>
      <sz val="8"/>
      <name val="Arial"/>
      <family val="0"/>
    </font>
    <font>
      <sz val="8"/>
      <color indexed="55"/>
      <name val="Arial"/>
      <family val="0"/>
    </font>
    <font>
      <sz val="8"/>
      <name val="Tahoma"/>
      <family val="0"/>
    </font>
    <font>
      <b/>
      <sz val="8"/>
      <name val="Tahoma"/>
      <family val="2"/>
    </font>
    <font>
      <b/>
      <sz val="8"/>
      <name val="Arial"/>
      <family val="2"/>
    </font>
    <font>
      <i/>
      <sz val="8"/>
      <name val="Tahoma"/>
      <family val="2"/>
    </font>
    <font>
      <u val="single"/>
      <sz val="10"/>
      <color indexed="12"/>
      <name val="Arial"/>
      <family val="0"/>
    </font>
    <font>
      <b/>
      <u val="single"/>
      <sz val="8"/>
      <name val="Tahoma"/>
      <family val="2"/>
    </font>
    <font>
      <u val="single"/>
      <sz val="10"/>
      <color indexed="36"/>
      <name val="Arial"/>
      <family val="0"/>
    </font>
    <font>
      <sz val="8"/>
      <name val="Arial Narrow"/>
      <family val="2"/>
    </font>
    <font>
      <sz val="8"/>
      <name val="Trebuchet MS"/>
      <family val="2"/>
    </font>
    <font>
      <b/>
      <sz val="8"/>
      <color indexed="10"/>
      <name val="Tahoma"/>
      <family val="2"/>
    </font>
    <font>
      <b/>
      <sz val="14"/>
      <color indexed="16"/>
      <name val="Trebuchet MS"/>
      <family val="2"/>
    </font>
    <font>
      <sz val="6"/>
      <name val="Trebuchet MS"/>
      <family val="2"/>
    </font>
    <font>
      <b/>
      <sz val="18"/>
      <color indexed="56"/>
      <name val="Trebuchet MS"/>
      <family val="2"/>
    </font>
    <font>
      <sz val="10"/>
      <color indexed="9"/>
      <name val="Arial"/>
      <family val="0"/>
    </font>
    <font>
      <u val="single"/>
      <sz val="8"/>
      <color indexed="12"/>
      <name val="Arial"/>
      <family val="0"/>
    </font>
    <font>
      <b/>
      <sz val="8"/>
      <name val="Arial Narrow"/>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6">
    <border>
      <left/>
      <right/>
      <top/>
      <bottom/>
      <diagonal/>
    </border>
    <border>
      <left>
        <color indexed="63"/>
      </left>
      <right>
        <color indexed="63"/>
      </right>
      <top>
        <color indexed="63"/>
      </top>
      <bottom style="medium"/>
    </border>
    <border>
      <left>
        <color indexed="63"/>
      </left>
      <right>
        <color indexed="63"/>
      </right>
      <top style="thin">
        <color indexed="22"/>
      </top>
      <bottom style="thin">
        <color indexed="22"/>
      </bottom>
    </border>
    <border>
      <left>
        <color indexed="63"/>
      </left>
      <right>
        <color indexed="63"/>
      </right>
      <top>
        <color indexed="63"/>
      </top>
      <bottom style="thin"/>
    </border>
    <border>
      <left style="thin">
        <color indexed="55"/>
      </left>
      <right>
        <color indexed="63"/>
      </right>
      <top>
        <color indexed="63"/>
      </top>
      <bottom style="medium"/>
    </border>
    <border>
      <left>
        <color indexed="63"/>
      </left>
      <right style="thin">
        <color indexed="55"/>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2" fillId="0" borderId="0" xfId="0" applyFont="1" applyAlignment="1">
      <alignment/>
    </xf>
    <xf numFmtId="0" fontId="0" fillId="0" borderId="0" xfId="0" applyAlignment="1">
      <alignment horizontal="right"/>
    </xf>
    <xf numFmtId="14" fontId="3" fillId="0" borderId="0" xfId="0" applyNumberFormat="1" applyFont="1" applyAlignment="1">
      <alignment horizontal="left"/>
    </xf>
    <xf numFmtId="0" fontId="3" fillId="0" borderId="0" xfId="0" applyFont="1" applyAlignment="1">
      <alignment/>
    </xf>
    <xf numFmtId="0" fontId="1" fillId="0" borderId="1" xfId="0" applyFont="1" applyBorder="1" applyAlignment="1">
      <alignment horizontal="center"/>
    </xf>
    <xf numFmtId="0" fontId="0" fillId="0" borderId="1" xfId="0" applyBorder="1" applyAlignment="1">
      <alignment horizontal="center" textRotation="90"/>
    </xf>
    <xf numFmtId="0" fontId="0" fillId="2" borderId="0" xfId="0" applyFill="1" applyAlignment="1">
      <alignment/>
    </xf>
    <xf numFmtId="0" fontId="0" fillId="0" borderId="0" xfId="0" applyFill="1" applyBorder="1" applyAlignment="1">
      <alignment/>
    </xf>
    <xf numFmtId="0" fontId="0" fillId="0" borderId="0" xfId="0" applyBorder="1" applyAlignment="1">
      <alignment horizontal="left"/>
    </xf>
    <xf numFmtId="14" fontId="0" fillId="0" borderId="0" xfId="0" applyNumberFormat="1" applyFill="1" applyAlignment="1">
      <alignment/>
    </xf>
    <xf numFmtId="0" fontId="4" fillId="0" borderId="0" xfId="0" applyNumberFormat="1" applyFont="1" applyAlignment="1">
      <alignment horizontal="right"/>
    </xf>
    <xf numFmtId="166" fontId="3" fillId="0" borderId="2" xfId="0" applyNumberFormat="1" applyFont="1" applyFill="1" applyBorder="1" applyAlignment="1">
      <alignment horizontal="right"/>
    </xf>
    <xf numFmtId="1" fontId="3" fillId="0" borderId="2" xfId="21" applyNumberFormat="1" applyFont="1" applyFill="1" applyBorder="1" applyAlignment="1">
      <alignment horizontal="center"/>
    </xf>
    <xf numFmtId="166" fontId="3" fillId="2" borderId="2" xfId="0" applyNumberFormat="1" applyFont="1" applyFill="1" applyBorder="1" applyAlignment="1">
      <alignment horizontal="right"/>
    </xf>
    <xf numFmtId="1" fontId="3" fillId="2" borderId="2" xfId="21" applyNumberFormat="1" applyFont="1" applyFill="1" applyBorder="1" applyAlignment="1">
      <alignment horizontal="center"/>
    </xf>
    <xf numFmtId="166" fontId="3" fillId="3" borderId="2" xfId="0" applyNumberFormat="1" applyFont="1" applyFill="1" applyBorder="1" applyAlignment="1">
      <alignment horizontal="right"/>
    </xf>
    <xf numFmtId="0" fontId="0" fillId="0" borderId="3" xfId="0" applyFont="1" applyBorder="1" applyAlignment="1">
      <alignment horizontal="left"/>
    </xf>
    <xf numFmtId="14" fontId="0" fillId="0" borderId="3" xfId="0" applyNumberFormat="1" applyFont="1" applyBorder="1" applyAlignment="1">
      <alignment horizontal="left"/>
    </xf>
    <xf numFmtId="14" fontId="0" fillId="0" borderId="3" xfId="0" applyNumberFormat="1" applyFont="1" applyBorder="1" applyAlignment="1">
      <alignment horizontal="left"/>
    </xf>
    <xf numFmtId="49" fontId="3" fillId="0" borderId="0" xfId="0" applyNumberFormat="1" applyFont="1" applyFill="1" applyBorder="1" applyAlignment="1">
      <alignment/>
    </xf>
    <xf numFmtId="49" fontId="3" fillId="2" borderId="2" xfId="0" applyNumberFormat="1" applyFont="1" applyFill="1" applyBorder="1" applyAlignment="1">
      <alignment horizontal="left"/>
    </xf>
    <xf numFmtId="49" fontId="3" fillId="0" borderId="2" xfId="0" applyNumberFormat="1" applyFont="1" applyBorder="1" applyAlignment="1">
      <alignment horizontal="left"/>
    </xf>
    <xf numFmtId="0" fontId="3" fillId="2" borderId="2" xfId="0" applyFont="1" applyFill="1" applyBorder="1" applyAlignment="1">
      <alignment/>
    </xf>
    <xf numFmtId="0" fontId="3" fillId="0" borderId="2" xfId="0" applyFont="1" applyFill="1" applyBorder="1" applyAlignment="1">
      <alignment/>
    </xf>
    <xf numFmtId="0" fontId="3" fillId="0" borderId="0" xfId="0" applyFont="1" applyFill="1" applyBorder="1" applyAlignment="1">
      <alignment/>
    </xf>
    <xf numFmtId="0" fontId="3" fillId="0" borderId="2" xfId="0" applyFont="1" applyBorder="1" applyAlignment="1">
      <alignment/>
    </xf>
    <xf numFmtId="0" fontId="0" fillId="0" borderId="1" xfId="0" applyBorder="1" applyAlignment="1">
      <alignment horizontal="center" textRotation="90" wrapText="1"/>
    </xf>
    <xf numFmtId="0" fontId="0" fillId="0" borderId="0" xfId="0" applyAlignment="1">
      <alignment/>
    </xf>
    <xf numFmtId="0" fontId="0" fillId="0" borderId="0" xfId="0" applyFont="1" applyBorder="1" applyAlignment="1">
      <alignment horizontal="left"/>
    </xf>
    <xf numFmtId="14" fontId="0" fillId="0" borderId="0" xfId="0" applyNumberFormat="1" applyFont="1" applyBorder="1" applyAlignment="1">
      <alignment horizontal="left"/>
    </xf>
    <xf numFmtId="0" fontId="3" fillId="0" borderId="0" xfId="0" applyNumberFormat="1" applyFont="1" applyFill="1" applyBorder="1" applyAlignment="1">
      <alignment/>
    </xf>
    <xf numFmtId="1" fontId="3" fillId="2" borderId="2" xfId="0" applyNumberFormat="1" applyFont="1" applyFill="1" applyBorder="1" applyAlignment="1">
      <alignment horizontal="center"/>
    </xf>
    <xf numFmtId="1" fontId="3" fillId="0" borderId="2" xfId="0" applyNumberFormat="1" applyFont="1" applyFill="1" applyBorder="1" applyAlignment="1">
      <alignment horizontal="center"/>
    </xf>
    <xf numFmtId="0" fontId="7" fillId="0" borderId="1" xfId="0" applyFont="1" applyFill="1" applyBorder="1" applyAlignment="1">
      <alignment/>
    </xf>
    <xf numFmtId="0" fontId="0" fillId="0" borderId="1" xfId="0" applyBorder="1" applyAlignment="1">
      <alignment/>
    </xf>
    <xf numFmtId="0" fontId="0" fillId="0" borderId="0" xfId="0" applyFill="1" applyBorder="1" applyAlignment="1">
      <alignment/>
    </xf>
    <xf numFmtId="9" fontId="3" fillId="3" borderId="2" xfId="21" applyFont="1" applyFill="1" applyBorder="1" applyAlignment="1">
      <alignment horizontal="center"/>
    </xf>
    <xf numFmtId="9" fontId="3" fillId="4" borderId="2" xfId="21" applyFont="1" applyFill="1" applyBorder="1" applyAlignment="1">
      <alignment horizontal="center"/>
    </xf>
    <xf numFmtId="166" fontId="3" fillId="4" borderId="2" xfId="0" applyNumberFormat="1" applyFont="1" applyFill="1" applyBorder="1" applyAlignment="1">
      <alignment horizontal="right"/>
    </xf>
    <xf numFmtId="1" fontId="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2" borderId="2" xfId="0" applyFont="1" applyFill="1" applyBorder="1" applyAlignment="1">
      <alignment/>
    </xf>
    <xf numFmtId="0" fontId="12" fillId="0" borderId="2" xfId="0" applyFont="1" applyFill="1" applyBorder="1" applyAlignment="1">
      <alignment/>
    </xf>
    <xf numFmtId="0" fontId="7" fillId="0" borderId="1" xfId="0" applyFont="1" applyBorder="1" applyAlignment="1">
      <alignment horizontal="left"/>
    </xf>
    <xf numFmtId="0" fontId="7" fillId="0" borderId="1" xfId="0" applyFont="1" applyBorder="1" applyAlignment="1">
      <alignment horizontal="center"/>
    </xf>
    <xf numFmtId="181" fontId="0" fillId="0" borderId="3" xfId="0" applyNumberFormat="1" applyFont="1" applyBorder="1" applyAlignment="1">
      <alignment horizontal="right"/>
    </xf>
    <xf numFmtId="0" fontId="15" fillId="2" borderId="0" xfId="0" applyFont="1" applyFill="1" applyAlignment="1">
      <alignment vertical="center"/>
    </xf>
    <xf numFmtId="0" fontId="16" fillId="2" borderId="0" xfId="0" applyFont="1" applyFill="1" applyAlignment="1">
      <alignment/>
    </xf>
    <xf numFmtId="0" fontId="13" fillId="2" borderId="0" xfId="0" applyFont="1" applyFill="1" applyAlignment="1">
      <alignment horizontal="right"/>
    </xf>
    <xf numFmtId="0" fontId="17" fillId="2" borderId="0" xfId="0" applyFont="1" applyFill="1" applyAlignment="1">
      <alignment vertical="center"/>
    </xf>
    <xf numFmtId="0" fontId="18" fillId="0" borderId="0" xfId="0" applyFont="1" applyAlignment="1">
      <alignment/>
    </xf>
    <xf numFmtId="0" fontId="19" fillId="0" borderId="0" xfId="20" applyFont="1" applyAlignment="1">
      <alignment horizontal="right"/>
    </xf>
    <xf numFmtId="0" fontId="0" fillId="0" borderId="0" xfId="0" applyFill="1" applyAlignment="1">
      <alignment/>
    </xf>
    <xf numFmtId="0" fontId="20" fillId="2" borderId="2" xfId="0" applyFont="1" applyFill="1" applyBorder="1" applyAlignment="1">
      <alignment wrapText="1"/>
    </xf>
    <xf numFmtId="0" fontId="12" fillId="0" borderId="2" xfId="0" applyFont="1" applyFill="1" applyBorder="1" applyAlignment="1">
      <alignment horizontal="left" wrapText="1" indent="1"/>
    </xf>
    <xf numFmtId="180" fontId="3" fillId="0" borderId="4" xfId="0" applyNumberFormat="1" applyFont="1" applyBorder="1" applyAlignment="1">
      <alignment horizontal="center" textRotation="90"/>
    </xf>
    <xf numFmtId="180" fontId="0" fillId="0" borderId="1" xfId="0" applyNumberFormat="1" applyBorder="1" applyAlignment="1">
      <alignment horizontal="center" textRotation="90"/>
    </xf>
    <xf numFmtId="180" fontId="0" fillId="0" borderId="5" xfId="0" applyNumberFormat="1" applyBorder="1" applyAlignment="1">
      <alignment horizontal="center" textRotation="90"/>
    </xf>
    <xf numFmtId="0" fontId="13" fillId="0" borderId="0" xfId="0" applyFont="1" applyAlignment="1">
      <alignment horizontal="right"/>
    </xf>
    <xf numFmtId="0" fontId="3" fillId="3" borderId="2" xfId="0" applyFont="1" applyFill="1" applyBorder="1" applyAlignment="1">
      <alignment/>
    </xf>
    <xf numFmtId="0" fontId="3" fillId="5" borderId="2"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auto="1"/>
      </font>
      <fill>
        <patternFill>
          <bgColor rgb="FFFF0000"/>
        </patternFill>
      </fill>
      <border/>
    </dxf>
    <dxf>
      <fill>
        <patternFill>
          <bgColor rgb="FF99CCFF"/>
        </patternFill>
      </fill>
      <border/>
    </dxf>
    <dxf>
      <fill>
        <patternFill>
          <bgColor rgb="FF808080"/>
        </patternFill>
      </fill>
      <border/>
    </dxf>
    <dxf>
      <fill>
        <patternFill>
          <bgColor rgb="FF6699FF"/>
        </patternFill>
      </fill>
      <border/>
    </dxf>
    <dxf>
      <fill>
        <patternFill>
          <bgColor rgb="FF5F5F5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FFFF"/>
      <rgbColor rgb="00CCFFCC"/>
      <rgbColor rgb="00FFFFD7"/>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5F5F5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44"/>
  <sheetViews>
    <sheetView showGridLines="0" tabSelected="1" workbookViewId="0" topLeftCell="A20">
      <selection activeCell="F26" sqref="F26"/>
    </sheetView>
  </sheetViews>
  <sheetFormatPr defaultColWidth="9.140625" defaultRowHeight="12.75"/>
  <cols>
    <col min="1" max="1" width="4.421875" style="8" bestFit="1" customWidth="1"/>
    <col min="2" max="2" width="13.28125" style="0" customWidth="1"/>
    <col min="3" max="3" width="10.140625" style="0" bestFit="1" customWidth="1"/>
    <col min="4" max="4" width="7.7109375" style="0" customWidth="1"/>
    <col min="5" max="5" width="7.421875" style="0" customWidth="1"/>
    <col min="6" max="6" width="4.7109375" style="0" customWidth="1"/>
    <col min="7" max="7" width="5.8515625" style="0" bestFit="1" customWidth="1"/>
    <col min="8" max="10" width="3.57421875" style="0" bestFit="1" customWidth="1"/>
    <col min="11" max="11" width="2.7109375" style="0" customWidth="1"/>
    <col min="12" max="227" width="0.42578125" style="0" customWidth="1"/>
    <col min="228" max="251" width="0.42578125" style="8" customWidth="1"/>
    <col min="252" max="16384" width="9.140625" style="8" customWidth="1"/>
  </cols>
  <sheetData>
    <row r="1" spans="1:12" ht="23.25">
      <c r="A1" s="50" t="s">
        <v>62</v>
      </c>
      <c r="B1" s="47"/>
      <c r="C1" s="47"/>
      <c r="D1" s="47"/>
      <c r="E1" s="47"/>
      <c r="F1" s="47"/>
      <c r="G1" s="47"/>
      <c r="H1" s="48"/>
      <c r="I1" s="48"/>
      <c r="J1" s="49"/>
      <c r="K1" s="59"/>
      <c r="L1" s="59"/>
    </row>
    <row r="2" ht="12.75">
      <c r="J2" s="52"/>
    </row>
    <row r="3" spans="1:3" ht="15.75">
      <c r="A3" s="1" t="s">
        <v>2</v>
      </c>
      <c r="C3" t="s">
        <v>64</v>
      </c>
    </row>
    <row r="4" spans="1:3" ht="12.75">
      <c r="A4" t="s">
        <v>1</v>
      </c>
      <c r="C4" t="s">
        <v>65</v>
      </c>
    </row>
    <row r="5" ht="12.75"/>
    <row r="6" spans="2:7" ht="12.75">
      <c r="B6" s="2" t="s">
        <v>3</v>
      </c>
      <c r="C6" s="17" t="s">
        <v>63</v>
      </c>
      <c r="D6" s="17"/>
      <c r="E6" s="29"/>
      <c r="F6" s="28"/>
      <c r="G6" s="28"/>
    </row>
    <row r="7" spans="2:7" ht="12.75">
      <c r="B7" s="2"/>
      <c r="C7" s="9"/>
      <c r="D7" s="9"/>
      <c r="E7" s="9"/>
      <c r="F7" s="28"/>
      <c r="G7" s="28"/>
    </row>
    <row r="8" spans="2:7" ht="12.75">
      <c r="B8" s="2" t="s">
        <v>4</v>
      </c>
      <c r="C8" s="18">
        <v>39756</v>
      </c>
      <c r="D8" s="18"/>
      <c r="E8" s="3" t="s">
        <v>8</v>
      </c>
      <c r="F8" s="28"/>
      <c r="G8" s="28"/>
    </row>
    <row r="9" spans="2:7" ht="12.75">
      <c r="B9" s="2"/>
      <c r="C9" s="3"/>
      <c r="D9" s="28"/>
      <c r="E9" s="28"/>
      <c r="F9" s="28"/>
      <c r="G9" s="28"/>
    </row>
    <row r="10" spans="1:251" s="7" customFormat="1" ht="12.75">
      <c r="A10" s="51" t="s">
        <v>29</v>
      </c>
      <c r="B10" s="2" t="s">
        <v>28</v>
      </c>
      <c r="C10" s="19">
        <v>39741</v>
      </c>
      <c r="D10" s="46">
        <f>C10</f>
        <v>39741</v>
      </c>
      <c r="E10" s="28"/>
      <c r="F10" s="30"/>
      <c r="G10" s="28"/>
      <c r="H10"/>
      <c r="I10" s="28"/>
      <c r="J10" s="53"/>
      <c r="K10" s="11">
        <v>0</v>
      </c>
      <c r="L10" s="10">
        <f>(C10-WEEKDAY(C10)+2)+7*K10</f>
        <v>39741</v>
      </c>
      <c r="M10" s="10">
        <f>L10+1</f>
        <v>39742</v>
      </c>
      <c r="N10" s="10">
        <f>M10+1</f>
        <v>39743</v>
      </c>
      <c r="O10" s="10">
        <f>N10+1</f>
        <v>39744</v>
      </c>
      <c r="P10" s="10">
        <f>O10+1</f>
        <v>39745</v>
      </c>
      <c r="Q10" s="10">
        <f>P10+3</f>
        <v>39748</v>
      </c>
      <c r="R10" s="10">
        <f>Q10+1</f>
        <v>39749</v>
      </c>
      <c r="S10" s="10">
        <f>R10+1</f>
        <v>39750</v>
      </c>
      <c r="T10" s="10">
        <f>S10+1</f>
        <v>39751</v>
      </c>
      <c r="U10" s="10">
        <f>T10+1</f>
        <v>39752</v>
      </c>
      <c r="V10" s="10">
        <f>U10+3</f>
        <v>39755</v>
      </c>
      <c r="W10" s="10">
        <f>V10+1</f>
        <v>39756</v>
      </c>
      <c r="X10" s="10">
        <f>W10+1</f>
        <v>39757</v>
      </c>
      <c r="Y10" s="10">
        <f>X10+1</f>
        <v>39758</v>
      </c>
      <c r="Z10" s="10">
        <f>Y10+1</f>
        <v>39759</v>
      </c>
      <c r="AA10" s="10">
        <f>Z10+3</f>
        <v>39762</v>
      </c>
      <c r="AB10" s="10">
        <f>AA10+1</f>
        <v>39763</v>
      </c>
      <c r="AC10" s="10">
        <f>AB10+1</f>
        <v>39764</v>
      </c>
      <c r="AD10" s="10">
        <f>AC10+1</f>
        <v>39765</v>
      </c>
      <c r="AE10" s="10">
        <f>AD10+1</f>
        <v>39766</v>
      </c>
      <c r="AF10" s="10">
        <f>AE10+3</f>
        <v>39769</v>
      </c>
      <c r="AG10" s="10">
        <f>AF10+1</f>
        <v>39770</v>
      </c>
      <c r="AH10" s="10">
        <f>AG10+1</f>
        <v>39771</v>
      </c>
      <c r="AI10" s="10">
        <f>AH10+1</f>
        <v>39772</v>
      </c>
      <c r="AJ10" s="10">
        <f>AI10+1</f>
        <v>39773</v>
      </c>
      <c r="AK10" s="10">
        <f>AJ10+3</f>
        <v>39776</v>
      </c>
      <c r="AL10" s="10">
        <f>AK10+1</f>
        <v>39777</v>
      </c>
      <c r="AM10" s="10">
        <f>AL10+1</f>
        <v>39778</v>
      </c>
      <c r="AN10" s="10">
        <f>AM10+1</f>
        <v>39779</v>
      </c>
      <c r="AO10" s="10">
        <f>AN10+1</f>
        <v>39780</v>
      </c>
      <c r="AP10" s="10">
        <f>AO10+3</f>
        <v>39783</v>
      </c>
      <c r="AQ10" s="10">
        <f>AP10+1</f>
        <v>39784</v>
      </c>
      <c r="AR10" s="10">
        <f>AQ10+1</f>
        <v>39785</v>
      </c>
      <c r="AS10" s="10">
        <f>AR10+1</f>
        <v>39786</v>
      </c>
      <c r="AT10" s="10">
        <f>AS10+1</f>
        <v>39787</v>
      </c>
      <c r="AU10" s="10">
        <f>AT10+3</f>
        <v>39790</v>
      </c>
      <c r="AV10" s="10">
        <f>AU10+1</f>
        <v>39791</v>
      </c>
      <c r="AW10" s="10">
        <f>AV10+1</f>
        <v>39792</v>
      </c>
      <c r="AX10" s="10">
        <f>AW10+1</f>
        <v>39793</v>
      </c>
      <c r="AY10" s="10">
        <f>AX10+1</f>
        <v>39794</v>
      </c>
      <c r="AZ10" s="10">
        <f>AY10+3</f>
        <v>39797</v>
      </c>
      <c r="BA10" s="10">
        <f>AZ10+1</f>
        <v>39798</v>
      </c>
      <c r="BB10" s="10">
        <f>BA10+1</f>
        <v>39799</v>
      </c>
      <c r="BC10" s="10">
        <f>BB10+1</f>
        <v>39800</v>
      </c>
      <c r="BD10" s="10">
        <f>BC10+1</f>
        <v>39801</v>
      </c>
      <c r="BE10" s="10">
        <f>BD10+3</f>
        <v>39804</v>
      </c>
      <c r="BF10" s="10">
        <f>BE10+1</f>
        <v>39805</v>
      </c>
      <c r="BG10" s="10">
        <f>BF10+1</f>
        <v>39806</v>
      </c>
      <c r="BH10" s="10">
        <f>BG10+1</f>
        <v>39807</v>
      </c>
      <c r="BI10" s="10">
        <f>BH10+1</f>
        <v>39808</v>
      </c>
      <c r="BJ10" s="10">
        <f>BI10+3</f>
        <v>39811</v>
      </c>
      <c r="BK10" s="10">
        <f>BJ10+1</f>
        <v>39812</v>
      </c>
      <c r="BL10" s="10">
        <f>BK10+1</f>
        <v>39813</v>
      </c>
      <c r="BM10" s="10">
        <f>BL10+1</f>
        <v>39814</v>
      </c>
      <c r="BN10" s="10">
        <f>BM10+1</f>
        <v>39815</v>
      </c>
      <c r="BO10" s="10">
        <f>BN10+3</f>
        <v>39818</v>
      </c>
      <c r="BP10" s="10">
        <f>BO10+1</f>
        <v>39819</v>
      </c>
      <c r="BQ10" s="10">
        <f>BP10+1</f>
        <v>39820</v>
      </c>
      <c r="BR10" s="10">
        <f>BQ10+1</f>
        <v>39821</v>
      </c>
      <c r="BS10" s="10">
        <f>BR10+1</f>
        <v>39822</v>
      </c>
      <c r="BT10" s="10">
        <f>BS10+3</f>
        <v>39825</v>
      </c>
      <c r="BU10" s="10">
        <f>BT10+1</f>
        <v>39826</v>
      </c>
      <c r="BV10" s="10">
        <f>BU10+1</f>
        <v>39827</v>
      </c>
      <c r="BW10" s="10">
        <f>BV10+1</f>
        <v>39828</v>
      </c>
      <c r="BX10" s="10">
        <f>BW10+1</f>
        <v>39829</v>
      </c>
      <c r="BY10" s="10">
        <f>BX10+3</f>
        <v>39832</v>
      </c>
      <c r="BZ10" s="10">
        <f>BY10+1</f>
        <v>39833</v>
      </c>
      <c r="CA10" s="10">
        <f>BZ10+1</f>
        <v>39834</v>
      </c>
      <c r="CB10" s="10">
        <f>CA10+1</f>
        <v>39835</v>
      </c>
      <c r="CC10" s="10">
        <f>CB10+1</f>
        <v>39836</v>
      </c>
      <c r="CD10" s="10">
        <f>CC10+3</f>
        <v>39839</v>
      </c>
      <c r="CE10" s="10">
        <f>CD10+1</f>
        <v>39840</v>
      </c>
      <c r="CF10" s="10">
        <f>CE10+1</f>
        <v>39841</v>
      </c>
      <c r="CG10" s="10">
        <f>CF10+1</f>
        <v>39842</v>
      </c>
      <c r="CH10" s="10">
        <f>CG10+1</f>
        <v>39843</v>
      </c>
      <c r="CI10" s="10">
        <f>CH10+3</f>
        <v>39846</v>
      </c>
      <c r="CJ10" s="10">
        <f>CI10+1</f>
        <v>39847</v>
      </c>
      <c r="CK10" s="10">
        <f>CJ10+1</f>
        <v>39848</v>
      </c>
      <c r="CL10" s="10">
        <f>CK10+1</f>
        <v>39849</v>
      </c>
      <c r="CM10" s="10">
        <f>CL10+1</f>
        <v>39850</v>
      </c>
      <c r="CN10" s="10">
        <f>CM10+3</f>
        <v>39853</v>
      </c>
      <c r="CO10" s="10">
        <f>CN10+1</f>
        <v>39854</v>
      </c>
      <c r="CP10" s="10">
        <f>CO10+1</f>
        <v>39855</v>
      </c>
      <c r="CQ10" s="10">
        <f>CP10+1</f>
        <v>39856</v>
      </c>
      <c r="CR10" s="10">
        <f>CQ10+1</f>
        <v>39857</v>
      </c>
      <c r="CS10" s="10">
        <f>CR10+3</f>
        <v>39860</v>
      </c>
      <c r="CT10" s="10">
        <f>CS10+1</f>
        <v>39861</v>
      </c>
      <c r="CU10" s="10">
        <f>CT10+1</f>
        <v>39862</v>
      </c>
      <c r="CV10" s="10">
        <f>CU10+1</f>
        <v>39863</v>
      </c>
      <c r="CW10" s="10">
        <f>CV10+1</f>
        <v>39864</v>
      </c>
      <c r="CX10" s="10">
        <f>CW10+3</f>
        <v>39867</v>
      </c>
      <c r="CY10" s="10">
        <f>CX10+1</f>
        <v>39868</v>
      </c>
      <c r="CZ10" s="10">
        <f>CY10+1</f>
        <v>39869</v>
      </c>
      <c r="DA10" s="10">
        <f>CZ10+1</f>
        <v>39870</v>
      </c>
      <c r="DB10" s="10">
        <f>DA10+1</f>
        <v>39871</v>
      </c>
      <c r="DC10" s="10">
        <f>DB10+3</f>
        <v>39874</v>
      </c>
      <c r="DD10" s="10">
        <f>DC10+1</f>
        <v>39875</v>
      </c>
      <c r="DE10" s="10">
        <f>DD10+1</f>
        <v>39876</v>
      </c>
      <c r="DF10" s="10">
        <f>DE10+1</f>
        <v>39877</v>
      </c>
      <c r="DG10" s="10">
        <f>DF10+1</f>
        <v>39878</v>
      </c>
      <c r="DH10" s="10">
        <f>DG10+3</f>
        <v>39881</v>
      </c>
      <c r="DI10" s="10">
        <f>DH10+1</f>
        <v>39882</v>
      </c>
      <c r="DJ10" s="10">
        <f>DI10+1</f>
        <v>39883</v>
      </c>
      <c r="DK10" s="10">
        <f>DJ10+1</f>
        <v>39884</v>
      </c>
      <c r="DL10" s="10">
        <f>DK10+1</f>
        <v>39885</v>
      </c>
      <c r="DM10" s="10">
        <f>DL10+3</f>
        <v>39888</v>
      </c>
      <c r="DN10" s="10">
        <f>DM10+1</f>
        <v>39889</v>
      </c>
      <c r="DO10" s="10">
        <f>DN10+1</f>
        <v>39890</v>
      </c>
      <c r="DP10" s="10">
        <f>DO10+1</f>
        <v>39891</v>
      </c>
      <c r="DQ10" s="10">
        <f>DP10+1</f>
        <v>39892</v>
      </c>
      <c r="DR10" s="10">
        <f>DQ10+3</f>
        <v>39895</v>
      </c>
      <c r="DS10" s="10">
        <f>DR10+1</f>
        <v>39896</v>
      </c>
      <c r="DT10" s="10">
        <f>DS10+1</f>
        <v>39897</v>
      </c>
      <c r="DU10" s="10">
        <f>DT10+1</f>
        <v>39898</v>
      </c>
      <c r="DV10" s="10">
        <f>DU10+1</f>
        <v>39899</v>
      </c>
      <c r="DW10" s="10">
        <f>DV10+3</f>
        <v>39902</v>
      </c>
      <c r="DX10" s="10">
        <f>DW10+1</f>
        <v>39903</v>
      </c>
      <c r="DY10" s="10">
        <f>DX10+1</f>
        <v>39904</v>
      </c>
      <c r="DZ10" s="10">
        <f>DY10+1</f>
        <v>39905</v>
      </c>
      <c r="EA10" s="10">
        <f>DZ10+1</f>
        <v>39906</v>
      </c>
      <c r="EB10" s="10">
        <f>EA10+3</f>
        <v>39909</v>
      </c>
      <c r="EC10" s="10">
        <f>EB10+1</f>
        <v>39910</v>
      </c>
      <c r="ED10" s="10">
        <f>EC10+1</f>
        <v>39911</v>
      </c>
      <c r="EE10" s="10">
        <f>ED10+1</f>
        <v>39912</v>
      </c>
      <c r="EF10" s="10">
        <f>EE10+1</f>
        <v>39913</v>
      </c>
      <c r="EG10" s="10">
        <f>EF10+3</f>
        <v>39916</v>
      </c>
      <c r="EH10" s="10">
        <f>EG10+1</f>
        <v>39917</v>
      </c>
      <c r="EI10" s="10">
        <f>EH10+1</f>
        <v>39918</v>
      </c>
      <c r="EJ10" s="10">
        <f>EI10+1</f>
        <v>39919</v>
      </c>
      <c r="EK10" s="10">
        <f>EJ10+1</f>
        <v>39920</v>
      </c>
      <c r="EL10" s="10">
        <f>EK10+3</f>
        <v>39923</v>
      </c>
      <c r="EM10" s="10">
        <f>EL10+1</f>
        <v>39924</v>
      </c>
      <c r="EN10" s="10">
        <f>EM10+1</f>
        <v>39925</v>
      </c>
      <c r="EO10" s="10">
        <f>EN10+1</f>
        <v>39926</v>
      </c>
      <c r="EP10" s="10">
        <f>EO10+1</f>
        <v>39927</v>
      </c>
      <c r="EQ10" s="10">
        <f>EP10+3</f>
        <v>39930</v>
      </c>
      <c r="ER10" s="10">
        <f>EQ10+1</f>
        <v>39931</v>
      </c>
      <c r="ES10" s="10">
        <f>ER10+1</f>
        <v>39932</v>
      </c>
      <c r="ET10" s="10">
        <f>ES10+1</f>
        <v>39933</v>
      </c>
      <c r="EU10" s="10">
        <f>ET10+1</f>
        <v>39934</v>
      </c>
      <c r="EV10" s="10">
        <f>EU10+3</f>
        <v>39937</v>
      </c>
      <c r="EW10" s="10">
        <f>EV10+1</f>
        <v>39938</v>
      </c>
      <c r="EX10" s="10">
        <f>EW10+1</f>
        <v>39939</v>
      </c>
      <c r="EY10" s="10">
        <f>EX10+1</f>
        <v>39940</v>
      </c>
      <c r="EZ10" s="10">
        <f>EY10+1</f>
        <v>39941</v>
      </c>
      <c r="FA10" s="10">
        <f>EZ10+3</f>
        <v>39944</v>
      </c>
      <c r="FB10" s="10">
        <f>FA10+1</f>
        <v>39945</v>
      </c>
      <c r="FC10" s="10">
        <f>FB10+1</f>
        <v>39946</v>
      </c>
      <c r="FD10" s="10">
        <f>FC10+1</f>
        <v>39947</v>
      </c>
      <c r="FE10" s="10">
        <f>FD10+1</f>
        <v>39948</v>
      </c>
      <c r="FF10" s="10">
        <f>FE10+3</f>
        <v>39951</v>
      </c>
      <c r="FG10" s="10">
        <f>FF10+1</f>
        <v>39952</v>
      </c>
      <c r="FH10" s="10">
        <f>FG10+1</f>
        <v>39953</v>
      </c>
      <c r="FI10" s="10">
        <f>FH10+1</f>
        <v>39954</v>
      </c>
      <c r="FJ10" s="10">
        <f>FI10+1</f>
        <v>39955</v>
      </c>
      <c r="FK10" s="10">
        <f>FJ10+3</f>
        <v>39958</v>
      </c>
      <c r="FL10" s="10">
        <f>FK10+1</f>
        <v>39959</v>
      </c>
      <c r="FM10" s="10">
        <f>FL10+1</f>
        <v>39960</v>
      </c>
      <c r="FN10" s="10">
        <f>FM10+1</f>
        <v>39961</v>
      </c>
      <c r="FO10" s="10">
        <f>FN10+1</f>
        <v>39962</v>
      </c>
      <c r="FP10" s="10">
        <f>FO10+3</f>
        <v>39965</v>
      </c>
      <c r="FQ10" s="10">
        <f>FP10+1</f>
        <v>39966</v>
      </c>
      <c r="FR10" s="10">
        <f>FQ10+1</f>
        <v>39967</v>
      </c>
      <c r="FS10" s="10">
        <f>FR10+1</f>
        <v>39968</v>
      </c>
      <c r="FT10" s="10">
        <f>FS10+1</f>
        <v>39969</v>
      </c>
      <c r="FU10" s="10">
        <f>FT10+3</f>
        <v>39972</v>
      </c>
      <c r="FV10" s="10">
        <f>FU10+1</f>
        <v>39973</v>
      </c>
      <c r="FW10" s="10">
        <f>FV10+1</f>
        <v>39974</v>
      </c>
      <c r="FX10" s="10">
        <f>FW10+1</f>
        <v>39975</v>
      </c>
      <c r="FY10" s="10">
        <f>FX10+1</f>
        <v>39976</v>
      </c>
      <c r="FZ10" s="10">
        <f>FY10+3</f>
        <v>39979</v>
      </c>
      <c r="GA10" s="10">
        <f>FZ10+1</f>
        <v>39980</v>
      </c>
      <c r="GB10" s="10">
        <f>GA10+1</f>
        <v>39981</v>
      </c>
      <c r="GC10" s="10">
        <f>GB10+1</f>
        <v>39982</v>
      </c>
      <c r="GD10" s="10">
        <f>GC10+1</f>
        <v>39983</v>
      </c>
      <c r="GE10" s="10">
        <f>GD10+3</f>
        <v>39986</v>
      </c>
      <c r="GF10" s="10">
        <f>GE10+1</f>
        <v>39987</v>
      </c>
      <c r="GG10" s="10">
        <f>GF10+1</f>
        <v>39988</v>
      </c>
      <c r="GH10" s="10">
        <f>GG10+1</f>
        <v>39989</v>
      </c>
      <c r="GI10" s="10">
        <f>GH10+1</f>
        <v>39990</v>
      </c>
      <c r="GJ10" s="10">
        <f>GI10+3</f>
        <v>39993</v>
      </c>
      <c r="GK10" s="10">
        <f>GJ10+1</f>
        <v>39994</v>
      </c>
      <c r="GL10" s="10">
        <f>GK10+1</f>
        <v>39995</v>
      </c>
      <c r="GM10" s="10">
        <f>GL10+1</f>
        <v>39996</v>
      </c>
      <c r="GN10" s="10">
        <f>GM10+1</f>
        <v>39997</v>
      </c>
      <c r="GO10" s="10">
        <f>GN10+3</f>
        <v>40000</v>
      </c>
      <c r="GP10" s="10">
        <f>GO10+1</f>
        <v>40001</v>
      </c>
      <c r="GQ10" s="10">
        <f>GP10+1</f>
        <v>40002</v>
      </c>
      <c r="GR10" s="10">
        <f>GQ10+1</f>
        <v>40003</v>
      </c>
      <c r="GS10" s="10">
        <f>GR10+1</f>
        <v>40004</v>
      </c>
      <c r="GT10" s="10">
        <f>GS10+3</f>
        <v>40007</v>
      </c>
      <c r="GU10" s="10">
        <f>GT10+1</f>
        <v>40008</v>
      </c>
      <c r="GV10" s="10">
        <f>GU10+1</f>
        <v>40009</v>
      </c>
      <c r="GW10" s="10">
        <f>GV10+1</f>
        <v>40010</v>
      </c>
      <c r="GX10" s="10">
        <f>GW10+1</f>
        <v>40011</v>
      </c>
      <c r="GY10" s="10">
        <f>GX10+3</f>
        <v>40014</v>
      </c>
      <c r="GZ10" s="10">
        <f>GY10+1</f>
        <v>40015</v>
      </c>
      <c r="HA10" s="10">
        <f>GZ10+1</f>
        <v>40016</v>
      </c>
      <c r="HB10" s="10">
        <f>HA10+1</f>
        <v>40017</v>
      </c>
      <c r="HC10" s="10">
        <f>HB10+1</f>
        <v>40018</v>
      </c>
      <c r="HD10" s="10">
        <f>HC10+3</f>
        <v>40021</v>
      </c>
      <c r="HE10" s="10">
        <f>HD10+1</f>
        <v>40022</v>
      </c>
      <c r="HF10" s="10">
        <f>HE10+1</f>
        <v>40023</v>
      </c>
      <c r="HG10" s="10">
        <f>HF10+1</f>
        <v>40024</v>
      </c>
      <c r="HH10" s="10">
        <f>HG10+1</f>
        <v>40025</v>
      </c>
      <c r="HI10" s="10">
        <f>HH10+3</f>
        <v>40028</v>
      </c>
      <c r="HJ10" s="10">
        <f>HI10+1</f>
        <v>40029</v>
      </c>
      <c r="HK10" s="10">
        <f>HJ10+1</f>
        <v>40030</v>
      </c>
      <c r="HL10" s="10">
        <f>HK10+1</f>
        <v>40031</v>
      </c>
      <c r="HM10" s="10">
        <f>HL10+1</f>
        <v>40032</v>
      </c>
      <c r="HN10" s="10">
        <f>HM10+3</f>
        <v>40035</v>
      </c>
      <c r="HO10" s="10">
        <f>HN10+1</f>
        <v>40036</v>
      </c>
      <c r="HP10" s="10">
        <f>HO10+1</f>
        <v>40037</v>
      </c>
      <c r="HQ10" s="10">
        <f>HP10+1</f>
        <v>40038</v>
      </c>
      <c r="HR10" s="10">
        <f>HQ10+1</f>
        <v>40039</v>
      </c>
      <c r="HS10" s="10">
        <f>HR10+3</f>
        <v>40042</v>
      </c>
      <c r="HT10" s="10">
        <f>HS10+1</f>
        <v>40043</v>
      </c>
      <c r="HU10" s="10">
        <f>HT10+1</f>
        <v>40044</v>
      </c>
      <c r="HV10" s="10">
        <f>HU10+1</f>
        <v>40045</v>
      </c>
      <c r="HW10" s="10">
        <f>HV10+1</f>
        <v>40046</v>
      </c>
      <c r="HX10" s="10">
        <f>HW10+3</f>
        <v>40049</v>
      </c>
      <c r="HY10" s="10">
        <f>HX10+1</f>
        <v>40050</v>
      </c>
      <c r="HZ10" s="10">
        <f>HY10+1</f>
        <v>40051</v>
      </c>
      <c r="IA10" s="10">
        <f>HZ10+1</f>
        <v>40052</v>
      </c>
      <c r="IB10" s="10">
        <f>IA10+1</f>
        <v>40053</v>
      </c>
      <c r="IC10" s="10">
        <f>IB10+3</f>
        <v>40056</v>
      </c>
      <c r="ID10" s="10">
        <f>IC10+1</f>
        <v>40057</v>
      </c>
      <c r="IE10" s="10">
        <f>ID10+1</f>
        <v>40058</v>
      </c>
      <c r="IF10" s="10">
        <f>IE10+1</f>
        <v>40059</v>
      </c>
      <c r="IG10" s="10">
        <f>IF10+1</f>
        <v>40060</v>
      </c>
      <c r="IH10" s="10">
        <f>IG10+3</f>
        <v>40063</v>
      </c>
      <c r="II10" s="10">
        <f>IH10+1</f>
        <v>40064</v>
      </c>
      <c r="IJ10" s="10">
        <f>II10+1</f>
        <v>40065</v>
      </c>
      <c r="IK10" s="10">
        <f>IJ10+1</f>
        <v>40066</v>
      </c>
      <c r="IL10" s="10">
        <f>IK10+1</f>
        <v>40067</v>
      </c>
      <c r="IM10" s="10">
        <f>IL10+3</f>
        <v>40070</v>
      </c>
      <c r="IN10" s="10">
        <f>IM10+1</f>
        <v>40071</v>
      </c>
      <c r="IO10" s="10">
        <f>IN10+1</f>
        <v>40072</v>
      </c>
      <c r="IP10" s="10">
        <f>IO10+1</f>
        <v>40073</v>
      </c>
      <c r="IQ10" s="10">
        <f>IP10+1</f>
        <v>40074</v>
      </c>
    </row>
    <row r="11" spans="1:251" s="36" customFormat="1" ht="81" customHeight="1" thickBot="1">
      <c r="A11" s="34" t="s">
        <v>10</v>
      </c>
      <c r="B11" s="45" t="s">
        <v>21</v>
      </c>
      <c r="C11" s="44" t="s">
        <v>27</v>
      </c>
      <c r="D11" s="5" t="s">
        <v>5</v>
      </c>
      <c r="E11" s="5" t="s">
        <v>6</v>
      </c>
      <c r="F11" s="27" t="s">
        <v>9</v>
      </c>
      <c r="G11" s="6" t="s">
        <v>22</v>
      </c>
      <c r="H11" s="27" t="s">
        <v>26</v>
      </c>
      <c r="I11" s="6" t="s">
        <v>7</v>
      </c>
      <c r="J11" s="6" t="s">
        <v>0</v>
      </c>
      <c r="K11" s="35"/>
      <c r="L11" s="56">
        <f>L10</f>
        <v>39741</v>
      </c>
      <c r="M11" s="57"/>
      <c r="N11" s="57"/>
      <c r="O11" s="57"/>
      <c r="P11" s="58"/>
      <c r="Q11" s="56">
        <f>Q10</f>
        <v>39748</v>
      </c>
      <c r="R11" s="57"/>
      <c r="S11" s="57"/>
      <c r="T11" s="57"/>
      <c r="U11" s="58"/>
      <c r="V11" s="56">
        <f>V10</f>
        <v>39755</v>
      </c>
      <c r="W11" s="57"/>
      <c r="X11" s="57"/>
      <c r="Y11" s="57"/>
      <c r="Z11" s="58"/>
      <c r="AA11" s="56">
        <f>AA10</f>
        <v>39762</v>
      </c>
      <c r="AB11" s="57"/>
      <c r="AC11" s="57"/>
      <c r="AD11" s="57"/>
      <c r="AE11" s="58"/>
      <c r="AF11" s="56">
        <f>AF10</f>
        <v>39769</v>
      </c>
      <c r="AG11" s="57"/>
      <c r="AH11" s="57"/>
      <c r="AI11" s="57"/>
      <c r="AJ11" s="58"/>
      <c r="AK11" s="56">
        <f>AK10</f>
        <v>39776</v>
      </c>
      <c r="AL11" s="57"/>
      <c r="AM11" s="57"/>
      <c r="AN11" s="57"/>
      <c r="AO11" s="58"/>
      <c r="AP11" s="56">
        <f>AP10</f>
        <v>39783</v>
      </c>
      <c r="AQ11" s="57"/>
      <c r="AR11" s="57"/>
      <c r="AS11" s="57"/>
      <c r="AT11" s="58"/>
      <c r="AU11" s="56">
        <f>AU10</f>
        <v>39790</v>
      </c>
      <c r="AV11" s="57"/>
      <c r="AW11" s="57"/>
      <c r="AX11" s="57"/>
      <c r="AY11" s="58"/>
      <c r="AZ11" s="56">
        <f>AZ10</f>
        <v>39797</v>
      </c>
      <c r="BA11" s="57"/>
      <c r="BB11" s="57"/>
      <c r="BC11" s="57"/>
      <c r="BD11" s="58"/>
      <c r="BE11" s="56">
        <f>BE10</f>
        <v>39804</v>
      </c>
      <c r="BF11" s="57"/>
      <c r="BG11" s="57"/>
      <c r="BH11" s="57"/>
      <c r="BI11" s="58"/>
      <c r="BJ11" s="56">
        <f>BJ10</f>
        <v>39811</v>
      </c>
      <c r="BK11" s="57"/>
      <c r="BL11" s="57"/>
      <c r="BM11" s="57"/>
      <c r="BN11" s="58"/>
      <c r="BO11" s="56">
        <f>BO10</f>
        <v>39818</v>
      </c>
      <c r="BP11" s="57"/>
      <c r="BQ11" s="57"/>
      <c r="BR11" s="57"/>
      <c r="BS11" s="58"/>
      <c r="BT11" s="56">
        <f>BT10</f>
        <v>39825</v>
      </c>
      <c r="BU11" s="57"/>
      <c r="BV11" s="57"/>
      <c r="BW11" s="57"/>
      <c r="BX11" s="58"/>
      <c r="BY11" s="56">
        <f>BY10</f>
        <v>39832</v>
      </c>
      <c r="BZ11" s="57"/>
      <c r="CA11" s="57"/>
      <c r="CB11" s="57"/>
      <c r="CC11" s="58"/>
      <c r="CD11" s="56">
        <f>CD10</f>
        <v>39839</v>
      </c>
      <c r="CE11" s="57"/>
      <c r="CF11" s="57"/>
      <c r="CG11" s="57"/>
      <c r="CH11" s="58"/>
      <c r="CI11" s="56">
        <f>CI10</f>
        <v>39846</v>
      </c>
      <c r="CJ11" s="57"/>
      <c r="CK11" s="57"/>
      <c r="CL11" s="57"/>
      <c r="CM11" s="58"/>
      <c r="CN11" s="56">
        <f>CN10</f>
        <v>39853</v>
      </c>
      <c r="CO11" s="57"/>
      <c r="CP11" s="57"/>
      <c r="CQ11" s="57"/>
      <c r="CR11" s="58"/>
      <c r="CS11" s="56">
        <f>CS10</f>
        <v>39860</v>
      </c>
      <c r="CT11" s="57"/>
      <c r="CU11" s="57"/>
      <c r="CV11" s="57"/>
      <c r="CW11" s="58"/>
      <c r="CX11" s="56">
        <f>CX10</f>
        <v>39867</v>
      </c>
      <c r="CY11" s="57"/>
      <c r="CZ11" s="57"/>
      <c r="DA11" s="57"/>
      <c r="DB11" s="58"/>
      <c r="DC11" s="56">
        <f>DC10</f>
        <v>39874</v>
      </c>
      <c r="DD11" s="57"/>
      <c r="DE11" s="57"/>
      <c r="DF11" s="57"/>
      <c r="DG11" s="58"/>
      <c r="DH11" s="56">
        <f>DH10</f>
        <v>39881</v>
      </c>
      <c r="DI11" s="57"/>
      <c r="DJ11" s="57"/>
      <c r="DK11" s="57"/>
      <c r="DL11" s="58"/>
      <c r="DM11" s="56">
        <f>DM10</f>
        <v>39888</v>
      </c>
      <c r="DN11" s="57"/>
      <c r="DO11" s="57"/>
      <c r="DP11" s="57"/>
      <c r="DQ11" s="58"/>
      <c r="DR11" s="56">
        <f>DR10</f>
        <v>39895</v>
      </c>
      <c r="DS11" s="57"/>
      <c r="DT11" s="57"/>
      <c r="DU11" s="57"/>
      <c r="DV11" s="58"/>
      <c r="DW11" s="56">
        <f>DW10</f>
        <v>39902</v>
      </c>
      <c r="DX11" s="57"/>
      <c r="DY11" s="57"/>
      <c r="DZ11" s="57"/>
      <c r="EA11" s="58"/>
      <c r="EB11" s="56">
        <f>EB10</f>
        <v>39909</v>
      </c>
      <c r="EC11" s="57"/>
      <c r="ED11" s="57"/>
      <c r="EE11" s="57"/>
      <c r="EF11" s="58"/>
      <c r="EG11" s="56">
        <f>EG10</f>
        <v>39916</v>
      </c>
      <c r="EH11" s="57"/>
      <c r="EI11" s="57"/>
      <c r="EJ11" s="57"/>
      <c r="EK11" s="58"/>
      <c r="EL11" s="56">
        <f>EL10</f>
        <v>39923</v>
      </c>
      <c r="EM11" s="57"/>
      <c r="EN11" s="57"/>
      <c r="EO11" s="57"/>
      <c r="EP11" s="58"/>
      <c r="EQ11" s="56">
        <f>EQ10</f>
        <v>39930</v>
      </c>
      <c r="ER11" s="57"/>
      <c r="ES11" s="57"/>
      <c r="ET11" s="57"/>
      <c r="EU11" s="58"/>
      <c r="EV11" s="56">
        <f>EV10</f>
        <v>39937</v>
      </c>
      <c r="EW11" s="57"/>
      <c r="EX11" s="57"/>
      <c r="EY11" s="57"/>
      <c r="EZ11" s="58"/>
      <c r="FA11" s="56">
        <f>FA10</f>
        <v>39944</v>
      </c>
      <c r="FB11" s="57"/>
      <c r="FC11" s="57"/>
      <c r="FD11" s="57"/>
      <c r="FE11" s="58"/>
      <c r="FF11" s="56">
        <f>FF10</f>
        <v>39951</v>
      </c>
      <c r="FG11" s="57"/>
      <c r="FH11" s="57"/>
      <c r="FI11" s="57"/>
      <c r="FJ11" s="58"/>
      <c r="FK11" s="56">
        <f>FK10</f>
        <v>39958</v>
      </c>
      <c r="FL11" s="57"/>
      <c r="FM11" s="57"/>
      <c r="FN11" s="57"/>
      <c r="FO11" s="58"/>
      <c r="FP11" s="56">
        <f>FP10</f>
        <v>39965</v>
      </c>
      <c r="FQ11" s="57"/>
      <c r="FR11" s="57"/>
      <c r="FS11" s="57"/>
      <c r="FT11" s="58"/>
      <c r="FU11" s="56">
        <f>FU10</f>
        <v>39972</v>
      </c>
      <c r="FV11" s="57"/>
      <c r="FW11" s="57"/>
      <c r="FX11" s="57"/>
      <c r="FY11" s="58"/>
      <c r="FZ11" s="56">
        <f>FZ10</f>
        <v>39979</v>
      </c>
      <c r="GA11" s="57"/>
      <c r="GB11" s="57"/>
      <c r="GC11" s="57"/>
      <c r="GD11" s="58"/>
      <c r="GE11" s="56">
        <f>GE10</f>
        <v>39986</v>
      </c>
      <c r="GF11" s="57"/>
      <c r="GG11" s="57"/>
      <c r="GH11" s="57"/>
      <c r="GI11" s="58"/>
      <c r="GJ11" s="56">
        <f>GJ10</f>
        <v>39993</v>
      </c>
      <c r="GK11" s="57"/>
      <c r="GL11" s="57"/>
      <c r="GM11" s="57"/>
      <c r="GN11" s="58"/>
      <c r="GO11" s="56">
        <f>GO10</f>
        <v>40000</v>
      </c>
      <c r="GP11" s="57"/>
      <c r="GQ11" s="57"/>
      <c r="GR11" s="57"/>
      <c r="GS11" s="58"/>
      <c r="GT11" s="56">
        <f>GT10</f>
        <v>40007</v>
      </c>
      <c r="GU11" s="57"/>
      <c r="GV11" s="57"/>
      <c r="GW11" s="57"/>
      <c r="GX11" s="58"/>
      <c r="GY11" s="56">
        <f>GY10</f>
        <v>40014</v>
      </c>
      <c r="GZ11" s="57"/>
      <c r="HA11" s="57"/>
      <c r="HB11" s="57"/>
      <c r="HC11" s="58"/>
      <c r="HD11" s="56">
        <f>HD10</f>
        <v>40021</v>
      </c>
      <c r="HE11" s="57"/>
      <c r="HF11" s="57"/>
      <c r="HG11" s="57"/>
      <c r="HH11" s="58"/>
      <c r="HI11" s="56">
        <f>HI10</f>
        <v>40028</v>
      </c>
      <c r="HJ11" s="57"/>
      <c r="HK11" s="57"/>
      <c r="HL11" s="57"/>
      <c r="HM11" s="58"/>
      <c r="HN11" s="56">
        <f>HN10</f>
        <v>40035</v>
      </c>
      <c r="HO11" s="57"/>
      <c r="HP11" s="57"/>
      <c r="HQ11" s="57"/>
      <c r="HR11" s="58"/>
      <c r="HS11" s="56">
        <f>HS10</f>
        <v>40042</v>
      </c>
      <c r="HT11" s="57"/>
      <c r="HU11" s="57"/>
      <c r="HV11" s="57"/>
      <c r="HW11" s="58"/>
      <c r="HX11" s="56">
        <f>HX10</f>
        <v>40049</v>
      </c>
      <c r="HY11" s="57"/>
      <c r="HZ11" s="57"/>
      <c r="IA11" s="57"/>
      <c r="IB11" s="58"/>
      <c r="IC11" s="56">
        <f>IC10</f>
        <v>40056</v>
      </c>
      <c r="ID11" s="57"/>
      <c r="IE11" s="57"/>
      <c r="IF11" s="57"/>
      <c r="IG11" s="58"/>
      <c r="IH11" s="56">
        <f>IH10</f>
        <v>40063</v>
      </c>
      <c r="II11" s="57"/>
      <c r="IJ11" s="57"/>
      <c r="IK11" s="57"/>
      <c r="IL11" s="58"/>
      <c r="IM11" s="56">
        <f>IM10</f>
        <v>40070</v>
      </c>
      <c r="IN11" s="57"/>
      <c r="IO11" s="57"/>
      <c r="IP11" s="57"/>
      <c r="IQ11" s="58"/>
    </row>
    <row r="12" spans="1:8" s="25" customFormat="1" ht="11.25">
      <c r="A12" s="20"/>
      <c r="E12" s="31"/>
      <c r="F12" s="31"/>
      <c r="H12" s="31"/>
    </row>
    <row r="13" spans="1:181" s="23" customFormat="1" ht="38.25">
      <c r="A13" s="21" t="s">
        <v>19</v>
      </c>
      <c r="B13" s="54" t="s">
        <v>30</v>
      </c>
      <c r="C13" s="42"/>
      <c r="D13" s="39">
        <v>39757</v>
      </c>
      <c r="E13" s="14">
        <f>D13+F13-1</f>
        <v>39872</v>
      </c>
      <c r="F13" s="40">
        <v>116</v>
      </c>
      <c r="G13" s="38">
        <v>0</v>
      </c>
      <c r="H13" s="32">
        <f>NETWORKDAYS(D13,E13)</f>
        <v>83</v>
      </c>
      <c r="I13" s="15">
        <f aca="true" t="shared" si="0" ref="I13:I28">ROUNDDOWN(G13*F13,0)</f>
        <v>0</v>
      </c>
      <c r="J13" s="32">
        <f>F13-I13</f>
        <v>116</v>
      </c>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row>
    <row r="14" spans="1:251" s="26" customFormat="1" ht="25.5">
      <c r="A14" s="22" t="s">
        <v>20</v>
      </c>
      <c r="B14" s="55" t="s">
        <v>31</v>
      </c>
      <c r="C14" s="43"/>
      <c r="D14" s="16">
        <f>D13</f>
        <v>39757</v>
      </c>
      <c r="E14" s="12">
        <f aca="true" t="shared" si="1" ref="E14:E28">D14+F14-1</f>
        <v>39872</v>
      </c>
      <c r="F14" s="41">
        <v>116</v>
      </c>
      <c r="G14" s="37">
        <v>0</v>
      </c>
      <c r="H14" s="33">
        <f>NETWORKDAYS(D14,E14)</f>
        <v>83</v>
      </c>
      <c r="I14" s="13">
        <f t="shared" si="0"/>
        <v>0</v>
      </c>
      <c r="J14" s="33">
        <f aca="true" t="shared" si="2" ref="J14:J28">F14-I14</f>
        <v>116</v>
      </c>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row>
    <row r="15" spans="1:251" s="26" customFormat="1" ht="25.5">
      <c r="A15" s="22" t="s">
        <v>11</v>
      </c>
      <c r="B15" s="55" t="s">
        <v>33</v>
      </c>
      <c r="C15" s="43"/>
      <c r="D15" s="16">
        <f>D13</f>
        <v>39757</v>
      </c>
      <c r="E15" s="12">
        <f t="shared" si="1"/>
        <v>39872</v>
      </c>
      <c r="F15" s="41">
        <v>116</v>
      </c>
      <c r="G15" s="37">
        <v>0</v>
      </c>
      <c r="H15" s="33">
        <f>NETWORKDAYS(D15,E15)</f>
        <v>83</v>
      </c>
      <c r="I15" s="13">
        <f t="shared" si="0"/>
        <v>0</v>
      </c>
      <c r="J15" s="33">
        <f t="shared" si="2"/>
        <v>116</v>
      </c>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row>
    <row r="16" spans="1:251" s="26" customFormat="1" ht="25.5">
      <c r="A16" s="22" t="s">
        <v>12</v>
      </c>
      <c r="B16" s="55" t="s">
        <v>34</v>
      </c>
      <c r="C16" s="43"/>
      <c r="D16" s="16">
        <f>D13</f>
        <v>39757</v>
      </c>
      <c r="E16" s="12">
        <f t="shared" si="1"/>
        <v>39872</v>
      </c>
      <c r="F16" s="41">
        <v>116</v>
      </c>
      <c r="G16" s="37">
        <v>0</v>
      </c>
      <c r="H16" s="33">
        <f>NETWORKDAYS(D16,E16)</f>
        <v>83</v>
      </c>
      <c r="I16" s="13">
        <f t="shared" si="0"/>
        <v>0</v>
      </c>
      <c r="J16" s="33">
        <f t="shared" si="2"/>
        <v>116</v>
      </c>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row>
    <row r="17" spans="1:251" s="26" customFormat="1" ht="25.5">
      <c r="A17" s="22" t="s">
        <v>13</v>
      </c>
      <c r="B17" s="55" t="s">
        <v>35</v>
      </c>
      <c r="C17" s="43"/>
      <c r="D17" s="16">
        <f>D13</f>
        <v>39757</v>
      </c>
      <c r="E17" s="12">
        <f>D17+F17-1</f>
        <v>39872</v>
      </c>
      <c r="F17" s="41">
        <v>116</v>
      </c>
      <c r="G17" s="37">
        <v>0</v>
      </c>
      <c r="H17" s="33">
        <f>NETWORKDAYS(D17,E17)</f>
        <v>83</v>
      </c>
      <c r="I17" s="13">
        <f>ROUNDDOWN(G17*F17,0)</f>
        <v>0</v>
      </c>
      <c r="J17" s="33">
        <f>F17-I17</f>
        <v>116</v>
      </c>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row>
    <row r="18" spans="1:251" s="26" customFormat="1" ht="25.5">
      <c r="A18" s="22" t="s">
        <v>32</v>
      </c>
      <c r="B18" s="55" t="s">
        <v>36</v>
      </c>
      <c r="C18" s="43"/>
      <c r="D18" s="16">
        <f>D13</f>
        <v>39757</v>
      </c>
      <c r="E18" s="12">
        <f t="shared" si="1"/>
        <v>39872</v>
      </c>
      <c r="F18" s="41">
        <v>116</v>
      </c>
      <c r="G18" s="37">
        <v>0</v>
      </c>
      <c r="H18" s="33">
        <f>NETWORKDAYS(D18,E18)</f>
        <v>83</v>
      </c>
      <c r="I18" s="13">
        <f t="shared" si="0"/>
        <v>0</v>
      </c>
      <c r="J18" s="33">
        <f t="shared" si="2"/>
        <v>116</v>
      </c>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row>
    <row r="19" spans="1:10" s="23" customFormat="1" ht="25.5">
      <c r="A19" s="21" t="s">
        <v>14</v>
      </c>
      <c r="B19" s="54" t="s">
        <v>37</v>
      </c>
      <c r="C19" s="42"/>
      <c r="D19" s="39">
        <v>39742</v>
      </c>
      <c r="E19" s="14">
        <f>D19+F19-1</f>
        <v>40021</v>
      </c>
      <c r="F19" s="40">
        <v>280</v>
      </c>
      <c r="G19" s="38">
        <f>SUMPRODUCT(F20:F25,G20:G25)/SUM(F20:F25)</f>
        <v>0.044155844155844164</v>
      </c>
      <c r="H19" s="32">
        <f>NETWORKDAYS(D19,E19)</f>
        <v>200</v>
      </c>
      <c r="I19" s="15">
        <f t="shared" si="0"/>
        <v>12</v>
      </c>
      <c r="J19" s="32">
        <f t="shared" si="2"/>
        <v>268</v>
      </c>
    </row>
    <row r="20" spans="1:251" s="26" customFormat="1" ht="25.5">
      <c r="A20" s="22" t="s">
        <v>15</v>
      </c>
      <c r="B20" s="55" t="s">
        <v>38</v>
      </c>
      <c r="C20" s="43"/>
      <c r="D20" s="16">
        <f>D19</f>
        <v>39742</v>
      </c>
      <c r="E20" s="12">
        <f t="shared" si="1"/>
        <v>39758</v>
      </c>
      <c r="F20" s="41">
        <v>17</v>
      </c>
      <c r="G20" s="37">
        <v>0.4</v>
      </c>
      <c r="H20" s="33">
        <f>NETWORKDAYS(D20,E20)</f>
        <v>13</v>
      </c>
      <c r="I20" s="13">
        <f t="shared" si="0"/>
        <v>6</v>
      </c>
      <c r="J20" s="33">
        <f t="shared" si="2"/>
        <v>11</v>
      </c>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row>
    <row r="21" spans="1:251" s="26" customFormat="1" ht="25.5">
      <c r="A21" s="22" t="s">
        <v>16</v>
      </c>
      <c r="B21" s="55" t="s">
        <v>39</v>
      </c>
      <c r="C21" s="43"/>
      <c r="D21" s="16">
        <v>39772</v>
      </c>
      <c r="E21" s="12">
        <f t="shared" si="1"/>
        <v>39788</v>
      </c>
      <c r="F21" s="41">
        <v>17</v>
      </c>
      <c r="G21" s="37">
        <v>0</v>
      </c>
      <c r="H21" s="33">
        <f>NETWORKDAYS(D21,E21)</f>
        <v>12</v>
      </c>
      <c r="I21" s="13">
        <f t="shared" si="0"/>
        <v>0</v>
      </c>
      <c r="J21" s="33">
        <f t="shared" si="2"/>
        <v>17</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row>
    <row r="22" spans="1:251" s="26" customFormat="1" ht="25.5">
      <c r="A22" s="22" t="s">
        <v>17</v>
      </c>
      <c r="B22" s="55" t="s">
        <v>68</v>
      </c>
      <c r="C22" s="43"/>
      <c r="D22" s="16">
        <v>39887</v>
      </c>
      <c r="E22" s="12">
        <f t="shared" si="1"/>
        <v>39916</v>
      </c>
      <c r="F22" s="41">
        <v>30</v>
      </c>
      <c r="G22" s="37">
        <v>0</v>
      </c>
      <c r="H22" s="33">
        <f>NETWORKDAYS(D22,E22)</f>
        <v>21</v>
      </c>
      <c r="I22" s="13">
        <f t="shared" si="0"/>
        <v>0</v>
      </c>
      <c r="J22" s="33">
        <f t="shared" si="2"/>
        <v>30</v>
      </c>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row>
    <row r="23" spans="1:251" s="26" customFormat="1" ht="38.25">
      <c r="A23" s="22" t="s">
        <v>18</v>
      </c>
      <c r="B23" s="55" t="s">
        <v>40</v>
      </c>
      <c r="C23" s="43"/>
      <c r="D23" s="16">
        <v>39918</v>
      </c>
      <c r="E23" s="12">
        <f>D23+F23-1</f>
        <v>39947</v>
      </c>
      <c r="F23" s="41">
        <v>30</v>
      </c>
      <c r="G23" s="37">
        <v>0</v>
      </c>
      <c r="H23" s="33">
        <f>NETWORKDAYS(D23,E23)</f>
        <v>22</v>
      </c>
      <c r="I23" s="13">
        <f>ROUNDDOWN(G23*F23,0)</f>
        <v>0</v>
      </c>
      <c r="J23" s="33">
        <f>F23-I23</f>
        <v>30</v>
      </c>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row>
    <row r="24" spans="1:251" s="26" customFormat="1" ht="38.25">
      <c r="A24" s="22" t="s">
        <v>41</v>
      </c>
      <c r="B24" s="55" t="s">
        <v>67</v>
      </c>
      <c r="C24" s="43"/>
      <c r="D24" s="16">
        <v>39948</v>
      </c>
      <c r="E24" s="12">
        <f>D24+F24-1</f>
        <v>39992</v>
      </c>
      <c r="F24" s="41">
        <v>45</v>
      </c>
      <c r="G24" s="37">
        <v>0</v>
      </c>
      <c r="H24" s="33">
        <f>NETWORKDAYS(D24,E24)</f>
        <v>31</v>
      </c>
      <c r="I24" s="13">
        <f>ROUNDDOWN(G24*F24,0)</f>
        <v>0</v>
      </c>
      <c r="J24" s="33">
        <f>F24-I24</f>
        <v>45</v>
      </c>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row>
    <row r="25" spans="1:251" s="26" customFormat="1" ht="25.5">
      <c r="A25" s="22" t="s">
        <v>66</v>
      </c>
      <c r="B25" s="55" t="s">
        <v>69</v>
      </c>
      <c r="C25" s="43"/>
      <c r="D25" s="16">
        <v>39992</v>
      </c>
      <c r="E25" s="12">
        <f t="shared" si="1"/>
        <v>40006</v>
      </c>
      <c r="F25" s="41">
        <v>15</v>
      </c>
      <c r="G25" s="37">
        <v>0</v>
      </c>
      <c r="H25" s="33">
        <f>NETWORKDAYS(D25,E25)</f>
        <v>10</v>
      </c>
      <c r="I25" s="13">
        <f t="shared" si="0"/>
        <v>0</v>
      </c>
      <c r="J25" s="33">
        <f t="shared" si="2"/>
        <v>15</v>
      </c>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row>
    <row r="26" spans="1:10" s="23" customFormat="1" ht="12.75">
      <c r="A26" s="21" t="s">
        <v>23</v>
      </c>
      <c r="B26" s="54" t="s">
        <v>42</v>
      </c>
      <c r="C26" s="42"/>
      <c r="D26" s="39">
        <v>39873</v>
      </c>
      <c r="E26" s="14">
        <f t="shared" si="1"/>
        <v>39905</v>
      </c>
      <c r="F26" s="40">
        <f>MAX(E27:E28)-D26</f>
        <v>33</v>
      </c>
      <c r="G26" s="38">
        <f>SUMPRODUCT(F27:F28,G27:G28)/SUM(F27:F28)</f>
        <v>0</v>
      </c>
      <c r="H26" s="32">
        <f>NETWORKDAYS(D26,E26)</f>
        <v>24</v>
      </c>
      <c r="I26" s="15">
        <f t="shared" si="0"/>
        <v>0</v>
      </c>
      <c r="J26" s="32">
        <f t="shared" si="2"/>
        <v>33</v>
      </c>
    </row>
    <row r="27" spans="1:251" s="26" customFormat="1" ht="25.5">
      <c r="A27" s="22" t="s">
        <v>24</v>
      </c>
      <c r="B27" s="55" t="s">
        <v>70</v>
      </c>
      <c r="C27" s="43"/>
      <c r="D27" s="16">
        <f>D26</f>
        <v>39873</v>
      </c>
      <c r="E27" s="12">
        <f t="shared" si="1"/>
        <v>39889</v>
      </c>
      <c r="F27" s="41">
        <v>17</v>
      </c>
      <c r="G27" s="37">
        <v>0</v>
      </c>
      <c r="H27" s="33">
        <f>NETWORKDAYS(D27,E27)</f>
        <v>12</v>
      </c>
      <c r="I27" s="13">
        <f t="shared" si="0"/>
        <v>0</v>
      </c>
      <c r="J27" s="33">
        <f t="shared" si="2"/>
        <v>17</v>
      </c>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row>
    <row r="28" spans="1:251" s="26" customFormat="1" ht="25.5">
      <c r="A28" s="22" t="s">
        <v>25</v>
      </c>
      <c r="B28" s="55" t="s">
        <v>71</v>
      </c>
      <c r="C28" s="43"/>
      <c r="D28" s="16">
        <f>E27+1</f>
        <v>39890</v>
      </c>
      <c r="E28" s="12">
        <f t="shared" si="1"/>
        <v>39906</v>
      </c>
      <c r="F28" s="41">
        <v>17</v>
      </c>
      <c r="G28" s="37">
        <v>0</v>
      </c>
      <c r="H28" s="33">
        <f>NETWORKDAYS(D28,E28)</f>
        <v>13</v>
      </c>
      <c r="I28" s="13">
        <f t="shared" si="0"/>
        <v>0</v>
      </c>
      <c r="J28" s="33">
        <f t="shared" si="2"/>
        <v>17</v>
      </c>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row>
    <row r="29" spans="1:10" s="23" customFormat="1" ht="25.5">
      <c r="A29" s="21" t="s">
        <v>43</v>
      </c>
      <c r="B29" s="54" t="s">
        <v>44</v>
      </c>
      <c r="C29" s="42"/>
      <c r="D29" s="39">
        <v>39828</v>
      </c>
      <c r="E29" s="14">
        <f>D29+F29-1</f>
        <v>40079</v>
      </c>
      <c r="F29" s="40">
        <v>252</v>
      </c>
      <c r="G29" s="38">
        <f>SUMPRODUCT(F30:F38,G30:G38)/SUM(F30:F38)</f>
        <v>0</v>
      </c>
      <c r="H29" s="32">
        <f>NETWORKDAYS(D29,E29)</f>
        <v>180</v>
      </c>
      <c r="I29" s="15">
        <f aca="true" t="shared" si="3" ref="I29:I38">ROUNDDOWN(G29*F29,0)</f>
        <v>0</v>
      </c>
      <c r="J29" s="32">
        <f aca="true" t="shared" si="4" ref="J29:J38">F29-I29</f>
        <v>252</v>
      </c>
    </row>
    <row r="30" spans="1:251" s="26" customFormat="1" ht="25.5">
      <c r="A30" s="22" t="s">
        <v>53</v>
      </c>
      <c r="B30" s="55" t="s">
        <v>45</v>
      </c>
      <c r="C30" s="43"/>
      <c r="D30" s="16">
        <f>D29</f>
        <v>39828</v>
      </c>
      <c r="E30" s="12">
        <f aca="true" t="shared" si="5" ref="E30:E38">D30+F30-1</f>
        <v>39972</v>
      </c>
      <c r="F30" s="41">
        <v>145</v>
      </c>
      <c r="G30" s="37">
        <v>0</v>
      </c>
      <c r="H30" s="33">
        <f>NETWORKDAYS(D30,E30)</f>
        <v>103</v>
      </c>
      <c r="I30" s="13">
        <f t="shared" si="3"/>
        <v>0</v>
      </c>
      <c r="J30" s="33">
        <f t="shared" si="4"/>
        <v>145</v>
      </c>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row>
    <row r="31" spans="1:251" s="26" customFormat="1" ht="38.25">
      <c r="A31" s="22" t="s">
        <v>54</v>
      </c>
      <c r="B31" s="55" t="s">
        <v>46</v>
      </c>
      <c r="C31" s="43"/>
      <c r="D31" s="16">
        <f>D30</f>
        <v>39828</v>
      </c>
      <c r="E31" s="12">
        <f t="shared" si="5"/>
        <v>39972</v>
      </c>
      <c r="F31" s="41">
        <v>145</v>
      </c>
      <c r="G31" s="37">
        <v>0</v>
      </c>
      <c r="H31" s="33">
        <f>NETWORKDAYS(D31,E31)</f>
        <v>103</v>
      </c>
      <c r="I31" s="13">
        <f t="shared" si="3"/>
        <v>0</v>
      </c>
      <c r="J31" s="33">
        <f t="shared" si="4"/>
        <v>145</v>
      </c>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row>
    <row r="32" spans="1:251" s="26" customFormat="1" ht="38.25">
      <c r="A32" s="22" t="s">
        <v>55</v>
      </c>
      <c r="B32" s="55" t="s">
        <v>47</v>
      </c>
      <c r="C32" s="43"/>
      <c r="D32" s="16">
        <f>D31</f>
        <v>39828</v>
      </c>
      <c r="E32" s="12">
        <f t="shared" si="5"/>
        <v>39972</v>
      </c>
      <c r="F32" s="41">
        <v>145</v>
      </c>
      <c r="G32" s="37">
        <v>0</v>
      </c>
      <c r="H32" s="33">
        <f>NETWORKDAYS(D32,E32)</f>
        <v>103</v>
      </c>
      <c r="I32" s="13">
        <f t="shared" si="3"/>
        <v>0</v>
      </c>
      <c r="J32" s="33">
        <f t="shared" si="4"/>
        <v>145</v>
      </c>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row>
    <row r="33" spans="1:251" s="26" customFormat="1" ht="12.75">
      <c r="A33" s="22" t="s">
        <v>56</v>
      </c>
      <c r="B33" s="55" t="s">
        <v>48</v>
      </c>
      <c r="C33" s="43"/>
      <c r="D33" s="16">
        <v>39872</v>
      </c>
      <c r="E33" s="12">
        <f t="shared" si="5"/>
        <v>39931</v>
      </c>
      <c r="F33" s="41">
        <v>60</v>
      </c>
      <c r="G33" s="37">
        <v>0</v>
      </c>
      <c r="H33" s="33">
        <f>NETWORKDAYS(D33,E33)</f>
        <v>42</v>
      </c>
      <c r="I33" s="13">
        <f t="shared" si="3"/>
        <v>0</v>
      </c>
      <c r="J33" s="33">
        <f t="shared" si="4"/>
        <v>60</v>
      </c>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row>
    <row r="34" spans="1:251" s="26" customFormat="1" ht="38.25">
      <c r="A34" s="22" t="s">
        <v>57</v>
      </c>
      <c r="B34" s="55" t="s">
        <v>49</v>
      </c>
      <c r="C34" s="43"/>
      <c r="D34" s="16">
        <v>39931</v>
      </c>
      <c r="E34" s="12">
        <f>D34+F34-1</f>
        <v>39981</v>
      </c>
      <c r="F34" s="41">
        <v>51</v>
      </c>
      <c r="G34" s="37">
        <v>0</v>
      </c>
      <c r="H34" s="33">
        <f>NETWORKDAYS(D34,E34)</f>
        <v>37</v>
      </c>
      <c r="I34" s="13">
        <f>ROUNDDOWN(G34*F34,0)</f>
        <v>0</v>
      </c>
      <c r="J34" s="33">
        <f>F34-I34</f>
        <v>51</v>
      </c>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row>
    <row r="35" spans="1:251" s="26" customFormat="1" ht="38.25">
      <c r="A35" s="22" t="s">
        <v>58</v>
      </c>
      <c r="B35" s="55" t="s">
        <v>40</v>
      </c>
      <c r="C35" s="43"/>
      <c r="D35" s="16">
        <v>39949</v>
      </c>
      <c r="E35" s="12">
        <f>D35+F35-1</f>
        <v>39978</v>
      </c>
      <c r="F35" s="41">
        <v>30</v>
      </c>
      <c r="G35" s="37">
        <v>0</v>
      </c>
      <c r="H35" s="33">
        <f>NETWORKDAYS(D35,E35)</f>
        <v>20</v>
      </c>
      <c r="I35" s="13">
        <f>ROUNDDOWN(G35*F35,0)</f>
        <v>0</v>
      </c>
      <c r="J35" s="33">
        <f>F35-I35</f>
        <v>30</v>
      </c>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row>
    <row r="36" spans="1:251" s="26" customFormat="1" ht="51">
      <c r="A36" s="22" t="s">
        <v>59</v>
      </c>
      <c r="B36" s="55" t="s">
        <v>50</v>
      </c>
      <c r="C36" s="43"/>
      <c r="D36" s="16">
        <v>39978</v>
      </c>
      <c r="E36" s="12">
        <f>D36+F36-1</f>
        <v>40022</v>
      </c>
      <c r="F36" s="41">
        <v>45</v>
      </c>
      <c r="G36" s="37">
        <v>0</v>
      </c>
      <c r="H36" s="33">
        <f>NETWORKDAYS(D36,E36)</f>
        <v>32</v>
      </c>
      <c r="I36" s="13">
        <f>ROUNDDOWN(G36*F36,0)</f>
        <v>0</v>
      </c>
      <c r="J36" s="33">
        <f>F36-I36</f>
        <v>45</v>
      </c>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row>
    <row r="37" spans="1:251" s="26" customFormat="1" ht="25.5">
      <c r="A37" s="22" t="s">
        <v>60</v>
      </c>
      <c r="B37" s="55" t="s">
        <v>51</v>
      </c>
      <c r="C37" s="43"/>
      <c r="D37" s="16">
        <v>40022</v>
      </c>
      <c r="E37" s="12">
        <f>D37+F37-1</f>
        <v>40051</v>
      </c>
      <c r="F37" s="41">
        <v>30</v>
      </c>
      <c r="G37" s="37">
        <v>0</v>
      </c>
      <c r="H37" s="33">
        <f>NETWORKDAYS(D37,E37)</f>
        <v>22</v>
      </c>
      <c r="I37" s="13">
        <f>ROUNDDOWN(G37*F37,0)</f>
        <v>0</v>
      </c>
      <c r="J37" s="33">
        <f>F37-I37</f>
        <v>30</v>
      </c>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row>
    <row r="38" spans="1:251" s="26" customFormat="1" ht="38.25">
      <c r="A38" s="22" t="s">
        <v>61</v>
      </c>
      <c r="B38" s="55" t="s">
        <v>52</v>
      </c>
      <c r="C38" s="43"/>
      <c r="D38" s="16">
        <v>40051</v>
      </c>
      <c r="E38" s="12">
        <f t="shared" si="5"/>
        <v>40080</v>
      </c>
      <c r="F38" s="41">
        <v>30</v>
      </c>
      <c r="G38" s="37">
        <v>0</v>
      </c>
      <c r="H38" s="33">
        <f>NETWORKDAYS(D38,E38)</f>
        <v>22</v>
      </c>
      <c r="I38" s="13">
        <f t="shared" si="3"/>
        <v>0</v>
      </c>
      <c r="J38" s="33">
        <f t="shared" si="4"/>
        <v>30</v>
      </c>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row>
    <row r="39" spans="2:227" s="25" customFormat="1" ht="11.2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row>
    <row r="40" spans="2:227" s="25" customFormat="1" ht="11.2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row>
    <row r="41" spans="2:227" s="25" customFormat="1" ht="11.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row>
    <row r="42" spans="2:227" s="25" customFormat="1" ht="11.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row>
    <row r="43" spans="2:227" s="25" customFormat="1" ht="11.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row>
    <row r="44" spans="2:227" s="25" customFormat="1" ht="11.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row>
  </sheetData>
  <mergeCells count="49">
    <mergeCell ref="K1:L1"/>
    <mergeCell ref="HX11:IB11"/>
    <mergeCell ref="IC11:IG11"/>
    <mergeCell ref="IH11:IL11"/>
    <mergeCell ref="BE11:BI11"/>
    <mergeCell ref="BJ11:BN11"/>
    <mergeCell ref="BO11:BS11"/>
    <mergeCell ref="BT11:BX11"/>
    <mergeCell ref="BY11:CC11"/>
    <mergeCell ref="CD11:CH11"/>
    <mergeCell ref="IM11:IQ11"/>
    <mergeCell ref="L11:P11"/>
    <mergeCell ref="Q11:U11"/>
    <mergeCell ref="V11:Z11"/>
    <mergeCell ref="AA11:AE11"/>
    <mergeCell ref="AF11:AJ11"/>
    <mergeCell ref="AK11:AO11"/>
    <mergeCell ref="AP11:AT11"/>
    <mergeCell ref="AU11:AY11"/>
    <mergeCell ref="AZ11:BD11"/>
    <mergeCell ref="CI11:CM11"/>
    <mergeCell ref="CN11:CR11"/>
    <mergeCell ref="CS11:CW11"/>
    <mergeCell ref="CX11:DB11"/>
    <mergeCell ref="DC11:DG11"/>
    <mergeCell ref="DH11:DL11"/>
    <mergeCell ref="DM11:DQ11"/>
    <mergeCell ref="DR11:DV11"/>
    <mergeCell ref="DW11:EA11"/>
    <mergeCell ref="EB11:EF11"/>
    <mergeCell ref="EG11:EK11"/>
    <mergeCell ref="EL11:EP11"/>
    <mergeCell ref="EQ11:EU11"/>
    <mergeCell ref="EV11:EZ11"/>
    <mergeCell ref="FA11:FE11"/>
    <mergeCell ref="FF11:FJ11"/>
    <mergeCell ref="FK11:FO11"/>
    <mergeCell ref="FP11:FT11"/>
    <mergeCell ref="FU11:FY11"/>
    <mergeCell ref="FZ11:GD11"/>
    <mergeCell ref="GE11:GI11"/>
    <mergeCell ref="GJ11:GN11"/>
    <mergeCell ref="GO11:GS11"/>
    <mergeCell ref="GT11:GX11"/>
    <mergeCell ref="HS11:HW11"/>
    <mergeCell ref="GY11:HC11"/>
    <mergeCell ref="HD11:HH11"/>
    <mergeCell ref="HI11:HM11"/>
    <mergeCell ref="HN11:HR11"/>
  </mergeCells>
  <conditionalFormatting sqref="L14:IQ18 L30:IQ38 L27:IQ28 L20:IQ25">
    <cfRule type="expression" priority="1" dxfId="0" stopIfTrue="1">
      <formula>L$10=$C$8</formula>
    </cfRule>
    <cfRule type="expression" priority="2" dxfId="1" stopIfTrue="1">
      <formula>AND(L$10&gt;=$D14,L$10&lt;$D14+$I14)</formula>
    </cfRule>
    <cfRule type="expression" priority="3" dxfId="2" stopIfTrue="1">
      <formula>AND(L$10&gt;=$D14,L$10&lt;=$D14+$F14-1)</formula>
    </cfRule>
  </conditionalFormatting>
  <conditionalFormatting sqref="L13:IQ13 L19:IQ19 L26:IQ26 L29:IQ29">
    <cfRule type="expression" priority="4" dxfId="0" stopIfTrue="1">
      <formula>L$10=$C$8</formula>
    </cfRule>
    <cfRule type="expression" priority="5" dxfId="3" stopIfTrue="1">
      <formula>AND(L$10&gt;=$D13,L$10&lt;$D13+$I13)</formula>
    </cfRule>
    <cfRule type="expression" priority="6" dxfId="4" stopIfTrue="1">
      <formula>AND(L$10&gt;=$D13,L$10&lt;=$D13+$F13-1)</formula>
    </cfRule>
  </conditionalFormatting>
  <printOptions/>
  <pageMargins left="0.5" right="0.5" top="0.5" bottom="1" header="0.5" footer="0.5"/>
  <pageSetup horizontalDpi="600" verticalDpi="600" orientation="landscape" scale="55" r:id="rId3"/>
  <ignoredErrors>
    <ignoredError sqref="A13:A16 A19:A22 A26:A2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Gantt Chart Template</dc:title>
  <dc:subject/>
  <dc:creator>www.vertex42.com</dc:creator>
  <cp:keywords/>
  <dc:description>(c) 2008 Vertex42 LLC. All Rights Reserved.</dc:description>
  <cp:lastModifiedBy>csimeone</cp:lastModifiedBy>
  <cp:lastPrinted>2008-10-31T12:21:56Z</cp:lastPrinted>
  <dcterms:created xsi:type="dcterms:W3CDTF">2006-11-11T15:27:14Z</dcterms:created>
  <dcterms:modified xsi:type="dcterms:W3CDTF">2008-11-04T20:23:33Z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2006 Vertex42 LLC</vt:lpwstr>
  </property>
  <property fmtid="{D5CDD505-2E9C-101B-9397-08002B2CF9AE}" pid="3" name="Version">
    <vt:lpwstr>1.5.0</vt:lpwstr>
  </property>
  <property fmtid="{D5CDD505-2E9C-101B-9397-08002B2CF9AE}" pid="4" name="_AdHocReviewCycleID">
    <vt:i4>1842214456</vt:i4>
  </property>
  <property fmtid="{D5CDD505-2E9C-101B-9397-08002B2CF9AE}" pid="5" name="_EmailSubject">
    <vt:lpwstr>CCAC Timeline 110408</vt:lpwstr>
  </property>
  <property fmtid="{D5CDD505-2E9C-101B-9397-08002B2CF9AE}" pid="6" name="_AuthorEmail">
    <vt:lpwstr>csimeone@state.pa.us</vt:lpwstr>
  </property>
  <property fmtid="{D5CDD505-2E9C-101B-9397-08002B2CF9AE}" pid="7" name="_AuthorEmailDisplayName">
    <vt:lpwstr>Simeone, Christina</vt:lpwstr>
  </property>
</Properties>
</file>