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720" windowHeight="5280" tabRatio="745" activeTab="0"/>
  </bookViews>
  <sheets>
    <sheet name="2009" sheetId="1" r:id="rId1"/>
    <sheet name="2008b" sheetId="2" r:id="rId2"/>
    <sheet name="2008a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  <sheet name="1999" sheetId="12" r:id="rId12"/>
    <sheet name="1998" sheetId="13" r:id="rId13"/>
    <sheet name="1997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Macro1">'[1]Macro1'!$A$55</definedName>
    <definedName name="Macro2">'[1]Macro1'!$A$1</definedName>
    <definedName name="Macro3">'[1]Macro1'!$A$8</definedName>
    <definedName name="Macro4">'[1]Macro1'!$A$15</definedName>
    <definedName name="Macro5">'[1]Macro1'!$A$22</definedName>
    <definedName name="Macro6">'[1]Macro1'!$A$29</definedName>
    <definedName name="_xlnm.Print_Area" localSheetId="13">'1997'!$A$1:$L$66</definedName>
    <definedName name="_xlnm.Print_Area" localSheetId="12">'1998'!$A$1:$L$76</definedName>
    <definedName name="_xlnm.Print_Area" localSheetId="11">'1999'!$A$1:$L$76</definedName>
    <definedName name="_xlnm.Print_Area" localSheetId="10">'2000'!$A$1:$M$76</definedName>
    <definedName name="_xlnm.Print_Area" localSheetId="9">'2001'!$A$1:$M$75</definedName>
    <definedName name="_xlnm.Print_Area" localSheetId="8">'2002'!$A$1:$M$76</definedName>
    <definedName name="_xlnm.Print_Area" localSheetId="7">'2003'!$A$1:$M$79</definedName>
    <definedName name="_xlnm.Print_Area" localSheetId="6">'2004'!$A$1:$M$79</definedName>
    <definedName name="_xlnm.Print_Area" localSheetId="5">'2005'!$A$1:$K$79</definedName>
    <definedName name="_xlnm.Print_Area" localSheetId="4">'2006'!$A$10:$K$75</definedName>
    <definedName name="_xlnm.Print_Area" localSheetId="3">'2007'!$A$10:$K$76</definedName>
    <definedName name="_xlnm.Print_Area" localSheetId="2">'2008a'!$A$10:$K$46</definedName>
    <definedName name="_xlnm.Print_Area" localSheetId="1">'2008b'!$A$10:$K$46</definedName>
    <definedName name="_xlnm.Print_Area" localSheetId="0">'2009'!$A$10:$K$62</definedName>
    <definedName name="_xlnm.Print_Titles" localSheetId="13">'1997'!$1:$10</definedName>
    <definedName name="_xlnm.Print_Titles" localSheetId="12">'1998'!$1:$10</definedName>
    <definedName name="_xlnm.Print_Titles" localSheetId="11">'1999'!$1:$10</definedName>
    <definedName name="_xlnm.Print_Titles" localSheetId="10">'2000'!$1:$10</definedName>
    <definedName name="_xlnm.Print_Titles" localSheetId="9">'2001'!$1:$10</definedName>
    <definedName name="_xlnm.Print_Titles" localSheetId="8">'2002'!$1:$10</definedName>
    <definedName name="_xlnm.Print_Titles" localSheetId="7">'2003'!$1:$10</definedName>
    <definedName name="_xlnm.Print_Titles" localSheetId="6">'2004'!$1:$10</definedName>
    <definedName name="_xlnm.Print_Titles" localSheetId="5">'2005'!$1:$10</definedName>
    <definedName name="_xlnm.Print_Titles" localSheetId="4">'2006'!$1:$10</definedName>
    <definedName name="_xlnm.Print_Titles" localSheetId="3">'2007'!$1:$10</definedName>
    <definedName name="_xlnm.Print_Titles" localSheetId="2">'2008a'!$1:$10</definedName>
    <definedName name="_xlnm.Print_Titles" localSheetId="1">'2008b'!$1:$10</definedName>
    <definedName name="_xlnm.Print_Titles" localSheetId="0">'2009'!$1:$10</definedName>
    <definedName name="Recover">'[1]Macro1'!$A$51</definedName>
    <definedName name="RfC" localSheetId="2">'[4]factors'!$B:$E</definedName>
    <definedName name="RfC" localSheetId="1">'[4]factors'!$B:$E</definedName>
    <definedName name="RfC" localSheetId="0">'[7]factors'!$B:$E</definedName>
    <definedName name="RfC">'[2]factors'!$B:$E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<sst xmlns="http://schemas.openxmlformats.org/spreadsheetml/2006/main" count="468" uniqueCount="62">
  <si>
    <t xml:space="preserve">Date </t>
  </si>
  <si>
    <t>Arsenic</t>
  </si>
  <si>
    <t>Beryllium</t>
  </si>
  <si>
    <t>Cadmium</t>
  </si>
  <si>
    <t>Chromium</t>
  </si>
  <si>
    <t>Lead</t>
  </si>
  <si>
    <t>Nickel</t>
  </si>
  <si>
    <t>Zinc</t>
  </si>
  <si>
    <t>TSP</t>
  </si>
  <si>
    <t>Avg</t>
  </si>
  <si>
    <t>PM-10</t>
  </si>
  <si>
    <t>Min</t>
  </si>
  <si>
    <t>Max</t>
  </si>
  <si>
    <t>Std Dev</t>
  </si>
  <si>
    <t>Date</t>
  </si>
  <si>
    <t>Manganese</t>
  </si>
  <si>
    <t>*</t>
  </si>
  <si>
    <t>updated 12/27/02</t>
  </si>
  <si>
    <t>#</t>
  </si>
  <si>
    <t>Code #</t>
  </si>
  <si>
    <t>1=TSP flow rate &lt;39 CFM</t>
  </si>
  <si>
    <t>2=TSP flow rate increase of 3 CFM</t>
  </si>
  <si>
    <t>3=TSP flowrate &gt; 60 CFM</t>
  </si>
  <si>
    <t>4=Sample time altered</t>
  </si>
  <si>
    <t>5=Filter seal leak</t>
  </si>
  <si>
    <t>6=Sampler lowered.  Expect higher data.</t>
  </si>
  <si>
    <t>7=Average:Sample rerun due to high data for some metals.</t>
  </si>
  <si>
    <t>8=Change to 48 hr sampling</t>
  </si>
  <si>
    <t>Count</t>
  </si>
  <si>
    <t>#NDs</t>
  </si>
  <si>
    <t>%ND</t>
  </si>
  <si>
    <t>6=Average:Sample rerun due to high data for some metals.</t>
  </si>
  <si>
    <t>7=High data confirmed by reanalysis.</t>
  </si>
  <si>
    <t>Type: TSP/Metals</t>
  </si>
  <si>
    <t>Notes:</t>
  </si>
  <si>
    <t>Lab: DEP</t>
  </si>
  <si>
    <t>TSP = Total Suspended Particulates</t>
  </si>
  <si>
    <t>Non-Detects (ND) = 1/2 the reporting limit.</t>
  </si>
  <si>
    <t>Year: 2006</t>
  </si>
  <si>
    <t>Averages are not calculated if %ND is 50% or greater.</t>
  </si>
  <si>
    <r>
      <t>Units: ug/m</t>
    </r>
    <r>
      <rPr>
        <b/>
        <vertAlign val="superscript"/>
        <sz val="10"/>
        <rFont val="Arial"/>
        <family val="2"/>
      </rPr>
      <t>3</t>
    </r>
  </si>
  <si>
    <t>Duration: 48 Hour</t>
  </si>
  <si>
    <t>Filter: Quartz</t>
  </si>
  <si>
    <t>Site: Swarthmore</t>
  </si>
  <si>
    <t>Year: 2005</t>
  </si>
  <si>
    <t>Year: 2004</t>
  </si>
  <si>
    <t>Year: 2003</t>
  </si>
  <si>
    <t>Year: 2002</t>
  </si>
  <si>
    <t>Year: 2001</t>
  </si>
  <si>
    <t>Year: 2000</t>
  </si>
  <si>
    <t>Year: 1999</t>
  </si>
  <si>
    <t>Year: 1998</t>
  </si>
  <si>
    <t>Year: 1997</t>
  </si>
  <si>
    <t>1=Sample time altered</t>
  </si>
  <si>
    <t>2=Data confirmed by reanalysis</t>
  </si>
  <si>
    <t>3=Reanalysis in process</t>
  </si>
  <si>
    <t>Year: 2007</t>
  </si>
  <si>
    <t>3=Reanalysis is in process</t>
  </si>
  <si>
    <t>Year: 2008</t>
  </si>
  <si>
    <t>DRAFT</t>
  </si>
  <si>
    <t>Duration: 24 Hour</t>
  </si>
  <si>
    <t>Year: 2009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</si>
</sst>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0E+00"/>
    <numFmt numFmtId="168" formatCode="0.000"/>
    <numFmt numFmtId="169" formatCode="mm/dd/yy"/>
    <numFmt numFmtId="170" formatCode="m/d/yy"/>
    <numFmt numFmtId="171" formatCode="#,##0.00000"/>
    <numFmt numFmtId="172" formatCode="mmm\-yyyy"/>
    <numFmt numFmtId="173" formatCode="0.00000000"/>
    <numFmt numFmtId="174" formatCode="0.0000000"/>
    <numFmt numFmtId="175" formatCode="m/d"/>
    <numFmt numFmtId="176" formatCode="0.0"/>
    <numFmt numFmtId="177" formatCode="mm/dd"/>
    <numFmt numFmtId="178" formatCode="0.000E+00"/>
    <numFmt numFmtId="179" formatCode="0.0E+00"/>
    <numFmt numFmtId="180" formatCode="0E+00"/>
    <numFmt numFmtId="181" formatCode="0.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#########.0000000"/>
    <numFmt numFmtId="186" formatCode="##########.000000"/>
    <numFmt numFmtId="187" formatCode="#########0.00"/>
    <numFmt numFmtId="188" formatCode="###0"/>
    <numFmt numFmtId="189" formatCode="dd\-mmm\-yyyy"/>
    <numFmt numFmtId="190" formatCode="#.#######"/>
    <numFmt numFmtId="191" formatCode="#.########"/>
    <numFmt numFmtId="192" formatCode="#.#########"/>
    <numFmt numFmtId="193" formatCode="#.######"/>
    <numFmt numFmtId="194" formatCode="#.0000000"/>
    <numFmt numFmtId="195" formatCode="0.#######"/>
    <numFmt numFmtId="196" formatCode="0.0######"/>
    <numFmt numFmtId="197" formatCode="#,###,###,##0"/>
    <numFmt numFmtId="198" formatCode="#####################################0"/>
    <numFmt numFmtId="199" formatCode="0.0_)"/>
    <numFmt numFmtId="200" formatCode="0_)"/>
    <numFmt numFmtId="201" formatCode="0.00_)"/>
    <numFmt numFmtId="202" formatCode="0.000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/>
      <protection/>
    </xf>
    <xf numFmtId="169" fontId="1" fillId="0" borderId="0" xfId="0" applyNumberFormat="1" applyFont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5" fontId="8" fillId="0" borderId="0" xfId="18" applyNumberFormat="1" applyFont="1" applyFill="1" applyBorder="1" applyAlignment="1" applyProtection="1">
      <alignment horizontal="center"/>
      <protection/>
    </xf>
    <xf numFmtId="165" fontId="9" fillId="0" borderId="0" xfId="18" applyNumberFormat="1" applyFont="1" applyFill="1" applyBorder="1" applyAlignment="1" applyProtection="1">
      <alignment horizontal="center"/>
      <protection/>
    </xf>
    <xf numFmtId="1" fontId="9" fillId="0" borderId="0" xfId="18" applyNumberFormat="1" applyFont="1" applyFill="1" applyBorder="1" applyAlignment="1" applyProtection="1">
      <alignment horizontal="center"/>
      <protection/>
    </xf>
    <xf numFmtId="1" fontId="8" fillId="0" borderId="0" xfId="18" applyNumberFormat="1" applyFont="1" applyFill="1" applyBorder="1" applyAlignment="1" applyProtection="1">
      <alignment horizontal="center"/>
      <protection/>
    </xf>
    <xf numFmtId="0" fontId="10" fillId="0" borderId="0" xfId="18" applyNumberFormat="1" applyFont="1" applyFill="1" applyBorder="1" applyAlignment="1" applyProtection="1">
      <alignment horizontal="left"/>
      <protection/>
    </xf>
    <xf numFmtId="1" fontId="9" fillId="0" borderId="0" xfId="18" applyNumberFormat="1" applyFont="1" applyFill="1" applyBorder="1" applyAlignment="1" applyProtection="1">
      <alignment horizontal="left"/>
      <protection/>
    </xf>
    <xf numFmtId="170" fontId="9" fillId="0" borderId="0" xfId="18" applyNumberFormat="1" applyFont="1" applyFill="1" applyBorder="1" applyAlignment="1" applyProtection="1">
      <alignment horizontal="center"/>
      <protection/>
    </xf>
    <xf numFmtId="165" fontId="8" fillId="0" borderId="0" xfId="19" applyNumberFormat="1" applyFont="1" applyFill="1" applyBorder="1" applyAlignment="1" applyProtection="1">
      <alignment horizontal="center"/>
      <protection/>
    </xf>
    <xf numFmtId="165" fontId="9" fillId="0" borderId="0" xfId="19" applyNumberFormat="1" applyFont="1" applyFill="1" applyBorder="1" applyAlignment="1" applyProtection="1">
      <alignment horizontal="center"/>
      <protection/>
    </xf>
    <xf numFmtId="1" fontId="9" fillId="0" borderId="0" xfId="19" applyNumberFormat="1" applyFont="1" applyFill="1" applyBorder="1" applyAlignment="1" applyProtection="1">
      <alignment horizontal="center"/>
      <protection/>
    </xf>
    <xf numFmtId="1" fontId="8" fillId="0" borderId="0" xfId="19" applyNumberFormat="1" applyFont="1" applyFill="1" applyBorder="1" applyAlignment="1" applyProtection="1">
      <alignment horizontal="center"/>
      <protection/>
    </xf>
    <xf numFmtId="0" fontId="10" fillId="0" borderId="0" xfId="19" applyNumberFormat="1" applyFont="1" applyFill="1" applyBorder="1" applyAlignment="1" applyProtection="1">
      <alignment horizontal="left"/>
      <protection/>
    </xf>
    <xf numFmtId="0" fontId="8" fillId="0" borderId="1" xfId="19" applyNumberFormat="1" applyFont="1" applyFill="1" applyBorder="1" applyAlignment="1" applyProtection="1">
      <alignment horizontal="center"/>
      <protection/>
    </xf>
    <xf numFmtId="166" fontId="8" fillId="0" borderId="1" xfId="19" applyNumberFormat="1" applyFont="1" applyFill="1" applyBorder="1" applyAlignment="1" applyProtection="1">
      <alignment horizontal="center"/>
      <protection/>
    </xf>
    <xf numFmtId="164" fontId="8" fillId="0" borderId="1" xfId="19" applyNumberFormat="1" applyFont="1" applyFill="1" applyBorder="1" applyAlignment="1" applyProtection="1">
      <alignment horizontal="center"/>
      <protection/>
    </xf>
    <xf numFmtId="0" fontId="1" fillId="0" borderId="1" xfId="19" applyNumberFormat="1" applyFont="1" applyFill="1" applyBorder="1" applyAlignment="1" applyProtection="1">
      <alignment horizontal="center"/>
      <protection/>
    </xf>
    <xf numFmtId="169" fontId="0" fillId="0" borderId="1" xfId="19" applyNumberFormat="1" applyFill="1" applyBorder="1">
      <alignment/>
      <protection/>
    </xf>
    <xf numFmtId="165" fontId="1" fillId="0" borderId="1" xfId="19" applyNumberFormat="1" applyFont="1" applyFill="1" applyBorder="1" applyAlignment="1" applyProtection="1">
      <alignment/>
      <protection/>
    </xf>
    <xf numFmtId="165" fontId="1" fillId="0" borderId="1" xfId="19" applyNumberFormat="1" applyFont="1" applyFill="1" applyBorder="1" applyAlignment="1" applyProtection="1">
      <alignment horizontal="center"/>
      <protection/>
    </xf>
    <xf numFmtId="165" fontId="0" fillId="0" borderId="1" xfId="19" applyNumberFormat="1" applyFill="1" applyBorder="1" applyAlignment="1" applyProtection="1">
      <alignment/>
      <protection/>
    </xf>
    <xf numFmtId="165" fontId="0" fillId="0" borderId="1" xfId="19" applyNumberFormat="1" applyFont="1" applyFill="1" applyBorder="1" applyAlignment="1" applyProtection="1">
      <alignment horizontal="center"/>
      <protection/>
    </xf>
    <xf numFmtId="165" fontId="11" fillId="0" borderId="1" xfId="19" applyNumberFormat="1" applyFill="1" applyBorder="1" applyAlignment="1" applyProtection="1">
      <alignment/>
      <protection/>
    </xf>
    <xf numFmtId="165" fontId="12" fillId="0" borderId="1" xfId="19" applyNumberFormat="1" applyFont="1" applyFill="1" applyBorder="1" applyAlignment="1" applyProtection="1">
      <alignment horizontal="center"/>
      <protection/>
    </xf>
    <xf numFmtId="169" fontId="11" fillId="0" borderId="1" xfId="19" applyNumberFormat="1" applyFill="1" applyBorder="1" applyAlignment="1" applyProtection="1">
      <alignment/>
      <protection/>
    </xf>
    <xf numFmtId="1" fontId="12" fillId="0" borderId="1" xfId="19" applyNumberFormat="1" applyFont="1" applyFill="1" applyBorder="1" applyAlignment="1" applyProtection="1">
      <alignment horizontal="center"/>
      <protection/>
    </xf>
    <xf numFmtId="165" fontId="0" fillId="0" borderId="1" xfId="19" applyNumberForma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165" fontId="0" fillId="0" borderId="1" xfId="19" applyNumberFormat="1" applyFont="1" applyFill="1" applyBorder="1" applyAlignment="1" applyProtection="1">
      <alignment/>
      <protection/>
    </xf>
    <xf numFmtId="0" fontId="0" fillId="0" borderId="1" xfId="19" applyNumberFormat="1" applyFont="1" applyFill="1" applyBorder="1" applyAlignment="1" applyProtection="1">
      <alignment/>
      <protection/>
    </xf>
    <xf numFmtId="0" fontId="1" fillId="0" borderId="1" xfId="19" applyNumberFormat="1" applyFont="1" applyFill="1" applyBorder="1" applyAlignment="1" applyProtection="1">
      <alignment/>
      <protection/>
    </xf>
    <xf numFmtId="166" fontId="1" fillId="0" borderId="1" xfId="19" applyNumberFormat="1" applyFont="1" applyFill="1" applyBorder="1" applyAlignment="1" applyProtection="1">
      <alignment horizontal="center"/>
      <protection/>
    </xf>
    <xf numFmtId="0" fontId="0" fillId="0" borderId="0" xfId="19" applyNumberFormat="1" applyFont="1" applyFill="1" applyBorder="1" applyAlignment="1" applyProtection="1">
      <alignment/>
      <protection/>
    </xf>
    <xf numFmtId="166" fontId="1" fillId="0" borderId="0" xfId="19" applyNumberFormat="1" applyFont="1" applyFill="1" applyBorder="1" applyAlignment="1" applyProtection="1">
      <alignment horizontal="center"/>
      <protection/>
    </xf>
    <xf numFmtId="165" fontId="0" fillId="0" borderId="0" xfId="19" applyNumberFormat="1" applyFont="1" applyFill="1" applyBorder="1" applyAlignment="1" applyProtection="1">
      <alignment horizontal="center"/>
      <protection/>
    </xf>
    <xf numFmtId="1" fontId="9" fillId="0" borderId="0" xfId="19" applyNumberFormat="1" applyFont="1" applyFill="1" applyBorder="1" applyAlignment="1" applyProtection="1">
      <alignment horizontal="left"/>
      <protection/>
    </xf>
    <xf numFmtId="170" fontId="9" fillId="0" borderId="0" xfId="19" applyNumberFormat="1" applyFont="1" applyFill="1" applyBorder="1" applyAlignment="1" applyProtection="1">
      <alignment horizontal="center"/>
      <protection/>
    </xf>
    <xf numFmtId="0" fontId="11" fillId="0" borderId="0" xfId="25" applyNumberFormat="1" applyFont="1" applyFill="1" applyBorder="1" applyAlignment="1" applyProtection="1">
      <alignment/>
      <protection/>
    </xf>
    <xf numFmtId="0" fontId="11" fillId="0" borderId="0" xfId="25" applyNumberFormat="1" applyFill="1" applyBorder="1" applyAlignment="1" applyProtection="1">
      <alignment/>
      <protection/>
    </xf>
    <xf numFmtId="169" fontId="1" fillId="0" borderId="0" xfId="25" applyNumberFormat="1" applyFont="1" applyFill="1" applyBorder="1" applyAlignment="1" applyProtection="1">
      <alignment horizontal="center"/>
      <protection/>
    </xf>
    <xf numFmtId="0" fontId="1" fillId="0" borderId="0" xfId="25" applyNumberFormat="1" applyFont="1" applyFill="1" applyBorder="1" applyAlignment="1" applyProtection="1">
      <alignment/>
      <protection/>
    </xf>
    <xf numFmtId="166" fontId="1" fillId="0" borderId="0" xfId="25" applyNumberFormat="1" applyFont="1" applyFill="1" applyBorder="1" applyAlignment="1" applyProtection="1">
      <alignment horizontal="center"/>
      <protection/>
    </xf>
    <xf numFmtId="1" fontId="1" fillId="0" borderId="0" xfId="25" applyNumberFormat="1" applyFont="1" applyFill="1" applyBorder="1" applyAlignment="1" applyProtection="1">
      <alignment horizontal="center"/>
      <protection/>
    </xf>
    <xf numFmtId="0" fontId="1" fillId="0" borderId="1" xfId="25" applyNumberFormat="1" applyFont="1" applyFill="1" applyBorder="1" applyAlignment="1" applyProtection="1">
      <alignment horizontal="center"/>
      <protection/>
    </xf>
    <xf numFmtId="169" fontId="1" fillId="0" borderId="1" xfId="25" applyNumberFormat="1" applyFont="1" applyFill="1" applyBorder="1" applyAlignment="1" applyProtection="1">
      <alignment horizontal="center"/>
      <protection/>
    </xf>
    <xf numFmtId="166" fontId="1" fillId="0" borderId="1" xfId="25" applyNumberFormat="1" applyFont="1" applyFill="1" applyBorder="1" applyAlignment="1" applyProtection="1">
      <alignment horizontal="center"/>
      <protection/>
    </xf>
    <xf numFmtId="164" fontId="1" fillId="0" borderId="1" xfId="25" applyNumberFormat="1" applyFont="1" applyFill="1" applyBorder="1" applyAlignment="1" applyProtection="1">
      <alignment horizontal="center"/>
      <protection/>
    </xf>
    <xf numFmtId="0" fontId="12" fillId="0" borderId="1" xfId="25" applyNumberFormat="1" applyFont="1" applyFill="1" applyBorder="1" applyAlignment="1" applyProtection="1">
      <alignment horizontal="center"/>
      <protection/>
    </xf>
    <xf numFmtId="1" fontId="1" fillId="0" borderId="1" xfId="25" applyNumberFormat="1" applyFont="1" applyFill="1" applyBorder="1" applyAlignment="1" applyProtection="1">
      <alignment horizontal="center"/>
      <protection/>
    </xf>
    <xf numFmtId="169" fontId="0" fillId="0" borderId="1" xfId="25" applyNumberFormat="1" applyFont="1" applyFill="1" applyBorder="1">
      <alignment/>
      <protection/>
    </xf>
    <xf numFmtId="0" fontId="11" fillId="0" borderId="1" xfId="25" applyNumberFormat="1" applyFont="1" applyFill="1" applyBorder="1" applyAlignment="1" applyProtection="1">
      <alignment horizontal="center"/>
      <protection/>
    </xf>
    <xf numFmtId="165" fontId="0" fillId="0" borderId="1" xfId="25" applyNumberFormat="1" applyFont="1" applyFill="1" applyBorder="1" applyAlignment="1" applyProtection="1">
      <alignment horizontal="center"/>
      <protection/>
    </xf>
    <xf numFmtId="165" fontId="0" fillId="0" borderId="1" xfId="25" applyNumberFormat="1" applyFont="1" applyFill="1" applyBorder="1" applyAlignment="1" applyProtection="1">
      <alignment horizontal="right"/>
      <protection/>
    </xf>
    <xf numFmtId="1" fontId="0" fillId="0" borderId="1" xfId="25" applyNumberFormat="1" applyFont="1" applyFill="1" applyBorder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horizontal="center"/>
      <protection/>
    </xf>
    <xf numFmtId="0" fontId="16" fillId="0" borderId="1" xfId="25" applyNumberFormat="1" applyFont="1" applyFill="1" applyBorder="1" applyAlignment="1" applyProtection="1">
      <alignment horizontal="center"/>
      <protection/>
    </xf>
    <xf numFmtId="165" fontId="5" fillId="0" borderId="1" xfId="25" applyNumberFormat="1" applyFont="1" applyFill="1" applyBorder="1" applyAlignment="1" applyProtection="1">
      <alignment horizontal="center"/>
      <protection/>
    </xf>
    <xf numFmtId="165" fontId="5" fillId="0" borderId="1" xfId="25" applyNumberFormat="1" applyFont="1" applyFill="1" applyBorder="1" applyAlignment="1" applyProtection="1">
      <alignment horizontal="right"/>
      <protection/>
    </xf>
    <xf numFmtId="1" fontId="5" fillId="0" borderId="1" xfId="25" applyNumberFormat="1" applyFont="1" applyFill="1" applyBorder="1" applyAlignment="1" applyProtection="1">
      <alignment horizontal="center"/>
      <protection/>
    </xf>
    <xf numFmtId="0" fontId="16" fillId="0" borderId="0" xfId="25" applyNumberFormat="1" applyFont="1" applyFill="1" applyBorder="1" applyAlignment="1" applyProtection="1">
      <alignment/>
      <protection/>
    </xf>
    <xf numFmtId="165" fontId="0" fillId="0" borderId="0" xfId="25" applyNumberFormat="1" applyFill="1" applyBorder="1" applyAlignment="1" applyProtection="1">
      <alignment horizontal="center"/>
      <protection/>
    </xf>
    <xf numFmtId="169" fontId="1" fillId="0" borderId="1" xfId="25" applyNumberFormat="1" applyFont="1" applyBorder="1" applyAlignment="1">
      <alignment horizontal="center"/>
      <protection/>
    </xf>
    <xf numFmtId="0" fontId="0" fillId="0" borderId="1" xfId="25" applyFont="1" applyFill="1" applyBorder="1" applyAlignment="1">
      <alignment horizontal="center"/>
      <protection/>
    </xf>
    <xf numFmtId="165" fontId="1" fillId="0" borderId="1" xfId="25" applyNumberFormat="1" applyFont="1" applyFill="1" applyBorder="1" applyAlignment="1" applyProtection="1">
      <alignment horizontal="center"/>
      <protection/>
    </xf>
    <xf numFmtId="165" fontId="1" fillId="0" borderId="1" xfId="25" applyNumberFormat="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166" fontId="7" fillId="0" borderId="0" xfId="25" applyNumberFormat="1" applyFont="1" applyFill="1" applyBorder="1" applyAlignment="1" applyProtection="1">
      <alignment horizontal="center"/>
      <protection/>
    </xf>
    <xf numFmtId="165" fontId="0" fillId="0" borderId="0" xfId="25" applyNumberFormat="1" applyFont="1" applyFill="1" applyBorder="1" applyAlignment="1" applyProtection="1">
      <alignment horizontal="center"/>
      <protection/>
    </xf>
    <xf numFmtId="1" fontId="11" fillId="0" borderId="0" xfId="25" applyNumberFormat="1" applyFill="1" applyBorder="1" applyAlignment="1" applyProtection="1">
      <alignment horizontal="center"/>
      <protection/>
    </xf>
    <xf numFmtId="1" fontId="9" fillId="0" borderId="0" xfId="25" applyNumberFormat="1" applyFont="1" applyFill="1" applyBorder="1" applyAlignment="1" applyProtection="1">
      <alignment horizontal="left"/>
      <protection/>
    </xf>
    <xf numFmtId="169" fontId="9" fillId="0" borderId="0" xfId="25" applyNumberFormat="1" applyFont="1" applyFill="1" applyBorder="1" applyAlignment="1" applyProtection="1">
      <alignment/>
      <protection/>
    </xf>
    <xf numFmtId="0" fontId="9" fillId="0" borderId="0" xfId="25" applyNumberFormat="1" applyFont="1" applyFill="1" applyBorder="1" applyAlignment="1" applyProtection="1">
      <alignment/>
      <protection/>
    </xf>
    <xf numFmtId="169" fontId="11" fillId="0" borderId="0" xfId="25" applyNumberForma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69" fontId="1" fillId="0" borderId="1" xfId="0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2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169" fontId="1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0" fillId="0" borderId="1" xfId="20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9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6" fontId="7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169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25" applyNumberFormat="1" applyFont="1" applyFill="1" applyBorder="1" applyAlignment="1" applyProtection="1">
      <alignment horizontal="left"/>
      <protection/>
    </xf>
    <xf numFmtId="165" fontId="0" fillId="0" borderId="1" xfId="17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/>
    </xf>
    <xf numFmtId="1" fontId="18" fillId="0" borderId="1" xfId="26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>
      <alignment horizontal="center" vertical="top"/>
    </xf>
    <xf numFmtId="169" fontId="1" fillId="0" borderId="0" xfId="26" applyNumberFormat="1" applyFont="1" applyAlignment="1">
      <alignment horizontal="center"/>
      <protection/>
    </xf>
    <xf numFmtId="0" fontId="0" fillId="0" borderId="0" xfId="26" applyAlignment="1">
      <alignment horizontal="center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65" fontId="1" fillId="0" borderId="0" xfId="25" applyNumberFormat="1" applyFont="1" applyFill="1" applyBorder="1" applyAlignment="1" applyProtection="1">
      <alignment horizontal="left"/>
      <protection/>
    </xf>
    <xf numFmtId="170" fontId="1" fillId="0" borderId="0" xfId="25" applyNumberFormat="1" applyFont="1" applyFill="1" applyBorder="1" applyAlignment="1" applyProtection="1">
      <alignment horizontal="left"/>
      <protection/>
    </xf>
    <xf numFmtId="165" fontId="8" fillId="0" borderId="0" xfId="19" applyNumberFormat="1" applyFont="1" applyFill="1" applyBorder="1" applyAlignment="1" applyProtection="1">
      <alignment horizontal="left"/>
      <protection/>
    </xf>
    <xf numFmtId="170" fontId="8" fillId="0" borderId="0" xfId="19" applyNumberFormat="1" applyFont="1" applyFill="1" applyBorder="1" applyAlignment="1" applyProtection="1">
      <alignment horizontal="left"/>
      <protection/>
    </xf>
    <xf numFmtId="165" fontId="8" fillId="0" borderId="0" xfId="18" applyNumberFormat="1" applyFont="1" applyFill="1" applyBorder="1" applyAlignment="1" applyProtection="1">
      <alignment horizontal="left"/>
      <protection/>
    </xf>
    <xf numFmtId="170" fontId="8" fillId="0" borderId="0" xfId="18" applyNumberFormat="1" applyFont="1" applyFill="1" applyBorder="1" applyAlignment="1" applyProtection="1">
      <alignment horizontal="left"/>
      <protection/>
    </xf>
    <xf numFmtId="169" fontId="1" fillId="0" borderId="1" xfId="25" applyNumberFormat="1" applyFont="1" applyFill="1" applyBorder="1" applyAlignment="1">
      <alignment horizontal="center"/>
      <protection/>
    </xf>
    <xf numFmtId="169" fontId="19" fillId="0" borderId="1" xfId="25" applyNumberFormat="1" applyFont="1" applyFill="1" applyBorder="1" applyAlignment="1">
      <alignment horizontal="center"/>
      <protection/>
    </xf>
    <xf numFmtId="169" fontId="1" fillId="0" borderId="1" xfId="19" applyNumberFormat="1" applyFont="1" applyFill="1" applyBorder="1" applyAlignment="1">
      <alignment horizontal="center"/>
      <protection/>
    </xf>
    <xf numFmtId="169" fontId="1" fillId="0" borderId="1" xfId="19" applyNumberFormat="1" applyFont="1" applyFill="1" applyBorder="1" applyAlignment="1" applyProtection="1">
      <alignment horizontal="center"/>
      <protection/>
    </xf>
    <xf numFmtId="0" fontId="1" fillId="0" borderId="1" xfId="18" applyNumberFormat="1" applyFont="1" applyFill="1" applyBorder="1" applyAlignment="1" applyProtection="1">
      <alignment horizontal="center"/>
      <protection/>
    </xf>
    <xf numFmtId="166" fontId="1" fillId="0" borderId="1" xfId="18" applyNumberFormat="1" applyFont="1" applyFill="1" applyBorder="1" applyAlignment="1" applyProtection="1">
      <alignment horizontal="center"/>
      <protection/>
    </xf>
    <xf numFmtId="164" fontId="1" fillId="0" borderId="1" xfId="18" applyNumberFormat="1" applyFont="1" applyFill="1" applyBorder="1" applyAlignment="1" applyProtection="1">
      <alignment horizontal="center"/>
      <protection/>
    </xf>
    <xf numFmtId="0" fontId="0" fillId="0" borderId="1" xfId="18" applyNumberFormat="1" applyFont="1" applyFill="1" applyBorder="1" applyAlignment="1" applyProtection="1">
      <alignment horizontal="center"/>
      <protection/>
    </xf>
    <xf numFmtId="165" fontId="0" fillId="0" borderId="1" xfId="18" applyNumberFormat="1" applyFont="1" applyFill="1" applyBorder="1" applyAlignment="1" applyProtection="1">
      <alignment horizontal="center"/>
      <protection/>
    </xf>
    <xf numFmtId="166" fontId="0" fillId="0" borderId="1" xfId="18" applyNumberFormat="1" applyFont="1" applyFill="1" applyBorder="1" applyAlignment="1" applyProtection="1">
      <alignment horizontal="center"/>
      <protection/>
    </xf>
    <xf numFmtId="0" fontId="1" fillId="0" borderId="1" xfId="18" applyNumberFormat="1" applyFont="1" applyFill="1" applyBorder="1" applyAlignment="1" applyProtection="1">
      <alignment/>
      <protection/>
    </xf>
    <xf numFmtId="166" fontId="0" fillId="0" borderId="1" xfId="18" applyNumberFormat="1" applyFont="1" applyFill="1" applyBorder="1" applyAlignment="1" applyProtection="1">
      <alignment/>
      <protection/>
    </xf>
    <xf numFmtId="0" fontId="0" fillId="0" borderId="1" xfId="18" applyNumberFormat="1" applyFont="1" applyFill="1" applyBorder="1" applyAlignment="1" applyProtection="1">
      <alignment/>
      <protection/>
    </xf>
    <xf numFmtId="165" fontId="1" fillId="0" borderId="1" xfId="18" applyNumberFormat="1" applyFont="1" applyFill="1" applyBorder="1" applyAlignment="1" applyProtection="1">
      <alignment horizontal="center"/>
      <protection/>
    </xf>
    <xf numFmtId="169" fontId="1" fillId="0" borderId="1" xfId="18" applyNumberFormat="1" applyFont="1" applyBorder="1" applyAlignment="1">
      <alignment horizontal="center"/>
      <protection/>
    </xf>
    <xf numFmtId="169" fontId="1" fillId="0" borderId="0" xfId="18" applyNumberFormat="1" applyFont="1" applyAlignment="1">
      <alignment horizontal="center"/>
      <protection/>
    </xf>
    <xf numFmtId="0" fontId="0" fillId="0" borderId="1" xfId="0" applyBorder="1" applyAlignment="1">
      <alignment/>
    </xf>
    <xf numFmtId="169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4" fillId="0" borderId="1" xfId="15" applyNumberForma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33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0" fillId="0" borderId="0" xfId="26" applyAlignment="1">
      <alignment horizontal="left"/>
      <protection/>
    </xf>
    <xf numFmtId="0" fontId="1" fillId="0" borderId="0" xfId="26" applyFont="1">
      <alignment/>
      <protection/>
    </xf>
    <xf numFmtId="0" fontId="0" fillId="0" borderId="0" xfId="32" applyNumberFormat="1" applyFill="1" applyBorder="1" applyAlignment="1" applyProtection="1">
      <alignment horizontal="center"/>
      <protection/>
    </xf>
    <xf numFmtId="165" fontId="0" fillId="0" borderId="0" xfId="32" applyNumberFormat="1" applyFont="1" applyFill="1" applyBorder="1" applyAlignment="1" applyProtection="1">
      <alignment/>
      <protection/>
    </xf>
    <xf numFmtId="165" fontId="1" fillId="0" borderId="0" xfId="32" applyNumberFormat="1" applyFont="1" applyFill="1" applyBorder="1" applyAlignment="1" applyProtection="1">
      <alignment horizontal="center"/>
      <protection/>
    </xf>
    <xf numFmtId="0" fontId="0" fillId="0" borderId="0" xfId="32" applyNumberFormat="1" applyFill="1" applyBorder="1" applyAlignment="1" applyProtection="1">
      <alignment/>
      <protection/>
    </xf>
    <xf numFmtId="170" fontId="0" fillId="0" borderId="0" xfId="32" applyNumberFormat="1" applyFont="1" applyFill="1" applyBorder="1" applyAlignment="1" applyProtection="1">
      <alignment/>
      <protection/>
    </xf>
    <xf numFmtId="170" fontId="1" fillId="0" borderId="0" xfId="32" applyNumberFormat="1" applyFont="1" applyFill="1" applyBorder="1" applyAlignment="1" applyProtection="1">
      <alignment horizontal="center"/>
      <protection/>
    </xf>
    <xf numFmtId="0" fontId="0" fillId="0" borderId="0" xfId="32" applyNumberFormat="1" applyFont="1" applyFill="1" applyBorder="1" applyAlignment="1" applyProtection="1">
      <alignment/>
      <protection/>
    </xf>
    <xf numFmtId="0" fontId="1" fillId="0" borderId="0" xfId="32" applyNumberFormat="1" applyFont="1" applyFill="1" applyBorder="1" applyAlignment="1" applyProtection="1">
      <alignment horizontal="center"/>
      <protection/>
    </xf>
    <xf numFmtId="169" fontId="1" fillId="0" borderId="0" xfId="32" applyNumberFormat="1" applyFont="1" applyFill="1" applyBorder="1" applyAlignment="1" applyProtection="1">
      <alignment horizontal="center"/>
      <protection/>
    </xf>
    <xf numFmtId="0" fontId="7" fillId="0" borderId="0" xfId="32" applyNumberFormat="1" applyFont="1" applyFill="1" applyBorder="1" applyAlignment="1" applyProtection="1">
      <alignment horizontal="center"/>
      <protection/>
    </xf>
    <xf numFmtId="0" fontId="7" fillId="0" borderId="0" xfId="32" applyNumberFormat="1" applyFont="1" applyFill="1" applyBorder="1" applyAlignment="1" applyProtection="1">
      <alignment horizontal="left"/>
      <protection/>
    </xf>
    <xf numFmtId="0" fontId="12" fillId="0" borderId="2" xfId="32" applyNumberFormat="1" applyFont="1" applyFill="1" applyBorder="1" applyAlignment="1" applyProtection="1">
      <alignment horizontal="center"/>
      <protection/>
    </xf>
    <xf numFmtId="0" fontId="18" fillId="0" borderId="1" xfId="32" applyNumberFormat="1" applyFont="1" applyFill="1" applyBorder="1" applyAlignment="1" applyProtection="1">
      <alignment horizontal="center"/>
      <protection/>
    </xf>
    <xf numFmtId="169" fontId="1" fillId="0" borderId="1" xfId="32" applyNumberFormat="1" applyFont="1" applyFill="1" applyBorder="1" applyAlignment="1" applyProtection="1">
      <alignment horizontal="center"/>
      <protection/>
    </xf>
    <xf numFmtId="0" fontId="1" fillId="0" borderId="1" xfId="32" applyNumberFormat="1" applyFont="1" applyFill="1" applyBorder="1" applyAlignment="1" applyProtection="1">
      <alignment horizontal="center"/>
      <protection/>
    </xf>
    <xf numFmtId="164" fontId="1" fillId="0" borderId="1" xfId="32" applyNumberFormat="1" applyFont="1" applyFill="1" applyBorder="1" applyAlignment="1" applyProtection="1">
      <alignment horizontal="center"/>
      <protection/>
    </xf>
    <xf numFmtId="166" fontId="1" fillId="0" borderId="1" xfId="32" applyNumberFormat="1" applyFont="1" applyFill="1" applyBorder="1" applyAlignment="1" applyProtection="1">
      <alignment horizontal="center"/>
      <protection/>
    </xf>
    <xf numFmtId="0" fontId="1" fillId="0" borderId="0" xfId="32" applyNumberFormat="1" applyFont="1" applyFill="1" applyBorder="1" applyAlignment="1" applyProtection="1">
      <alignment horizontal="center"/>
      <protection/>
    </xf>
    <xf numFmtId="165" fontId="0" fillId="0" borderId="1" xfId="32" applyNumberFormat="1" applyFont="1" applyFill="1" applyBorder="1" applyAlignment="1" applyProtection="1">
      <alignment horizontal="center"/>
      <protection/>
    </xf>
    <xf numFmtId="0" fontId="0" fillId="0" borderId="1" xfId="32" applyNumberFormat="1" applyFill="1" applyBorder="1" applyAlignment="1" applyProtection="1">
      <alignment/>
      <protection/>
    </xf>
    <xf numFmtId="0" fontId="0" fillId="0" borderId="1" xfId="32" applyNumberFormat="1" applyFill="1" applyBorder="1" applyAlignment="1" applyProtection="1">
      <alignment horizontal="center"/>
      <protection/>
    </xf>
    <xf numFmtId="169" fontId="1" fillId="0" borderId="1" xfId="32" applyNumberFormat="1" applyFont="1" applyBorder="1" applyAlignment="1">
      <alignment horizontal="center"/>
      <protection/>
    </xf>
    <xf numFmtId="1" fontId="0" fillId="0" borderId="1" xfId="32" applyNumberFormat="1" applyFont="1" applyFill="1" applyBorder="1" applyAlignment="1" applyProtection="1">
      <alignment horizontal="center"/>
      <protection/>
    </xf>
    <xf numFmtId="169" fontId="1" fillId="0" borderId="1" xfId="32" applyNumberFormat="1" applyFont="1" applyFill="1" applyBorder="1" applyAlignment="1">
      <alignment horizontal="center"/>
      <protection/>
    </xf>
    <xf numFmtId="165" fontId="7" fillId="0" borderId="0" xfId="32" applyNumberFormat="1" applyFont="1" applyFill="1" applyBorder="1" applyAlignment="1" applyProtection="1">
      <alignment horizontal="left"/>
      <protection/>
    </xf>
    <xf numFmtId="165" fontId="1" fillId="0" borderId="1" xfId="32" applyNumberFormat="1" applyFont="1" applyFill="1" applyBorder="1" applyAlignment="1" applyProtection="1">
      <alignment horizontal="center"/>
      <protection/>
    </xf>
    <xf numFmtId="1" fontId="9" fillId="0" borderId="0" xfId="32" applyNumberFormat="1" applyFont="1" applyFill="1" applyBorder="1" applyAlignment="1" applyProtection="1">
      <alignment horizontal="left"/>
      <protection/>
    </xf>
    <xf numFmtId="169" fontId="1" fillId="0" borderId="1" xfId="27" applyNumberFormat="1" applyFont="1" applyFill="1" applyBorder="1" applyAlignment="1">
      <alignment horizontal="center" vertical="top"/>
      <protection/>
    </xf>
    <xf numFmtId="169" fontId="1" fillId="0" borderId="1" xfId="28" applyNumberFormat="1" applyFont="1" applyFill="1" applyBorder="1" applyAlignment="1">
      <alignment horizontal="center" vertical="top"/>
      <protection/>
    </xf>
    <xf numFmtId="169" fontId="1" fillId="0" borderId="1" xfId="29" applyNumberFormat="1" applyFont="1" applyFill="1" applyBorder="1" applyAlignment="1">
      <alignment horizontal="center" vertical="top"/>
      <protection/>
    </xf>
    <xf numFmtId="169" fontId="1" fillId="0" borderId="1" xfId="30" applyNumberFormat="1" applyFont="1" applyFill="1" applyBorder="1" applyAlignment="1">
      <alignment horizontal="center" vertical="top"/>
      <protection/>
    </xf>
    <xf numFmtId="169" fontId="1" fillId="0" borderId="1" xfId="31" applyNumberFormat="1" applyFont="1" applyFill="1" applyBorder="1" applyAlignment="1">
      <alignment horizontal="center" vertical="top"/>
      <protection/>
    </xf>
  </cellXfs>
  <cellStyles count="21">
    <cellStyle name="Normal" xfId="0"/>
    <cellStyle name="Comma" xfId="15"/>
    <cellStyle name="Comma [0]" xfId="16"/>
    <cellStyle name="Comma_2005ChMhSw data &amp; ind cpd graphs2" xfId="17"/>
    <cellStyle name="Comma_sdel_2001_metals" xfId="18"/>
    <cellStyle name="Comma_sdel_2002_metals" xfId="19"/>
    <cellStyle name="Comma_sdel_2004_metals" xfId="20"/>
    <cellStyle name="Currency" xfId="21"/>
    <cellStyle name="Currency [0]" xfId="22"/>
    <cellStyle name="Followed Hyperlink" xfId="23"/>
    <cellStyle name="Hyperlink" xfId="24"/>
    <cellStyle name="Normal_2003ChMhSw data &amp; ind cpd graphs" xfId="25"/>
    <cellStyle name="Normal_31CQ06" xfId="26"/>
    <cellStyle name="Normal_31SQ06" xfId="27"/>
    <cellStyle name="Normal_31SQ07" xfId="28"/>
    <cellStyle name="Normal_31SQ08 6 mo" xfId="29"/>
    <cellStyle name="Normal_31SQ08 7-12 mo" xfId="30"/>
    <cellStyle name="Normal_31SQ09 9 mo" xfId="31"/>
    <cellStyle name="Normal_32TQ06" xfId="32"/>
    <cellStyle name="Normal_6-06 can data for web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ardner\My%20Documents\DATA\DEP\AAQ%20Sites\CHESTER\Data%20-%20filter\2006\31CQ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%20VOC-Metals%20Risk%20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8%20TSP\31SQ08%206%20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8%20TSP\2006%20VOC-Metals%20Risk%20Calcula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8%20TSP\31SQ08%207-12%20m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9%20TSP\31SQ09%209%20m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9%20TSP\2006%20VOC-Metals%20Risk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As"/>
      <sheetName val="2006 Be"/>
      <sheetName val="2006 Cd"/>
      <sheetName val="2006 Cr"/>
      <sheetName val="2006 Pb"/>
      <sheetName val="2006 Mn"/>
      <sheetName val="2006 Ni"/>
      <sheetName val="2006 Zn"/>
      <sheetName val="2006 TSP"/>
      <sheetName val="31CQ06 Data (2)"/>
      <sheetName val="31CQ06 Data"/>
      <sheetName val="31CQ06 Working Data"/>
      <sheetName val="Voids"/>
      <sheetName val="Macro1"/>
    </sheetNames>
    <sheetDataSet>
      <sheetData sheetId="13">
        <row r="1">
          <cell r="A1" t="str">
            <v>Macro2</v>
          </cell>
        </row>
        <row r="8">
          <cell r="A8" t="str">
            <v>Macro3</v>
          </cell>
        </row>
        <row r="15">
          <cell r="A15" t="str">
            <v>Macro4</v>
          </cell>
        </row>
        <row r="22">
          <cell r="A22" t="str">
            <v>Macro5</v>
          </cell>
        </row>
        <row r="29">
          <cell r="A29" t="str">
            <v>Macro6</v>
          </cell>
        </row>
        <row r="51">
          <cell r="A51" t="str">
            <v>Recover</v>
          </cell>
        </row>
        <row r="55">
          <cell r="A55" t="str">
            <v>Macro1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Risk"/>
      <sheetName val="lookup-Sharon"/>
      <sheetName val="MWs"/>
      <sheetName val="EPA 3 vs IRIS(Craig)"/>
      <sheetName val="Understanding the math"/>
      <sheetName val="To calc cancer Risk"/>
      <sheetName val="Sharon-Non cancer risk"/>
      <sheetName val="Sharon-Cancer risk"/>
    </sheetNames>
    <sheetDataSet>
      <sheetData sheetId="0">
        <row r="2">
          <cell r="B2" t="str">
            <v>Toxicity Assessment and Inhalation Risk Characterization </v>
          </cell>
        </row>
        <row r="4">
          <cell r="B4" t="str">
            <v>Table 2.1</v>
          </cell>
        </row>
        <row r="5">
          <cell r="B5" t="str">
            <v> Cancer Unit Risk Factors for Inhalation (m3/ug)  and</v>
          </cell>
        </row>
        <row r="6">
          <cell r="B6" t="str">
            <v>Reference Concentrations (ug/m3)</v>
          </cell>
        </row>
        <row r="8">
          <cell r="B8" t="str">
            <v>Chemical</v>
          </cell>
          <cell r="C8" t="str">
            <v>Unit</v>
          </cell>
          <cell r="E8" t="str">
            <v>Reference Air</v>
          </cell>
        </row>
        <row r="9">
          <cell r="B9" t="str">
            <v>Name</v>
          </cell>
          <cell r="C9" t="str">
            <v>Risk</v>
          </cell>
          <cell r="E9" t="str">
            <v>Concentration</v>
          </cell>
        </row>
        <row r="10">
          <cell r="C10" t="str">
            <v>(m3/ug)</v>
          </cell>
          <cell r="E10" t="str">
            <v>(ug/m3)</v>
          </cell>
        </row>
        <row r="11">
          <cell r="B11" t="str">
            <v>Dichlorodifluoromethane</v>
          </cell>
          <cell r="C11" t="str">
            <v>-</v>
          </cell>
          <cell r="E11">
            <v>175</v>
          </cell>
        </row>
        <row r="12">
          <cell r="B12" t="str">
            <v>Chloromethane</v>
          </cell>
          <cell r="E12">
            <v>90</v>
          </cell>
        </row>
        <row r="13">
          <cell r="B13" t="str">
            <v>Chloroethene (Vinyl Chloride)</v>
          </cell>
          <cell r="C13">
            <v>8.8E-06</v>
          </cell>
          <cell r="E13">
            <v>100</v>
          </cell>
        </row>
        <row r="14">
          <cell r="B14" t="str">
            <v>1,3-Butadiene</v>
          </cell>
          <cell r="C14">
            <v>3E-05</v>
          </cell>
          <cell r="E14">
            <v>2</v>
          </cell>
        </row>
        <row r="15">
          <cell r="B15" t="str">
            <v>Bromomethane</v>
          </cell>
          <cell r="C15" t="str">
            <v>-</v>
          </cell>
          <cell r="E15">
            <v>5</v>
          </cell>
        </row>
        <row r="16">
          <cell r="B16" t="str">
            <v>Chloroethane</v>
          </cell>
          <cell r="C16" t="str">
            <v>-</v>
          </cell>
          <cell r="E16">
            <v>10000</v>
          </cell>
        </row>
        <row r="17">
          <cell r="B17" t="str">
            <v>Trichlorofluoromethane</v>
          </cell>
          <cell r="C17" t="str">
            <v>-</v>
          </cell>
          <cell r="E17">
            <v>700</v>
          </cell>
        </row>
        <row r="18">
          <cell r="B18" t="str">
            <v>1,1-Dichloroethene</v>
          </cell>
          <cell r="C18" t="str">
            <v>-</v>
          </cell>
          <cell r="E18">
            <v>200</v>
          </cell>
        </row>
        <row r="19">
          <cell r="B19" t="str">
            <v>Methylene Chloride</v>
          </cell>
          <cell r="C19">
            <v>4.7E-07</v>
          </cell>
          <cell r="E19">
            <v>1000</v>
          </cell>
        </row>
        <row r="20">
          <cell r="B20" t="str">
            <v>1,1,2-Trichloro-1,2,2-Trifluoroethane</v>
          </cell>
          <cell r="C20" t="str">
            <v>-</v>
          </cell>
          <cell r="E20">
            <v>30000</v>
          </cell>
        </row>
        <row r="21">
          <cell r="B21" t="str">
            <v>1,1-Dichloroethane</v>
          </cell>
          <cell r="C21">
            <v>1.6E-06</v>
          </cell>
          <cell r="E21">
            <v>500</v>
          </cell>
        </row>
        <row r="22">
          <cell r="B22" t="str">
            <v>Chloroform</v>
          </cell>
          <cell r="C22">
            <v>2.3E-05</v>
          </cell>
          <cell r="E22">
            <v>49</v>
          </cell>
        </row>
        <row r="23">
          <cell r="B23" t="str">
            <v>1,2-Dichloroethane</v>
          </cell>
          <cell r="C23">
            <v>2.6E-05</v>
          </cell>
          <cell r="E23">
            <v>2450</v>
          </cell>
        </row>
        <row r="24">
          <cell r="B24" t="str">
            <v>1,1,1-Trichloroethane</v>
          </cell>
          <cell r="C24" t="str">
            <v>-</v>
          </cell>
        </row>
        <row r="25">
          <cell r="B25" t="str">
            <v>Benzene</v>
          </cell>
          <cell r="C25">
            <v>7.8E-06</v>
          </cell>
          <cell r="E25">
            <v>30</v>
          </cell>
        </row>
        <row r="26">
          <cell r="B26" t="str">
            <v>Carbon Tetrachloride</v>
          </cell>
          <cell r="C26">
            <v>1.5E-05</v>
          </cell>
          <cell r="E26">
            <v>175</v>
          </cell>
        </row>
        <row r="27">
          <cell r="B27" t="str">
            <v>1,2-Dichloropropane</v>
          </cell>
          <cell r="C27" t="str">
            <v>-</v>
          </cell>
          <cell r="E27">
            <v>4</v>
          </cell>
        </row>
        <row r="28">
          <cell r="B28" t="str">
            <v>Trichloroethene (TCE)</v>
          </cell>
          <cell r="C28">
            <v>0.000114</v>
          </cell>
          <cell r="E28">
            <v>35</v>
          </cell>
        </row>
        <row r="29">
          <cell r="B29" t="str">
            <v>cis-1,3-Dichloro-1-propene</v>
          </cell>
          <cell r="C29">
            <v>2.86E-06</v>
          </cell>
          <cell r="E29">
            <v>20</v>
          </cell>
        </row>
        <row r="30">
          <cell r="B30" t="str">
            <v>1,1,2-Trichloroethane</v>
          </cell>
          <cell r="C30">
            <v>1.6E-05</v>
          </cell>
          <cell r="E30" t="str">
            <v>-</v>
          </cell>
        </row>
        <row r="31">
          <cell r="B31" t="str">
            <v>Toluene</v>
          </cell>
          <cell r="C31" t="str">
            <v>-</v>
          </cell>
          <cell r="E31">
            <v>4900</v>
          </cell>
        </row>
        <row r="32">
          <cell r="B32" t="str">
            <v>1,2-Dibromoethane</v>
          </cell>
          <cell r="C32">
            <v>0.000571</v>
          </cell>
          <cell r="E32">
            <v>9</v>
          </cell>
        </row>
        <row r="33">
          <cell r="B33" t="str">
            <v>Tetrachloroethene</v>
          </cell>
          <cell r="C33">
            <v>5.71E-06</v>
          </cell>
          <cell r="E33">
            <v>280</v>
          </cell>
        </row>
        <row r="34">
          <cell r="B34" t="str">
            <v>Chlorobenzene</v>
          </cell>
          <cell r="C34" t="str">
            <v>-</v>
          </cell>
          <cell r="E34">
            <v>60</v>
          </cell>
        </row>
        <row r="35">
          <cell r="B35" t="str">
            <v>Ethylbenzene</v>
          </cell>
          <cell r="E35">
            <v>1000</v>
          </cell>
        </row>
        <row r="36">
          <cell r="B36" t="str">
            <v>m &amp; p- Xylene</v>
          </cell>
          <cell r="C36" t="str">
            <v>-</v>
          </cell>
          <cell r="E36">
            <v>100</v>
          </cell>
        </row>
        <row r="37">
          <cell r="B37" t="str">
            <v>Styrene</v>
          </cell>
          <cell r="C37" t="str">
            <v>-</v>
          </cell>
          <cell r="E37">
            <v>1000</v>
          </cell>
        </row>
        <row r="38">
          <cell r="B38" t="str">
            <v>1,1,2,2-Tetrachloroethane</v>
          </cell>
          <cell r="C38">
            <v>5.8E-05</v>
          </cell>
          <cell r="E38" t="str">
            <v>-</v>
          </cell>
        </row>
        <row r="39">
          <cell r="B39" t="str">
            <v>o-Xylene</v>
          </cell>
          <cell r="C39" t="str">
            <v>-</v>
          </cell>
          <cell r="E39">
            <v>100</v>
          </cell>
        </row>
        <row r="40">
          <cell r="B40" t="str">
            <v>1,3,5-Trimethylbenzene</v>
          </cell>
          <cell r="C40" t="str">
            <v>-</v>
          </cell>
        </row>
        <row r="41">
          <cell r="B41" t="str">
            <v>1,2,4-Trimethylbenzene</v>
          </cell>
          <cell r="C41" t="str">
            <v>-</v>
          </cell>
        </row>
        <row r="42">
          <cell r="B42" t="str">
            <v>1,3-Dichlorobenzene</v>
          </cell>
          <cell r="C42" t="str">
            <v>-</v>
          </cell>
          <cell r="E42" t="str">
            <v>-</v>
          </cell>
        </row>
        <row r="43">
          <cell r="B43" t="str">
            <v>1,4-Dichlorobenzene</v>
          </cell>
          <cell r="C43">
            <v>6.29E-06</v>
          </cell>
          <cell r="E43">
            <v>800</v>
          </cell>
        </row>
        <row r="44">
          <cell r="B44" t="str">
            <v>1,2-Dichlorobenzene</v>
          </cell>
          <cell r="C44" t="str">
            <v>-</v>
          </cell>
          <cell r="E44">
            <v>140</v>
          </cell>
        </row>
        <row r="45">
          <cell r="B45" t="str">
            <v>1,2,4-Trichlorobenzene</v>
          </cell>
          <cell r="C45" t="str">
            <v>-</v>
          </cell>
          <cell r="E45">
            <v>3.5</v>
          </cell>
        </row>
        <row r="46">
          <cell r="B46" t="str">
            <v>Hexachloro-1,3-butadiene</v>
          </cell>
          <cell r="C46">
            <v>2.2E-05</v>
          </cell>
          <cell r="E46" t="str">
            <v>-</v>
          </cell>
        </row>
        <row r="47">
          <cell r="B47" t="str">
            <v>Tetrahydrofuran</v>
          </cell>
          <cell r="C47">
            <v>1.94E-06</v>
          </cell>
          <cell r="E47">
            <v>300</v>
          </cell>
        </row>
        <row r="48">
          <cell r="B48" t="str">
            <v>Cyclohexane</v>
          </cell>
          <cell r="C48" t="str">
            <v>-</v>
          </cell>
          <cell r="E48">
            <v>6000</v>
          </cell>
        </row>
        <row r="49">
          <cell r="B49" t="str">
            <v>Bromoform</v>
          </cell>
          <cell r="C49">
            <v>1.11E-06</v>
          </cell>
          <cell r="E49" t="str">
            <v>-</v>
          </cell>
        </row>
        <row r="50">
          <cell r="B50" t="str">
            <v>Arsenic</v>
          </cell>
          <cell r="C50">
            <v>0.0043</v>
          </cell>
          <cell r="E50">
            <v>0.03</v>
          </cell>
        </row>
        <row r="51">
          <cell r="B51" t="str">
            <v>Beryllium</v>
          </cell>
          <cell r="C51">
            <v>0.0024</v>
          </cell>
          <cell r="E51">
            <v>0.02</v>
          </cell>
        </row>
        <row r="52">
          <cell r="B52" t="str">
            <v>Cadmium</v>
          </cell>
          <cell r="C52">
            <v>0.0018</v>
          </cell>
          <cell r="E52">
            <v>0.2</v>
          </cell>
        </row>
        <row r="53">
          <cell r="B53" t="str">
            <v>Chromium +VI</v>
          </cell>
          <cell r="C53">
            <v>0.012</v>
          </cell>
          <cell r="E53">
            <v>0.1</v>
          </cell>
        </row>
        <row r="54">
          <cell r="B54" t="str">
            <v>Lead</v>
          </cell>
          <cell r="C54" t="str">
            <v>-</v>
          </cell>
          <cell r="E54">
            <v>0.09</v>
          </cell>
        </row>
        <row r="55">
          <cell r="B55" t="str">
            <v>Manganese</v>
          </cell>
          <cell r="C55" t="str">
            <v>-</v>
          </cell>
          <cell r="E55">
            <v>0.05</v>
          </cell>
        </row>
        <row r="56">
          <cell r="B56" t="str">
            <v>Nickel2 (Refinery dust0</v>
          </cell>
          <cell r="C56">
            <v>0.00024</v>
          </cell>
          <cell r="E56">
            <v>0.05</v>
          </cell>
        </row>
        <row r="57">
          <cell r="B57" t="str">
            <v>Zinc</v>
          </cell>
          <cell r="C57" t="str">
            <v>-</v>
          </cell>
          <cell r="E57">
            <v>35</v>
          </cell>
        </row>
        <row r="58">
          <cell r="B58" t="str">
            <v>Particulate Matter (TSP)</v>
          </cell>
          <cell r="C58" t="str">
            <v>-</v>
          </cell>
          <cell r="E58" t="str">
            <v>-</v>
          </cell>
        </row>
        <row r="59">
          <cell r="B59" t="str">
            <v>PM-103</v>
          </cell>
          <cell r="C59" t="str">
            <v>-</v>
          </cell>
          <cell r="E59">
            <v>50</v>
          </cell>
        </row>
        <row r="60">
          <cell r="B60" t="str">
            <v>Chromium</v>
          </cell>
          <cell r="C60" t="str">
            <v>-</v>
          </cell>
          <cell r="E60" t="str">
            <v>-</v>
          </cell>
        </row>
        <row r="62">
          <cell r="B62" t="str">
            <v>1.   I U.S. EPA's Integrated Risk Information System (IRIS), B Boiler and Industrial Furnace Regulations (BIF),</v>
          </cell>
        </row>
        <row r="63">
          <cell r="B63" t="str">
            <v>     O Other sources</v>
          </cell>
        </row>
        <row r="64">
          <cell r="B64" t="str">
            <v>2. The URF is for nickel as refinery dust.</v>
          </cell>
        </row>
        <row r="65">
          <cell r="B65" t="str">
            <v>3. The RfC is the annual mean ambient air quality standard.</v>
          </cell>
        </row>
        <row r="68">
          <cell r="B68" t="str">
            <v>Acetone</v>
          </cell>
          <cell r="C68" t="str">
            <v>-</v>
          </cell>
          <cell r="E68" t="str">
            <v>-</v>
          </cell>
        </row>
        <row r="69">
          <cell r="B69" t="str">
            <v>4-Methyl-2-pentanone (MIBK)</v>
          </cell>
          <cell r="C69" t="str">
            <v>-</v>
          </cell>
          <cell r="E69">
            <v>3000</v>
          </cell>
        </row>
        <row r="70">
          <cell r="B70" t="str">
            <v>2-Butanone (MEK)</v>
          </cell>
          <cell r="C70" t="str">
            <v>-</v>
          </cell>
          <cell r="E70">
            <v>1</v>
          </cell>
        </row>
        <row r="71">
          <cell r="B71" t="str">
            <v>2-Methoxy-2-methyl propane (MTBE)  CAL EPA Unit Risk</v>
          </cell>
          <cell r="C71" t="str">
            <v>-</v>
          </cell>
          <cell r="E71">
            <v>3000</v>
          </cell>
        </row>
        <row r="72">
          <cell r="B72" t="str">
            <v>2-Hexanone</v>
          </cell>
          <cell r="C72" t="str">
            <v>-</v>
          </cell>
          <cell r="E72">
            <v>5</v>
          </cell>
        </row>
        <row r="73">
          <cell r="B73" t="str">
            <v>Tetrahydrofuran</v>
          </cell>
          <cell r="C73" t="str">
            <v>-</v>
          </cell>
          <cell r="E73" t="str">
            <v>-</v>
          </cell>
        </row>
        <row r="74">
          <cell r="B74" t="str">
            <v>Carbon Disulfide</v>
          </cell>
          <cell r="C74" t="str">
            <v>-</v>
          </cell>
          <cell r="E74">
            <v>700</v>
          </cell>
        </row>
        <row r="75">
          <cell r="B75" t="str">
            <v>Dibromochloromethane </v>
          </cell>
          <cell r="C75" t="str">
            <v>-</v>
          </cell>
          <cell r="E75" t="str">
            <v>-</v>
          </cell>
        </row>
        <row r="76">
          <cell r="B76" t="str">
            <v>Bromodichloromethane </v>
          </cell>
          <cell r="C76">
            <v>0.6</v>
          </cell>
          <cell r="E76" t="str">
            <v>-</v>
          </cell>
        </row>
        <row r="77">
          <cell r="B77" t="str">
            <v>Bromoform</v>
          </cell>
          <cell r="C77">
            <v>0.9</v>
          </cell>
          <cell r="E77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(2)"/>
      <sheetName val="Working"/>
      <sheetName val="ByCompound"/>
      <sheetName val="Voids"/>
      <sheetName val="Printable"/>
      <sheetName val="As"/>
      <sheetName val="Be"/>
      <sheetName val="Cd"/>
      <sheetName val="Cr"/>
      <sheetName val="Pb"/>
      <sheetName val="Mn"/>
      <sheetName val="Ni"/>
      <sheetName val="Zn"/>
      <sheetName val="TSP"/>
      <sheetName val="Lookup"/>
      <sheetName val="Mac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Risk"/>
      <sheetName val="lookup-Sharon"/>
      <sheetName val="MWs"/>
      <sheetName val="EPA 3 vs IRIS(Craig)"/>
      <sheetName val="Understanding the math"/>
      <sheetName val="To calc cancer Risk"/>
      <sheetName val="Sharon-Non cancer risk"/>
      <sheetName val="Sharon-Cancer risk"/>
    </sheetNames>
    <sheetDataSet>
      <sheetData sheetId="0">
        <row r="2">
          <cell r="B2" t="str">
            <v>Toxicity Assessment and Inhalation Risk Characterization </v>
          </cell>
        </row>
        <row r="4">
          <cell r="B4" t="str">
            <v>Table 2.1</v>
          </cell>
        </row>
        <row r="5">
          <cell r="B5" t="str">
            <v> Cancer Unit Risk Factors for Inhalation (m3/ug)  and</v>
          </cell>
        </row>
        <row r="6">
          <cell r="B6" t="str">
            <v>Reference Concentrations (ug/m3)</v>
          </cell>
        </row>
        <row r="8">
          <cell r="B8" t="str">
            <v>Chemical</v>
          </cell>
          <cell r="C8" t="str">
            <v>Unit</v>
          </cell>
          <cell r="E8" t="str">
            <v>Reference Air</v>
          </cell>
        </row>
        <row r="9">
          <cell r="B9" t="str">
            <v>Name</v>
          </cell>
          <cell r="C9" t="str">
            <v>Risk</v>
          </cell>
          <cell r="E9" t="str">
            <v>Concentration</v>
          </cell>
        </row>
        <row r="10">
          <cell r="C10" t="str">
            <v>(m3/ug)</v>
          </cell>
          <cell r="E10" t="str">
            <v>(ug/m3)</v>
          </cell>
        </row>
        <row r="11">
          <cell r="B11" t="str">
            <v>Dichlorodifluoromethane</v>
          </cell>
          <cell r="C11" t="str">
            <v>-</v>
          </cell>
          <cell r="E11">
            <v>175</v>
          </cell>
        </row>
        <row r="12">
          <cell r="B12" t="str">
            <v>Chloromethane</v>
          </cell>
          <cell r="E12">
            <v>90</v>
          </cell>
        </row>
        <row r="13">
          <cell r="B13" t="str">
            <v>Chloroethene (Vinyl Chloride)</v>
          </cell>
          <cell r="C13">
            <v>8.8E-06</v>
          </cell>
          <cell r="E13">
            <v>100</v>
          </cell>
        </row>
        <row r="14">
          <cell r="B14" t="str">
            <v>1,3-Butadiene</v>
          </cell>
          <cell r="C14">
            <v>3E-05</v>
          </cell>
          <cell r="E14">
            <v>2</v>
          </cell>
        </row>
        <row r="15">
          <cell r="B15" t="str">
            <v>Bromomethane</v>
          </cell>
          <cell r="C15" t="str">
            <v>-</v>
          </cell>
          <cell r="E15">
            <v>5</v>
          </cell>
        </row>
        <row r="16">
          <cell r="B16" t="str">
            <v>Chloroethane</v>
          </cell>
          <cell r="C16" t="str">
            <v>-</v>
          </cell>
          <cell r="E16">
            <v>10000</v>
          </cell>
        </row>
        <row r="17">
          <cell r="B17" t="str">
            <v>Trichlorofluoromethane</v>
          </cell>
          <cell r="C17" t="str">
            <v>-</v>
          </cell>
          <cell r="E17">
            <v>700</v>
          </cell>
        </row>
        <row r="18">
          <cell r="B18" t="str">
            <v>1,1-Dichloroethene</v>
          </cell>
          <cell r="C18" t="str">
            <v>-</v>
          </cell>
          <cell r="E18">
            <v>200</v>
          </cell>
        </row>
        <row r="19">
          <cell r="B19" t="str">
            <v>Methylene Chloride</v>
          </cell>
          <cell r="C19">
            <v>4.7E-07</v>
          </cell>
          <cell r="E19">
            <v>1000</v>
          </cell>
        </row>
        <row r="20">
          <cell r="B20" t="str">
            <v>1,1,2-Trichloro-1,2,2-Trifluoroethane</v>
          </cell>
          <cell r="C20" t="str">
            <v>-</v>
          </cell>
          <cell r="E20">
            <v>30000</v>
          </cell>
        </row>
        <row r="21">
          <cell r="B21" t="str">
            <v>1,1-Dichloroethane</v>
          </cell>
          <cell r="C21">
            <v>1.6E-06</v>
          </cell>
          <cell r="E21">
            <v>500</v>
          </cell>
        </row>
        <row r="22">
          <cell r="B22" t="str">
            <v>Chloroform</v>
          </cell>
          <cell r="C22">
            <v>2.3E-05</v>
          </cell>
          <cell r="E22">
            <v>49</v>
          </cell>
        </row>
        <row r="23">
          <cell r="B23" t="str">
            <v>1,2-Dichloroethane</v>
          </cell>
          <cell r="C23">
            <v>2.6E-05</v>
          </cell>
          <cell r="E23">
            <v>2450</v>
          </cell>
        </row>
        <row r="24">
          <cell r="B24" t="str">
            <v>1,1,1-Trichloroethane</v>
          </cell>
          <cell r="C24" t="str">
            <v>-</v>
          </cell>
        </row>
        <row r="25">
          <cell r="B25" t="str">
            <v>Benzene</v>
          </cell>
          <cell r="C25">
            <v>7.8E-06</v>
          </cell>
          <cell r="E25">
            <v>30</v>
          </cell>
        </row>
        <row r="26">
          <cell r="B26" t="str">
            <v>Carbon Tetrachloride</v>
          </cell>
          <cell r="C26">
            <v>1.5E-05</v>
          </cell>
          <cell r="E26">
            <v>175</v>
          </cell>
        </row>
        <row r="27">
          <cell r="B27" t="str">
            <v>1,2-Dichloropropane</v>
          </cell>
          <cell r="C27" t="str">
            <v>-</v>
          </cell>
          <cell r="E27">
            <v>4</v>
          </cell>
        </row>
        <row r="28">
          <cell r="B28" t="str">
            <v>Trichloroethene (TCE)</v>
          </cell>
          <cell r="C28">
            <v>0.000114</v>
          </cell>
          <cell r="E28">
            <v>35</v>
          </cell>
        </row>
        <row r="29">
          <cell r="B29" t="str">
            <v>cis-1,3-Dichloro-1-propene</v>
          </cell>
          <cell r="C29">
            <v>2.86E-06</v>
          </cell>
          <cell r="E29">
            <v>20</v>
          </cell>
        </row>
        <row r="30">
          <cell r="B30" t="str">
            <v>1,1,2-Trichloroethane</v>
          </cell>
          <cell r="C30">
            <v>1.6E-05</v>
          </cell>
          <cell r="E30" t="str">
            <v>-</v>
          </cell>
        </row>
        <row r="31">
          <cell r="B31" t="str">
            <v>Toluene</v>
          </cell>
          <cell r="C31" t="str">
            <v>-</v>
          </cell>
          <cell r="E31">
            <v>4900</v>
          </cell>
        </row>
        <row r="32">
          <cell r="B32" t="str">
            <v>1,2-Dibromoethane</v>
          </cell>
          <cell r="C32">
            <v>0.000571</v>
          </cell>
          <cell r="E32">
            <v>9</v>
          </cell>
        </row>
        <row r="33">
          <cell r="B33" t="str">
            <v>Tetrachloroethene</v>
          </cell>
          <cell r="C33">
            <v>5.71E-06</v>
          </cell>
          <cell r="E33">
            <v>280</v>
          </cell>
        </row>
        <row r="34">
          <cell r="B34" t="str">
            <v>Chlorobenzene</v>
          </cell>
          <cell r="C34" t="str">
            <v>-</v>
          </cell>
          <cell r="E34">
            <v>60</v>
          </cell>
        </row>
        <row r="35">
          <cell r="B35" t="str">
            <v>Ethylbenzene</v>
          </cell>
          <cell r="E35">
            <v>1000</v>
          </cell>
        </row>
        <row r="36">
          <cell r="B36" t="str">
            <v>m &amp; p- Xylene</v>
          </cell>
          <cell r="C36" t="str">
            <v>-</v>
          </cell>
          <cell r="E36">
            <v>100</v>
          </cell>
        </row>
        <row r="37">
          <cell r="B37" t="str">
            <v>Styrene</v>
          </cell>
          <cell r="C37" t="str">
            <v>-</v>
          </cell>
          <cell r="E37">
            <v>1000</v>
          </cell>
        </row>
        <row r="38">
          <cell r="B38" t="str">
            <v>1,1,2,2-Tetrachloroethane</v>
          </cell>
          <cell r="C38">
            <v>5.8E-05</v>
          </cell>
          <cell r="E38" t="str">
            <v>-</v>
          </cell>
        </row>
        <row r="39">
          <cell r="B39" t="str">
            <v>o-Xylene</v>
          </cell>
          <cell r="C39" t="str">
            <v>-</v>
          </cell>
          <cell r="E39">
            <v>100</v>
          </cell>
        </row>
        <row r="40">
          <cell r="B40" t="str">
            <v>1,3,5-Trimethylbenzene</v>
          </cell>
          <cell r="C40" t="str">
            <v>-</v>
          </cell>
        </row>
        <row r="41">
          <cell r="B41" t="str">
            <v>1,2,4-Trimethylbenzene</v>
          </cell>
          <cell r="C41" t="str">
            <v>-</v>
          </cell>
        </row>
        <row r="42">
          <cell r="B42" t="str">
            <v>1,3-Dichlorobenzene</v>
          </cell>
          <cell r="C42" t="str">
            <v>-</v>
          </cell>
          <cell r="E42" t="str">
            <v>-</v>
          </cell>
        </row>
        <row r="43">
          <cell r="B43" t="str">
            <v>1,4-Dichlorobenzene</v>
          </cell>
          <cell r="C43">
            <v>6.29E-06</v>
          </cell>
          <cell r="E43">
            <v>800</v>
          </cell>
        </row>
        <row r="44">
          <cell r="B44" t="str">
            <v>1,2-Dichlorobenzene</v>
          </cell>
          <cell r="C44" t="str">
            <v>-</v>
          </cell>
          <cell r="E44">
            <v>140</v>
          </cell>
        </row>
        <row r="45">
          <cell r="B45" t="str">
            <v>1,2,4-Trichlorobenzene</v>
          </cell>
          <cell r="C45" t="str">
            <v>-</v>
          </cell>
          <cell r="E45">
            <v>3.5</v>
          </cell>
        </row>
        <row r="46">
          <cell r="B46" t="str">
            <v>Hexachloro-1,3-butadiene</v>
          </cell>
          <cell r="C46">
            <v>2.2E-05</v>
          </cell>
          <cell r="E46" t="str">
            <v>-</v>
          </cell>
        </row>
        <row r="47">
          <cell r="B47" t="str">
            <v>Tetrahydrofuran</v>
          </cell>
          <cell r="C47">
            <v>1.94E-06</v>
          </cell>
          <cell r="E47">
            <v>300</v>
          </cell>
        </row>
        <row r="48">
          <cell r="B48" t="str">
            <v>Cyclohexane</v>
          </cell>
          <cell r="C48" t="str">
            <v>-</v>
          </cell>
          <cell r="E48">
            <v>6000</v>
          </cell>
        </row>
        <row r="49">
          <cell r="B49" t="str">
            <v>Bromoform</v>
          </cell>
          <cell r="C49">
            <v>1.11E-06</v>
          </cell>
          <cell r="E49" t="str">
            <v>-</v>
          </cell>
        </row>
        <row r="50">
          <cell r="B50" t="str">
            <v>Arsenic</v>
          </cell>
          <cell r="C50">
            <v>0.0043</v>
          </cell>
          <cell r="E50">
            <v>0.03</v>
          </cell>
        </row>
        <row r="51">
          <cell r="B51" t="str">
            <v>Beryllium</v>
          </cell>
          <cell r="C51">
            <v>0.0024</v>
          </cell>
          <cell r="E51">
            <v>0.02</v>
          </cell>
        </row>
        <row r="52">
          <cell r="B52" t="str">
            <v>Cadmium</v>
          </cell>
          <cell r="C52">
            <v>0.0018</v>
          </cell>
          <cell r="E52">
            <v>0.2</v>
          </cell>
        </row>
        <row r="53">
          <cell r="B53" t="str">
            <v>Chromium +VI</v>
          </cell>
          <cell r="C53">
            <v>0.012</v>
          </cell>
          <cell r="E53">
            <v>0.1</v>
          </cell>
        </row>
        <row r="54">
          <cell r="B54" t="str">
            <v>Lead</v>
          </cell>
          <cell r="C54" t="str">
            <v>-</v>
          </cell>
          <cell r="E54">
            <v>0.09</v>
          </cell>
        </row>
        <row r="55">
          <cell r="B55" t="str">
            <v>Manganese</v>
          </cell>
          <cell r="C55" t="str">
            <v>-</v>
          </cell>
          <cell r="E55">
            <v>0.05</v>
          </cell>
        </row>
        <row r="56">
          <cell r="B56" t="str">
            <v>Nickel2 (Refinery dust0</v>
          </cell>
          <cell r="C56">
            <v>0.00024</v>
          </cell>
          <cell r="E56">
            <v>0.05</v>
          </cell>
        </row>
        <row r="57">
          <cell r="B57" t="str">
            <v>Zinc</v>
          </cell>
          <cell r="C57" t="str">
            <v>-</v>
          </cell>
          <cell r="E57">
            <v>35</v>
          </cell>
        </row>
        <row r="58">
          <cell r="B58" t="str">
            <v>Particulate Matter (TSP)</v>
          </cell>
          <cell r="C58" t="str">
            <v>-</v>
          </cell>
          <cell r="E58" t="str">
            <v>-</v>
          </cell>
        </row>
        <row r="59">
          <cell r="B59" t="str">
            <v>PM-103</v>
          </cell>
          <cell r="C59" t="str">
            <v>-</v>
          </cell>
          <cell r="E59">
            <v>50</v>
          </cell>
        </row>
        <row r="60">
          <cell r="B60" t="str">
            <v>Chromium</v>
          </cell>
          <cell r="C60" t="str">
            <v>-</v>
          </cell>
          <cell r="E60" t="str">
            <v>-</v>
          </cell>
        </row>
        <row r="62">
          <cell r="B62" t="str">
            <v>1.   I U.S. EPA's Integrated Risk Information System (IRIS), B Boiler and Industrial Furnace Regulations (BIF),</v>
          </cell>
        </row>
        <row r="63">
          <cell r="B63" t="str">
            <v>     O Other sources</v>
          </cell>
        </row>
        <row r="64">
          <cell r="B64" t="str">
            <v>2. The URF is for nickel as refinery dust.</v>
          </cell>
        </row>
        <row r="65">
          <cell r="B65" t="str">
            <v>3. The RfC is the annual mean ambient air quality standard.</v>
          </cell>
        </row>
        <row r="68">
          <cell r="B68" t="str">
            <v>Acetone</v>
          </cell>
          <cell r="C68" t="str">
            <v>-</v>
          </cell>
          <cell r="E68" t="str">
            <v>-</v>
          </cell>
        </row>
        <row r="69">
          <cell r="B69" t="str">
            <v>4-Methyl-2-pentanone (MIBK)</v>
          </cell>
          <cell r="C69" t="str">
            <v>-</v>
          </cell>
          <cell r="E69">
            <v>3000</v>
          </cell>
        </row>
        <row r="70">
          <cell r="B70" t="str">
            <v>2-Butanone (MEK)</v>
          </cell>
          <cell r="C70" t="str">
            <v>-</v>
          </cell>
          <cell r="E70">
            <v>1</v>
          </cell>
        </row>
        <row r="71">
          <cell r="B71" t="str">
            <v>2-Methoxy-2-methyl propane (MTBE)  CAL EPA Unit Risk</v>
          </cell>
          <cell r="C71" t="str">
            <v>-</v>
          </cell>
          <cell r="E71">
            <v>3000</v>
          </cell>
        </row>
        <row r="72">
          <cell r="B72" t="str">
            <v>2-Hexanone</v>
          </cell>
          <cell r="C72" t="str">
            <v>-</v>
          </cell>
          <cell r="E72">
            <v>5</v>
          </cell>
        </row>
        <row r="73">
          <cell r="B73" t="str">
            <v>Tetrahydrofuran</v>
          </cell>
          <cell r="C73" t="str">
            <v>-</v>
          </cell>
          <cell r="E73" t="str">
            <v>-</v>
          </cell>
        </row>
        <row r="74">
          <cell r="B74" t="str">
            <v>Carbon Disulfide</v>
          </cell>
          <cell r="C74" t="str">
            <v>-</v>
          </cell>
          <cell r="E74">
            <v>700</v>
          </cell>
        </row>
        <row r="75">
          <cell r="B75" t="str">
            <v>Dibromochloromethane </v>
          </cell>
          <cell r="C75" t="str">
            <v>-</v>
          </cell>
          <cell r="E75" t="str">
            <v>-</v>
          </cell>
        </row>
        <row r="76">
          <cell r="B76" t="str">
            <v>Bromodichloromethane </v>
          </cell>
          <cell r="C76">
            <v>0.6</v>
          </cell>
          <cell r="E76" t="str">
            <v>-</v>
          </cell>
        </row>
        <row r="77">
          <cell r="B77" t="str">
            <v>Bromoform</v>
          </cell>
          <cell r="C77">
            <v>0.9</v>
          </cell>
          <cell r="E77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ing (3)"/>
      <sheetName val="Working"/>
      <sheetName val="ByCompound"/>
      <sheetName val="Voids"/>
      <sheetName val="Printable"/>
      <sheetName val="As"/>
      <sheetName val="Be"/>
      <sheetName val="Cd"/>
      <sheetName val="Cr"/>
      <sheetName val="Pb"/>
      <sheetName val="Mn"/>
      <sheetName val="Ni"/>
      <sheetName val="Zn"/>
      <sheetName val="TSP"/>
      <sheetName val="Lookup"/>
      <sheetName val="Macro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orking (2)"/>
      <sheetName val="Working"/>
      <sheetName val="ByCompound"/>
      <sheetName val="Voids"/>
      <sheetName val="Printable"/>
      <sheetName val="As"/>
      <sheetName val="Be"/>
      <sheetName val="Cd"/>
      <sheetName val="Cr"/>
      <sheetName val="Pb"/>
      <sheetName val="Mn"/>
      <sheetName val="Ni"/>
      <sheetName val="Zn"/>
      <sheetName val="TSP"/>
      <sheetName val="Lookup"/>
      <sheetName val="Macro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Risk"/>
      <sheetName val="lookup-Sharon"/>
      <sheetName val="MWs"/>
      <sheetName val="EPA 3 vs IRIS(Craig)"/>
      <sheetName val="Understanding the math"/>
      <sheetName val="To calc cancer Risk"/>
      <sheetName val="Sharon-Non cancer risk"/>
      <sheetName val="Sharon-Cancer risk"/>
    </sheetNames>
    <sheetDataSet>
      <sheetData sheetId="0">
        <row r="2">
          <cell r="B2" t="str">
            <v>Toxicity Assessment and Inhalation Risk Characterization </v>
          </cell>
        </row>
        <row r="4">
          <cell r="B4" t="str">
            <v>Table 2.1</v>
          </cell>
        </row>
        <row r="5">
          <cell r="B5" t="str">
            <v> Cancer Unit Risk Factors for Inhalation (m3/ug)  and</v>
          </cell>
        </row>
        <row r="6">
          <cell r="B6" t="str">
            <v>Reference Concentrations (ug/m3)</v>
          </cell>
        </row>
        <row r="8">
          <cell r="B8" t="str">
            <v>Chemical</v>
          </cell>
          <cell r="C8" t="str">
            <v>Unit</v>
          </cell>
          <cell r="E8" t="str">
            <v>Reference Air</v>
          </cell>
        </row>
        <row r="9">
          <cell r="B9" t="str">
            <v>Name</v>
          </cell>
          <cell r="C9" t="str">
            <v>Risk</v>
          </cell>
          <cell r="E9" t="str">
            <v>Concentration</v>
          </cell>
        </row>
        <row r="10">
          <cell r="C10" t="str">
            <v>(m3/ug)</v>
          </cell>
          <cell r="E10" t="str">
            <v>(ug/m3)</v>
          </cell>
        </row>
        <row r="11">
          <cell r="B11" t="str">
            <v>Dichlorodifluoromethane</v>
          </cell>
          <cell r="C11" t="str">
            <v>-</v>
          </cell>
          <cell r="E11">
            <v>175</v>
          </cell>
        </row>
        <row r="12">
          <cell r="B12" t="str">
            <v>Chloromethane</v>
          </cell>
          <cell r="E12">
            <v>90</v>
          </cell>
        </row>
        <row r="13">
          <cell r="B13" t="str">
            <v>Chloroethene (Vinyl Chloride)</v>
          </cell>
          <cell r="C13">
            <v>8.8E-06</v>
          </cell>
          <cell r="E13">
            <v>100</v>
          </cell>
        </row>
        <row r="14">
          <cell r="B14" t="str">
            <v>1,3-Butadiene</v>
          </cell>
          <cell r="C14">
            <v>3E-05</v>
          </cell>
          <cell r="E14">
            <v>2</v>
          </cell>
        </row>
        <row r="15">
          <cell r="B15" t="str">
            <v>Bromomethane</v>
          </cell>
          <cell r="C15" t="str">
            <v>-</v>
          </cell>
          <cell r="E15">
            <v>5</v>
          </cell>
        </row>
        <row r="16">
          <cell r="B16" t="str">
            <v>Chloroethane</v>
          </cell>
          <cell r="C16" t="str">
            <v>-</v>
          </cell>
          <cell r="E16">
            <v>10000</v>
          </cell>
        </row>
        <row r="17">
          <cell r="B17" t="str">
            <v>Trichlorofluoromethane</v>
          </cell>
          <cell r="C17" t="str">
            <v>-</v>
          </cell>
          <cell r="E17">
            <v>700</v>
          </cell>
        </row>
        <row r="18">
          <cell r="B18" t="str">
            <v>1,1-Dichloroethene</v>
          </cell>
          <cell r="C18" t="str">
            <v>-</v>
          </cell>
          <cell r="E18">
            <v>200</v>
          </cell>
        </row>
        <row r="19">
          <cell r="B19" t="str">
            <v>Methylene Chloride</v>
          </cell>
          <cell r="C19">
            <v>4.7E-07</v>
          </cell>
          <cell r="E19">
            <v>1000</v>
          </cell>
        </row>
        <row r="20">
          <cell r="B20" t="str">
            <v>1,1,2-Trichloro-1,2,2-Trifluoroethane</v>
          </cell>
          <cell r="C20" t="str">
            <v>-</v>
          </cell>
          <cell r="E20">
            <v>30000</v>
          </cell>
        </row>
        <row r="21">
          <cell r="B21" t="str">
            <v>1,1-Dichloroethane</v>
          </cell>
          <cell r="C21">
            <v>1.6E-06</v>
          </cell>
          <cell r="E21">
            <v>500</v>
          </cell>
        </row>
        <row r="22">
          <cell r="B22" t="str">
            <v>Chloroform</v>
          </cell>
          <cell r="C22">
            <v>2.3E-05</v>
          </cell>
          <cell r="E22">
            <v>49</v>
          </cell>
        </row>
        <row r="23">
          <cell r="B23" t="str">
            <v>1,2-Dichloroethane</v>
          </cell>
          <cell r="C23">
            <v>2.6E-05</v>
          </cell>
          <cell r="E23">
            <v>2450</v>
          </cell>
        </row>
        <row r="24">
          <cell r="B24" t="str">
            <v>1,1,1-Trichloroethane</v>
          </cell>
          <cell r="C24" t="str">
            <v>-</v>
          </cell>
        </row>
        <row r="25">
          <cell r="B25" t="str">
            <v>Benzene</v>
          </cell>
          <cell r="C25">
            <v>7.8E-06</v>
          </cell>
          <cell r="E25">
            <v>30</v>
          </cell>
        </row>
        <row r="26">
          <cell r="B26" t="str">
            <v>Carbon Tetrachloride</v>
          </cell>
          <cell r="C26">
            <v>1.5E-05</v>
          </cell>
          <cell r="E26">
            <v>175</v>
          </cell>
        </row>
        <row r="27">
          <cell r="B27" t="str">
            <v>1,2-Dichloropropane</v>
          </cell>
          <cell r="C27" t="str">
            <v>-</v>
          </cell>
          <cell r="E27">
            <v>4</v>
          </cell>
        </row>
        <row r="28">
          <cell r="B28" t="str">
            <v>Trichloroethene (TCE)</v>
          </cell>
          <cell r="C28">
            <v>0.000114</v>
          </cell>
          <cell r="E28">
            <v>35</v>
          </cell>
        </row>
        <row r="29">
          <cell r="B29" t="str">
            <v>cis-1,3-Dichloro-1-propene</v>
          </cell>
          <cell r="C29">
            <v>2.86E-06</v>
          </cell>
          <cell r="E29">
            <v>20</v>
          </cell>
        </row>
        <row r="30">
          <cell r="B30" t="str">
            <v>1,1,2-Trichloroethane</v>
          </cell>
          <cell r="C30">
            <v>1.6E-05</v>
          </cell>
          <cell r="E30" t="str">
            <v>-</v>
          </cell>
        </row>
        <row r="31">
          <cell r="B31" t="str">
            <v>Toluene</v>
          </cell>
          <cell r="C31" t="str">
            <v>-</v>
          </cell>
          <cell r="E31">
            <v>4900</v>
          </cell>
        </row>
        <row r="32">
          <cell r="B32" t="str">
            <v>1,2-Dibromoethane</v>
          </cell>
          <cell r="C32">
            <v>0.000571</v>
          </cell>
          <cell r="E32">
            <v>9</v>
          </cell>
        </row>
        <row r="33">
          <cell r="B33" t="str">
            <v>Tetrachloroethene</v>
          </cell>
          <cell r="C33">
            <v>5.71E-06</v>
          </cell>
          <cell r="E33">
            <v>280</v>
          </cell>
        </row>
        <row r="34">
          <cell r="B34" t="str">
            <v>Chlorobenzene</v>
          </cell>
          <cell r="C34" t="str">
            <v>-</v>
          </cell>
          <cell r="E34">
            <v>60</v>
          </cell>
        </row>
        <row r="35">
          <cell r="B35" t="str">
            <v>Ethylbenzene</v>
          </cell>
          <cell r="E35">
            <v>1000</v>
          </cell>
        </row>
        <row r="36">
          <cell r="B36" t="str">
            <v>m &amp; p- Xylene</v>
          </cell>
          <cell r="C36" t="str">
            <v>-</v>
          </cell>
          <cell r="E36">
            <v>100</v>
          </cell>
        </row>
        <row r="37">
          <cell r="B37" t="str">
            <v>Styrene</v>
          </cell>
          <cell r="C37" t="str">
            <v>-</v>
          </cell>
          <cell r="E37">
            <v>1000</v>
          </cell>
        </row>
        <row r="38">
          <cell r="B38" t="str">
            <v>1,1,2,2-Tetrachloroethane</v>
          </cell>
          <cell r="C38">
            <v>5.8E-05</v>
          </cell>
          <cell r="E38" t="str">
            <v>-</v>
          </cell>
        </row>
        <row r="39">
          <cell r="B39" t="str">
            <v>o-Xylene</v>
          </cell>
          <cell r="C39" t="str">
            <v>-</v>
          </cell>
          <cell r="E39">
            <v>100</v>
          </cell>
        </row>
        <row r="40">
          <cell r="B40" t="str">
            <v>1,3,5-Trimethylbenzene</v>
          </cell>
          <cell r="C40" t="str">
            <v>-</v>
          </cell>
        </row>
        <row r="41">
          <cell r="B41" t="str">
            <v>1,2,4-Trimethylbenzene</v>
          </cell>
          <cell r="C41" t="str">
            <v>-</v>
          </cell>
        </row>
        <row r="42">
          <cell r="B42" t="str">
            <v>1,3-Dichlorobenzene</v>
          </cell>
          <cell r="C42" t="str">
            <v>-</v>
          </cell>
          <cell r="E42" t="str">
            <v>-</v>
          </cell>
        </row>
        <row r="43">
          <cell r="B43" t="str">
            <v>1,4-Dichlorobenzene</v>
          </cell>
          <cell r="C43">
            <v>6.29E-06</v>
          </cell>
          <cell r="E43">
            <v>800</v>
          </cell>
        </row>
        <row r="44">
          <cell r="B44" t="str">
            <v>1,2-Dichlorobenzene</v>
          </cell>
          <cell r="C44" t="str">
            <v>-</v>
          </cell>
          <cell r="E44">
            <v>140</v>
          </cell>
        </row>
        <row r="45">
          <cell r="B45" t="str">
            <v>1,2,4-Trichlorobenzene</v>
          </cell>
          <cell r="C45" t="str">
            <v>-</v>
          </cell>
          <cell r="E45">
            <v>3.5</v>
          </cell>
        </row>
        <row r="46">
          <cell r="B46" t="str">
            <v>Hexachloro-1,3-butadiene</v>
          </cell>
          <cell r="C46">
            <v>2.2E-05</v>
          </cell>
          <cell r="E46" t="str">
            <v>-</v>
          </cell>
        </row>
        <row r="47">
          <cell r="B47" t="str">
            <v>Tetrahydrofuran</v>
          </cell>
          <cell r="C47">
            <v>1.94E-06</v>
          </cell>
          <cell r="E47">
            <v>300</v>
          </cell>
        </row>
        <row r="48">
          <cell r="B48" t="str">
            <v>Cyclohexane</v>
          </cell>
          <cell r="C48" t="str">
            <v>-</v>
          </cell>
          <cell r="E48">
            <v>6000</v>
          </cell>
        </row>
        <row r="49">
          <cell r="B49" t="str">
            <v>Bromoform</v>
          </cell>
          <cell r="C49">
            <v>1.11E-06</v>
          </cell>
          <cell r="E49" t="str">
            <v>-</v>
          </cell>
        </row>
        <row r="50">
          <cell r="B50" t="str">
            <v>Arsenic</v>
          </cell>
          <cell r="C50">
            <v>0.0043</v>
          </cell>
          <cell r="E50">
            <v>0.03</v>
          </cell>
        </row>
        <row r="51">
          <cell r="B51" t="str">
            <v>Beryllium</v>
          </cell>
          <cell r="C51">
            <v>0.0024</v>
          </cell>
          <cell r="E51">
            <v>0.02</v>
          </cell>
        </row>
        <row r="52">
          <cell r="B52" t="str">
            <v>Cadmium</v>
          </cell>
          <cell r="C52">
            <v>0.0018</v>
          </cell>
          <cell r="E52">
            <v>0.2</v>
          </cell>
        </row>
        <row r="53">
          <cell r="B53" t="str">
            <v>Chromium +VI</v>
          </cell>
          <cell r="C53">
            <v>0.012</v>
          </cell>
          <cell r="E53">
            <v>0.1</v>
          </cell>
        </row>
        <row r="54">
          <cell r="B54" t="str">
            <v>Lead</v>
          </cell>
          <cell r="C54" t="str">
            <v>-</v>
          </cell>
          <cell r="E54">
            <v>0.09</v>
          </cell>
        </row>
        <row r="55">
          <cell r="B55" t="str">
            <v>Manganese</v>
          </cell>
          <cell r="C55" t="str">
            <v>-</v>
          </cell>
          <cell r="E55">
            <v>0.05</v>
          </cell>
        </row>
        <row r="56">
          <cell r="B56" t="str">
            <v>Nickel2 (Refinery dust0</v>
          </cell>
          <cell r="C56">
            <v>0.00024</v>
          </cell>
          <cell r="E56">
            <v>0.05</v>
          </cell>
        </row>
        <row r="57">
          <cell r="B57" t="str">
            <v>Zinc</v>
          </cell>
          <cell r="C57" t="str">
            <v>-</v>
          </cell>
          <cell r="E57">
            <v>35</v>
          </cell>
        </row>
        <row r="58">
          <cell r="B58" t="str">
            <v>Particulate Matter (TSP)</v>
          </cell>
          <cell r="C58" t="str">
            <v>-</v>
          </cell>
          <cell r="E58" t="str">
            <v>-</v>
          </cell>
        </row>
        <row r="59">
          <cell r="B59" t="str">
            <v>PM-103</v>
          </cell>
          <cell r="C59" t="str">
            <v>-</v>
          </cell>
          <cell r="E59">
            <v>50</v>
          </cell>
        </row>
        <row r="60">
          <cell r="B60" t="str">
            <v>Chromium</v>
          </cell>
          <cell r="C60" t="str">
            <v>-</v>
          </cell>
          <cell r="E60" t="str">
            <v>-</v>
          </cell>
        </row>
        <row r="62">
          <cell r="B62" t="str">
            <v>1.   I U.S. EPA's Integrated Risk Information System (IRIS), B Boiler and Industrial Furnace Regulations (BIF),</v>
          </cell>
        </row>
        <row r="63">
          <cell r="B63" t="str">
            <v>     O Other sources</v>
          </cell>
        </row>
        <row r="64">
          <cell r="B64" t="str">
            <v>2. The URF is for nickel as refinery dust.</v>
          </cell>
        </row>
        <row r="65">
          <cell r="B65" t="str">
            <v>3. The RfC is the annual mean ambient air quality standard.</v>
          </cell>
        </row>
        <row r="68">
          <cell r="B68" t="str">
            <v>Acetone</v>
          </cell>
          <cell r="C68" t="str">
            <v>-</v>
          </cell>
          <cell r="E68" t="str">
            <v>-</v>
          </cell>
        </row>
        <row r="69">
          <cell r="B69" t="str">
            <v>4-Methyl-2-pentanone (MIBK)</v>
          </cell>
          <cell r="C69" t="str">
            <v>-</v>
          </cell>
          <cell r="E69">
            <v>3000</v>
          </cell>
        </row>
        <row r="70">
          <cell r="B70" t="str">
            <v>2-Butanone (MEK)</v>
          </cell>
          <cell r="C70" t="str">
            <v>-</v>
          </cell>
          <cell r="E70">
            <v>1</v>
          </cell>
        </row>
        <row r="71">
          <cell r="B71" t="str">
            <v>2-Methoxy-2-methyl propane (MTBE)  CAL EPA Unit Risk</v>
          </cell>
          <cell r="C71" t="str">
            <v>-</v>
          </cell>
          <cell r="E71">
            <v>3000</v>
          </cell>
        </row>
        <row r="72">
          <cell r="B72" t="str">
            <v>2-Hexanone</v>
          </cell>
          <cell r="C72" t="str">
            <v>-</v>
          </cell>
          <cell r="E72">
            <v>5</v>
          </cell>
        </row>
        <row r="73">
          <cell r="B73" t="str">
            <v>Tetrahydrofuran</v>
          </cell>
          <cell r="C73" t="str">
            <v>-</v>
          </cell>
          <cell r="E73" t="str">
            <v>-</v>
          </cell>
        </row>
        <row r="74">
          <cell r="B74" t="str">
            <v>Carbon Disulfide</v>
          </cell>
          <cell r="C74" t="str">
            <v>-</v>
          </cell>
          <cell r="E74">
            <v>700</v>
          </cell>
        </row>
        <row r="75">
          <cell r="B75" t="str">
            <v>Dibromochloromethane </v>
          </cell>
          <cell r="C75" t="str">
            <v>-</v>
          </cell>
          <cell r="E75" t="str">
            <v>-</v>
          </cell>
        </row>
        <row r="76">
          <cell r="B76" t="str">
            <v>Bromodichloromethane </v>
          </cell>
          <cell r="C76">
            <v>0.6</v>
          </cell>
          <cell r="E76" t="str">
            <v>-</v>
          </cell>
        </row>
        <row r="77">
          <cell r="B77" t="str">
            <v>Bromoform</v>
          </cell>
          <cell r="C77">
            <v>0.9</v>
          </cell>
          <cell r="E7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7109375" style="169" customWidth="1"/>
    <col min="2" max="2" width="9.7109375" style="174" customWidth="1"/>
    <col min="3" max="7" width="9.7109375" style="166" customWidth="1"/>
    <col min="8" max="8" width="11.421875" style="166" bestFit="1" customWidth="1"/>
    <col min="9" max="11" width="9.7109375" style="166" customWidth="1"/>
    <col min="12" max="16384" width="9.140625" style="169" customWidth="1"/>
  </cols>
  <sheetData>
    <row r="1" spans="1:22" ht="12.75">
      <c r="A1" s="161" t="s">
        <v>33</v>
      </c>
      <c r="B1" s="120"/>
      <c r="C1" s="121"/>
      <c r="D1" s="162" t="s">
        <v>34</v>
      </c>
      <c r="L1" s="167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1" t="s">
        <v>35</v>
      </c>
      <c r="B2" s="120"/>
      <c r="C2" s="121"/>
      <c r="D2" s="163" t="s">
        <v>36</v>
      </c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>
      <c r="A3" s="161" t="s">
        <v>43</v>
      </c>
      <c r="B3" s="120"/>
      <c r="C3" s="121"/>
      <c r="D3" s="163" t="s">
        <v>37</v>
      </c>
      <c r="L3" s="170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2.75">
      <c r="A4" s="161" t="s">
        <v>61</v>
      </c>
      <c r="B4" s="120"/>
      <c r="C4" s="121"/>
      <c r="D4" s="163" t="s">
        <v>39</v>
      </c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14.25">
      <c r="A5" s="161" t="s">
        <v>40</v>
      </c>
      <c r="B5" s="120"/>
      <c r="C5" s="121"/>
      <c r="D5" s="164"/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ht="12.75">
      <c r="A6" s="161" t="s">
        <v>60</v>
      </c>
      <c r="B6" s="120"/>
      <c r="C6" s="121"/>
      <c r="D6" s="164"/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ht="12.75">
      <c r="A7" s="165" t="s">
        <v>42</v>
      </c>
      <c r="B7" s="120"/>
      <c r="C7" s="121"/>
      <c r="D7" s="121"/>
      <c r="L7" s="172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3:22" ht="12.75"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9" ht="12.75">
      <c r="A9" s="176" t="s">
        <v>59</v>
      </c>
      <c r="I9" s="177"/>
    </row>
    <row r="10" spans="1:11" s="183" customFormat="1" ht="12.75">
      <c r="A10" s="178" t="s">
        <v>18</v>
      </c>
      <c r="B10" s="179" t="s">
        <v>0</v>
      </c>
      <c r="C10" s="180" t="s">
        <v>1</v>
      </c>
      <c r="D10" s="180" t="s">
        <v>2</v>
      </c>
      <c r="E10" s="180" t="s">
        <v>3</v>
      </c>
      <c r="F10" s="180" t="s">
        <v>4</v>
      </c>
      <c r="G10" s="180" t="s">
        <v>5</v>
      </c>
      <c r="H10" s="180" t="s">
        <v>15</v>
      </c>
      <c r="I10" s="181" t="s">
        <v>6</v>
      </c>
      <c r="J10" s="180" t="s">
        <v>7</v>
      </c>
      <c r="K10" s="182" t="s">
        <v>8</v>
      </c>
    </row>
    <row r="11" spans="1:11" s="183" customFormat="1" ht="12.75">
      <c r="A11" s="178"/>
      <c r="B11" s="197">
        <v>39826</v>
      </c>
      <c r="C11" s="184">
        <v>0.0008279</v>
      </c>
      <c r="D11" s="184">
        <v>9.805E-05</v>
      </c>
      <c r="E11" s="184">
        <v>0.0003595</v>
      </c>
      <c r="F11" s="184">
        <v>0.0019608</v>
      </c>
      <c r="G11" s="184">
        <v>0.0039597</v>
      </c>
      <c r="H11" s="184">
        <v>0.0047821</v>
      </c>
      <c r="I11" s="184">
        <v>0.0025871</v>
      </c>
      <c r="J11" s="184">
        <v>0.0233333</v>
      </c>
      <c r="K11" s="184">
        <v>24.4008715</v>
      </c>
    </row>
    <row r="12" spans="1:11" s="183" customFormat="1" ht="12.75">
      <c r="A12" s="178"/>
      <c r="B12" s="197">
        <v>39832</v>
      </c>
      <c r="C12" s="184">
        <v>0.0009149999999999999</v>
      </c>
      <c r="D12" s="184">
        <v>9.805E-05</v>
      </c>
      <c r="E12" s="184">
        <v>0.0001525</v>
      </c>
      <c r="F12" s="184">
        <v>0.0019608</v>
      </c>
      <c r="G12" s="184">
        <v>0.0029194</v>
      </c>
      <c r="H12" s="184">
        <v>0.0033932</v>
      </c>
      <c r="I12" s="184">
        <v>0.0044717</v>
      </c>
      <c r="J12" s="184">
        <v>0.013137300000000001</v>
      </c>
      <c r="K12" s="184">
        <v>18.4640523</v>
      </c>
    </row>
    <row r="13" spans="1:11" s="183" customFormat="1" ht="12.75">
      <c r="A13" s="178"/>
      <c r="B13" s="197">
        <v>39838</v>
      </c>
      <c r="C13" s="184">
        <v>0.000561</v>
      </c>
      <c r="D13" s="184">
        <v>9.805E-05</v>
      </c>
      <c r="E13" s="184">
        <v>0.0001525</v>
      </c>
      <c r="F13" s="184">
        <v>0.0019608</v>
      </c>
      <c r="G13" s="184">
        <v>0.0030011</v>
      </c>
      <c r="H13" s="184">
        <v>0.0039597</v>
      </c>
      <c r="I13" s="184">
        <v>0.0009804</v>
      </c>
      <c r="J13" s="184">
        <v>0.0151362</v>
      </c>
      <c r="K13" s="184">
        <v>14.16122</v>
      </c>
    </row>
    <row r="14" spans="1:11" s="183" customFormat="1" ht="12.75">
      <c r="A14" s="178"/>
      <c r="B14" s="197">
        <v>39844</v>
      </c>
      <c r="C14" s="184">
        <v>0.0011438</v>
      </c>
      <c r="D14" s="184">
        <v>9.805E-05</v>
      </c>
      <c r="E14" s="184">
        <v>0.0002832</v>
      </c>
      <c r="F14" s="184">
        <v>0.0019608</v>
      </c>
      <c r="G14" s="184">
        <v>0.0037473000000000003</v>
      </c>
      <c r="H14" s="184">
        <v>0.0037473000000000003</v>
      </c>
      <c r="I14" s="184">
        <v>0.0009804</v>
      </c>
      <c r="J14" s="184">
        <v>0.0221569</v>
      </c>
      <c r="K14" s="184">
        <v>16.6122004</v>
      </c>
    </row>
    <row r="15" spans="1:11" s="183" customFormat="1" ht="12.75">
      <c r="A15" s="178"/>
      <c r="B15" s="197">
        <v>39850</v>
      </c>
      <c r="C15" s="184">
        <v>0.0014488</v>
      </c>
      <c r="D15" s="184">
        <v>9.805E-05</v>
      </c>
      <c r="E15" s="184">
        <v>0.00041390000000000003</v>
      </c>
      <c r="F15" s="184">
        <v>0.0019608</v>
      </c>
      <c r="G15" s="184">
        <v>0.0068028</v>
      </c>
      <c r="H15" s="184">
        <v>0.0117647</v>
      </c>
      <c r="I15" s="184">
        <v>0.0027451</v>
      </c>
      <c r="J15" s="184">
        <v>0.0464706</v>
      </c>
      <c r="K15" s="184">
        <v>29.7930283</v>
      </c>
    </row>
    <row r="16" spans="1:11" s="183" customFormat="1" ht="12.75">
      <c r="A16" s="178"/>
      <c r="B16" s="197">
        <v>39856</v>
      </c>
      <c r="C16" s="184">
        <v>0.00037580000000000003</v>
      </c>
      <c r="D16" s="184">
        <v>9.805E-05</v>
      </c>
      <c r="E16" s="184">
        <v>0.0007516000000000001</v>
      </c>
      <c r="F16" s="184">
        <v>0.0019608</v>
      </c>
      <c r="G16" s="184">
        <v>0.0032952</v>
      </c>
      <c r="H16" s="184">
        <v>0.0231373</v>
      </c>
      <c r="I16" s="184">
        <v>0.0009804</v>
      </c>
      <c r="J16" s="184">
        <v>0.0164488</v>
      </c>
      <c r="K16" s="184">
        <v>18.2461874</v>
      </c>
    </row>
    <row r="17" spans="1:11" s="183" customFormat="1" ht="12.75">
      <c r="A17" s="178"/>
      <c r="B17" s="197">
        <v>39862</v>
      </c>
      <c r="C17" s="184">
        <v>0.0010512</v>
      </c>
      <c r="D17" s="184">
        <v>9.805E-05</v>
      </c>
      <c r="E17" s="184">
        <v>0.0002669</v>
      </c>
      <c r="F17" s="184">
        <v>0.0019608</v>
      </c>
      <c r="G17" s="184">
        <v>0.0038235</v>
      </c>
      <c r="H17" s="184">
        <v>0.0039216</v>
      </c>
      <c r="I17" s="184">
        <v>0.0009804</v>
      </c>
      <c r="J17" s="184">
        <v>0.0315686</v>
      </c>
      <c r="K17" s="184">
        <v>17.2657952</v>
      </c>
    </row>
    <row r="18" spans="1:11" s="183" customFormat="1" ht="12.75">
      <c r="A18" s="178"/>
      <c r="B18" s="197">
        <v>39868</v>
      </c>
      <c r="C18" s="184">
        <v>0.0004793</v>
      </c>
      <c r="D18" s="184">
        <v>9.805E-05</v>
      </c>
      <c r="E18" s="184">
        <v>0.0001416</v>
      </c>
      <c r="F18" s="184">
        <v>0.0019608</v>
      </c>
      <c r="G18" s="184">
        <v>0.0037854</v>
      </c>
      <c r="H18" s="184">
        <v>0.004744</v>
      </c>
      <c r="I18" s="184">
        <v>0.0009804</v>
      </c>
      <c r="J18" s="184">
        <v>0.018039200000000002</v>
      </c>
      <c r="K18" s="184">
        <v>13.453159</v>
      </c>
    </row>
    <row r="19" spans="1:11" s="183" customFormat="1" ht="12.75">
      <c r="A19" s="178"/>
      <c r="B19" s="197">
        <v>39874</v>
      </c>
      <c r="C19" s="184">
        <v>0.0008978</v>
      </c>
      <c r="D19" s="184">
        <v>9.915E-05</v>
      </c>
      <c r="E19" s="184">
        <v>0.0023298</v>
      </c>
      <c r="F19" s="184">
        <v>0.0019828</v>
      </c>
      <c r="G19" s="184">
        <v>0.0136649</v>
      </c>
      <c r="H19" s="184">
        <v>0.007755</v>
      </c>
      <c r="I19" s="184">
        <v>0.0043842</v>
      </c>
      <c r="J19" s="184">
        <v>0.0609661</v>
      </c>
      <c r="K19" s="184">
        <v>26.3824631</v>
      </c>
    </row>
    <row r="20" spans="1:11" s="183" customFormat="1" ht="12.75">
      <c r="A20" s="178"/>
      <c r="B20" s="197">
        <v>39880</v>
      </c>
      <c r="C20" s="184">
        <v>0.0007799</v>
      </c>
      <c r="D20" s="184">
        <v>0.00010025</v>
      </c>
      <c r="E20" s="184">
        <v>0.0002117</v>
      </c>
      <c r="F20" s="184">
        <v>0.00200535</v>
      </c>
      <c r="G20" s="184">
        <v>0.0058155</v>
      </c>
      <c r="H20" s="184">
        <v>0.014538800000000001</v>
      </c>
      <c r="I20" s="184">
        <v>0.0021557</v>
      </c>
      <c r="J20" s="184">
        <v>0.0207052</v>
      </c>
      <c r="K20" s="184">
        <v>29.9688057</v>
      </c>
    </row>
    <row r="21" spans="1:11" s="183" customFormat="1" ht="12.75">
      <c r="A21" s="178"/>
      <c r="B21" s="197">
        <v>39886</v>
      </c>
      <c r="C21" s="184">
        <v>0.0008578</v>
      </c>
      <c r="D21" s="184">
        <v>0.00010025</v>
      </c>
      <c r="E21" s="184">
        <v>0.0002005</v>
      </c>
      <c r="F21" s="184">
        <v>0.00200535</v>
      </c>
      <c r="G21" s="184">
        <v>0.0054199999999999995</v>
      </c>
      <c r="H21" s="184">
        <v>0.0106506</v>
      </c>
      <c r="I21" s="184">
        <v>0.0031361</v>
      </c>
      <c r="J21" s="184">
        <v>0.0218806</v>
      </c>
      <c r="K21" s="184">
        <v>28.4090909</v>
      </c>
    </row>
    <row r="22" spans="1:11" s="183" customFormat="1" ht="12.75">
      <c r="A22" s="178"/>
      <c r="B22" s="197">
        <v>39892</v>
      </c>
      <c r="C22" s="184">
        <v>0.0005459</v>
      </c>
      <c r="D22" s="184">
        <v>0.00010025</v>
      </c>
      <c r="E22" s="184">
        <v>0.0001225</v>
      </c>
      <c r="F22" s="184">
        <v>0.00200535</v>
      </c>
      <c r="G22" s="184">
        <v>0.003994</v>
      </c>
      <c r="H22" s="184">
        <v>0.0069407</v>
      </c>
      <c r="I22" s="184">
        <v>0.0010026500000000001</v>
      </c>
      <c r="J22" s="184">
        <v>0.0183545</v>
      </c>
      <c r="K22" s="184">
        <v>15.4857398</v>
      </c>
    </row>
    <row r="23" spans="1:11" s="183" customFormat="1" ht="12.75">
      <c r="A23" s="178"/>
      <c r="B23" s="197">
        <v>39898</v>
      </c>
      <c r="C23" s="184">
        <v>0.0003119</v>
      </c>
      <c r="D23" s="184">
        <v>0.00010025</v>
      </c>
      <c r="E23" s="184">
        <v>0.0001337</v>
      </c>
      <c r="F23" s="184">
        <v>0.00200535</v>
      </c>
      <c r="G23" s="184">
        <v>0.0481283</v>
      </c>
      <c r="H23" s="184">
        <v>0.0033088</v>
      </c>
      <c r="I23" s="184">
        <v>0.0020109</v>
      </c>
      <c r="J23" s="184">
        <v>0.0148284</v>
      </c>
      <c r="K23" s="184">
        <v>12.366310200000001</v>
      </c>
    </row>
    <row r="24" spans="1:11" s="183" customFormat="1" ht="12.75">
      <c r="A24" s="178"/>
      <c r="B24" s="197">
        <v>39904</v>
      </c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s="183" customFormat="1" ht="12.75">
      <c r="A25" s="178"/>
      <c r="B25" s="197">
        <v>39910</v>
      </c>
      <c r="C25" s="184"/>
      <c r="D25" s="184"/>
      <c r="E25" s="184"/>
      <c r="F25" s="184"/>
      <c r="G25" s="184"/>
      <c r="H25" s="184"/>
      <c r="I25" s="184"/>
      <c r="J25" s="184"/>
      <c r="K25" s="184"/>
    </row>
    <row r="26" spans="1:11" s="183" customFormat="1" ht="12.75">
      <c r="A26" s="178"/>
      <c r="B26" s="197">
        <v>39916</v>
      </c>
      <c r="C26" s="184"/>
      <c r="D26" s="184"/>
      <c r="E26" s="184"/>
      <c r="F26" s="184"/>
      <c r="G26" s="184"/>
      <c r="H26" s="184"/>
      <c r="I26" s="184"/>
      <c r="J26" s="184"/>
      <c r="K26" s="184"/>
    </row>
    <row r="27" spans="1:11" s="183" customFormat="1" ht="12.75">
      <c r="A27" s="178"/>
      <c r="B27" s="197">
        <v>39922</v>
      </c>
      <c r="C27" s="184"/>
      <c r="D27" s="184"/>
      <c r="E27" s="184"/>
      <c r="F27" s="184"/>
      <c r="G27" s="184"/>
      <c r="H27" s="184"/>
      <c r="I27" s="184"/>
      <c r="J27" s="184"/>
      <c r="K27" s="184"/>
    </row>
    <row r="28" spans="1:11" s="183" customFormat="1" ht="12.75">
      <c r="A28" s="178"/>
      <c r="B28" s="197">
        <v>39928</v>
      </c>
      <c r="C28" s="184">
        <v>0.0015653</v>
      </c>
      <c r="D28" s="184">
        <v>0.00010025</v>
      </c>
      <c r="E28" s="184">
        <v>0.000195</v>
      </c>
      <c r="F28" s="184">
        <v>0.00200535</v>
      </c>
      <c r="G28" s="184">
        <v>0.0050914</v>
      </c>
      <c r="H28" s="184">
        <v>0.0156194</v>
      </c>
      <c r="I28" s="184">
        <v>0.0058434</v>
      </c>
      <c r="J28" s="184">
        <v>0.029862999999999997</v>
      </c>
      <c r="K28" s="184">
        <v>49.9665775</v>
      </c>
    </row>
    <row r="29" spans="1:11" s="183" customFormat="1" ht="12.75">
      <c r="A29" s="178"/>
      <c r="B29" s="197">
        <v>39934</v>
      </c>
      <c r="C29" s="184">
        <v>0.0013592</v>
      </c>
      <c r="D29" s="184">
        <v>0.00010025</v>
      </c>
      <c r="E29" s="184">
        <v>0.0003955</v>
      </c>
      <c r="F29" s="184">
        <v>0.0044675</v>
      </c>
      <c r="G29" s="184">
        <v>0.006444999999999999</v>
      </c>
      <c r="H29" s="184">
        <v>0.023384600000000002</v>
      </c>
      <c r="I29" s="184">
        <v>0.0052863</v>
      </c>
      <c r="J29" s="184">
        <v>0.0902741</v>
      </c>
      <c r="K29" s="184">
        <v>53.1974153</v>
      </c>
    </row>
    <row r="30" spans="1:11" s="183" customFormat="1" ht="12.75">
      <c r="A30" s="178"/>
      <c r="B30" s="197">
        <v>39940</v>
      </c>
      <c r="C30" s="184">
        <v>0.0007799</v>
      </c>
      <c r="D30" s="184">
        <v>0.00010025</v>
      </c>
      <c r="E30" s="184">
        <v>0.0002674</v>
      </c>
      <c r="F30" s="184">
        <v>0.00200535</v>
      </c>
      <c r="G30" s="184">
        <v>0.0045287</v>
      </c>
      <c r="H30" s="184">
        <v>0.0082609</v>
      </c>
      <c r="I30" s="184">
        <v>0.0010026500000000001</v>
      </c>
      <c r="J30" s="184">
        <v>0.030046800000000002</v>
      </c>
      <c r="K30" s="184">
        <v>20.7776292</v>
      </c>
    </row>
    <row r="31" spans="1:11" s="183" customFormat="1" ht="12.75">
      <c r="A31" s="178"/>
      <c r="B31" s="197">
        <v>39946</v>
      </c>
      <c r="C31" s="184">
        <v>0.0007743</v>
      </c>
      <c r="D31" s="184">
        <v>0.00010025</v>
      </c>
      <c r="E31" s="184">
        <v>0.0004011</v>
      </c>
      <c r="F31" s="184">
        <v>0.00200535</v>
      </c>
      <c r="G31" s="184">
        <v>0.0041388</v>
      </c>
      <c r="H31" s="184">
        <v>0.0092023</v>
      </c>
      <c r="I31" s="184">
        <v>0.0022115</v>
      </c>
      <c r="J31" s="184">
        <v>0.0167669</v>
      </c>
      <c r="K31" s="184">
        <v>30.692959</v>
      </c>
    </row>
    <row r="32" spans="1:11" s="183" customFormat="1" ht="12.75">
      <c r="A32" s="178"/>
      <c r="B32" s="197">
        <v>39952</v>
      </c>
      <c r="C32" s="184">
        <v>0.0006016</v>
      </c>
      <c r="D32" s="184">
        <v>0.00010025</v>
      </c>
      <c r="E32" s="184">
        <v>0.0003788</v>
      </c>
      <c r="F32" s="184">
        <v>0.00200535</v>
      </c>
      <c r="G32" s="184">
        <v>0.0033033</v>
      </c>
      <c r="H32" s="184">
        <v>0.008584</v>
      </c>
      <c r="I32" s="184">
        <v>0.0024955</v>
      </c>
      <c r="J32" s="184">
        <v>0.0153186</v>
      </c>
      <c r="K32" s="184">
        <v>21.7245989</v>
      </c>
    </row>
    <row r="33" spans="1:11" s="183" customFormat="1" ht="12.75">
      <c r="A33" s="178"/>
      <c r="B33" s="197">
        <v>39958</v>
      </c>
      <c r="C33" s="184">
        <v>0.0014706</v>
      </c>
      <c r="D33" s="184">
        <v>0.00010025</v>
      </c>
      <c r="E33" s="184">
        <v>0.0002117</v>
      </c>
      <c r="F33" s="184">
        <v>0.00200535</v>
      </c>
      <c r="G33" s="184">
        <v>0.0048017</v>
      </c>
      <c r="H33" s="184">
        <v>0.0084615</v>
      </c>
      <c r="I33" s="184">
        <v>0.0027685</v>
      </c>
      <c r="J33" s="184">
        <v>0.0135974</v>
      </c>
      <c r="K33" s="184">
        <v>32.921123</v>
      </c>
    </row>
    <row r="34" spans="1:11" s="183" customFormat="1" ht="12.75">
      <c r="A34" s="178"/>
      <c r="B34" s="197">
        <v>39964</v>
      </c>
      <c r="C34" s="184">
        <v>0.0018819</v>
      </c>
      <c r="D34" s="184">
        <v>0.0001014</v>
      </c>
      <c r="E34" s="184">
        <v>0.0003155</v>
      </c>
      <c r="F34" s="184">
        <v>0.0020284</v>
      </c>
      <c r="G34" s="184">
        <v>0.0041582</v>
      </c>
      <c r="H34" s="184">
        <v>0.010305400000000001</v>
      </c>
      <c r="I34" s="184">
        <v>0.0010142</v>
      </c>
      <c r="J34" s="184">
        <v>0.0148693</v>
      </c>
      <c r="K34" s="184">
        <v>31.7218842</v>
      </c>
    </row>
    <row r="35" spans="1:11" s="183" customFormat="1" ht="12.75">
      <c r="A35" s="178"/>
      <c r="B35" s="197">
        <v>39970</v>
      </c>
      <c r="C35" s="184">
        <v>0.001026</v>
      </c>
      <c r="D35" s="184">
        <v>0.0001026</v>
      </c>
      <c r="E35" s="184">
        <v>0.00034199999999999996</v>
      </c>
      <c r="F35" s="184">
        <v>0.002052</v>
      </c>
      <c r="G35" s="184">
        <v>0.0025137000000000002</v>
      </c>
      <c r="H35" s="184">
        <v>0.002793</v>
      </c>
      <c r="I35" s="184">
        <v>0.001026</v>
      </c>
      <c r="J35" s="184">
        <v>0.0112916</v>
      </c>
      <c r="K35" s="184">
        <v>14.249886</v>
      </c>
    </row>
    <row r="36" spans="1:11" s="183" customFormat="1" ht="12.75">
      <c r="A36" s="178"/>
      <c r="B36" s="197">
        <v>39976</v>
      </c>
      <c r="C36" s="184">
        <v>0.0009291</v>
      </c>
      <c r="D36" s="184">
        <v>0.0001026</v>
      </c>
      <c r="E36" s="184">
        <v>0.0001254</v>
      </c>
      <c r="F36" s="184">
        <v>0.002052</v>
      </c>
      <c r="G36" s="184">
        <v>0.0038019</v>
      </c>
      <c r="H36" s="184">
        <v>0.003819</v>
      </c>
      <c r="I36" s="184">
        <v>0.001026</v>
      </c>
      <c r="J36" s="184">
        <v>0.0159428</v>
      </c>
      <c r="K36" s="184">
        <v>16.4728682</v>
      </c>
    </row>
    <row r="37" spans="1:11" s="183" customFormat="1" ht="12.75">
      <c r="A37" s="178"/>
      <c r="B37" s="197">
        <v>39982</v>
      </c>
      <c r="C37" s="184">
        <v>0.0003363</v>
      </c>
      <c r="D37" s="184">
        <v>0.0001026</v>
      </c>
      <c r="E37" s="184">
        <v>0.0001083</v>
      </c>
      <c r="F37" s="184">
        <v>0.002052</v>
      </c>
      <c r="G37" s="184">
        <v>0.001026</v>
      </c>
      <c r="H37" s="184">
        <v>0.0015162</v>
      </c>
      <c r="I37" s="184">
        <v>0.001026</v>
      </c>
      <c r="J37" s="184">
        <v>0.0101174</v>
      </c>
      <c r="K37" s="184">
        <v>8.1509348</v>
      </c>
    </row>
    <row r="38" spans="1:11" s="183" customFormat="1" ht="12.75">
      <c r="A38" s="178"/>
      <c r="B38" s="197">
        <v>39988</v>
      </c>
      <c r="C38" s="184">
        <v>0.0004104</v>
      </c>
      <c r="D38" s="184">
        <v>0.0001026</v>
      </c>
      <c r="E38" s="184">
        <v>0.00023370000000000002</v>
      </c>
      <c r="F38" s="184">
        <v>0.002052</v>
      </c>
      <c r="G38" s="184">
        <v>0.0041952000000000005</v>
      </c>
      <c r="H38" s="184">
        <v>0.0073073</v>
      </c>
      <c r="I38" s="184">
        <v>0.001026</v>
      </c>
      <c r="J38" s="184">
        <v>0.0195964</v>
      </c>
      <c r="K38" s="184">
        <v>19.6648427</v>
      </c>
    </row>
    <row r="39" spans="1:11" s="183" customFormat="1" ht="12.75">
      <c r="A39" s="178"/>
      <c r="B39" s="197">
        <v>39994</v>
      </c>
      <c r="C39" s="184">
        <v>0.0008664</v>
      </c>
      <c r="D39" s="184">
        <v>0.0001026</v>
      </c>
      <c r="E39" s="184">
        <v>0.0003591</v>
      </c>
      <c r="F39" s="184">
        <v>0.002052</v>
      </c>
      <c r="G39" s="184">
        <v>0.0051129</v>
      </c>
      <c r="H39" s="184">
        <v>0.014324</v>
      </c>
      <c r="I39" s="184">
        <v>0.002964</v>
      </c>
      <c r="J39" s="184">
        <v>0.0278785</v>
      </c>
      <c r="K39" s="184">
        <v>34.1997264</v>
      </c>
    </row>
    <row r="40" spans="1:11" s="183" customFormat="1" ht="12.75">
      <c r="A40" s="178"/>
      <c r="B40" s="197">
        <v>40000</v>
      </c>
      <c r="C40" s="184">
        <v>0.00036480000000000003</v>
      </c>
      <c r="D40" s="184">
        <v>0.0001026</v>
      </c>
      <c r="E40" s="184">
        <v>0.000285</v>
      </c>
      <c r="F40" s="184">
        <v>0.0044004000000000005</v>
      </c>
      <c r="G40" s="184">
        <v>0.0044289</v>
      </c>
      <c r="H40" s="184">
        <v>0.005415</v>
      </c>
      <c r="I40" s="184">
        <v>0.001026</v>
      </c>
      <c r="J40" s="184">
        <v>0.0133208</v>
      </c>
      <c r="K40" s="184">
        <v>18.4678523</v>
      </c>
    </row>
    <row r="41" spans="1:11" s="183" customFormat="1" ht="12.75">
      <c r="A41" s="178"/>
      <c r="B41" s="197">
        <v>40006</v>
      </c>
      <c r="C41" s="184">
        <v>8.55E-06</v>
      </c>
      <c r="D41" s="184">
        <v>0.0001026</v>
      </c>
      <c r="E41" s="184">
        <v>0.00018240000000000002</v>
      </c>
      <c r="F41" s="184">
        <v>0.002052</v>
      </c>
      <c r="G41" s="184">
        <v>0.0023256</v>
      </c>
      <c r="H41" s="184">
        <v>0.0038589</v>
      </c>
      <c r="I41" s="184">
        <v>0.001026</v>
      </c>
      <c r="J41" s="184">
        <v>0.0111206</v>
      </c>
      <c r="K41" s="184">
        <v>14.1928865</v>
      </c>
    </row>
    <row r="42" spans="1:11" s="183" customFormat="1" ht="12.75">
      <c r="A42" s="178"/>
      <c r="B42" s="197">
        <v>40012</v>
      </c>
      <c r="C42" s="184">
        <v>0.0003534</v>
      </c>
      <c r="D42" s="184">
        <v>0.0001026</v>
      </c>
      <c r="E42" s="184">
        <v>0.000399</v>
      </c>
      <c r="F42" s="184">
        <v>0.0042864</v>
      </c>
      <c r="G42" s="184">
        <v>0.0030039</v>
      </c>
      <c r="H42" s="184">
        <v>0.0065663</v>
      </c>
      <c r="I42" s="184">
        <v>0.0033516</v>
      </c>
      <c r="J42" s="184">
        <v>0.0174989</v>
      </c>
      <c r="K42" s="184">
        <v>28.499772</v>
      </c>
    </row>
    <row r="43" spans="1:11" s="183" customFormat="1" ht="12.75">
      <c r="A43" s="178"/>
      <c r="B43" s="197">
        <v>40018</v>
      </c>
      <c r="C43" s="184">
        <v>0.0006384</v>
      </c>
      <c r="D43" s="184">
        <v>0.0001026</v>
      </c>
      <c r="E43" s="184">
        <v>0.0011571</v>
      </c>
      <c r="F43" s="184">
        <v>0.0045372</v>
      </c>
      <c r="G43" s="184">
        <v>0.0025422</v>
      </c>
      <c r="H43" s="184">
        <v>0.0044745</v>
      </c>
      <c r="I43" s="184">
        <v>0.001026</v>
      </c>
      <c r="J43" s="184">
        <v>0.0162506</v>
      </c>
      <c r="K43" s="184">
        <v>21.0328317</v>
      </c>
    </row>
    <row r="44" spans="1:11" s="183" customFormat="1" ht="12.75">
      <c r="A44" s="178"/>
      <c r="B44" s="197">
        <v>40024</v>
      </c>
      <c r="C44" s="184">
        <v>8.55E-06</v>
      </c>
      <c r="D44" s="184">
        <v>0.0001026</v>
      </c>
      <c r="E44" s="184">
        <v>0.00018240000000000002</v>
      </c>
      <c r="F44" s="184">
        <v>0.0041724</v>
      </c>
      <c r="G44" s="184">
        <v>0.0032661</v>
      </c>
      <c r="H44" s="184">
        <v>0.0062813</v>
      </c>
      <c r="I44" s="184">
        <v>0.001026</v>
      </c>
      <c r="J44" s="184">
        <v>0.0208447</v>
      </c>
      <c r="K44" s="184">
        <v>20.0068399</v>
      </c>
    </row>
    <row r="45" spans="1:11" s="183" customFormat="1" ht="12.75">
      <c r="A45" s="178"/>
      <c r="B45" s="197">
        <v>40030</v>
      </c>
      <c r="C45" s="184">
        <v>0.0003819</v>
      </c>
      <c r="D45" s="184">
        <v>0.0001026</v>
      </c>
      <c r="E45" s="184">
        <v>0.0003363</v>
      </c>
      <c r="F45" s="184">
        <v>0.0042921</v>
      </c>
      <c r="G45" s="184">
        <v>0.0035112</v>
      </c>
      <c r="H45" s="184">
        <v>0.0069368</v>
      </c>
      <c r="I45" s="184">
        <v>0.0024681</v>
      </c>
      <c r="J45" s="184">
        <v>0.0248461</v>
      </c>
      <c r="K45" s="184">
        <v>30.0387597</v>
      </c>
    </row>
    <row r="46" spans="1:11" s="183" customFormat="1" ht="12.75">
      <c r="A46" s="178"/>
      <c r="B46" s="197">
        <v>40036</v>
      </c>
      <c r="C46" s="184">
        <v>8.55E-06</v>
      </c>
      <c r="D46" s="184">
        <v>0.0001026</v>
      </c>
      <c r="E46" s="184">
        <v>0.0001938</v>
      </c>
      <c r="F46" s="184">
        <v>0.0043833</v>
      </c>
      <c r="G46" s="184">
        <v>0.0039729</v>
      </c>
      <c r="H46" s="184">
        <v>0.0057228</v>
      </c>
      <c r="I46" s="184">
        <v>0.001026</v>
      </c>
      <c r="J46" s="184">
        <v>0.0166268</v>
      </c>
      <c r="K46" s="184">
        <v>26.1627907</v>
      </c>
    </row>
    <row r="47" spans="1:11" s="183" customFormat="1" ht="12.75">
      <c r="A47" s="178"/>
      <c r="B47" s="197">
        <v>40042</v>
      </c>
      <c r="C47" s="184">
        <v>0.0005187</v>
      </c>
      <c r="D47" s="184">
        <v>0.0001026</v>
      </c>
      <c r="E47" s="184">
        <v>0.0002679</v>
      </c>
      <c r="F47" s="184">
        <v>0.0043377</v>
      </c>
      <c r="G47" s="184">
        <v>0.0037734</v>
      </c>
      <c r="H47" s="184">
        <v>0.0070565</v>
      </c>
      <c r="I47" s="184">
        <v>0.0029811</v>
      </c>
      <c r="J47" s="184">
        <v>0.0172139</v>
      </c>
      <c r="K47" s="184">
        <v>29.1837665</v>
      </c>
    </row>
    <row r="48" spans="1:11" s="183" customFormat="1" ht="12.75">
      <c r="A48" s="178"/>
      <c r="B48" s="197">
        <v>40048</v>
      </c>
      <c r="C48" s="184">
        <v>0.0003534</v>
      </c>
      <c r="D48" s="184">
        <v>0.0001026</v>
      </c>
      <c r="E48" s="184">
        <v>0.0003021</v>
      </c>
      <c r="F48" s="184">
        <v>0.0042465</v>
      </c>
      <c r="G48" s="184">
        <v>0.0060021</v>
      </c>
      <c r="H48" s="184">
        <v>0.0022971</v>
      </c>
      <c r="I48" s="184">
        <v>0.001026</v>
      </c>
      <c r="J48" s="184">
        <v>0.0100775</v>
      </c>
      <c r="K48" s="184">
        <v>24.4528044</v>
      </c>
    </row>
    <row r="49" spans="1:11" s="183" customFormat="1" ht="12.75">
      <c r="A49" s="178"/>
      <c r="B49" s="197">
        <v>40054</v>
      </c>
      <c r="C49" s="184">
        <v>0.0007923</v>
      </c>
      <c r="D49" s="184">
        <v>0.0001026</v>
      </c>
      <c r="E49" s="184">
        <v>0.0001026</v>
      </c>
      <c r="F49" s="184">
        <v>0.002052</v>
      </c>
      <c r="G49" s="184">
        <v>0.001026</v>
      </c>
      <c r="H49" s="184">
        <v>0.0044745</v>
      </c>
      <c r="I49" s="184">
        <v>0.001026</v>
      </c>
      <c r="J49" s="184">
        <v>0.011417</v>
      </c>
      <c r="K49" s="184">
        <v>16.4158687</v>
      </c>
    </row>
    <row r="50" spans="1:11" s="183" customFormat="1" ht="12.75">
      <c r="A50" s="178"/>
      <c r="B50" s="197">
        <v>40060</v>
      </c>
      <c r="C50" s="184">
        <v>8.45E-06</v>
      </c>
      <c r="D50" s="184">
        <v>0.0001014</v>
      </c>
      <c r="E50" s="184">
        <v>0.0002705</v>
      </c>
      <c r="F50" s="184">
        <v>0.0043103</v>
      </c>
      <c r="G50" s="184">
        <v>0.0038427</v>
      </c>
      <c r="H50" s="184">
        <v>0.0061641000000000005</v>
      </c>
      <c r="I50" s="184">
        <v>0.0010142</v>
      </c>
      <c r="J50" s="184">
        <v>0.0205432</v>
      </c>
      <c r="K50" s="184">
        <v>23.6646383</v>
      </c>
    </row>
    <row r="51" spans="1:11" s="183" customFormat="1" ht="12.75">
      <c r="A51" s="178"/>
      <c r="B51" s="197">
        <v>40066</v>
      </c>
      <c r="C51" s="184">
        <v>8.35E-06</v>
      </c>
      <c r="D51" s="184">
        <v>0.00010025</v>
      </c>
      <c r="E51" s="184">
        <v>0.0003231</v>
      </c>
      <c r="F51" s="184">
        <v>0.0042335</v>
      </c>
      <c r="G51" s="184">
        <v>0.0034982</v>
      </c>
      <c r="H51" s="184">
        <v>0.0058545</v>
      </c>
      <c r="I51" s="184">
        <v>0.0010026500000000001</v>
      </c>
      <c r="J51" s="184">
        <v>0.0157531</v>
      </c>
      <c r="K51" s="184">
        <v>26.7379679</v>
      </c>
    </row>
    <row r="52" spans="1:11" s="183" customFormat="1" ht="12.75">
      <c r="A52" s="178"/>
      <c r="B52" s="197">
        <v>40072</v>
      </c>
      <c r="C52" s="184">
        <v>8.35E-06</v>
      </c>
      <c r="D52" s="184">
        <v>0.00010025</v>
      </c>
      <c r="E52" s="184">
        <v>0.0001671</v>
      </c>
      <c r="F52" s="184">
        <v>0.0040608</v>
      </c>
      <c r="G52" s="184">
        <v>0.0024566</v>
      </c>
      <c r="H52" s="184">
        <v>0.0034704000000000002</v>
      </c>
      <c r="I52" s="184">
        <v>0.0010026500000000001</v>
      </c>
      <c r="J52" s="184">
        <v>0.0156361</v>
      </c>
      <c r="K52" s="184">
        <v>17.0454545</v>
      </c>
    </row>
    <row r="53" spans="1:11" s="183" customFormat="1" ht="12.75">
      <c r="A53" s="178"/>
      <c r="B53" s="197">
        <v>40078</v>
      </c>
      <c r="C53" s="184">
        <v>0.0005069</v>
      </c>
      <c r="D53" s="184">
        <v>0.00010025</v>
      </c>
      <c r="E53" s="184">
        <v>0.0001003</v>
      </c>
      <c r="F53" s="184">
        <v>0.00200535</v>
      </c>
      <c r="G53" s="184">
        <v>0.0010026500000000001</v>
      </c>
      <c r="H53" s="184">
        <v>0.0030859999999999998</v>
      </c>
      <c r="I53" s="184">
        <v>0.0028576</v>
      </c>
      <c r="J53" s="184">
        <v>0.0108456</v>
      </c>
      <c r="K53" s="184">
        <v>19.3293226</v>
      </c>
    </row>
    <row r="54" spans="1:11" s="183" customFormat="1" ht="12.75">
      <c r="A54" s="178"/>
      <c r="B54" s="197">
        <v>40084</v>
      </c>
      <c r="C54" s="184">
        <v>0.0008021</v>
      </c>
      <c r="D54" s="184">
        <v>0.00010025</v>
      </c>
      <c r="E54" s="184">
        <v>0.0002952</v>
      </c>
      <c r="F54" s="184">
        <v>0.00200535</v>
      </c>
      <c r="G54" s="184">
        <v>0.0027295</v>
      </c>
      <c r="H54" s="184">
        <v>0.0057932</v>
      </c>
      <c r="I54" s="184">
        <v>0.0010026500000000001</v>
      </c>
      <c r="J54" s="184">
        <v>0.013446999999999999</v>
      </c>
      <c r="K54" s="184">
        <v>23.1729055</v>
      </c>
    </row>
    <row r="55" spans="1:11" ht="12.75">
      <c r="A55" s="185"/>
      <c r="B55" s="179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 ht="12.75">
      <c r="A56" s="185"/>
      <c r="B56" s="187" t="s">
        <v>28</v>
      </c>
      <c r="C56" s="188">
        <f aca="true" t="shared" si="0" ref="C56:K56">COUNT(C11:C54)</f>
        <v>40</v>
      </c>
      <c r="D56" s="188">
        <f t="shared" si="0"/>
        <v>40</v>
      </c>
      <c r="E56" s="188">
        <f t="shared" si="0"/>
        <v>40</v>
      </c>
      <c r="F56" s="188">
        <f t="shared" si="0"/>
        <v>40</v>
      </c>
      <c r="G56" s="188">
        <f t="shared" si="0"/>
        <v>40</v>
      </c>
      <c r="H56" s="188">
        <f t="shared" si="0"/>
        <v>40</v>
      </c>
      <c r="I56" s="188">
        <f t="shared" si="0"/>
        <v>40</v>
      </c>
      <c r="J56" s="188">
        <f t="shared" si="0"/>
        <v>40</v>
      </c>
      <c r="K56" s="188">
        <f t="shared" si="0"/>
        <v>40</v>
      </c>
    </row>
    <row r="57" spans="1:12" ht="12.75">
      <c r="A57" s="185"/>
      <c r="B57" s="189" t="s">
        <v>29</v>
      </c>
      <c r="C57" s="188">
        <v>6</v>
      </c>
      <c r="D57" s="186">
        <v>40</v>
      </c>
      <c r="E57" s="186">
        <v>0</v>
      </c>
      <c r="F57" s="186">
        <v>28</v>
      </c>
      <c r="G57" s="186">
        <v>3</v>
      </c>
      <c r="H57" s="186">
        <v>0</v>
      </c>
      <c r="I57" s="186">
        <v>23</v>
      </c>
      <c r="J57" s="186">
        <v>0</v>
      </c>
      <c r="K57" s="186">
        <v>0</v>
      </c>
      <c r="L57" s="190"/>
    </row>
    <row r="58" spans="1:11" ht="12.75">
      <c r="A58" s="185"/>
      <c r="B58" s="179" t="s">
        <v>30</v>
      </c>
      <c r="C58" s="188">
        <f aca="true" t="shared" si="1" ref="C58:K58">(C57/C56)*100</f>
        <v>15</v>
      </c>
      <c r="D58" s="188">
        <f t="shared" si="1"/>
        <v>100</v>
      </c>
      <c r="E58" s="188">
        <f t="shared" si="1"/>
        <v>0</v>
      </c>
      <c r="F58" s="188">
        <f t="shared" si="1"/>
        <v>70</v>
      </c>
      <c r="G58" s="188">
        <f t="shared" si="1"/>
        <v>7.5</v>
      </c>
      <c r="H58" s="188">
        <f t="shared" si="1"/>
        <v>0</v>
      </c>
      <c r="I58" s="188">
        <f t="shared" si="1"/>
        <v>57.49999999999999</v>
      </c>
      <c r="J58" s="188">
        <f t="shared" si="1"/>
        <v>0</v>
      </c>
      <c r="K58" s="188">
        <f t="shared" si="1"/>
        <v>0</v>
      </c>
    </row>
    <row r="59" spans="1:11" ht="12.75">
      <c r="A59" s="185"/>
      <c r="B59" s="179" t="s">
        <v>9</v>
      </c>
      <c r="C59" s="191">
        <f aca="true" t="shared" si="2" ref="C59:K59">IF(C58&gt;=50,"",AVERAGE(C11:C54))</f>
        <v>0.000673995</v>
      </c>
      <c r="D59" s="191">
        <f t="shared" si="2"/>
      </c>
      <c r="E59" s="191">
        <f t="shared" si="2"/>
        <v>0.00033545499999999986</v>
      </c>
      <c r="F59" s="191">
        <f t="shared" si="2"/>
      </c>
      <c r="G59" s="191">
        <f t="shared" si="2"/>
        <v>0.005121396250000002</v>
      </c>
      <c r="H59" s="191">
        <f t="shared" si="2"/>
        <v>0.0073418324999999975</v>
      </c>
      <c r="I59" s="191">
        <f t="shared" si="2"/>
      </c>
      <c r="J59" s="191">
        <f t="shared" si="2"/>
        <v>0.02135076</v>
      </c>
      <c r="K59" s="191">
        <f t="shared" si="2"/>
        <v>23.428845754999998</v>
      </c>
    </row>
    <row r="60" spans="1:11" ht="12.75">
      <c r="A60" s="185"/>
      <c r="B60" s="179" t="s">
        <v>11</v>
      </c>
      <c r="C60" s="184">
        <f aca="true" t="shared" si="3" ref="C60:K60">MIN(C11:C54)</f>
        <v>8.35E-06</v>
      </c>
      <c r="D60" s="184">
        <f t="shared" si="3"/>
        <v>9.805E-05</v>
      </c>
      <c r="E60" s="184">
        <f t="shared" si="3"/>
        <v>0.0001003</v>
      </c>
      <c r="F60" s="184">
        <f t="shared" si="3"/>
        <v>0.0019608</v>
      </c>
      <c r="G60" s="184">
        <f t="shared" si="3"/>
        <v>0.0010026500000000001</v>
      </c>
      <c r="H60" s="184">
        <f t="shared" si="3"/>
        <v>0.0015162</v>
      </c>
      <c r="I60" s="184">
        <f t="shared" si="3"/>
        <v>0.0009804</v>
      </c>
      <c r="J60" s="184">
        <f t="shared" si="3"/>
        <v>0.0100775</v>
      </c>
      <c r="K60" s="184">
        <f t="shared" si="3"/>
        <v>8.1509348</v>
      </c>
    </row>
    <row r="61" spans="1:11" ht="12.75">
      <c r="A61" s="185"/>
      <c r="B61" s="179" t="s">
        <v>12</v>
      </c>
      <c r="C61" s="184">
        <f aca="true" t="shared" si="4" ref="C61:K61">MAX(C11:C54)</f>
        <v>0.0018819</v>
      </c>
      <c r="D61" s="184">
        <f t="shared" si="4"/>
        <v>0.0001026</v>
      </c>
      <c r="E61" s="184">
        <f t="shared" si="4"/>
        <v>0.0023298</v>
      </c>
      <c r="F61" s="184">
        <f t="shared" si="4"/>
        <v>0.0045372</v>
      </c>
      <c r="G61" s="184">
        <f t="shared" si="4"/>
        <v>0.0481283</v>
      </c>
      <c r="H61" s="184">
        <f t="shared" si="4"/>
        <v>0.023384600000000002</v>
      </c>
      <c r="I61" s="184">
        <f t="shared" si="4"/>
        <v>0.0058434</v>
      </c>
      <c r="J61" s="184">
        <f t="shared" si="4"/>
        <v>0.0902741</v>
      </c>
      <c r="K61" s="184">
        <f t="shared" si="4"/>
        <v>53.1974153</v>
      </c>
    </row>
    <row r="62" spans="1:11" ht="12.75">
      <c r="A62" s="185"/>
      <c r="B62" s="179" t="s">
        <v>13</v>
      </c>
      <c r="C62" s="184">
        <f aca="true" t="shared" si="5" ref="C62:K62">STDEVP(C11:C54)</f>
        <v>0.0004568546933654065</v>
      </c>
      <c r="D62" s="184">
        <f t="shared" si="5"/>
        <v>1.7068204174690233E-06</v>
      </c>
      <c r="E62" s="184">
        <f t="shared" si="5"/>
        <v>0.0003689016521716868</v>
      </c>
      <c r="F62" s="184">
        <f t="shared" si="5"/>
        <v>0.0010594485798038691</v>
      </c>
      <c r="G62" s="184">
        <f t="shared" si="5"/>
        <v>0.007177089241611003</v>
      </c>
      <c r="H62" s="184">
        <f t="shared" si="5"/>
        <v>0.004930371242177795</v>
      </c>
      <c r="I62" s="184">
        <f t="shared" si="5"/>
        <v>0.0012998028246857065</v>
      </c>
      <c r="J62" s="184">
        <f t="shared" si="5"/>
        <v>0.014652750245411284</v>
      </c>
      <c r="K62" s="184">
        <f t="shared" si="5"/>
        <v>9.067842283135956</v>
      </c>
    </row>
    <row r="64" ht="12.75">
      <c r="A64" s="192" t="s">
        <v>19</v>
      </c>
    </row>
    <row r="65" ht="12.75">
      <c r="A65" s="192" t="s">
        <v>53</v>
      </c>
    </row>
    <row r="66" ht="12.75">
      <c r="A66" s="192" t="s">
        <v>54</v>
      </c>
    </row>
    <row r="67" ht="12.75">
      <c r="A67" s="192" t="s">
        <v>57</v>
      </c>
    </row>
    <row r="69" ht="12.75">
      <c r="A69" s="192"/>
    </row>
    <row r="70" ht="12.75">
      <c r="A70" s="192"/>
    </row>
  </sheetData>
  <printOptions/>
  <pageMargins left="0.75" right="0.75" top="0.75" bottom="1.75" header="0.25" footer="0.25"/>
  <pageSetup fitToHeight="0" fitToWidth="1" horizontalDpi="600" verticalDpi="600" orientation="portrait" scale="88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5" customWidth="1"/>
    <col min="2" max="2" width="9.7109375" style="19" customWidth="1"/>
    <col min="3" max="7" width="9.7109375" style="14" customWidth="1"/>
    <col min="8" max="8" width="10.421875" style="14" bestFit="1" customWidth="1"/>
    <col min="9" max="11" width="9.7109375" style="14" customWidth="1"/>
    <col min="12" max="12" width="4.7109375" style="15" customWidth="1"/>
    <col min="13" max="13" width="9.7109375" style="14" customWidth="1"/>
    <col min="14" max="16384" width="9.140625" style="14" customWidth="1"/>
  </cols>
  <sheetData>
    <row r="1" spans="1:4" ht="12.75" customHeight="1">
      <c r="A1" s="161" t="s">
        <v>33</v>
      </c>
      <c r="B1" s="120"/>
      <c r="C1" s="121"/>
      <c r="D1" s="162" t="s">
        <v>34</v>
      </c>
    </row>
    <row r="2" spans="1:4" ht="12.75" customHeight="1">
      <c r="A2" s="161" t="s">
        <v>35</v>
      </c>
      <c r="B2" s="120"/>
      <c r="C2" s="121"/>
      <c r="D2" s="163" t="s">
        <v>36</v>
      </c>
    </row>
    <row r="3" spans="1:23" ht="12.75" customHeight="1">
      <c r="A3" s="161" t="s">
        <v>43</v>
      </c>
      <c r="B3" s="120"/>
      <c r="C3" s="121"/>
      <c r="D3" s="163" t="s">
        <v>37</v>
      </c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2.75" customHeight="1">
      <c r="A4" s="161" t="s">
        <v>48</v>
      </c>
      <c r="B4" s="120"/>
      <c r="C4" s="121"/>
      <c r="D4" s="163" t="s">
        <v>39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spans="1:23" ht="12.75" customHeight="1">
      <c r="A5" s="161" t="s">
        <v>40</v>
      </c>
      <c r="B5" s="120"/>
      <c r="C5" s="121"/>
      <c r="D5" s="164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3" ht="12.75" customHeight="1">
      <c r="A6" s="161" t="s">
        <v>41</v>
      </c>
      <c r="B6" s="120"/>
      <c r="C6" s="121"/>
      <c r="D6" s="164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2.75" customHeight="1">
      <c r="A7" s="165" t="s">
        <v>42</v>
      </c>
      <c r="B7" s="120"/>
      <c r="C7" s="121"/>
      <c r="D7" s="121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3:23" ht="12.75" customHeight="1"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1:12" s="13" customFormat="1" ht="12.75" customHeight="1">
      <c r="A9" s="16"/>
      <c r="B9" s="17" t="s">
        <v>17</v>
      </c>
      <c r="L9" s="16"/>
    </row>
    <row r="10" spans="1:13" s="13" customFormat="1" ht="12.75" customHeight="1">
      <c r="A10" s="135" t="s">
        <v>18</v>
      </c>
      <c r="B10" s="135" t="s">
        <v>0</v>
      </c>
      <c r="C10" s="135" t="s">
        <v>1</v>
      </c>
      <c r="D10" s="136" t="s">
        <v>2</v>
      </c>
      <c r="E10" s="136" t="s">
        <v>3</v>
      </c>
      <c r="F10" s="136" t="s">
        <v>4</v>
      </c>
      <c r="G10" s="137" t="s">
        <v>5</v>
      </c>
      <c r="H10" s="137" t="s">
        <v>15</v>
      </c>
      <c r="I10" s="137" t="s">
        <v>6</v>
      </c>
      <c r="J10" s="136" t="s">
        <v>7</v>
      </c>
      <c r="K10" s="136" t="s">
        <v>8</v>
      </c>
      <c r="L10" s="135" t="s">
        <v>18</v>
      </c>
      <c r="M10" s="136" t="s">
        <v>10</v>
      </c>
    </row>
    <row r="11" spans="1:13" ht="12.75" customHeight="1">
      <c r="A11" s="138"/>
      <c r="B11" s="145">
        <v>36897</v>
      </c>
      <c r="C11" s="139">
        <v>0.0013643</v>
      </c>
      <c r="D11" s="139">
        <v>5.015E-05</v>
      </c>
      <c r="E11" s="139">
        <v>0.0002708</v>
      </c>
      <c r="F11" s="139">
        <v>0.0023574</v>
      </c>
      <c r="G11" s="139">
        <v>0.0056878</v>
      </c>
      <c r="H11" s="139">
        <v>0.0046345</v>
      </c>
      <c r="I11" s="139">
        <v>0.0074233</v>
      </c>
      <c r="J11" s="139">
        <v>0.032201</v>
      </c>
      <c r="K11" s="140">
        <v>28.3667355</v>
      </c>
      <c r="L11" s="141"/>
      <c r="M11" s="142">
        <v>21.955157</v>
      </c>
    </row>
    <row r="12" spans="1:13" ht="12.75" customHeight="1">
      <c r="A12" s="138"/>
      <c r="B12" s="146">
        <v>36903</v>
      </c>
      <c r="C12" s="139"/>
      <c r="D12" s="139"/>
      <c r="E12" s="139"/>
      <c r="F12" s="139"/>
      <c r="G12" s="139"/>
      <c r="H12" s="139"/>
      <c r="I12" s="139"/>
      <c r="J12" s="139"/>
      <c r="K12" s="140"/>
      <c r="L12" s="141"/>
      <c r="M12" s="142">
        <v>30.5795583</v>
      </c>
    </row>
    <row r="13" spans="1:13" ht="12.75" customHeight="1">
      <c r="A13" s="138"/>
      <c r="B13" s="145">
        <v>36909</v>
      </c>
      <c r="C13" s="139">
        <v>0.0011737</v>
      </c>
      <c r="D13" s="139">
        <v>5.015E-05</v>
      </c>
      <c r="E13" s="139">
        <v>0.0002508</v>
      </c>
      <c r="F13" s="139">
        <v>0.00100315</v>
      </c>
      <c r="G13" s="139">
        <v>0.0100315</v>
      </c>
      <c r="H13" s="139">
        <v>0.005417</v>
      </c>
      <c r="I13" s="139">
        <v>0.0114359</v>
      </c>
      <c r="J13" s="139">
        <v>0.0432356</v>
      </c>
      <c r="K13" s="140">
        <v>20.8431416</v>
      </c>
      <c r="L13" s="141"/>
      <c r="M13" s="142">
        <v>18.9247078</v>
      </c>
    </row>
    <row r="14" spans="1:13" ht="12.75" customHeight="1">
      <c r="A14" s="138"/>
      <c r="B14" s="145">
        <v>36915</v>
      </c>
      <c r="C14" s="139">
        <v>0.0017267</v>
      </c>
      <c r="D14" s="139">
        <v>4.85E-05</v>
      </c>
      <c r="E14" s="139">
        <v>0.0003104</v>
      </c>
      <c r="F14" s="139">
        <v>0.0009701</v>
      </c>
      <c r="G14" s="139">
        <v>0.0094873</v>
      </c>
      <c r="H14" s="139">
        <v>0.0071592</v>
      </c>
      <c r="I14" s="139">
        <v>0.0014939</v>
      </c>
      <c r="J14" s="139">
        <v>0.0279382</v>
      </c>
      <c r="K14" s="140">
        <v>31.6621747</v>
      </c>
      <c r="L14" s="141"/>
      <c r="M14" s="142">
        <v>26.1657164</v>
      </c>
    </row>
    <row r="15" spans="1:13" ht="12.75" customHeight="1">
      <c r="A15" s="138"/>
      <c r="B15" s="145">
        <v>36921</v>
      </c>
      <c r="C15" s="139">
        <v>0.0008343000000000001</v>
      </c>
      <c r="D15" s="139">
        <v>4.85E-05</v>
      </c>
      <c r="E15" s="139">
        <v>0.0003298</v>
      </c>
      <c r="F15" s="139">
        <v>0.0009701</v>
      </c>
      <c r="G15" s="139">
        <v>0.0102828</v>
      </c>
      <c r="H15" s="139">
        <v>0.012610999999999999</v>
      </c>
      <c r="I15" s="139">
        <v>0.0047339999999999995</v>
      </c>
      <c r="J15" s="139">
        <v>0.0599506</v>
      </c>
      <c r="K15" s="140">
        <v>18.0811227</v>
      </c>
      <c r="L15" s="141"/>
      <c r="M15" s="142">
        <v>15.780206</v>
      </c>
    </row>
    <row r="16" spans="1:13" ht="12.75" customHeight="1">
      <c r="A16" s="138"/>
      <c r="B16" s="145">
        <v>36927</v>
      </c>
      <c r="C16" s="139">
        <v>0.0005983</v>
      </c>
      <c r="D16" s="139">
        <v>4.905E-05</v>
      </c>
      <c r="E16" s="139">
        <v>0.0001471</v>
      </c>
      <c r="F16" s="139">
        <v>0.0009808500000000001</v>
      </c>
      <c r="G16" s="139">
        <v>0.0048062</v>
      </c>
      <c r="H16" s="139">
        <v>0.004561</v>
      </c>
      <c r="I16" s="139">
        <v>0.0028935000000000002</v>
      </c>
      <c r="J16" s="139">
        <v>0.030994999999999998</v>
      </c>
      <c r="K16" s="140">
        <v>16.6745136</v>
      </c>
      <c r="L16" s="141"/>
      <c r="M16" s="142">
        <v>14.5376538</v>
      </c>
    </row>
    <row r="17" spans="1:13" ht="12.75" customHeight="1">
      <c r="A17" s="138"/>
      <c r="B17" s="145">
        <v>36933</v>
      </c>
      <c r="C17" s="139">
        <v>0.00020065</v>
      </c>
      <c r="D17" s="139">
        <v>5.015E-05</v>
      </c>
      <c r="E17" s="139">
        <v>0.0001103</v>
      </c>
      <c r="F17" s="139">
        <v>0.0021869</v>
      </c>
      <c r="G17" s="139">
        <v>0.0050559</v>
      </c>
      <c r="H17" s="139">
        <v>0.0042032</v>
      </c>
      <c r="I17" s="139">
        <v>0.0067913</v>
      </c>
      <c r="J17" s="139">
        <v>0.0144453</v>
      </c>
      <c r="K17" s="140">
        <v>11.5919076</v>
      </c>
      <c r="L17" s="141"/>
      <c r="M17" s="142">
        <v>7.4439793</v>
      </c>
    </row>
    <row r="18" spans="1:13" ht="12.75" customHeight="1">
      <c r="A18" s="138"/>
      <c r="B18" s="145">
        <v>36939</v>
      </c>
      <c r="C18" s="139">
        <v>0.00020065</v>
      </c>
      <c r="D18" s="139">
        <v>5.015E-05</v>
      </c>
      <c r="E18" s="139">
        <v>0.0001605</v>
      </c>
      <c r="F18" s="139">
        <v>0.00100315</v>
      </c>
      <c r="G18" s="139">
        <v>0.0041329999999999995</v>
      </c>
      <c r="H18" s="139">
        <v>0.0052364</v>
      </c>
      <c r="I18" s="139">
        <v>0.0014746</v>
      </c>
      <c r="J18" s="139">
        <v>0.0158497</v>
      </c>
      <c r="K18" s="140">
        <v>15.7438168</v>
      </c>
      <c r="L18" s="141"/>
      <c r="M18" s="142">
        <v>10.3855104</v>
      </c>
    </row>
    <row r="19" spans="1:13" ht="12.75" customHeight="1">
      <c r="A19" s="138"/>
      <c r="B19" s="145">
        <v>36945</v>
      </c>
      <c r="C19" s="139">
        <v>0.0006014</v>
      </c>
      <c r="D19" s="139">
        <v>4.85E-05</v>
      </c>
      <c r="E19" s="139">
        <v>0.00029099999999999997</v>
      </c>
      <c r="F19" s="139">
        <v>0.0009701</v>
      </c>
      <c r="G19" s="139">
        <v>0.0053451</v>
      </c>
      <c r="H19" s="139">
        <v>0.0042004</v>
      </c>
      <c r="I19" s="139">
        <v>0.0041034</v>
      </c>
      <c r="J19" s="139">
        <v>0.0167823</v>
      </c>
      <c r="K19" s="140">
        <v>19.4015028</v>
      </c>
      <c r="L19" s="141"/>
      <c r="M19" s="142">
        <v>14.2565955</v>
      </c>
    </row>
    <row r="20" spans="1:13" ht="12.75" customHeight="1">
      <c r="A20" s="138"/>
      <c r="B20" s="145">
        <v>36951</v>
      </c>
      <c r="C20" s="139">
        <v>0.0007288</v>
      </c>
      <c r="D20" s="139">
        <v>5.13E-05</v>
      </c>
      <c r="E20" s="139">
        <v>0.000233</v>
      </c>
      <c r="F20" s="139">
        <v>0.00102645</v>
      </c>
      <c r="G20" s="139">
        <v>0.0053274</v>
      </c>
      <c r="H20" s="139">
        <v>0.0100184</v>
      </c>
      <c r="I20" s="139">
        <v>0.0019914</v>
      </c>
      <c r="J20" s="139">
        <v>0.0223772</v>
      </c>
      <c r="K20" s="140">
        <v>26.3176752</v>
      </c>
      <c r="L20" s="141"/>
      <c r="M20" s="142">
        <v>18.3326236</v>
      </c>
    </row>
    <row r="21" spans="1:13" ht="12.75" customHeight="1">
      <c r="A21" s="138"/>
      <c r="B21" s="145">
        <v>36957</v>
      </c>
      <c r="C21" s="139">
        <v>0.0010045</v>
      </c>
      <c r="D21" s="139">
        <v>5.075E-05</v>
      </c>
      <c r="E21" s="139">
        <v>0.0003145</v>
      </c>
      <c r="F21" s="139">
        <v>0.0010147</v>
      </c>
      <c r="G21" s="139">
        <v>0.0073158</v>
      </c>
      <c r="H21" s="139">
        <v>0.0057228</v>
      </c>
      <c r="I21" s="139">
        <v>0.0044341</v>
      </c>
      <c r="J21" s="139">
        <v>0.0507338</v>
      </c>
      <c r="K21" s="140">
        <v>18.0950598</v>
      </c>
      <c r="L21" s="141"/>
      <c r="M21" s="142">
        <v>13.88558</v>
      </c>
    </row>
    <row r="22" spans="1:13" ht="12.75" customHeight="1">
      <c r="A22" s="138"/>
      <c r="B22" s="145">
        <v>36963</v>
      </c>
      <c r="C22" s="139">
        <v>0.0011544</v>
      </c>
      <c r="D22" s="139">
        <v>4.85E-05</v>
      </c>
      <c r="E22" s="139">
        <v>0.0002619</v>
      </c>
      <c r="F22" s="139">
        <v>0.001979</v>
      </c>
      <c r="G22" s="139">
        <v>0.0091769</v>
      </c>
      <c r="H22" s="139">
        <v>0.0111559</v>
      </c>
      <c r="I22" s="139">
        <v>0.0058981</v>
      </c>
      <c r="J22" s="139">
        <v>0.0467576</v>
      </c>
      <c r="K22" s="140">
        <v>26.7040129</v>
      </c>
      <c r="L22" s="141"/>
      <c r="M22" s="142">
        <v>14.8587666</v>
      </c>
    </row>
    <row r="23" spans="1:13" ht="12.75" customHeight="1">
      <c r="A23" s="138"/>
      <c r="B23" s="145">
        <v>36969</v>
      </c>
      <c r="C23" s="139">
        <v>0.0010036</v>
      </c>
      <c r="D23" s="139">
        <v>4.6450000000000004E-05</v>
      </c>
      <c r="E23" s="139">
        <v>0.0002992</v>
      </c>
      <c r="F23" s="139">
        <v>0.0009292500000000001</v>
      </c>
      <c r="G23" s="139">
        <v>0.0059378</v>
      </c>
      <c r="H23" s="139">
        <v>0.0081958</v>
      </c>
      <c r="I23" s="139">
        <v>0.0035868000000000002</v>
      </c>
      <c r="J23" s="139">
        <v>0.0196067</v>
      </c>
      <c r="K23" s="140">
        <v>18.3264776</v>
      </c>
      <c r="L23" s="141"/>
      <c r="M23" s="142">
        <v>10.4799552</v>
      </c>
    </row>
    <row r="24" spans="1:13" ht="12.75" customHeight="1">
      <c r="A24" s="138"/>
      <c r="B24" s="145">
        <v>36975</v>
      </c>
      <c r="C24" s="139">
        <v>0.0006253</v>
      </c>
      <c r="D24" s="139">
        <v>4.6E-05</v>
      </c>
      <c r="E24" s="139">
        <v>0.0001922</v>
      </c>
      <c r="F24" s="139">
        <v>0.00091955</v>
      </c>
      <c r="G24" s="139">
        <v>0.004469</v>
      </c>
      <c r="H24" s="139">
        <v>0.0049196000000000005</v>
      </c>
      <c r="I24" s="139">
        <v>0.0015448</v>
      </c>
      <c r="J24" s="139">
        <v>0.0138852</v>
      </c>
      <c r="K24" s="140">
        <v>19.7447901</v>
      </c>
      <c r="L24" s="141"/>
      <c r="M24" s="142">
        <v>14.3333092</v>
      </c>
    </row>
    <row r="25" spans="1:13" ht="12.75" customHeight="1">
      <c r="A25" s="138"/>
      <c r="B25" s="145">
        <v>36981</v>
      </c>
      <c r="C25" s="139">
        <v>0.0010129</v>
      </c>
      <c r="D25" s="139">
        <v>4.6450000000000004E-05</v>
      </c>
      <c r="E25" s="139">
        <v>0.0002648</v>
      </c>
      <c r="F25" s="139">
        <v>0.0009292500000000001</v>
      </c>
      <c r="G25" s="139">
        <v>0.0091808</v>
      </c>
      <c r="H25" s="139">
        <v>0.0037634</v>
      </c>
      <c r="I25" s="139">
        <v>0.0041815</v>
      </c>
      <c r="J25" s="139">
        <v>0.0157969</v>
      </c>
      <c r="K25" s="140">
        <v>16.4938298</v>
      </c>
      <c r="L25" s="141"/>
      <c r="M25" s="142">
        <v>12.1147115</v>
      </c>
    </row>
    <row r="26" spans="1:13" ht="12.75" customHeight="1">
      <c r="A26" s="138"/>
      <c r="B26" s="145">
        <v>36987</v>
      </c>
      <c r="C26" s="139">
        <v>0.0010851</v>
      </c>
      <c r="D26" s="139">
        <v>4.6E-05</v>
      </c>
      <c r="E26" s="139">
        <v>0.0003494</v>
      </c>
      <c r="F26" s="139">
        <v>0.00091955</v>
      </c>
      <c r="G26" s="139">
        <v>0.0083587</v>
      </c>
      <c r="H26" s="139">
        <v>0.020138200000000002</v>
      </c>
      <c r="I26" s="139">
        <v>0.004846</v>
      </c>
      <c r="J26" s="139">
        <v>0.0219773</v>
      </c>
      <c r="K26" s="140">
        <v>54.100213999999994</v>
      </c>
      <c r="L26" s="141"/>
      <c r="M26" s="142">
        <v>28.6082343</v>
      </c>
    </row>
    <row r="27" spans="1:13" ht="12.75" customHeight="1">
      <c r="A27" s="138"/>
      <c r="B27" s="145">
        <v>36993</v>
      </c>
      <c r="C27" s="139">
        <v>0.0010988</v>
      </c>
      <c r="D27" s="139">
        <v>4.695E-05</v>
      </c>
      <c r="E27" s="139">
        <v>0.0001784</v>
      </c>
      <c r="F27" s="139">
        <v>0.0019628000000000002</v>
      </c>
      <c r="G27" s="139">
        <v>0.0066583</v>
      </c>
      <c r="H27" s="139">
        <v>0.0098607</v>
      </c>
      <c r="I27" s="139">
        <v>0.0047144</v>
      </c>
      <c r="J27" s="139">
        <v>0.0708093</v>
      </c>
      <c r="K27" s="140">
        <v>32.0864381</v>
      </c>
      <c r="L27" s="141"/>
      <c r="M27" s="142">
        <v>20.3176848</v>
      </c>
    </row>
    <row r="28" spans="1:13" ht="12.75" customHeight="1">
      <c r="A28" s="138"/>
      <c r="B28" s="146">
        <v>36999</v>
      </c>
      <c r="C28" s="139"/>
      <c r="D28" s="139"/>
      <c r="E28" s="139"/>
      <c r="F28" s="139"/>
      <c r="G28" s="139"/>
      <c r="H28" s="139"/>
      <c r="I28" s="139"/>
      <c r="J28" s="139"/>
      <c r="K28" s="140"/>
      <c r="L28" s="141"/>
      <c r="M28" s="142">
        <v>21.7772886</v>
      </c>
    </row>
    <row r="29" spans="1:13" ht="12.75" customHeight="1">
      <c r="A29" s="138"/>
      <c r="B29" s="145">
        <v>37005</v>
      </c>
      <c r="C29" s="139"/>
      <c r="D29" s="139"/>
      <c r="E29" s="139"/>
      <c r="F29" s="139"/>
      <c r="G29" s="139"/>
      <c r="H29" s="139"/>
      <c r="I29" s="139"/>
      <c r="J29" s="139"/>
      <c r="K29" s="140"/>
      <c r="L29" s="141"/>
      <c r="M29" s="142"/>
    </row>
    <row r="30" spans="1:13" ht="12.75" customHeight="1">
      <c r="A30" s="138"/>
      <c r="B30" s="146">
        <v>37011</v>
      </c>
      <c r="C30" s="139"/>
      <c r="D30" s="139"/>
      <c r="E30" s="139"/>
      <c r="F30" s="139"/>
      <c r="G30" s="139"/>
      <c r="H30" s="139"/>
      <c r="I30" s="139"/>
      <c r="J30" s="139"/>
      <c r="K30" s="140"/>
      <c r="L30" s="141"/>
      <c r="M30" s="142"/>
    </row>
    <row r="31" spans="1:13" ht="12.75" customHeight="1">
      <c r="A31" s="138"/>
      <c r="B31" s="145">
        <v>37017</v>
      </c>
      <c r="C31" s="139"/>
      <c r="D31" s="139"/>
      <c r="E31" s="139"/>
      <c r="F31" s="139"/>
      <c r="G31" s="139"/>
      <c r="H31" s="139"/>
      <c r="I31" s="139"/>
      <c r="J31" s="139"/>
      <c r="K31" s="140"/>
      <c r="L31" s="141"/>
      <c r="M31" s="142"/>
    </row>
    <row r="32" spans="1:13" ht="12.75" customHeight="1">
      <c r="A32" s="138"/>
      <c r="B32" s="145">
        <v>37023</v>
      </c>
      <c r="C32" s="139">
        <v>0.0005335</v>
      </c>
      <c r="D32" s="139">
        <v>4.85E-05</v>
      </c>
      <c r="E32" s="139">
        <v>0.0001552</v>
      </c>
      <c r="F32" s="139">
        <v>0.0009701</v>
      </c>
      <c r="G32" s="139">
        <v>0.0056361</v>
      </c>
      <c r="H32" s="139">
        <v>0.0212446</v>
      </c>
      <c r="I32" s="139">
        <v>0.0015133</v>
      </c>
      <c r="J32" s="139">
        <v>0.0162973</v>
      </c>
      <c r="K32" s="140">
        <v>68.7406023</v>
      </c>
      <c r="L32" s="141">
        <v>5</v>
      </c>
      <c r="M32" s="142">
        <v>27.2653988</v>
      </c>
    </row>
    <row r="33" spans="1:13" ht="12.75" customHeight="1">
      <c r="A33" s="138"/>
      <c r="B33" s="145">
        <v>37029</v>
      </c>
      <c r="C33" s="139">
        <v>0.0010612</v>
      </c>
      <c r="D33" s="139">
        <v>4.695E-05</v>
      </c>
      <c r="E33" s="139">
        <v>0.0001878</v>
      </c>
      <c r="F33" s="139">
        <v>0.0020942</v>
      </c>
      <c r="G33" s="139">
        <v>0.0060761</v>
      </c>
      <c r="H33" s="139">
        <v>0.0091939</v>
      </c>
      <c r="I33" s="139">
        <v>0.0030052</v>
      </c>
      <c r="J33" s="139">
        <v>0.0251683</v>
      </c>
      <c r="K33" s="140">
        <v>44.7123211</v>
      </c>
      <c r="L33" s="141"/>
      <c r="M33" s="142"/>
    </row>
    <row r="34" spans="1:13" ht="12.75" customHeight="1">
      <c r="A34" s="138"/>
      <c r="B34" s="146">
        <v>37035</v>
      </c>
      <c r="C34" s="139"/>
      <c r="D34" s="139"/>
      <c r="E34" s="139"/>
      <c r="F34" s="139"/>
      <c r="G34" s="139"/>
      <c r="H34" s="139"/>
      <c r="I34" s="139"/>
      <c r="J34" s="139"/>
      <c r="K34" s="140"/>
      <c r="L34" s="141"/>
      <c r="M34" s="142">
        <v>34.6628859</v>
      </c>
    </row>
    <row r="35" spans="1:13" ht="12.75" customHeight="1">
      <c r="A35" s="138"/>
      <c r="B35" s="145">
        <v>37041</v>
      </c>
      <c r="C35" s="139"/>
      <c r="D35" s="139"/>
      <c r="E35" s="139"/>
      <c r="F35" s="139"/>
      <c r="G35" s="139"/>
      <c r="H35" s="139"/>
      <c r="I35" s="139"/>
      <c r="J35" s="139"/>
      <c r="K35" s="140"/>
      <c r="L35" s="141"/>
      <c r="M35" s="142"/>
    </row>
    <row r="36" spans="1:13" ht="12.75" customHeight="1">
      <c r="A36" s="138"/>
      <c r="B36" s="146">
        <v>37047</v>
      </c>
      <c r="C36" s="139"/>
      <c r="D36" s="139"/>
      <c r="E36" s="139"/>
      <c r="F36" s="139"/>
      <c r="G36" s="139"/>
      <c r="H36" s="139"/>
      <c r="I36" s="139"/>
      <c r="J36" s="139"/>
      <c r="K36" s="140"/>
      <c r="L36" s="141"/>
      <c r="M36" s="142"/>
    </row>
    <row r="37" spans="1:13" ht="12.75" customHeight="1">
      <c r="A37" s="138"/>
      <c r="B37" s="145">
        <v>37053</v>
      </c>
      <c r="C37" s="139">
        <v>0.0015771000000000001</v>
      </c>
      <c r="D37" s="139">
        <v>4.96E-05</v>
      </c>
      <c r="E37" s="139">
        <v>0.0002837</v>
      </c>
      <c r="F37" s="139">
        <v>0.0025293</v>
      </c>
      <c r="G37" s="139">
        <v>0.0091451</v>
      </c>
      <c r="H37" s="139">
        <v>0.0150765</v>
      </c>
      <c r="I37" s="139">
        <v>0.0062389</v>
      </c>
      <c r="J37" s="139">
        <v>0.049593700000000004</v>
      </c>
      <c r="K37" s="140">
        <v>50.0345612</v>
      </c>
      <c r="L37" s="141"/>
      <c r="M37" s="142">
        <v>42.0798352</v>
      </c>
    </row>
    <row r="38" spans="1:13" ht="12.75" customHeight="1">
      <c r="A38" s="138"/>
      <c r="B38" s="145">
        <v>37059</v>
      </c>
      <c r="C38" s="139">
        <v>0.0005626</v>
      </c>
      <c r="D38" s="139">
        <v>4.85E-05</v>
      </c>
      <c r="E38" s="139">
        <v>0.00021920000000000002</v>
      </c>
      <c r="F38" s="139">
        <v>0.0009701</v>
      </c>
      <c r="G38" s="139">
        <v>0.0042877</v>
      </c>
      <c r="H38" s="139">
        <v>0.0052772</v>
      </c>
      <c r="I38" s="139">
        <v>0.0010865</v>
      </c>
      <c r="J38" s="139">
        <v>0.0111559</v>
      </c>
      <c r="K38" s="140">
        <v>21.2069204</v>
      </c>
      <c r="L38" s="141"/>
      <c r="M38" s="142">
        <v>16.858423</v>
      </c>
    </row>
    <row r="39" spans="1:13" ht="12.75" customHeight="1">
      <c r="A39" s="138"/>
      <c r="B39" s="145">
        <v>37065</v>
      </c>
      <c r="C39" s="139">
        <v>0.0006455</v>
      </c>
      <c r="D39" s="139">
        <v>4.745E-05</v>
      </c>
      <c r="E39" s="139">
        <v>9.4E-05</v>
      </c>
      <c r="F39" s="139">
        <v>0.0009492</v>
      </c>
      <c r="G39" s="139">
        <v>0.0029709999999999997</v>
      </c>
      <c r="H39" s="139">
        <v>0.0038158000000000003</v>
      </c>
      <c r="I39" s="139">
        <v>0.0013479</v>
      </c>
      <c r="J39" s="139">
        <v>0.0095871</v>
      </c>
      <c r="K39" s="140">
        <v>15.6883859</v>
      </c>
      <c r="L39" s="141"/>
      <c r="M39" s="142">
        <v>12.1074129</v>
      </c>
    </row>
    <row r="40" spans="1:13" ht="12.75" customHeight="1">
      <c r="A40" s="138"/>
      <c r="B40" s="145">
        <v>37071</v>
      </c>
      <c r="C40" s="139">
        <v>0.0015832</v>
      </c>
      <c r="D40" s="139">
        <v>4.8E-05</v>
      </c>
      <c r="E40" s="139">
        <v>0.0002975</v>
      </c>
      <c r="F40" s="139">
        <v>0.0021302</v>
      </c>
      <c r="G40" s="139">
        <v>0.0078586</v>
      </c>
      <c r="H40" s="139">
        <v>0.016503900000000002</v>
      </c>
      <c r="I40" s="139">
        <v>0.0069662000000000005</v>
      </c>
      <c r="J40" s="139">
        <v>0.039532700000000004</v>
      </c>
      <c r="K40" s="140">
        <v>61.0101702</v>
      </c>
      <c r="L40" s="141"/>
      <c r="M40" s="142">
        <v>57.6558066</v>
      </c>
    </row>
    <row r="41" spans="1:13" ht="12.75" customHeight="1">
      <c r="A41" s="138"/>
      <c r="B41" s="145">
        <v>37077</v>
      </c>
      <c r="C41" s="139">
        <v>0.00065</v>
      </c>
      <c r="D41" s="139">
        <v>4.85E-05</v>
      </c>
      <c r="E41" s="139">
        <v>9.6E-05</v>
      </c>
      <c r="F41" s="139">
        <v>0.0009701</v>
      </c>
      <c r="G41" s="139">
        <v>0.0043459</v>
      </c>
      <c r="H41" s="139">
        <v>0.0077897</v>
      </c>
      <c r="I41" s="139">
        <v>0.00048505</v>
      </c>
      <c r="J41" s="139">
        <v>0.0095552</v>
      </c>
      <c r="K41" s="140">
        <v>22.7967658</v>
      </c>
      <c r="L41" s="141"/>
      <c r="M41" s="142">
        <v>14.8354122</v>
      </c>
    </row>
    <row r="42" spans="1:13" ht="12.75" customHeight="1">
      <c r="A42" s="138"/>
      <c r="B42" s="145">
        <v>37083</v>
      </c>
      <c r="C42" s="139">
        <v>0.0007567</v>
      </c>
      <c r="D42" s="139">
        <v>4.85E-05</v>
      </c>
      <c r="E42" s="139">
        <v>0.0001164</v>
      </c>
      <c r="F42" s="139">
        <v>0.0009701</v>
      </c>
      <c r="G42" s="139">
        <v>0.0070136</v>
      </c>
      <c r="H42" s="139">
        <v>0.0300723</v>
      </c>
      <c r="I42" s="139">
        <v>0.0010283</v>
      </c>
      <c r="J42" s="139">
        <v>0.015230200000000001</v>
      </c>
      <c r="K42" s="140">
        <v>48.2881847</v>
      </c>
      <c r="L42" s="141"/>
      <c r="M42" s="142">
        <v>25.0730727</v>
      </c>
    </row>
    <row r="43" spans="1:13" ht="12.75" customHeight="1">
      <c r="A43" s="138"/>
      <c r="B43" s="145">
        <v>37089</v>
      </c>
      <c r="C43" s="139">
        <v>0.0011059</v>
      </c>
      <c r="D43" s="139">
        <v>4.85E-05</v>
      </c>
      <c r="E43" s="139">
        <v>0.000194</v>
      </c>
      <c r="F43" s="139">
        <v>0.0009701</v>
      </c>
      <c r="G43" s="139">
        <v>0.0087986</v>
      </c>
      <c r="H43" s="139">
        <v>0.029005200000000002</v>
      </c>
      <c r="I43" s="139">
        <v>0.0042004</v>
      </c>
      <c r="J43" s="139">
        <v>0.0235728</v>
      </c>
      <c r="K43" s="140">
        <v>61.276413</v>
      </c>
      <c r="L43" s="141"/>
      <c r="M43" s="142">
        <v>44.6594951</v>
      </c>
    </row>
    <row r="44" spans="1:13" ht="12.75" customHeight="1">
      <c r="A44" s="138"/>
      <c r="B44" s="145">
        <v>37095</v>
      </c>
      <c r="C44" s="139">
        <v>0.0004366</v>
      </c>
      <c r="D44" s="139">
        <v>4.745E-05</v>
      </c>
      <c r="E44" s="139">
        <v>0.0001139</v>
      </c>
      <c r="F44" s="139">
        <v>0.0009492</v>
      </c>
      <c r="G44" s="139">
        <v>0.0055054</v>
      </c>
      <c r="H44" s="139">
        <v>0.0159468</v>
      </c>
      <c r="I44" s="139">
        <v>0.0050308</v>
      </c>
      <c r="J44" s="139">
        <v>0.0220217</v>
      </c>
      <c r="K44" s="140">
        <v>26.6307055</v>
      </c>
      <c r="L44" s="141"/>
      <c r="M44" s="142">
        <v>25.4102412</v>
      </c>
    </row>
    <row r="45" spans="1:13" ht="12.75" customHeight="1">
      <c r="A45" s="138"/>
      <c r="B45" s="145">
        <v>37101</v>
      </c>
      <c r="C45" s="139"/>
      <c r="D45" s="139"/>
      <c r="E45" s="139"/>
      <c r="F45" s="139"/>
      <c r="G45" s="139"/>
      <c r="H45" s="139"/>
      <c r="I45" s="139"/>
      <c r="J45" s="139"/>
      <c r="K45" s="140"/>
      <c r="L45" s="141"/>
      <c r="M45" s="142">
        <v>11.2798176</v>
      </c>
    </row>
    <row r="46" spans="1:13" ht="12.75" customHeight="1">
      <c r="A46" s="138"/>
      <c r="B46" s="145">
        <v>37107</v>
      </c>
      <c r="C46" s="139"/>
      <c r="D46" s="139"/>
      <c r="E46" s="139"/>
      <c r="F46" s="139"/>
      <c r="G46" s="139"/>
      <c r="H46" s="139"/>
      <c r="I46" s="139"/>
      <c r="J46" s="139"/>
      <c r="K46" s="140"/>
      <c r="L46" s="141"/>
      <c r="M46" s="142">
        <v>29.5175661</v>
      </c>
    </row>
    <row r="47" spans="1:13" ht="12.75" customHeight="1">
      <c r="A47" s="138"/>
      <c r="B47" s="145">
        <v>37113</v>
      </c>
      <c r="C47" s="139">
        <v>0.0019109</v>
      </c>
      <c r="D47" s="139">
        <v>5.195E-05</v>
      </c>
      <c r="E47" s="139">
        <v>0.00032199999999999997</v>
      </c>
      <c r="F47" s="139">
        <v>0.0034999000000000002</v>
      </c>
      <c r="G47" s="139">
        <v>0.0086407</v>
      </c>
      <c r="H47" s="139">
        <v>0.0329221</v>
      </c>
      <c r="I47" s="139">
        <v>0.0071764</v>
      </c>
      <c r="J47" s="139">
        <v>0.0540047</v>
      </c>
      <c r="K47" s="140">
        <v>60.1782629</v>
      </c>
      <c r="L47" s="141"/>
      <c r="M47" s="142">
        <v>39.2647997</v>
      </c>
    </row>
    <row r="48" spans="1:13" ht="12.75" customHeight="1">
      <c r="A48" s="138"/>
      <c r="B48" s="145">
        <v>37119</v>
      </c>
      <c r="C48" s="139">
        <v>0.0009854</v>
      </c>
      <c r="D48" s="139">
        <v>5.13E-05</v>
      </c>
      <c r="E48" s="139">
        <v>0.0001745</v>
      </c>
      <c r="F48" s="139">
        <v>0.0025251</v>
      </c>
      <c r="G48" s="139">
        <v>0.004536999999999999</v>
      </c>
      <c r="H48" s="139">
        <v>0.012523</v>
      </c>
      <c r="I48" s="139">
        <v>0.0032539</v>
      </c>
      <c r="J48" s="139">
        <v>0.0219666</v>
      </c>
      <c r="K48" s="140">
        <v>45.849211</v>
      </c>
      <c r="L48" s="141"/>
      <c r="M48" s="142">
        <v>28.6593191</v>
      </c>
    </row>
    <row r="49" spans="1:13" ht="12.75" customHeight="1">
      <c r="A49" s="138"/>
      <c r="B49" s="145">
        <v>37125</v>
      </c>
      <c r="C49" s="139">
        <v>0.0017758000000000001</v>
      </c>
      <c r="D49" s="139">
        <v>5.13E-05</v>
      </c>
      <c r="E49" s="139">
        <v>0.0004414</v>
      </c>
      <c r="F49" s="139">
        <v>0.0028639</v>
      </c>
      <c r="G49" s="139">
        <v>0.0100081</v>
      </c>
      <c r="H49" s="139">
        <v>0.0283307</v>
      </c>
      <c r="I49" s="139">
        <v>0.0035003</v>
      </c>
      <c r="J49" s="139">
        <v>0.053273999999999995</v>
      </c>
      <c r="K49" s="140">
        <v>50.4968611</v>
      </c>
      <c r="L49" s="141"/>
      <c r="M49" s="142">
        <v>33.7849612</v>
      </c>
    </row>
    <row r="50" spans="1:13" ht="12.75" customHeight="1">
      <c r="A50" s="138"/>
      <c r="B50" s="145">
        <v>37131</v>
      </c>
      <c r="C50" s="139">
        <v>0.001242</v>
      </c>
      <c r="D50" s="139">
        <v>5.13E-05</v>
      </c>
      <c r="E50" s="139">
        <v>0.0003285</v>
      </c>
      <c r="F50" s="139">
        <v>0.0024635</v>
      </c>
      <c r="G50" s="139">
        <v>0.0068979</v>
      </c>
      <c r="H50" s="139">
        <v>0.0176554</v>
      </c>
      <c r="I50" s="139">
        <v>0.0021145</v>
      </c>
      <c r="J50" s="139">
        <v>0.0241222</v>
      </c>
      <c r="K50" s="140">
        <v>39.4337431</v>
      </c>
      <c r="L50" s="141"/>
      <c r="M50" s="142">
        <v>28.475409</v>
      </c>
    </row>
    <row r="51" spans="1:13" ht="12.75" customHeight="1">
      <c r="A51" s="138"/>
      <c r="B51" s="145">
        <v>37137</v>
      </c>
      <c r="C51" s="139">
        <v>0.0011394</v>
      </c>
      <c r="D51" s="139">
        <v>5.13E-05</v>
      </c>
      <c r="E51" s="139">
        <v>0.0001848</v>
      </c>
      <c r="F51" s="139">
        <v>0.0023096</v>
      </c>
      <c r="G51" s="139">
        <v>0.0045062</v>
      </c>
      <c r="H51" s="139">
        <v>0.0065181</v>
      </c>
      <c r="I51" s="139">
        <v>0.002443</v>
      </c>
      <c r="J51" s="139">
        <v>0.0223772</v>
      </c>
      <c r="K51" s="140">
        <v>25.832950999999998</v>
      </c>
      <c r="L51" s="141"/>
      <c r="M51" s="142">
        <v>18.8193925</v>
      </c>
    </row>
    <row r="52" spans="1:13" ht="12.75" customHeight="1">
      <c r="A52" s="138"/>
      <c r="B52" s="145">
        <v>37143</v>
      </c>
      <c r="C52" s="139">
        <v>0.0004668</v>
      </c>
      <c r="D52" s="139">
        <v>5.075E-05</v>
      </c>
      <c r="E52" s="139">
        <v>0.00040280000000000003</v>
      </c>
      <c r="F52" s="139">
        <v>0.0010147</v>
      </c>
      <c r="G52" s="139">
        <v>0.0036528</v>
      </c>
      <c r="H52" s="139">
        <v>0.0052662</v>
      </c>
      <c r="I52" s="139">
        <v>0.0031455</v>
      </c>
      <c r="J52" s="139">
        <v>0.0096902</v>
      </c>
      <c r="K52" s="140">
        <v>18.4614707</v>
      </c>
      <c r="L52" s="141"/>
      <c r="M52" s="142">
        <v>10.133519</v>
      </c>
    </row>
    <row r="53" spans="1:13" ht="12.75" customHeight="1">
      <c r="A53" s="138"/>
      <c r="B53" s="145">
        <v>37149</v>
      </c>
      <c r="C53" s="139">
        <v>0.001106</v>
      </c>
      <c r="D53" s="139">
        <v>5.075E-05</v>
      </c>
      <c r="E53" s="139">
        <v>0.0001471</v>
      </c>
      <c r="F53" s="139">
        <v>0.0010147</v>
      </c>
      <c r="G53" s="139">
        <v>0.0069911</v>
      </c>
      <c r="H53" s="139">
        <v>0.0043327</v>
      </c>
      <c r="I53" s="139">
        <v>0.001106</v>
      </c>
      <c r="J53" s="139">
        <v>0.0133937</v>
      </c>
      <c r="K53" s="140">
        <v>13.5008313</v>
      </c>
      <c r="L53" s="141"/>
      <c r="M53" s="142">
        <v>9.4874246</v>
      </c>
    </row>
    <row r="54" spans="1:13" ht="12.75" customHeight="1">
      <c r="A54" s="138"/>
      <c r="B54" s="145">
        <v>37155</v>
      </c>
      <c r="C54" s="139">
        <v>0.0012805</v>
      </c>
      <c r="D54" s="139">
        <v>4.85E-05</v>
      </c>
      <c r="E54" s="139">
        <v>0.0001698</v>
      </c>
      <c r="F54" s="139">
        <v>0.0021245</v>
      </c>
      <c r="G54" s="139">
        <v>0.0054809</v>
      </c>
      <c r="H54" s="139">
        <v>0.0061794</v>
      </c>
      <c r="I54" s="139">
        <v>0.0027065</v>
      </c>
      <c r="J54" s="139">
        <v>0.0207596</v>
      </c>
      <c r="K54" s="140">
        <v>25.6261516</v>
      </c>
      <c r="L54" s="141"/>
      <c r="M54" s="142">
        <v>22.0108252</v>
      </c>
    </row>
    <row r="55" spans="1:13" ht="12.75" customHeight="1">
      <c r="A55" s="138"/>
      <c r="B55" s="145">
        <v>37161</v>
      </c>
      <c r="C55" s="139">
        <v>0.0007141000000000001</v>
      </c>
      <c r="D55" s="139">
        <v>4.96E-05</v>
      </c>
      <c r="E55" s="139">
        <v>0.0002579</v>
      </c>
      <c r="F55" s="139">
        <v>0.0024103</v>
      </c>
      <c r="G55" s="139">
        <v>0.0068241000000000005</v>
      </c>
      <c r="H55" s="139">
        <v>0.0080143</v>
      </c>
      <c r="I55" s="139">
        <v>0.0017358</v>
      </c>
      <c r="J55" s="139">
        <v>0.0604052</v>
      </c>
      <c r="K55" s="140">
        <v>16.9720758</v>
      </c>
      <c r="L55" s="141"/>
      <c r="M55" s="142">
        <v>11.4724858</v>
      </c>
    </row>
    <row r="56" spans="1:13" ht="12.75" customHeight="1">
      <c r="A56" s="138"/>
      <c r="B56" s="145">
        <v>37167</v>
      </c>
      <c r="C56" s="139">
        <v>0.0020324</v>
      </c>
      <c r="D56" s="139">
        <v>5.13E-05</v>
      </c>
      <c r="E56" s="139">
        <v>0.0004722</v>
      </c>
      <c r="F56" s="139">
        <v>0.0032231</v>
      </c>
      <c r="G56" s="139">
        <v>0.0132415</v>
      </c>
      <c r="H56" s="139">
        <v>0.037774300000000004</v>
      </c>
      <c r="I56" s="139">
        <v>0.0054506</v>
      </c>
      <c r="J56" s="139">
        <v>0.0853001</v>
      </c>
      <c r="K56" s="140">
        <v>47.0182519</v>
      </c>
      <c r="L56" s="141"/>
      <c r="M56" s="142">
        <v>35.4363312</v>
      </c>
    </row>
    <row r="57" spans="1:13" ht="12.75" customHeight="1">
      <c r="A57" s="138"/>
      <c r="B57" s="145">
        <v>37173</v>
      </c>
      <c r="C57" s="139">
        <v>0.000781</v>
      </c>
      <c r="D57" s="139">
        <v>5.195E-05</v>
      </c>
      <c r="E57" s="139">
        <v>0.0001932</v>
      </c>
      <c r="F57" s="139">
        <v>0.0025444</v>
      </c>
      <c r="G57" s="139">
        <v>0.0065221</v>
      </c>
      <c r="H57" s="139">
        <v>0.0127742</v>
      </c>
      <c r="I57" s="139">
        <v>0.0045073</v>
      </c>
      <c r="J57" s="139">
        <v>0.0388418</v>
      </c>
      <c r="K57" s="140">
        <v>24.2040089</v>
      </c>
      <c r="L57" s="141"/>
      <c r="M57" s="142">
        <v>14.6241747</v>
      </c>
    </row>
    <row r="58" spans="1:13" ht="12.75" customHeight="1">
      <c r="A58" s="138"/>
      <c r="B58" s="145">
        <v>37179</v>
      </c>
      <c r="C58" s="139">
        <v>0.0009752000000000001</v>
      </c>
      <c r="D58" s="139">
        <v>5.13E-05</v>
      </c>
      <c r="E58" s="139">
        <v>0.0001961</v>
      </c>
      <c r="F58" s="139">
        <v>0.0023198</v>
      </c>
      <c r="G58" s="139">
        <v>0.0035413000000000003</v>
      </c>
      <c r="H58" s="139">
        <v>0.0078423</v>
      </c>
      <c r="I58" s="139">
        <v>0.0023096</v>
      </c>
      <c r="J58" s="139">
        <v>0.021248</v>
      </c>
      <c r="K58" s="140">
        <v>19.7596413</v>
      </c>
      <c r="L58" s="141"/>
      <c r="M58" s="142">
        <v>12.9697226</v>
      </c>
    </row>
    <row r="59" spans="1:13" ht="12.75" customHeight="1">
      <c r="A59" s="138"/>
      <c r="B59" s="145">
        <v>37185</v>
      </c>
      <c r="C59" s="139">
        <v>0.0021869</v>
      </c>
      <c r="D59" s="139">
        <v>5.015E-05</v>
      </c>
      <c r="E59" s="139">
        <v>0.0002959</v>
      </c>
      <c r="F59" s="139">
        <v>0.0030195</v>
      </c>
      <c r="G59" s="139">
        <v>0.00637</v>
      </c>
      <c r="H59" s="139">
        <v>0.0092992</v>
      </c>
      <c r="I59" s="139">
        <v>0.008276</v>
      </c>
      <c r="J59" s="139">
        <v>0.024276100000000002</v>
      </c>
      <c r="K59" s="140">
        <v>34.3298803</v>
      </c>
      <c r="L59" s="141"/>
      <c r="M59" s="142">
        <v>26.1462517</v>
      </c>
    </row>
    <row r="60" spans="1:13" ht="12.75" customHeight="1">
      <c r="A60" s="138"/>
      <c r="B60" s="145">
        <v>37191</v>
      </c>
      <c r="C60" s="139">
        <v>0.0005646000000000001</v>
      </c>
      <c r="D60" s="139">
        <v>5.13E-05</v>
      </c>
      <c r="E60" s="139">
        <v>0.0001365</v>
      </c>
      <c r="F60" s="139">
        <v>0.00102645</v>
      </c>
      <c r="G60" s="139">
        <v>0.0035721</v>
      </c>
      <c r="H60" s="139">
        <v>0.009484600000000001</v>
      </c>
      <c r="I60" s="139">
        <v>0.0010675</v>
      </c>
      <c r="J60" s="139">
        <v>0.0138574</v>
      </c>
      <c r="K60" s="140">
        <v>17.735204799999998</v>
      </c>
      <c r="L60" s="141"/>
      <c r="M60" s="142">
        <v>7.5607476</v>
      </c>
    </row>
    <row r="61" spans="1:13" ht="12.75" customHeight="1">
      <c r="A61" s="138"/>
      <c r="B61" s="145">
        <v>37197</v>
      </c>
      <c r="C61" s="139">
        <v>0.0011872</v>
      </c>
      <c r="D61" s="139">
        <v>5.075E-05</v>
      </c>
      <c r="E61" s="139">
        <v>0.0001989</v>
      </c>
      <c r="F61" s="139">
        <v>0.002699</v>
      </c>
      <c r="G61" s="139">
        <v>0.0063113</v>
      </c>
      <c r="H61" s="139">
        <v>0.0280051</v>
      </c>
      <c r="I61" s="139">
        <v>0.0105526</v>
      </c>
      <c r="J61" s="139">
        <v>0.027396300000000002</v>
      </c>
      <c r="K61" s="140">
        <v>37.0074978</v>
      </c>
      <c r="L61" s="141"/>
      <c r="M61" s="142">
        <v>20.9307184</v>
      </c>
    </row>
    <row r="62" spans="1:13" ht="12.75" customHeight="1">
      <c r="A62" s="138"/>
      <c r="B62" s="145">
        <v>37203</v>
      </c>
      <c r="C62" s="139">
        <v>0.0015094</v>
      </c>
      <c r="D62" s="139">
        <v>4.905E-05</v>
      </c>
      <c r="E62" s="139">
        <v>0.0002261</v>
      </c>
      <c r="F62" s="139">
        <v>0.0027845</v>
      </c>
      <c r="G62" s="139">
        <v>0.0121626</v>
      </c>
      <c r="H62" s="139">
        <v>0.0493369</v>
      </c>
      <c r="I62" s="139">
        <v>0.0034221</v>
      </c>
      <c r="J62" s="139">
        <v>0.0256984</v>
      </c>
      <c r="K62" s="140">
        <v>77.6509213</v>
      </c>
      <c r="L62" s="141"/>
      <c r="M62" s="142">
        <v>30.6516796</v>
      </c>
    </row>
    <row r="63" spans="1:13" ht="12.75" customHeight="1">
      <c r="A63" s="138"/>
      <c r="B63" s="145">
        <v>37209</v>
      </c>
      <c r="C63" s="139">
        <v>0.0014189</v>
      </c>
      <c r="D63" s="139">
        <v>4.96E-05</v>
      </c>
      <c r="E63" s="139">
        <v>0.0005648</v>
      </c>
      <c r="F63" s="139">
        <v>0.0035322</v>
      </c>
      <c r="G63" s="139">
        <v>0.031243999999999997</v>
      </c>
      <c r="H63" s="139">
        <v>0.0489986</v>
      </c>
      <c r="I63" s="139">
        <v>0.0083125</v>
      </c>
      <c r="J63" s="139">
        <v>0.2101782</v>
      </c>
      <c r="K63" s="140">
        <v>55.1041423</v>
      </c>
      <c r="L63" s="141"/>
      <c r="M63" s="142">
        <v>34.7385702</v>
      </c>
    </row>
    <row r="64" spans="1:13" ht="12.75" customHeight="1">
      <c r="A64" s="138"/>
      <c r="B64" s="145">
        <v>37215</v>
      </c>
      <c r="C64" s="139">
        <v>0.0005517</v>
      </c>
      <c r="D64" s="139">
        <v>5.015E-05</v>
      </c>
      <c r="E64" s="139">
        <v>0.0002508</v>
      </c>
      <c r="F64" s="139">
        <v>0.0022877</v>
      </c>
      <c r="G64" s="139">
        <v>0.0034497</v>
      </c>
      <c r="H64" s="139">
        <v>0.0115362</v>
      </c>
      <c r="I64" s="139">
        <v>0.0026193</v>
      </c>
      <c r="J64" s="139">
        <v>0.0243764</v>
      </c>
      <c r="K64" s="140">
        <v>17.0813446</v>
      </c>
      <c r="L64" s="141"/>
      <c r="M64" s="142">
        <v>11.2973333</v>
      </c>
    </row>
    <row r="65" spans="1:13" ht="12.75" customHeight="1">
      <c r="A65" s="138"/>
      <c r="B65" s="145">
        <v>37222</v>
      </c>
      <c r="C65" s="139">
        <v>0.0013347</v>
      </c>
      <c r="D65" s="139">
        <v>5.015E-05</v>
      </c>
      <c r="E65" s="139">
        <v>0.0002536</v>
      </c>
      <c r="F65" s="139">
        <v>0.0024689</v>
      </c>
      <c r="G65" s="139">
        <v>0.0342073</v>
      </c>
      <c r="H65" s="139">
        <v>0.0125393</v>
      </c>
      <c r="I65" s="139">
        <v>0.0058573</v>
      </c>
      <c r="J65" s="139">
        <v>0.082258</v>
      </c>
      <c r="K65" s="140">
        <v>32.0449369</v>
      </c>
      <c r="L65" s="141"/>
      <c r="M65" s="142">
        <v>24.7548803</v>
      </c>
    </row>
    <row r="66" spans="1:13" ht="12.75" customHeight="1">
      <c r="A66" s="138"/>
      <c r="B66" s="145">
        <v>37227</v>
      </c>
      <c r="C66" s="139">
        <v>0.0021656</v>
      </c>
      <c r="D66" s="139">
        <v>4.96E-05</v>
      </c>
      <c r="E66" s="139">
        <v>0.0002425</v>
      </c>
      <c r="F66" s="139">
        <v>0.00099185</v>
      </c>
      <c r="G66" s="139">
        <v>0.0092244</v>
      </c>
      <c r="H66" s="139">
        <v>0.0071029000000000005</v>
      </c>
      <c r="I66" s="139">
        <v>0.0038215000000000002</v>
      </c>
      <c r="J66" s="139">
        <v>0.0353548</v>
      </c>
      <c r="K66" s="140">
        <v>27.2214463</v>
      </c>
      <c r="L66" s="141">
        <v>5</v>
      </c>
      <c r="M66" s="142">
        <v>20.3869315</v>
      </c>
    </row>
    <row r="67" spans="1:13" ht="12.75" customHeight="1">
      <c r="A67" s="138"/>
      <c r="B67" s="145">
        <v>37233</v>
      </c>
      <c r="C67" s="139">
        <v>0.0004174</v>
      </c>
      <c r="D67" s="139">
        <v>4.695E-05</v>
      </c>
      <c r="E67" s="139">
        <v>0.0001304</v>
      </c>
      <c r="F67" s="139">
        <v>0.0009391</v>
      </c>
      <c r="G67" s="139">
        <v>0.0063755</v>
      </c>
      <c r="H67" s="139">
        <v>0.0037382</v>
      </c>
      <c r="I67" s="139">
        <v>0.0024287</v>
      </c>
      <c r="J67" s="139">
        <v>0.0121928</v>
      </c>
      <c r="K67" s="140">
        <v>13.6954309</v>
      </c>
      <c r="L67" s="141">
        <v>5</v>
      </c>
      <c r="M67" s="142">
        <v>10.749473</v>
      </c>
    </row>
    <row r="68" spans="1:13" ht="12.75" customHeight="1">
      <c r="A68" s="138"/>
      <c r="B68" s="145">
        <v>37239</v>
      </c>
      <c r="C68" s="139">
        <v>0.0014282000000000001</v>
      </c>
      <c r="D68" s="139">
        <v>4.725E-05</v>
      </c>
      <c r="E68" s="139">
        <v>0.00031499999999999996</v>
      </c>
      <c r="F68" s="139">
        <v>0.0022027</v>
      </c>
      <c r="G68" s="139">
        <v>0.0075901</v>
      </c>
      <c r="H68" s="139">
        <v>0.0117198</v>
      </c>
      <c r="I68" s="139">
        <v>0.0055107</v>
      </c>
      <c r="J68" s="139">
        <v>0.057276</v>
      </c>
      <c r="K68" s="140">
        <v>16.7501252</v>
      </c>
      <c r="L68" s="141"/>
      <c r="M68" s="142">
        <v>13.4582261</v>
      </c>
    </row>
    <row r="69" spans="1:13" ht="12.75" customHeight="1">
      <c r="A69" s="138"/>
      <c r="B69" s="145">
        <v>37245</v>
      </c>
      <c r="C69" s="139"/>
      <c r="D69" s="139"/>
      <c r="E69" s="139"/>
      <c r="F69" s="139"/>
      <c r="G69" s="139"/>
      <c r="H69" s="139"/>
      <c r="I69" s="139"/>
      <c r="J69" s="139"/>
      <c r="K69" s="140"/>
      <c r="L69" s="141"/>
      <c r="M69" s="142"/>
    </row>
    <row r="70" spans="1:13" ht="12.75" customHeight="1">
      <c r="A70" s="138"/>
      <c r="B70" s="145">
        <v>37251</v>
      </c>
      <c r="C70" s="139"/>
      <c r="D70" s="139"/>
      <c r="E70" s="139"/>
      <c r="F70" s="139"/>
      <c r="G70" s="139"/>
      <c r="H70" s="139"/>
      <c r="I70" s="139"/>
      <c r="J70" s="139"/>
      <c r="K70" s="140"/>
      <c r="L70" s="141"/>
      <c r="M70" s="142"/>
    </row>
    <row r="71" spans="1:13" ht="12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1"/>
      <c r="M71" s="142"/>
    </row>
    <row r="72" spans="1:13" ht="12.75" customHeight="1">
      <c r="A72" s="141"/>
      <c r="B72" s="136" t="s">
        <v>9</v>
      </c>
      <c r="C72" s="144">
        <f aca="true" t="shared" si="0" ref="C72:K72">AVERAGE(C11:C68)</f>
        <v>0.0010520791666666664</v>
      </c>
      <c r="D72" s="144">
        <f t="shared" si="0"/>
        <v>4.928645833333334E-05</v>
      </c>
      <c r="E72" s="144">
        <f t="shared" si="0"/>
        <v>0.00024222083333333332</v>
      </c>
      <c r="F72" s="144">
        <f t="shared" si="0"/>
        <v>0.0017477145833333333</v>
      </c>
      <c r="G72" s="144">
        <f t="shared" si="0"/>
        <v>0.007796731250000001</v>
      </c>
      <c r="H72" s="144">
        <f t="shared" si="0"/>
        <v>0.013492018750000001</v>
      </c>
      <c r="I72" s="144">
        <f t="shared" si="0"/>
        <v>0.0040368156250000006</v>
      </c>
      <c r="J72" s="144">
        <f t="shared" si="0"/>
        <v>0.034652172916666654</v>
      </c>
      <c r="K72" s="136">
        <f t="shared" si="0"/>
        <v>31.47026737291667</v>
      </c>
      <c r="L72" s="144"/>
      <c r="M72" s="136">
        <f>AVERAGE(M11:M68)</f>
        <v>21.576072728846153</v>
      </c>
    </row>
    <row r="73" spans="1:13" ht="12.75" customHeight="1">
      <c r="A73" s="143"/>
      <c r="B73" s="136" t="s">
        <v>11</v>
      </c>
      <c r="C73" s="139">
        <f aca="true" t="shared" si="1" ref="C73:K73">MIN(C11:C68)</f>
        <v>0.00020065</v>
      </c>
      <c r="D73" s="139">
        <f t="shared" si="1"/>
        <v>4.6E-05</v>
      </c>
      <c r="E73" s="139">
        <f t="shared" si="1"/>
        <v>9.4E-05</v>
      </c>
      <c r="F73" s="139">
        <f t="shared" si="1"/>
        <v>0.00091955</v>
      </c>
      <c r="G73" s="139">
        <f t="shared" si="1"/>
        <v>0.0029709999999999997</v>
      </c>
      <c r="H73" s="139">
        <f t="shared" si="1"/>
        <v>0.0037382</v>
      </c>
      <c r="I73" s="139">
        <f t="shared" si="1"/>
        <v>0.00048505</v>
      </c>
      <c r="J73" s="139">
        <f t="shared" si="1"/>
        <v>0.0095552</v>
      </c>
      <c r="K73" s="140">
        <f t="shared" si="1"/>
        <v>11.5919076</v>
      </c>
      <c r="L73" s="144"/>
      <c r="M73" s="140">
        <f>MIN(M11:M68)</f>
        <v>7.4439793</v>
      </c>
    </row>
    <row r="74" spans="1:13" ht="12.75" customHeight="1">
      <c r="A74" s="143"/>
      <c r="B74" s="136" t="s">
        <v>12</v>
      </c>
      <c r="C74" s="139">
        <f aca="true" t="shared" si="2" ref="C74:K74">MAX(C11:C68)</f>
        <v>0.0021869</v>
      </c>
      <c r="D74" s="139">
        <f t="shared" si="2"/>
        <v>5.195E-05</v>
      </c>
      <c r="E74" s="139">
        <f t="shared" si="2"/>
        <v>0.0005648</v>
      </c>
      <c r="F74" s="139">
        <f t="shared" si="2"/>
        <v>0.0035322</v>
      </c>
      <c r="G74" s="139">
        <f t="shared" si="2"/>
        <v>0.0342073</v>
      </c>
      <c r="H74" s="139">
        <f t="shared" si="2"/>
        <v>0.0493369</v>
      </c>
      <c r="I74" s="139">
        <f t="shared" si="2"/>
        <v>0.0114359</v>
      </c>
      <c r="J74" s="139">
        <f t="shared" si="2"/>
        <v>0.2101782</v>
      </c>
      <c r="K74" s="140">
        <f t="shared" si="2"/>
        <v>77.6509213</v>
      </c>
      <c r="L74" s="144"/>
      <c r="M74" s="140">
        <f>MAX(M11:M68)</f>
        <v>57.6558066</v>
      </c>
    </row>
    <row r="75" spans="1:13" ht="12.75" customHeight="1">
      <c r="A75" s="143"/>
      <c r="B75" s="136" t="s">
        <v>13</v>
      </c>
      <c r="C75" s="139">
        <f aca="true" t="shared" si="3" ref="C75:K75">STDEVP(C11:C68)</f>
        <v>0.0004896037495211197</v>
      </c>
      <c r="D75" s="139">
        <f t="shared" si="3"/>
        <v>1.6690734575193244E-06</v>
      </c>
      <c r="E75" s="139">
        <f t="shared" si="3"/>
        <v>9.86799793067075E-05</v>
      </c>
      <c r="F75" s="139">
        <f t="shared" si="3"/>
        <v>0.0008317744329994111</v>
      </c>
      <c r="G75" s="139">
        <f t="shared" si="3"/>
        <v>0.005695942538120018</v>
      </c>
      <c r="H75" s="139">
        <f t="shared" si="3"/>
        <v>0.011270607090064264</v>
      </c>
      <c r="I75" s="139">
        <f t="shared" si="3"/>
        <v>0.0025005777035883017</v>
      </c>
      <c r="J75" s="139">
        <f t="shared" si="3"/>
        <v>0.031868320441033486</v>
      </c>
      <c r="K75" s="140">
        <f t="shared" si="3"/>
        <v>16.660272797106597</v>
      </c>
      <c r="L75" s="135"/>
      <c r="M75" s="140">
        <f>STDEVP(M11:M68)</f>
        <v>10.605423064385155</v>
      </c>
    </row>
    <row r="76" ht="12.75" customHeight="1"/>
    <row r="77" ht="12.75" customHeight="1">
      <c r="A77" s="18" t="s">
        <v>19</v>
      </c>
    </row>
    <row r="78" ht="12.75" customHeight="1">
      <c r="A78" s="18" t="s">
        <v>20</v>
      </c>
    </row>
    <row r="79" ht="12.75" customHeight="1">
      <c r="A79" s="18" t="s">
        <v>21</v>
      </c>
    </row>
    <row r="80" ht="12.75" customHeight="1">
      <c r="A80" s="18" t="s">
        <v>22</v>
      </c>
    </row>
    <row r="81" ht="12.75" customHeight="1">
      <c r="A81" s="18" t="s">
        <v>23</v>
      </c>
    </row>
    <row r="82" ht="12.75" customHeight="1">
      <c r="A82" s="18" t="s">
        <v>24</v>
      </c>
    </row>
    <row r="83" ht="12.75" customHeight="1">
      <c r="A83" s="18" t="s">
        <v>25</v>
      </c>
    </row>
    <row r="84" ht="12.75" customHeight="1">
      <c r="A84" s="18" t="s">
        <v>26</v>
      </c>
    </row>
    <row r="85" ht="12.75" customHeight="1">
      <c r="A85" s="18" t="s">
        <v>27</v>
      </c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7" width="9.7109375" style="1" customWidth="1"/>
    <col min="8" max="8" width="11.421875" style="1" bestFit="1" customWidth="1"/>
    <col min="9" max="11" width="9.7109375" style="1" customWidth="1"/>
    <col min="12" max="12" width="4.7109375" style="1" customWidth="1"/>
    <col min="13" max="13" width="9.7109375" style="1" customWidth="1"/>
    <col min="14" max="16384" width="9.140625" style="1" customWidth="1"/>
  </cols>
  <sheetData>
    <row r="1" spans="1:4" ht="12.75">
      <c r="A1" s="161" t="s">
        <v>33</v>
      </c>
      <c r="B1" s="120"/>
      <c r="C1" s="121"/>
      <c r="D1" s="162" t="s">
        <v>34</v>
      </c>
    </row>
    <row r="2" spans="1:4" ht="12.75">
      <c r="A2" s="161" t="s">
        <v>35</v>
      </c>
      <c r="B2" s="120"/>
      <c r="C2" s="121"/>
      <c r="D2" s="163" t="s">
        <v>36</v>
      </c>
    </row>
    <row r="3" spans="1:4" ht="12.75">
      <c r="A3" s="161" t="s">
        <v>43</v>
      </c>
      <c r="B3" s="120"/>
      <c r="C3" s="121"/>
      <c r="D3" s="163" t="s">
        <v>37</v>
      </c>
    </row>
    <row r="4" spans="1:20" ht="12.75">
      <c r="A4" s="161" t="s">
        <v>49</v>
      </c>
      <c r="B4" s="120"/>
      <c r="C4" s="121"/>
      <c r="D4" s="163" t="s">
        <v>39</v>
      </c>
      <c r="M4" s="124"/>
      <c r="N4" s="124"/>
      <c r="O4" s="124"/>
      <c r="P4" s="124"/>
      <c r="Q4" s="124"/>
      <c r="R4" s="124"/>
      <c r="S4" s="124"/>
      <c r="T4" s="124"/>
    </row>
    <row r="5" spans="1:20" ht="14.25">
      <c r="A5" s="161" t="s">
        <v>40</v>
      </c>
      <c r="B5" s="120"/>
      <c r="C5" s="121"/>
      <c r="D5" s="16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61" t="s">
        <v>41</v>
      </c>
      <c r="B6" s="120"/>
      <c r="C6" s="121"/>
      <c r="D6" s="16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65" t="s">
        <v>42</v>
      </c>
      <c r="B7" s="120"/>
      <c r="C7" s="121"/>
      <c r="D7" s="121"/>
      <c r="M7" s="124"/>
      <c r="N7" s="124"/>
      <c r="O7" s="124"/>
      <c r="P7" s="124"/>
      <c r="Q7" s="124"/>
      <c r="R7" s="124"/>
      <c r="S7" s="124"/>
      <c r="T7" s="124"/>
    </row>
    <row r="8" spans="13:20" ht="12.75">
      <c r="M8" s="124"/>
      <c r="N8" s="124"/>
      <c r="O8" s="124"/>
      <c r="P8" s="124"/>
      <c r="Q8" s="124"/>
      <c r="R8" s="124"/>
      <c r="S8" s="124"/>
      <c r="T8" s="124"/>
    </row>
    <row r="9" ht="12.75">
      <c r="B9" s="7"/>
    </row>
    <row r="10" spans="1:13" ht="12.75">
      <c r="A10" s="118" t="s">
        <v>18</v>
      </c>
      <c r="B10" s="88" t="s">
        <v>0</v>
      </c>
      <c r="C10" s="88" t="s">
        <v>1</v>
      </c>
      <c r="D10" s="90" t="s">
        <v>2</v>
      </c>
      <c r="E10" s="90" t="s">
        <v>3</v>
      </c>
      <c r="F10" s="90" t="s">
        <v>4</v>
      </c>
      <c r="G10" s="91" t="s">
        <v>5</v>
      </c>
      <c r="H10" s="91" t="s">
        <v>15</v>
      </c>
      <c r="I10" s="91" t="s">
        <v>6</v>
      </c>
      <c r="J10" s="90" t="s">
        <v>7</v>
      </c>
      <c r="K10" s="90" t="s">
        <v>8</v>
      </c>
      <c r="L10" s="118" t="s">
        <v>18</v>
      </c>
      <c r="M10" s="90" t="s">
        <v>10</v>
      </c>
    </row>
    <row r="11" spans="1:13" ht="12.75">
      <c r="A11" s="155"/>
      <c r="B11" s="95">
        <v>36531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12.75">
      <c r="A12" s="155"/>
      <c r="B12" s="95">
        <v>36537</v>
      </c>
      <c r="C12" s="156">
        <v>0.0006429</v>
      </c>
      <c r="D12" s="156">
        <v>4.8E-05</v>
      </c>
      <c r="E12" s="156">
        <v>0.0001823</v>
      </c>
      <c r="F12" s="156">
        <v>0.00095955</v>
      </c>
      <c r="G12" s="156">
        <v>0.0072828</v>
      </c>
      <c r="H12" s="156"/>
      <c r="I12" s="156">
        <v>0.0024084</v>
      </c>
      <c r="J12" s="156">
        <v>0.0330079</v>
      </c>
      <c r="K12" s="156">
        <v>20.6832206</v>
      </c>
      <c r="L12" s="156"/>
      <c r="M12" s="156"/>
    </row>
    <row r="13" spans="1:13" ht="12.75">
      <c r="A13" s="155"/>
      <c r="B13" s="95">
        <v>36543</v>
      </c>
      <c r="C13" s="156">
        <v>0.0008642</v>
      </c>
      <c r="D13" s="156">
        <v>4.6450000000000004E-05</v>
      </c>
      <c r="E13" s="156">
        <v>0.00018580000000000002</v>
      </c>
      <c r="F13" s="156">
        <v>0.0009292500000000001</v>
      </c>
      <c r="G13" s="156">
        <v>0.0092458</v>
      </c>
      <c r="H13" s="156">
        <v>0.0095711</v>
      </c>
      <c r="I13" s="156">
        <v>0.0024996000000000003</v>
      </c>
      <c r="J13" s="156">
        <v>0.0199784</v>
      </c>
      <c r="K13" s="156">
        <v>27.4639044</v>
      </c>
      <c r="L13" s="156"/>
      <c r="M13" s="156"/>
    </row>
    <row r="14" spans="1:13" ht="12.75">
      <c r="A14" s="155"/>
      <c r="B14" s="95">
        <v>36549</v>
      </c>
      <c r="C14" s="156">
        <v>0.0006479999999999999</v>
      </c>
      <c r="D14" s="156">
        <v>4.695E-05</v>
      </c>
      <c r="E14" s="156">
        <v>0.0001784</v>
      </c>
      <c r="F14" s="156">
        <v>0.0009391</v>
      </c>
      <c r="G14" s="156">
        <v>0.0126781</v>
      </c>
      <c r="H14" s="156">
        <v>0.0048834</v>
      </c>
      <c r="I14" s="156">
        <v>0.0023196000000000002</v>
      </c>
      <c r="J14" s="156">
        <v>0.0451714</v>
      </c>
      <c r="K14" s="156">
        <v>25.7734967</v>
      </c>
      <c r="L14" s="156"/>
      <c r="M14" s="156">
        <v>18.5335741</v>
      </c>
    </row>
    <row r="15" spans="1:13" ht="12.75">
      <c r="A15" s="155"/>
      <c r="B15" s="95">
        <v>36555</v>
      </c>
      <c r="C15" s="156">
        <v>0.0011706</v>
      </c>
      <c r="D15" s="156">
        <v>4.8E-05</v>
      </c>
      <c r="E15" s="156">
        <v>0.000355</v>
      </c>
      <c r="F15" s="156">
        <v>0.00095955</v>
      </c>
      <c r="G15" s="156">
        <v>0.0106508</v>
      </c>
      <c r="H15" s="156">
        <v>0.0044138</v>
      </c>
      <c r="I15" s="156">
        <v>0.0041259999999999995</v>
      </c>
      <c r="J15" s="156">
        <v>0.021109700000000002</v>
      </c>
      <c r="K15" s="156">
        <v>29.6121883</v>
      </c>
      <c r="L15" s="156"/>
      <c r="M15" s="156">
        <v>22.992366</v>
      </c>
    </row>
    <row r="16" spans="1:13" ht="12.75">
      <c r="A16" s="155"/>
      <c r="B16" s="95">
        <v>36561</v>
      </c>
      <c r="C16" s="156">
        <v>0.0007043</v>
      </c>
      <c r="D16" s="156">
        <v>4.695E-05</v>
      </c>
      <c r="E16" s="156">
        <v>0.000263</v>
      </c>
      <c r="F16" s="156">
        <v>0.0009391</v>
      </c>
      <c r="G16" s="156">
        <v>0.0072688</v>
      </c>
      <c r="H16" s="156">
        <v>0.0076068</v>
      </c>
      <c r="I16" s="156">
        <v>0.001944</v>
      </c>
      <c r="J16" s="156">
        <v>0.0167163</v>
      </c>
      <c r="K16" s="156">
        <v>25.8517563</v>
      </c>
      <c r="L16" s="156"/>
      <c r="M16" s="156">
        <v>21.3685995</v>
      </c>
    </row>
    <row r="17" spans="1:13" ht="12.75">
      <c r="A17" s="155"/>
      <c r="B17" s="95">
        <v>36567</v>
      </c>
      <c r="C17" s="156">
        <v>0.0011151</v>
      </c>
      <c r="D17" s="156">
        <v>4.6450000000000004E-05</v>
      </c>
      <c r="E17" s="156">
        <v>0.0002323</v>
      </c>
      <c r="F17" s="156">
        <v>0.0009292500000000001</v>
      </c>
      <c r="G17" s="156">
        <v>0.0088556</v>
      </c>
      <c r="H17" s="156">
        <v>0.0093852</v>
      </c>
      <c r="I17" s="156">
        <v>0.002862</v>
      </c>
      <c r="J17" s="156">
        <v>0.0211864</v>
      </c>
      <c r="K17" s="156">
        <v>29.9418507</v>
      </c>
      <c r="L17" s="156"/>
      <c r="M17" s="156">
        <v>23.3385497</v>
      </c>
    </row>
    <row r="18" spans="1:13" ht="12.75">
      <c r="A18" s="155"/>
      <c r="B18" s="95">
        <v>36573</v>
      </c>
      <c r="C18" s="156">
        <v>0.00046510000000000003</v>
      </c>
      <c r="D18" s="156">
        <v>4.745E-05</v>
      </c>
      <c r="E18" s="156">
        <v>0.0001424</v>
      </c>
      <c r="F18" s="156">
        <v>0.0020218000000000002</v>
      </c>
      <c r="G18" s="156">
        <v>0.0057238</v>
      </c>
      <c r="H18" s="156">
        <v>0.0064072</v>
      </c>
      <c r="I18" s="156">
        <v>0.0024679999999999997</v>
      </c>
      <c r="J18" s="156">
        <v>0.0236354</v>
      </c>
      <c r="K18" s="156">
        <v>17.2967751</v>
      </c>
      <c r="L18" s="156"/>
      <c r="M18" s="156">
        <v>12.3774401</v>
      </c>
    </row>
    <row r="19" spans="1:13" ht="12.75">
      <c r="A19" s="155"/>
      <c r="B19" s="95">
        <v>36579</v>
      </c>
      <c r="C19" s="156">
        <v>0.0011309999999999998</v>
      </c>
      <c r="D19" s="156">
        <v>4.6E-05</v>
      </c>
      <c r="E19" s="156">
        <v>0.00026670000000000003</v>
      </c>
      <c r="F19" s="156">
        <v>0.0029334</v>
      </c>
      <c r="G19" s="156">
        <v>0.0148967</v>
      </c>
      <c r="H19" s="156">
        <v>0.018574900000000002</v>
      </c>
      <c r="I19" s="156">
        <v>0.012597800000000001</v>
      </c>
      <c r="J19" s="156">
        <v>0.06344899999999999</v>
      </c>
      <c r="K19" s="156">
        <v>39.5406663</v>
      </c>
      <c r="L19" s="156"/>
      <c r="M19" s="156">
        <v>31.4690577</v>
      </c>
    </row>
    <row r="20" spans="1:13" ht="12.75">
      <c r="A20" s="155"/>
      <c r="B20" s="95">
        <v>36585</v>
      </c>
      <c r="C20" s="156">
        <v>0.0005917</v>
      </c>
      <c r="D20" s="156">
        <v>4.85E-05</v>
      </c>
      <c r="E20" s="156">
        <v>0.0003589</v>
      </c>
      <c r="F20" s="156">
        <v>0.0021536</v>
      </c>
      <c r="G20" s="156">
        <v>0.0074987000000000005</v>
      </c>
      <c r="H20" s="156">
        <v>0.0080419</v>
      </c>
      <c r="I20" s="156">
        <v>0.0022312</v>
      </c>
      <c r="J20" s="156">
        <v>0.026677100000000002</v>
      </c>
      <c r="K20" s="156">
        <v>21.2069204</v>
      </c>
      <c r="L20" s="156"/>
      <c r="M20" s="156">
        <v>13.3407786</v>
      </c>
    </row>
    <row r="21" spans="1:13" ht="12.75">
      <c r="A21" s="155"/>
      <c r="B21" s="95">
        <v>36591</v>
      </c>
      <c r="C21" s="156">
        <v>0.0008925000000000001</v>
      </c>
      <c r="D21" s="156">
        <v>4.85E-05</v>
      </c>
      <c r="E21" s="156">
        <v>0.0003007</v>
      </c>
      <c r="F21" s="156">
        <v>0.0023379</v>
      </c>
      <c r="G21" s="156">
        <v>0.015812200000000002</v>
      </c>
      <c r="H21" s="156">
        <v>0.0162003</v>
      </c>
      <c r="I21" s="156">
        <v>0.0029005</v>
      </c>
      <c r="J21" s="156">
        <v>0.055294300000000005</v>
      </c>
      <c r="K21" s="156">
        <v>27.7010345</v>
      </c>
      <c r="L21" s="156"/>
      <c r="M21" s="156">
        <v>17.0154198</v>
      </c>
    </row>
    <row r="22" spans="1:13" ht="12.75">
      <c r="A22" s="155"/>
      <c r="B22" s="95">
        <v>36597</v>
      </c>
      <c r="C22" s="156">
        <v>0.0005554000000000001</v>
      </c>
      <c r="D22" s="156">
        <v>4.96E-05</v>
      </c>
      <c r="E22" s="156">
        <v>0.0009125</v>
      </c>
      <c r="F22" s="156">
        <v>0.00099185</v>
      </c>
      <c r="G22" s="156">
        <v>0.0131919</v>
      </c>
      <c r="H22" s="156">
        <v>0.0051577</v>
      </c>
      <c r="I22" s="156">
        <v>0.0012994</v>
      </c>
      <c r="J22" s="156">
        <v>0.0864915</v>
      </c>
      <c r="K22" s="156">
        <v>14.9056705</v>
      </c>
      <c r="L22" s="156"/>
      <c r="M22" s="156">
        <v>10.6159473</v>
      </c>
    </row>
    <row r="23" spans="1:13" ht="12.75">
      <c r="A23" s="155"/>
      <c r="B23" s="95">
        <v>36603</v>
      </c>
      <c r="C23" s="156">
        <v>0.00019615</v>
      </c>
      <c r="D23" s="156">
        <v>4.905E-05</v>
      </c>
      <c r="E23" s="156">
        <v>7.85E-05</v>
      </c>
      <c r="F23" s="156">
        <v>0.0009808500000000001</v>
      </c>
      <c r="G23" s="156">
        <v>0.0035703</v>
      </c>
      <c r="H23" s="156">
        <v>0.0028151</v>
      </c>
      <c r="I23" s="156">
        <v>0.0019323</v>
      </c>
      <c r="J23" s="156">
        <v>0.0128492</v>
      </c>
      <c r="K23" s="156">
        <v>14.4675927</v>
      </c>
      <c r="L23" s="156"/>
      <c r="M23" s="156">
        <v>10.6159473</v>
      </c>
    </row>
    <row r="24" spans="1:13" ht="12.75">
      <c r="A24" s="155"/>
      <c r="B24" s="95">
        <v>36609</v>
      </c>
      <c r="C24" s="156">
        <v>0.0010939</v>
      </c>
      <c r="D24" s="156">
        <v>4.8E-05</v>
      </c>
      <c r="E24" s="156">
        <v>0.0002495</v>
      </c>
      <c r="F24" s="156">
        <v>0.0019574</v>
      </c>
      <c r="G24" s="156">
        <v>0.0109387</v>
      </c>
      <c r="H24" s="156">
        <v>0.0098832</v>
      </c>
      <c r="I24" s="156">
        <v>0.0059395</v>
      </c>
      <c r="J24" s="156">
        <v>0.042699100000000004</v>
      </c>
      <c r="K24" s="156">
        <v>31.6645182</v>
      </c>
      <c r="L24" s="156"/>
      <c r="M24" s="156">
        <v>23.7737412</v>
      </c>
    </row>
    <row r="25" spans="1:13" ht="12.75">
      <c r="A25" s="155"/>
      <c r="B25" s="95">
        <v>36615</v>
      </c>
      <c r="C25" s="156">
        <v>0.0004894</v>
      </c>
      <c r="D25" s="156">
        <v>4.8E-05</v>
      </c>
      <c r="E25" s="156">
        <v>0.0001631</v>
      </c>
      <c r="F25" s="156">
        <v>0.00095955</v>
      </c>
      <c r="G25" s="156">
        <v>0.0055941</v>
      </c>
      <c r="H25" s="156">
        <v>0.0080217</v>
      </c>
      <c r="I25" s="156">
        <v>0.0014681</v>
      </c>
      <c r="J25" s="156">
        <v>0.0187109</v>
      </c>
      <c r="K25" s="156">
        <v>19.270578</v>
      </c>
      <c r="L25" s="156"/>
      <c r="M25" s="156">
        <v>14.8324222</v>
      </c>
    </row>
    <row r="26" spans="1:13" ht="12.75">
      <c r="A26" s="155"/>
      <c r="B26" s="95">
        <v>36621</v>
      </c>
      <c r="C26" s="156">
        <v>0.0002053</v>
      </c>
      <c r="D26" s="156">
        <v>5.13E-05</v>
      </c>
      <c r="E26" s="156">
        <v>0.0001642</v>
      </c>
      <c r="F26" s="156">
        <v>0.00102645</v>
      </c>
      <c r="G26" s="156">
        <v>0.0051632</v>
      </c>
      <c r="H26" s="156">
        <v>0.0189898</v>
      </c>
      <c r="I26" s="156">
        <v>0.0019606</v>
      </c>
      <c r="J26" s="156">
        <v>0.036747800000000004</v>
      </c>
      <c r="K26" s="156">
        <v>30.4520879</v>
      </c>
      <c r="L26" s="156"/>
      <c r="M26" s="156">
        <v>17.5536932</v>
      </c>
    </row>
    <row r="27" spans="1:13" ht="12.75">
      <c r="A27" s="155"/>
      <c r="B27" s="95">
        <v>36627</v>
      </c>
      <c r="C27" s="156">
        <v>0.0004414</v>
      </c>
      <c r="D27" s="156">
        <v>4.6E-05</v>
      </c>
      <c r="E27" s="156">
        <v>0.0001379</v>
      </c>
      <c r="F27" s="156">
        <v>0.00091955</v>
      </c>
      <c r="G27" s="156">
        <v>0.0057564</v>
      </c>
      <c r="H27" s="156">
        <v>0.0041288</v>
      </c>
      <c r="I27" s="156">
        <v>0.0019127</v>
      </c>
      <c r="J27" s="156">
        <v>0.0218853</v>
      </c>
      <c r="K27" s="156">
        <v>20.7920558</v>
      </c>
      <c r="L27" s="156"/>
      <c r="M27" s="156">
        <v>14.5034773</v>
      </c>
    </row>
    <row r="28" spans="1:13" ht="12.75">
      <c r="A28" s="155"/>
      <c r="B28" s="95">
        <v>36633</v>
      </c>
      <c r="C28" s="156">
        <v>0.00018585</v>
      </c>
      <c r="D28" s="156">
        <v>4.6450000000000004E-05</v>
      </c>
      <c r="E28" s="156">
        <v>0.0001394</v>
      </c>
      <c r="F28" s="156">
        <v>0.0009292500000000001</v>
      </c>
      <c r="G28" s="156">
        <v>0.0038563</v>
      </c>
      <c r="H28" s="156">
        <v>0.0035868000000000002</v>
      </c>
      <c r="I28" s="156">
        <v>0.0021279</v>
      </c>
      <c r="J28" s="156">
        <v>0.0212794</v>
      </c>
      <c r="K28" s="156">
        <v>21.0625432</v>
      </c>
      <c r="L28" s="156"/>
      <c r="M28" s="156">
        <v>13.5166428</v>
      </c>
    </row>
    <row r="29" spans="1:13" ht="12.75">
      <c r="A29" s="155"/>
      <c r="B29" s="95">
        <v>36639</v>
      </c>
      <c r="C29" s="156">
        <v>0.0001878</v>
      </c>
      <c r="D29" s="156">
        <v>4.695E-05</v>
      </c>
      <c r="E29" s="156">
        <v>0.000216</v>
      </c>
      <c r="F29" s="156">
        <v>0.0009391</v>
      </c>
      <c r="G29" s="156">
        <v>0.0027986</v>
      </c>
      <c r="H29" s="156">
        <v>0.0034278</v>
      </c>
      <c r="I29" s="156">
        <v>0.00046955</v>
      </c>
      <c r="J29" s="156">
        <v>0.0086868</v>
      </c>
      <c r="K29" s="156">
        <v>17.112766999999998</v>
      </c>
      <c r="L29" s="156"/>
      <c r="M29" s="156">
        <v>8.3432375</v>
      </c>
    </row>
    <row r="30" spans="1:13" ht="12.75">
      <c r="A30" s="155"/>
      <c r="B30" s="95">
        <v>36645</v>
      </c>
      <c r="C30" s="156">
        <v>0.0005949</v>
      </c>
      <c r="D30" s="156">
        <v>4.8E-05</v>
      </c>
      <c r="E30" s="156">
        <v>0.0001343</v>
      </c>
      <c r="F30" s="156">
        <v>0.00095955</v>
      </c>
      <c r="G30" s="156">
        <v>0.0054597000000000005</v>
      </c>
      <c r="H30" s="156">
        <v>0.0080792</v>
      </c>
      <c r="I30" s="156">
        <v>0.0015257</v>
      </c>
      <c r="J30" s="156">
        <v>0.020534</v>
      </c>
      <c r="K30" s="156">
        <v>39.3674187</v>
      </c>
      <c r="L30" s="156"/>
      <c r="M30" s="156">
        <v>16.2379138</v>
      </c>
    </row>
    <row r="31" spans="1:13" ht="12.75">
      <c r="A31" s="155"/>
      <c r="B31" s="95">
        <v>36651</v>
      </c>
      <c r="C31" s="156">
        <v>0.0010536</v>
      </c>
      <c r="D31" s="156">
        <v>4.745E-05</v>
      </c>
      <c r="E31" s="156">
        <v>0.0002183</v>
      </c>
      <c r="F31" s="156">
        <v>0.0009492</v>
      </c>
      <c r="G31" s="156">
        <v>0.0059136</v>
      </c>
      <c r="H31" s="156">
        <v>0.0184147</v>
      </c>
      <c r="I31" s="156">
        <v>0.0015377000000000001</v>
      </c>
      <c r="J31" s="156">
        <v>0.0312291</v>
      </c>
      <c r="K31" s="156">
        <v>60.1959413</v>
      </c>
      <c r="L31" s="156"/>
      <c r="M31" s="156">
        <v>35.0176741</v>
      </c>
    </row>
    <row r="32" spans="1:13" ht="12.75">
      <c r="A32" s="155"/>
      <c r="B32" s="95">
        <v>36657</v>
      </c>
      <c r="C32" s="156">
        <v>0.001135</v>
      </c>
      <c r="D32" s="156">
        <v>4.85E-05</v>
      </c>
      <c r="E32" s="156">
        <v>0.0002212</v>
      </c>
      <c r="F32" s="156">
        <v>0.0025125</v>
      </c>
      <c r="G32" s="156">
        <v>0.0084591</v>
      </c>
      <c r="H32" s="156">
        <v>0.0177524</v>
      </c>
      <c r="I32" s="156">
        <v>0.00616</v>
      </c>
      <c r="J32" s="156">
        <v>0.0377359</v>
      </c>
      <c r="K32" s="156">
        <v>49.1235272</v>
      </c>
      <c r="L32" s="156"/>
      <c r="M32" s="156">
        <v>6.3994725</v>
      </c>
    </row>
    <row r="33" spans="1:13" ht="12.75">
      <c r="A33" s="155"/>
      <c r="B33" s="95">
        <v>36663</v>
      </c>
      <c r="C33" s="156">
        <v>0.0008452</v>
      </c>
      <c r="D33" s="156">
        <v>4.695E-05</v>
      </c>
      <c r="E33" s="156">
        <v>0.0001878</v>
      </c>
      <c r="F33" s="156">
        <v>0.0020942</v>
      </c>
      <c r="G33" s="156">
        <v>0.0072781</v>
      </c>
      <c r="H33" s="156">
        <v>0.0117389</v>
      </c>
      <c r="I33" s="156">
        <v>0.0040382000000000005</v>
      </c>
      <c r="J33" s="156">
        <v>0.0266709</v>
      </c>
      <c r="K33" s="156">
        <v>45.338398</v>
      </c>
      <c r="L33" s="156"/>
      <c r="M33" s="156"/>
    </row>
    <row r="34" spans="1:13" ht="12.75">
      <c r="A34" s="155"/>
      <c r="B34" s="95">
        <v>36669</v>
      </c>
      <c r="C34" s="156">
        <v>0.00019615</v>
      </c>
      <c r="D34" s="156">
        <v>4.905E-05</v>
      </c>
      <c r="E34" s="156">
        <v>0.0001226</v>
      </c>
      <c r="F34" s="156">
        <v>0.0009808500000000001</v>
      </c>
      <c r="G34" s="156">
        <v>0.0045904</v>
      </c>
      <c r="H34" s="156">
        <v>0.0060519</v>
      </c>
      <c r="I34" s="156">
        <v>0.0034722</v>
      </c>
      <c r="J34" s="156">
        <v>0.0249137</v>
      </c>
      <c r="K34" s="156">
        <v>24.5485895</v>
      </c>
      <c r="L34" s="156"/>
      <c r="M34" s="156">
        <v>19.8563071</v>
      </c>
    </row>
    <row r="35" spans="1:13" ht="12.75">
      <c r="A35" s="155"/>
      <c r="B35" s="95">
        <v>36675</v>
      </c>
      <c r="C35" s="156">
        <v>0.00019615</v>
      </c>
      <c r="D35" s="156">
        <v>4.905E-05</v>
      </c>
      <c r="E35" s="156">
        <v>5.2E-05</v>
      </c>
      <c r="F35" s="156">
        <v>0.0009808500000000001</v>
      </c>
      <c r="G35" s="156">
        <v>0.0036684</v>
      </c>
      <c r="H35" s="156">
        <v>0.0055811</v>
      </c>
      <c r="I35" s="156">
        <v>0.0023639</v>
      </c>
      <c r="J35" s="156">
        <v>0.0153994</v>
      </c>
      <c r="K35" s="156">
        <v>21.2245851</v>
      </c>
      <c r="L35" s="156"/>
      <c r="M35" s="156">
        <v>11.7822063</v>
      </c>
    </row>
    <row r="36" spans="1:13" ht="12.75">
      <c r="A36" s="155"/>
      <c r="B36" s="95">
        <v>36681</v>
      </c>
      <c r="C36" s="156">
        <v>0.0001919</v>
      </c>
      <c r="D36" s="156">
        <v>4.8E-05</v>
      </c>
      <c r="E36" s="156">
        <v>9.69E-05</v>
      </c>
      <c r="F36" s="156">
        <v>0.00095955</v>
      </c>
      <c r="G36" s="156">
        <v>0.0051911</v>
      </c>
      <c r="H36" s="156">
        <v>0.0063041</v>
      </c>
      <c r="I36" s="156">
        <v>0.0028402</v>
      </c>
      <c r="J36" s="156">
        <v>0.014296999999999999</v>
      </c>
      <c r="K36" s="156">
        <v>22.3890533</v>
      </c>
      <c r="L36" s="156"/>
      <c r="M36" s="156">
        <v>15.2645357</v>
      </c>
    </row>
    <row r="37" spans="1:13" ht="12.75">
      <c r="A37" s="155"/>
      <c r="B37" s="104">
        <v>36687</v>
      </c>
      <c r="C37" s="156">
        <v>0.0010283</v>
      </c>
      <c r="D37" s="156">
        <v>4.85E-05</v>
      </c>
      <c r="E37" s="156">
        <v>0.0003298</v>
      </c>
      <c r="F37" s="156">
        <v>0.0009701</v>
      </c>
      <c r="G37" s="156">
        <v>0.0097008</v>
      </c>
      <c r="H37" s="156">
        <v>0.0207596</v>
      </c>
      <c r="I37" s="156">
        <v>0.0021051</v>
      </c>
      <c r="J37" s="156">
        <v>0.0565554</v>
      </c>
      <c r="K37" s="156">
        <v>48.0187194</v>
      </c>
      <c r="L37" s="156"/>
      <c r="M37" s="156">
        <v>47.2648877</v>
      </c>
    </row>
    <row r="38" spans="1:13" ht="12.75">
      <c r="A38" s="155"/>
      <c r="B38" s="95">
        <v>36693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>
        <v>22.8355002</v>
      </c>
    </row>
    <row r="39" spans="1:13" ht="12.75">
      <c r="A39" s="155"/>
      <c r="B39" s="104">
        <v>36699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>
        <v>21.3642197</v>
      </c>
    </row>
    <row r="40" spans="1:13" ht="12.75">
      <c r="A40" s="94" t="s">
        <v>16</v>
      </c>
      <c r="B40" s="104">
        <v>36705</v>
      </c>
      <c r="C40" s="156">
        <v>0.0006543</v>
      </c>
      <c r="D40" s="156">
        <v>5.195E-05</v>
      </c>
      <c r="E40" s="156">
        <v>0.0001454</v>
      </c>
      <c r="F40" s="156">
        <v>0.00103855</v>
      </c>
      <c r="G40" s="156">
        <v>0.0053485</v>
      </c>
      <c r="H40" s="156">
        <v>0.0046735</v>
      </c>
      <c r="I40" s="156">
        <v>0.0033961</v>
      </c>
      <c r="J40" s="156">
        <v>0.0216019</v>
      </c>
      <c r="K40" s="156">
        <v>21.6653286</v>
      </c>
      <c r="L40" s="156"/>
      <c r="M40" s="156">
        <v>20.2607593</v>
      </c>
    </row>
    <row r="41" spans="1:13" ht="12.75">
      <c r="A41" s="155"/>
      <c r="B41" s="95">
        <v>36711</v>
      </c>
      <c r="C41" s="156">
        <v>0.0011035</v>
      </c>
      <c r="D41" s="156">
        <v>5.2550000000000003E-05</v>
      </c>
      <c r="E41" s="156">
        <v>0.0001471</v>
      </c>
      <c r="F41" s="156">
        <v>0.0010509</v>
      </c>
      <c r="G41" s="156">
        <v>0.0155535</v>
      </c>
      <c r="H41" s="156">
        <v>0.0045084</v>
      </c>
      <c r="I41" s="156">
        <v>0.00052545</v>
      </c>
      <c r="J41" s="156">
        <v>0.0198623</v>
      </c>
      <c r="K41" s="156">
        <v>29.6883411</v>
      </c>
      <c r="L41" s="156"/>
      <c r="M41" s="156"/>
    </row>
    <row r="42" spans="1:13" ht="12.75">
      <c r="A42" s="155"/>
      <c r="B42" s="95">
        <v>36717</v>
      </c>
      <c r="C42" s="156">
        <v>0.0005581</v>
      </c>
      <c r="D42" s="156">
        <v>5.075E-05</v>
      </c>
      <c r="E42" s="156">
        <v>0.0001116</v>
      </c>
      <c r="F42" s="156">
        <v>0.0010147</v>
      </c>
      <c r="G42" s="156">
        <v>0.0052154</v>
      </c>
      <c r="H42" s="156">
        <v>0.0063722</v>
      </c>
      <c r="I42" s="156">
        <v>0.00138</v>
      </c>
      <c r="J42" s="156">
        <v>0.0162348</v>
      </c>
      <c r="K42" s="156">
        <v>28.157266</v>
      </c>
      <c r="L42" s="156"/>
      <c r="M42" s="156"/>
    </row>
    <row r="43" spans="1:13" ht="12.75">
      <c r="A43" s="155"/>
      <c r="B43" s="95">
        <v>36723</v>
      </c>
      <c r="C43" s="156">
        <v>0.0009234</v>
      </c>
      <c r="D43" s="156">
        <v>5.075E-05</v>
      </c>
      <c r="E43" s="156">
        <v>9.44E-05</v>
      </c>
      <c r="F43" s="156">
        <v>0.0020699</v>
      </c>
      <c r="G43" s="156">
        <v>0.0048806</v>
      </c>
      <c r="H43" s="156">
        <v>0.0039775</v>
      </c>
      <c r="I43" s="156">
        <v>0.0024352</v>
      </c>
      <c r="J43" s="156">
        <v>0.0181627</v>
      </c>
      <c r="K43" s="156">
        <v>28.4954914</v>
      </c>
      <c r="L43" s="156"/>
      <c r="M43" s="156">
        <v>26.5443533</v>
      </c>
    </row>
    <row r="44" spans="1:13" ht="12.75">
      <c r="A44" s="155"/>
      <c r="B44" s="95">
        <v>36729</v>
      </c>
      <c r="C44" s="156">
        <v>0.0006103</v>
      </c>
      <c r="D44" s="156">
        <v>5.4499999999999997E-05</v>
      </c>
      <c r="E44" s="156">
        <v>0.0001199</v>
      </c>
      <c r="F44" s="156">
        <v>0.00108985</v>
      </c>
      <c r="G44" s="156">
        <v>0.0055146</v>
      </c>
      <c r="H44" s="156">
        <v>0.0048498000000000005</v>
      </c>
      <c r="I44" s="156">
        <v>0.0014386</v>
      </c>
      <c r="J44" s="156">
        <v>0.0173284</v>
      </c>
      <c r="K44" s="156">
        <v>20.1922663</v>
      </c>
      <c r="L44" s="156"/>
      <c r="M44" s="156">
        <v>18.2070968</v>
      </c>
    </row>
    <row r="45" spans="1:13" ht="12.75">
      <c r="A45" s="155"/>
      <c r="B45" s="95">
        <v>36735</v>
      </c>
      <c r="C45" s="156">
        <v>0.0004737</v>
      </c>
      <c r="D45" s="156">
        <v>5.385E-05</v>
      </c>
      <c r="E45" s="156">
        <v>2.69E-05</v>
      </c>
      <c r="F45" s="156">
        <v>0.0010765500000000001</v>
      </c>
      <c r="G45" s="156">
        <v>0.0036172</v>
      </c>
      <c r="H45" s="156">
        <v>0.0038002</v>
      </c>
      <c r="I45" s="156">
        <v>0.0038648000000000003</v>
      </c>
      <c r="J45" s="156">
        <v>0.022715100000000002</v>
      </c>
      <c r="K45" s="156">
        <v>19.6469786</v>
      </c>
      <c r="L45" s="156"/>
      <c r="M45" s="156">
        <v>17.9312317</v>
      </c>
    </row>
    <row r="46" spans="1:13" ht="12.75">
      <c r="A46" s="155"/>
      <c r="B46" s="95">
        <v>36741</v>
      </c>
      <c r="C46" s="156">
        <v>0.0007019999999999999</v>
      </c>
      <c r="D46" s="156">
        <v>5.32E-05</v>
      </c>
      <c r="E46" s="156">
        <v>0.0002127</v>
      </c>
      <c r="F46" s="156">
        <v>0.0022867</v>
      </c>
      <c r="G46" s="156">
        <v>0.0078917</v>
      </c>
      <c r="H46" s="156">
        <v>0.0069983</v>
      </c>
      <c r="I46" s="156">
        <v>0.0037863000000000003</v>
      </c>
      <c r="J46" s="156">
        <v>0.0255258</v>
      </c>
      <c r="K46" s="156">
        <v>27.948422700000002</v>
      </c>
      <c r="L46" s="156"/>
      <c r="M46" s="156">
        <v>26.4217466</v>
      </c>
    </row>
    <row r="47" spans="1:13" ht="12.75">
      <c r="A47" s="155"/>
      <c r="B47" s="95">
        <v>36747</v>
      </c>
      <c r="C47" s="156">
        <v>0.0002207</v>
      </c>
      <c r="D47" s="156">
        <v>5.515E-05</v>
      </c>
      <c r="E47" s="156">
        <v>0.0001103</v>
      </c>
      <c r="F47" s="156">
        <v>0.00110345</v>
      </c>
      <c r="G47" s="156">
        <v>0.003829</v>
      </c>
      <c r="H47" s="156">
        <v>0.0054952</v>
      </c>
      <c r="I47" s="156">
        <v>0.0016221</v>
      </c>
      <c r="J47" s="156">
        <v>0.011144999999999999</v>
      </c>
      <c r="K47" s="156">
        <v>32.858599</v>
      </c>
      <c r="L47" s="156"/>
      <c r="M47" s="156">
        <v>29.7934312</v>
      </c>
    </row>
    <row r="48" spans="1:13" ht="12.75">
      <c r="A48" s="155"/>
      <c r="B48" s="95">
        <v>36753</v>
      </c>
      <c r="C48" s="156">
        <v>0.0006305</v>
      </c>
      <c r="D48" s="156">
        <v>5.2550000000000003E-05</v>
      </c>
      <c r="E48" s="156">
        <v>0.0002207</v>
      </c>
      <c r="F48" s="156">
        <v>0.0010509</v>
      </c>
      <c r="G48" s="156">
        <v>0.0061899</v>
      </c>
      <c r="H48" s="156">
        <v>0.0054017</v>
      </c>
      <c r="I48" s="156">
        <v>0.0013872</v>
      </c>
      <c r="J48" s="156">
        <v>0.0140823</v>
      </c>
      <c r="K48" s="156">
        <v>26.7691335</v>
      </c>
      <c r="L48" s="156"/>
      <c r="M48" s="156">
        <v>23.5098372</v>
      </c>
    </row>
    <row r="49" spans="1:13" ht="12.75">
      <c r="A49" s="155"/>
      <c r="B49" s="95">
        <v>36759</v>
      </c>
      <c r="C49" s="156">
        <v>0.00021020000000000001</v>
      </c>
      <c r="D49" s="156">
        <v>5.2550000000000003E-05</v>
      </c>
      <c r="E49" s="156">
        <v>8.510000000000001E-05</v>
      </c>
      <c r="F49" s="156">
        <v>0.0010509</v>
      </c>
      <c r="G49" s="156">
        <v>0.0051285</v>
      </c>
      <c r="H49" s="156">
        <v>0.008375800000000001</v>
      </c>
      <c r="I49" s="156">
        <v>0.0044349</v>
      </c>
      <c r="J49" s="156">
        <v>0.0153434</v>
      </c>
      <c r="K49" s="156">
        <v>20.784758</v>
      </c>
      <c r="L49" s="156"/>
      <c r="M49" s="156">
        <v>15.663007499999999</v>
      </c>
    </row>
    <row r="50" spans="1:13" ht="12.75">
      <c r="A50" s="155"/>
      <c r="B50" s="95">
        <v>36765</v>
      </c>
      <c r="C50" s="156">
        <v>0.0011697</v>
      </c>
      <c r="D50" s="156">
        <v>5.515E-05</v>
      </c>
      <c r="E50" s="156">
        <v>0.0001655</v>
      </c>
      <c r="F50" s="156">
        <v>0.00110345</v>
      </c>
      <c r="G50" s="156">
        <v>0.0052635</v>
      </c>
      <c r="H50" s="156">
        <v>0.0046566</v>
      </c>
      <c r="I50" s="156">
        <v>0.001898</v>
      </c>
      <c r="J50" s="156">
        <v>0.0280279</v>
      </c>
      <c r="K50" s="156">
        <v>28.7206225</v>
      </c>
      <c r="L50" s="156"/>
      <c r="M50" s="156">
        <v>25.4715446</v>
      </c>
    </row>
    <row r="51" spans="1:13" ht="12.75">
      <c r="A51" s="155"/>
      <c r="B51" s="95">
        <v>36771</v>
      </c>
      <c r="C51" s="156">
        <v>0.0004209</v>
      </c>
      <c r="D51" s="156">
        <v>5.13E-05</v>
      </c>
      <c r="E51" s="156">
        <v>0.000195</v>
      </c>
      <c r="F51" s="156">
        <v>0.00102645</v>
      </c>
      <c r="G51" s="156">
        <v>0.0067029</v>
      </c>
      <c r="H51" s="156">
        <v>0.0056559</v>
      </c>
      <c r="I51" s="156">
        <v>0.0035311</v>
      </c>
      <c r="J51" s="156">
        <v>0.0349001</v>
      </c>
      <c r="K51" s="156">
        <v>17.8492575</v>
      </c>
      <c r="L51" s="156"/>
      <c r="M51" s="156">
        <v>16.0883934</v>
      </c>
    </row>
    <row r="52" spans="1:13" ht="12.75">
      <c r="A52" s="155"/>
      <c r="B52" s="95">
        <v>36777</v>
      </c>
      <c r="C52" s="156">
        <v>0.0011907</v>
      </c>
      <c r="D52" s="156">
        <v>5.13E-05</v>
      </c>
      <c r="E52" s="156">
        <v>0.0002053</v>
      </c>
      <c r="F52" s="156">
        <v>0.0030692000000000002</v>
      </c>
      <c r="G52" s="156">
        <v>0.0076678</v>
      </c>
      <c r="H52" s="156">
        <v>0.010778</v>
      </c>
      <c r="I52" s="156">
        <v>0.0047218</v>
      </c>
      <c r="J52" s="156">
        <v>0.0381849</v>
      </c>
      <c r="K52" s="156">
        <v>27.5722556</v>
      </c>
      <c r="L52" s="156"/>
      <c r="M52" s="156">
        <v>23.4447964</v>
      </c>
    </row>
    <row r="53" spans="1:13" ht="12.75">
      <c r="A53" s="155"/>
      <c r="B53" s="95">
        <v>36783</v>
      </c>
      <c r="C53" s="156">
        <v>0.0008724000000000001</v>
      </c>
      <c r="D53" s="156">
        <v>5.195E-05</v>
      </c>
      <c r="E53" s="156">
        <v>0.0001454</v>
      </c>
      <c r="F53" s="156">
        <v>0.0029183</v>
      </c>
      <c r="G53" s="156">
        <v>0.0040919</v>
      </c>
      <c r="H53" s="156">
        <v>0.0065013</v>
      </c>
      <c r="I53" s="156">
        <v>0.0022848</v>
      </c>
      <c r="J53" s="156">
        <v>0.0146436</v>
      </c>
      <c r="K53" s="156">
        <v>17.3380326</v>
      </c>
      <c r="L53" s="156"/>
      <c r="M53" s="156">
        <v>14.742709999999999</v>
      </c>
    </row>
    <row r="54" spans="1:13" ht="12.75">
      <c r="A54" s="155"/>
      <c r="B54" s="95">
        <v>36789</v>
      </c>
      <c r="C54" s="156">
        <v>0.0008615000000000001</v>
      </c>
      <c r="D54" s="156">
        <v>5.32E-05</v>
      </c>
      <c r="E54" s="156">
        <v>0.00017020000000000002</v>
      </c>
      <c r="F54" s="156">
        <v>0.0030312</v>
      </c>
      <c r="G54" s="156">
        <v>0.0043713</v>
      </c>
      <c r="H54" s="156">
        <v>0.0098806</v>
      </c>
      <c r="I54" s="156">
        <v>0.0033396</v>
      </c>
      <c r="J54" s="156">
        <v>0.0282911</v>
      </c>
      <c r="K54" s="156">
        <v>25.1417629</v>
      </c>
      <c r="L54" s="156"/>
      <c r="M54" s="156">
        <v>21.351511</v>
      </c>
    </row>
    <row r="55" spans="1:13" ht="12.75">
      <c r="A55" s="155"/>
      <c r="B55" s="95">
        <v>36795</v>
      </c>
      <c r="C55" s="156">
        <v>0.0006726</v>
      </c>
      <c r="D55" s="156">
        <v>5.2550000000000003E-05</v>
      </c>
      <c r="E55" s="156">
        <v>0.0001408</v>
      </c>
      <c r="F55" s="156">
        <v>0.0027324</v>
      </c>
      <c r="G55" s="156">
        <v>0.0046029999999999995</v>
      </c>
      <c r="H55" s="156">
        <v>0.0039199000000000005</v>
      </c>
      <c r="I55" s="156">
        <v>0.0013557</v>
      </c>
      <c r="J55" s="156">
        <v>0.0143975</v>
      </c>
      <c r="K55" s="156">
        <v>9.6917692</v>
      </c>
      <c r="L55" s="156"/>
      <c r="M55" s="156">
        <v>8.552565999999999</v>
      </c>
    </row>
    <row r="56" spans="1:13" ht="12.75">
      <c r="A56" s="155"/>
      <c r="B56" s="95">
        <v>36801</v>
      </c>
      <c r="C56" s="156">
        <v>0.0013134</v>
      </c>
      <c r="D56" s="156">
        <v>5.385E-05</v>
      </c>
      <c r="E56" s="156">
        <v>0.0002261</v>
      </c>
      <c r="F56" s="156">
        <v>0.0032512</v>
      </c>
      <c r="G56" s="156">
        <v>0.0066315</v>
      </c>
      <c r="H56" s="156">
        <v>0.0094305</v>
      </c>
      <c r="I56" s="156">
        <v>0.0027021000000000002</v>
      </c>
      <c r="J56" s="156">
        <v>0.0220692</v>
      </c>
      <c r="K56" s="156">
        <v>27.8406957</v>
      </c>
      <c r="L56" s="156"/>
      <c r="M56" s="156">
        <v>23.32518</v>
      </c>
    </row>
    <row r="57" spans="1:13" ht="12.75">
      <c r="A57" s="155"/>
      <c r="B57" s="95">
        <v>36807</v>
      </c>
      <c r="C57" s="156">
        <v>0.0007461</v>
      </c>
      <c r="D57" s="156">
        <v>5.2550000000000003E-05</v>
      </c>
      <c r="E57" s="156">
        <v>0.0002417</v>
      </c>
      <c r="F57" s="156">
        <v>0.002869</v>
      </c>
      <c r="G57" s="156">
        <v>0.0048552000000000005</v>
      </c>
      <c r="H57" s="156">
        <v>0.0035731</v>
      </c>
      <c r="I57" s="156">
        <v>0.0011875</v>
      </c>
      <c r="J57" s="156">
        <v>0.0141873</v>
      </c>
      <c r="K57" s="156">
        <v>9.1371197</v>
      </c>
      <c r="L57" s="156"/>
      <c r="M57" s="156">
        <v>7.4760192</v>
      </c>
    </row>
    <row r="58" spans="1:13" ht="12.75">
      <c r="A58" s="155"/>
      <c r="B58" s="95">
        <v>36813</v>
      </c>
      <c r="C58" s="156">
        <v>0.0023609</v>
      </c>
      <c r="D58" s="156">
        <v>5.13E-05</v>
      </c>
      <c r="E58" s="156">
        <v>0.0003798</v>
      </c>
      <c r="F58" s="156">
        <v>0.002946</v>
      </c>
      <c r="G58" s="156">
        <v>0.0085505</v>
      </c>
      <c r="H58" s="156">
        <v>0.012009800000000001</v>
      </c>
      <c r="I58" s="156">
        <v>0.0016629000000000001</v>
      </c>
      <c r="J58" s="156">
        <v>0.0300757</v>
      </c>
      <c r="K58" s="156">
        <v>27.5722556</v>
      </c>
      <c r="L58" s="156"/>
      <c r="M58" s="156">
        <v>24.1325901</v>
      </c>
    </row>
    <row r="59" spans="1:13" ht="12.75">
      <c r="A59" s="155"/>
      <c r="B59" s="95">
        <v>36819</v>
      </c>
      <c r="C59" s="156">
        <v>0.0025367000000000002</v>
      </c>
      <c r="D59" s="156">
        <v>5.075E-05</v>
      </c>
      <c r="E59" s="156">
        <v>0.0003551</v>
      </c>
      <c r="F59" s="156">
        <v>0.0024251</v>
      </c>
      <c r="G59" s="156">
        <v>0.0136981</v>
      </c>
      <c r="H59" s="156">
        <v>0.0152201</v>
      </c>
      <c r="I59" s="156">
        <v>0.0046269</v>
      </c>
      <c r="J59" s="156">
        <v>0.0552999</v>
      </c>
      <c r="K59" s="156">
        <v>30.9194403</v>
      </c>
      <c r="L59" s="156"/>
      <c r="M59" s="156">
        <v>24.7007676</v>
      </c>
    </row>
    <row r="60" spans="1:13" ht="12.75">
      <c r="A60" s="155"/>
      <c r="B60" s="95">
        <v>36825</v>
      </c>
      <c r="C60" s="156">
        <v>0.0020801</v>
      </c>
      <c r="D60" s="156">
        <v>5.075E-05</v>
      </c>
      <c r="E60" s="156">
        <v>0.0003348</v>
      </c>
      <c r="F60" s="156">
        <v>0.0027701</v>
      </c>
      <c r="G60" s="156">
        <v>0.0165392</v>
      </c>
      <c r="H60" s="156">
        <v>0.0117702</v>
      </c>
      <c r="I60" s="156">
        <v>0.0084928</v>
      </c>
      <c r="J60" s="156">
        <v>0.0479942</v>
      </c>
      <c r="K60" s="156">
        <v>39.1495921</v>
      </c>
      <c r="L60" s="156"/>
      <c r="M60" s="156">
        <v>33.4626621</v>
      </c>
    </row>
    <row r="61" spans="1:13" ht="12.75">
      <c r="A61" s="155"/>
      <c r="B61" s="95">
        <v>36831</v>
      </c>
      <c r="C61" s="156">
        <v>0.0005259</v>
      </c>
      <c r="D61" s="156">
        <v>4.695E-05</v>
      </c>
      <c r="E61" s="156">
        <v>0.0001221</v>
      </c>
      <c r="F61" s="156">
        <v>0.0009391</v>
      </c>
      <c r="G61" s="156">
        <v>0.006817999999999999</v>
      </c>
      <c r="H61" s="156">
        <v>0.0084426</v>
      </c>
      <c r="I61" s="156">
        <v>0.0018594</v>
      </c>
      <c r="J61" s="156">
        <v>0.0141806</v>
      </c>
      <c r="K61" s="156">
        <v>15.7823537</v>
      </c>
      <c r="L61" s="156"/>
      <c r="M61" s="156">
        <v>9.7793454</v>
      </c>
    </row>
    <row r="62" spans="1:13" ht="12.75">
      <c r="A62" s="155"/>
      <c r="B62" s="95">
        <v>36837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</row>
    <row r="63" spans="1:13" ht="12.75">
      <c r="A63" s="155"/>
      <c r="B63" s="95">
        <v>36843</v>
      </c>
      <c r="C63" s="156">
        <v>0.0004516</v>
      </c>
      <c r="D63" s="156">
        <v>5.13E-05</v>
      </c>
      <c r="E63" s="156">
        <v>0.0002669</v>
      </c>
      <c r="F63" s="156">
        <v>0.002289</v>
      </c>
      <c r="G63" s="156">
        <v>0.0059125</v>
      </c>
      <c r="H63" s="156">
        <v>0.0045781</v>
      </c>
      <c r="I63" s="156">
        <v>0.0044036</v>
      </c>
      <c r="J63" s="156">
        <v>0.025046</v>
      </c>
      <c r="K63" s="156">
        <v>17.3645333</v>
      </c>
      <c r="L63" s="156"/>
      <c r="M63" s="156"/>
    </row>
    <row r="64" spans="1:13" ht="12.75">
      <c r="A64" s="155"/>
      <c r="B64" s="95">
        <v>36849</v>
      </c>
      <c r="C64" s="156">
        <v>0.0016844</v>
      </c>
      <c r="D64" s="156">
        <v>5.075E-05</v>
      </c>
      <c r="E64" s="156">
        <v>0.0002435</v>
      </c>
      <c r="F64" s="156">
        <v>0.0020598</v>
      </c>
      <c r="G64" s="156">
        <v>0.0060881</v>
      </c>
      <c r="H64" s="156">
        <v>0.0067577</v>
      </c>
      <c r="I64" s="156">
        <v>0.003044</v>
      </c>
      <c r="J64" s="156">
        <v>0.0247581</v>
      </c>
      <c r="K64" s="156">
        <v>28.8619023</v>
      </c>
      <c r="L64" s="156"/>
      <c r="M64" s="156">
        <v>25.8670266</v>
      </c>
    </row>
    <row r="65" spans="1:13" ht="12.75">
      <c r="A65" s="155"/>
      <c r="B65" s="95">
        <v>36855</v>
      </c>
      <c r="C65" s="156">
        <v>0.0002053</v>
      </c>
      <c r="D65" s="156">
        <v>5.13E-05</v>
      </c>
      <c r="E65" s="156">
        <v>0.0001848</v>
      </c>
      <c r="F65" s="156">
        <v>0.00102645</v>
      </c>
      <c r="G65" s="156">
        <v>0.0052145</v>
      </c>
      <c r="H65" s="156">
        <v>0.0034695</v>
      </c>
      <c r="I65" s="156">
        <v>0.0053274</v>
      </c>
      <c r="J65" s="156">
        <v>0.021863900000000002</v>
      </c>
      <c r="K65" s="156">
        <v>15.8818474</v>
      </c>
      <c r="L65" s="156"/>
      <c r="M65" s="156">
        <v>13.995108</v>
      </c>
    </row>
    <row r="66" spans="1:13" ht="12.75">
      <c r="A66" s="155"/>
      <c r="B66" s="95">
        <v>36861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</row>
    <row r="67" spans="1:13" ht="12.75">
      <c r="A67" s="155"/>
      <c r="B67" s="95">
        <v>36867</v>
      </c>
      <c r="C67" s="156">
        <v>0.000963</v>
      </c>
      <c r="D67" s="156">
        <v>5.015E-05</v>
      </c>
      <c r="E67" s="156">
        <v>0.0002207</v>
      </c>
      <c r="F67" s="156">
        <v>0.0022571</v>
      </c>
      <c r="G67" s="156">
        <v>0.0087876</v>
      </c>
      <c r="H67" s="156">
        <v>0.011636500000000001</v>
      </c>
      <c r="I67" s="156">
        <v>0.0052465</v>
      </c>
      <c r="J67" s="156">
        <v>0.046546</v>
      </c>
      <c r="K67" s="156">
        <v>31.7384201</v>
      </c>
      <c r="L67" s="156"/>
      <c r="M67" s="156"/>
    </row>
    <row r="68" spans="1:13" ht="12.75">
      <c r="A68" s="155"/>
      <c r="B68" s="95">
        <v>36873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  <row r="69" spans="1:13" ht="12.75">
      <c r="A69" s="155"/>
      <c r="B69" s="95">
        <v>36879</v>
      </c>
      <c r="C69" s="156">
        <v>0.0016953</v>
      </c>
      <c r="D69" s="156">
        <v>5.015E-05</v>
      </c>
      <c r="E69" s="156">
        <v>0.0004514</v>
      </c>
      <c r="F69" s="156">
        <v>0.0029292</v>
      </c>
      <c r="G69" s="156">
        <v>0.015448400000000001</v>
      </c>
      <c r="H69" s="156">
        <v>0.0129406</v>
      </c>
      <c r="I69" s="156">
        <v>0.0095901</v>
      </c>
      <c r="J69" s="156">
        <v>0.06259630000000001</v>
      </c>
      <c r="K69" s="156">
        <v>36.9770707</v>
      </c>
      <c r="L69" s="156"/>
      <c r="M69" s="156"/>
    </row>
    <row r="70" spans="1:13" ht="12.75">
      <c r="A70" s="155"/>
      <c r="B70" s="95">
        <v>36885</v>
      </c>
      <c r="C70" s="156">
        <v>0.00019835</v>
      </c>
      <c r="D70" s="156">
        <v>4.96E-05</v>
      </c>
      <c r="E70" s="156">
        <v>0.00022810000000000001</v>
      </c>
      <c r="F70" s="156">
        <v>0.00099185</v>
      </c>
      <c r="G70" s="156">
        <v>0.0034319</v>
      </c>
      <c r="H70" s="156">
        <v>0.0031343</v>
      </c>
      <c r="I70" s="156">
        <v>0.00049595</v>
      </c>
      <c r="J70" s="156">
        <v>0.013687900000000001</v>
      </c>
      <c r="K70" s="156">
        <v>14.327077</v>
      </c>
      <c r="L70" s="156"/>
      <c r="M70" s="156"/>
    </row>
    <row r="71" spans="1:13" ht="12.75">
      <c r="A71" s="155"/>
      <c r="B71" s="95">
        <v>36891</v>
      </c>
      <c r="C71" s="156">
        <v>0.0011447</v>
      </c>
      <c r="D71" s="156">
        <v>4.85E-05</v>
      </c>
      <c r="E71" s="156">
        <v>0.0001639</v>
      </c>
      <c r="F71" s="156">
        <v>0.0023088</v>
      </c>
      <c r="G71" s="156">
        <v>0.0049668</v>
      </c>
      <c r="H71" s="156">
        <v>0.0029102</v>
      </c>
      <c r="I71" s="156">
        <v>0.0011641</v>
      </c>
      <c r="J71" s="156">
        <v>0.0119319</v>
      </c>
      <c r="K71" s="156">
        <v>17.5152456</v>
      </c>
      <c r="L71" s="156"/>
      <c r="M71" s="156">
        <v>13.4297129</v>
      </c>
    </row>
    <row r="72" spans="1:13" ht="12.75">
      <c r="A72" s="155"/>
      <c r="B72" s="158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  <row r="73" spans="1:13" ht="12.75">
      <c r="A73" s="155"/>
      <c r="B73" s="90" t="s">
        <v>9</v>
      </c>
      <c r="C73" s="98">
        <f aca="true" t="shared" si="0" ref="C73:M73">AVERAGE(C12:C71)</f>
        <v>0.0008000372727272729</v>
      </c>
      <c r="D73" s="98">
        <f t="shared" si="0"/>
        <v>4.9913636363636375E-05</v>
      </c>
      <c r="E73" s="98">
        <f t="shared" si="0"/>
        <v>0.00021099454545454546</v>
      </c>
      <c r="F73" s="98">
        <f t="shared" si="0"/>
        <v>0.0016361709090909093</v>
      </c>
      <c r="G73" s="98">
        <f t="shared" si="0"/>
        <v>0.0073428290909090905</v>
      </c>
      <c r="H73" s="98">
        <f t="shared" si="0"/>
        <v>0.008101768518518519</v>
      </c>
      <c r="I73" s="98">
        <f t="shared" si="0"/>
        <v>0.0030675463636363636</v>
      </c>
      <c r="J73" s="98">
        <f t="shared" si="0"/>
        <v>0.027883547272727273</v>
      </c>
      <c r="K73" s="98">
        <f t="shared" si="0"/>
        <v>26.192612692727273</v>
      </c>
      <c r="L73" s="98"/>
      <c r="M73" s="98">
        <f t="shared" si="0"/>
        <v>19.465937672916663</v>
      </c>
    </row>
    <row r="74" spans="1:13" ht="12.75">
      <c r="A74" s="155"/>
      <c r="B74" s="90" t="s">
        <v>11</v>
      </c>
      <c r="C74" s="156">
        <f aca="true" t="shared" si="1" ref="C74:M74">MIN(C11:C71)</f>
        <v>0.00018585</v>
      </c>
      <c r="D74" s="156">
        <f t="shared" si="1"/>
        <v>4.6E-05</v>
      </c>
      <c r="E74" s="156">
        <f t="shared" si="1"/>
        <v>2.69E-05</v>
      </c>
      <c r="F74" s="156">
        <f t="shared" si="1"/>
        <v>0.00091955</v>
      </c>
      <c r="G74" s="156">
        <f t="shared" si="1"/>
        <v>0.0027986</v>
      </c>
      <c r="H74" s="156">
        <f t="shared" si="1"/>
        <v>0.0028151</v>
      </c>
      <c r="I74" s="156">
        <f t="shared" si="1"/>
        <v>0.00046955</v>
      </c>
      <c r="J74" s="156">
        <f t="shared" si="1"/>
        <v>0.0086868</v>
      </c>
      <c r="K74" s="156">
        <f t="shared" si="1"/>
        <v>9.1371197</v>
      </c>
      <c r="L74" s="156"/>
      <c r="M74" s="156">
        <f t="shared" si="1"/>
        <v>6.3994725</v>
      </c>
    </row>
    <row r="75" spans="1:13" ht="12.75">
      <c r="A75" s="155"/>
      <c r="B75" s="90" t="s">
        <v>12</v>
      </c>
      <c r="C75" s="156">
        <f aca="true" t="shared" si="2" ref="C75:M75">MAX(C11:C71)</f>
        <v>0.0025367000000000002</v>
      </c>
      <c r="D75" s="156">
        <f t="shared" si="2"/>
        <v>5.515E-05</v>
      </c>
      <c r="E75" s="156">
        <f t="shared" si="2"/>
        <v>0.0009125</v>
      </c>
      <c r="F75" s="156">
        <f t="shared" si="2"/>
        <v>0.0032512</v>
      </c>
      <c r="G75" s="156">
        <f t="shared" si="2"/>
        <v>0.0165392</v>
      </c>
      <c r="H75" s="156">
        <f t="shared" si="2"/>
        <v>0.0207596</v>
      </c>
      <c r="I75" s="156">
        <f t="shared" si="2"/>
        <v>0.012597800000000001</v>
      </c>
      <c r="J75" s="156">
        <f t="shared" si="2"/>
        <v>0.0864915</v>
      </c>
      <c r="K75" s="156">
        <f t="shared" si="2"/>
        <v>60.1959413</v>
      </c>
      <c r="L75" s="156"/>
      <c r="M75" s="156">
        <f t="shared" si="2"/>
        <v>47.2648877</v>
      </c>
    </row>
    <row r="76" spans="1:13" ht="12.75">
      <c r="A76" s="155"/>
      <c r="B76" s="90" t="s">
        <v>13</v>
      </c>
      <c r="C76" s="156">
        <f aca="true" t="shared" si="3" ref="C76:M76">STDEVP(C11:C71)</f>
        <v>0.0005273140626383847</v>
      </c>
      <c r="D76" s="156">
        <f t="shared" si="3"/>
        <v>2.499917354005624E-06</v>
      </c>
      <c r="E76" s="156">
        <f t="shared" si="3"/>
        <v>0.0001285861231282638</v>
      </c>
      <c r="F76" s="156">
        <f t="shared" si="3"/>
        <v>0.0008016114338512089</v>
      </c>
      <c r="G76" s="156">
        <f t="shared" si="3"/>
        <v>0.0035661870962835334</v>
      </c>
      <c r="H76" s="156">
        <f t="shared" si="3"/>
        <v>0.00465794022093314</v>
      </c>
      <c r="I76" s="156">
        <f t="shared" si="3"/>
        <v>0.0022142328377988563</v>
      </c>
      <c r="J76" s="156">
        <f t="shared" si="3"/>
        <v>0.01579228525833655</v>
      </c>
      <c r="K76" s="156">
        <f t="shared" si="3"/>
        <v>9.869893337755062</v>
      </c>
      <c r="L76" s="156"/>
      <c r="M76" s="156">
        <f t="shared" si="3"/>
        <v>7.899283162174484</v>
      </c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10" width="9.7109375" style="1" customWidth="1"/>
    <col min="11" max="11" width="4.7109375" style="1" customWidth="1"/>
    <col min="12" max="12" width="9.7109375" style="12" customWidth="1"/>
    <col min="13" max="16384" width="9.140625" style="1" customWidth="1"/>
  </cols>
  <sheetData>
    <row r="1" spans="1:4" ht="12.75">
      <c r="A1" s="161" t="s">
        <v>33</v>
      </c>
      <c r="B1" s="120"/>
      <c r="C1" s="121"/>
      <c r="D1" s="162" t="s">
        <v>34</v>
      </c>
    </row>
    <row r="2" spans="1:4" ht="12.75">
      <c r="A2" s="161" t="s">
        <v>35</v>
      </c>
      <c r="B2" s="120"/>
      <c r="C2" s="121"/>
      <c r="D2" s="163" t="s">
        <v>36</v>
      </c>
    </row>
    <row r="3" spans="1:4" ht="12.75">
      <c r="A3" s="161" t="s">
        <v>43</v>
      </c>
      <c r="B3" s="120"/>
      <c r="C3" s="121"/>
      <c r="D3" s="163" t="s">
        <v>37</v>
      </c>
    </row>
    <row r="4" spans="1:19" s="3" customFormat="1" ht="12.75">
      <c r="A4" s="161" t="s">
        <v>50</v>
      </c>
      <c r="B4" s="120"/>
      <c r="C4" s="121"/>
      <c r="D4" s="163" t="s">
        <v>39</v>
      </c>
      <c r="L4" s="124"/>
      <c r="M4" s="124"/>
      <c r="N4" s="124"/>
      <c r="O4" s="124"/>
      <c r="P4" s="124"/>
      <c r="Q4" s="124"/>
      <c r="R4" s="124"/>
      <c r="S4" s="124"/>
    </row>
    <row r="5" spans="1:19" s="3" customFormat="1" ht="14.25">
      <c r="A5" s="161" t="s">
        <v>40</v>
      </c>
      <c r="B5" s="120"/>
      <c r="C5" s="121"/>
      <c r="D5" s="164"/>
      <c r="L5" s="124"/>
      <c r="M5" s="124"/>
      <c r="N5" s="124"/>
      <c r="O5" s="124"/>
      <c r="P5" s="124"/>
      <c r="Q5" s="124"/>
      <c r="R5" s="124"/>
      <c r="S5" s="124"/>
    </row>
    <row r="6" spans="1:19" s="3" customFormat="1" ht="12.75">
      <c r="A6" s="161" t="s">
        <v>41</v>
      </c>
      <c r="B6" s="120"/>
      <c r="C6" s="121"/>
      <c r="D6" s="164"/>
      <c r="L6" s="124"/>
      <c r="M6" s="124"/>
      <c r="N6" s="124"/>
      <c r="O6" s="124"/>
      <c r="P6" s="124"/>
      <c r="Q6" s="124"/>
      <c r="R6" s="124"/>
      <c r="S6" s="124"/>
    </row>
    <row r="7" spans="1:19" s="3" customFormat="1" ht="12.75">
      <c r="A7" s="165" t="s">
        <v>42</v>
      </c>
      <c r="B7" s="120"/>
      <c r="C7" s="121"/>
      <c r="D7" s="121"/>
      <c r="L7" s="124"/>
      <c r="M7" s="124"/>
      <c r="N7" s="124"/>
      <c r="O7" s="124"/>
      <c r="P7" s="124"/>
      <c r="Q7" s="124"/>
      <c r="R7" s="124"/>
      <c r="S7" s="124"/>
    </row>
    <row r="8" spans="12:19" s="3" customFormat="1" ht="12.75">
      <c r="L8" s="124"/>
      <c r="M8" s="124"/>
      <c r="N8" s="124"/>
      <c r="O8" s="124"/>
      <c r="P8" s="124"/>
      <c r="Q8" s="124"/>
      <c r="R8" s="124"/>
      <c r="S8" s="124"/>
    </row>
    <row r="9" s="3" customFormat="1" ht="12.75">
      <c r="L9" s="9"/>
    </row>
    <row r="10" spans="1:12" s="2" customFormat="1" ht="12.75">
      <c r="A10" s="118" t="s">
        <v>18</v>
      </c>
      <c r="B10" s="88" t="s">
        <v>14</v>
      </c>
      <c r="C10" s="88" t="s">
        <v>1</v>
      </c>
      <c r="D10" s="88" t="s">
        <v>2</v>
      </c>
      <c r="E10" s="91" t="s">
        <v>3</v>
      </c>
      <c r="F10" s="88" t="s">
        <v>4</v>
      </c>
      <c r="G10" s="91" t="s">
        <v>5</v>
      </c>
      <c r="H10" s="88" t="s">
        <v>6</v>
      </c>
      <c r="I10" s="88" t="s">
        <v>7</v>
      </c>
      <c r="J10" s="88" t="s">
        <v>8</v>
      </c>
      <c r="K10" s="118" t="s">
        <v>18</v>
      </c>
      <c r="L10" s="90" t="s">
        <v>10</v>
      </c>
    </row>
    <row r="11" spans="1:14" ht="12.75">
      <c r="A11" s="155"/>
      <c r="B11" s="104">
        <v>36165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0"/>
      <c r="N11" s="11"/>
    </row>
    <row r="12" spans="1:14" ht="12.75">
      <c r="A12" s="155"/>
      <c r="B12" s="104">
        <v>36171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0"/>
      <c r="N12" s="11"/>
    </row>
    <row r="13" spans="1:14" ht="12.75">
      <c r="A13" s="155"/>
      <c r="B13" s="104">
        <v>36177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0"/>
      <c r="N13" s="11"/>
    </row>
    <row r="14" spans="1:14" ht="12.75">
      <c r="A14" s="155"/>
      <c r="B14" s="104">
        <v>36183</v>
      </c>
      <c r="C14" s="156">
        <v>0.000385</v>
      </c>
      <c r="D14" s="156">
        <v>4.695E-05</v>
      </c>
      <c r="E14" s="156">
        <v>7.51E-05</v>
      </c>
      <c r="F14" s="156">
        <v>0.0027516</v>
      </c>
      <c r="G14" s="156">
        <v>0.0024605</v>
      </c>
      <c r="H14" s="156">
        <v>0.0051464</v>
      </c>
      <c r="I14" s="156">
        <v>0.0138426</v>
      </c>
      <c r="J14" s="156">
        <v>9.9911431</v>
      </c>
      <c r="K14" s="156"/>
      <c r="L14" s="156">
        <v>9.4407169</v>
      </c>
      <c r="M14" s="10"/>
      <c r="N14" s="11"/>
    </row>
    <row r="15" spans="1:14" ht="12.75">
      <c r="A15" s="155"/>
      <c r="B15" s="104">
        <v>36189</v>
      </c>
      <c r="C15" s="156">
        <v>0.0010872</v>
      </c>
      <c r="D15" s="156">
        <v>4.6450000000000004E-05</v>
      </c>
      <c r="E15" s="156">
        <v>0.0002044</v>
      </c>
      <c r="F15" s="156">
        <v>0.0024718</v>
      </c>
      <c r="G15" s="156">
        <v>0.0075825</v>
      </c>
      <c r="H15" s="156">
        <v>0.0022859</v>
      </c>
      <c r="I15" s="156">
        <v>0.027784</v>
      </c>
      <c r="J15" s="156">
        <v>19.5396389</v>
      </c>
      <c r="K15" s="156"/>
      <c r="L15" s="156">
        <v>16.950378</v>
      </c>
      <c r="M15" s="10"/>
      <c r="N15" s="11"/>
    </row>
    <row r="16" spans="1:14" ht="12.75">
      <c r="A16" s="155"/>
      <c r="B16" s="104">
        <v>36195</v>
      </c>
      <c r="C16" s="156">
        <v>0.0007579</v>
      </c>
      <c r="D16" s="156">
        <v>4.46E-05</v>
      </c>
      <c r="E16" s="156">
        <v>0.0001783</v>
      </c>
      <c r="F16" s="156">
        <v>0.0018547000000000001</v>
      </c>
      <c r="G16" s="156">
        <v>0.0064826</v>
      </c>
      <c r="H16" s="156">
        <v>0.0034776</v>
      </c>
      <c r="I16" s="156">
        <v>0.0214004</v>
      </c>
      <c r="J16" s="156">
        <v>17.2887855</v>
      </c>
      <c r="K16" s="156"/>
      <c r="L16" s="156">
        <v>15.8775693</v>
      </c>
      <c r="M16" s="10"/>
      <c r="N16" s="11"/>
    </row>
    <row r="17" spans="1:14" ht="12.75">
      <c r="A17" s="155"/>
      <c r="B17" s="104">
        <v>36201</v>
      </c>
      <c r="C17" s="156">
        <v>0.0006253</v>
      </c>
      <c r="D17" s="156">
        <v>4.6E-05</v>
      </c>
      <c r="E17" s="156">
        <v>0.0001471</v>
      </c>
      <c r="F17" s="156">
        <v>0.0020506</v>
      </c>
      <c r="G17" s="156">
        <v>0.0047725</v>
      </c>
      <c r="H17" s="156">
        <v>0.0041472</v>
      </c>
      <c r="I17" s="156">
        <v>0.0219773</v>
      </c>
      <c r="J17" s="156">
        <v>16.8328805</v>
      </c>
      <c r="K17" s="156"/>
      <c r="L17" s="156">
        <v>13.7626035</v>
      </c>
      <c r="M17" s="10"/>
      <c r="N17" s="11"/>
    </row>
    <row r="18" spans="1:14" ht="12.75">
      <c r="A18" s="155"/>
      <c r="B18" s="104">
        <v>36207</v>
      </c>
      <c r="C18" s="156">
        <v>0.0012874</v>
      </c>
      <c r="D18" s="156">
        <v>4.6E-05</v>
      </c>
      <c r="E18" s="156">
        <v>0.0003035</v>
      </c>
      <c r="F18" s="156">
        <v>0.00091955</v>
      </c>
      <c r="G18" s="156">
        <v>0.0096553</v>
      </c>
      <c r="H18" s="156">
        <v>0.009747200000000001</v>
      </c>
      <c r="I18" s="156">
        <v>0.039632600000000004</v>
      </c>
      <c r="J18" s="156">
        <v>33.7423902</v>
      </c>
      <c r="K18" s="156"/>
      <c r="L18" s="156">
        <v>33.7018948</v>
      </c>
      <c r="M18" s="10"/>
      <c r="N18" s="11"/>
    </row>
    <row r="19" spans="1:14" ht="12.75">
      <c r="A19" s="155"/>
      <c r="B19" s="104">
        <v>36213</v>
      </c>
      <c r="C19" s="156">
        <v>0.00018015000000000001</v>
      </c>
      <c r="D19" s="156">
        <v>4.5050000000000004E-05</v>
      </c>
      <c r="E19" s="156">
        <v>0.0001441</v>
      </c>
      <c r="F19" s="156">
        <v>0.0009008</v>
      </c>
      <c r="G19" s="156">
        <v>0.0063685</v>
      </c>
      <c r="H19" s="156">
        <v>0.0047111</v>
      </c>
      <c r="I19" s="156">
        <v>0.0258525</v>
      </c>
      <c r="J19" s="156">
        <v>18.4910946</v>
      </c>
      <c r="K19" s="156"/>
      <c r="L19" s="156">
        <v>12.9401788</v>
      </c>
      <c r="M19" s="10"/>
      <c r="N19" s="11"/>
    </row>
    <row r="20" spans="1:14" ht="12.75">
      <c r="A20" s="155"/>
      <c r="B20" s="104">
        <v>36219</v>
      </c>
      <c r="C20" s="156">
        <v>0.0004324</v>
      </c>
      <c r="D20" s="156">
        <v>4.5050000000000004E-05</v>
      </c>
      <c r="E20" s="156">
        <v>0.0001261</v>
      </c>
      <c r="F20" s="156">
        <v>0.0009008</v>
      </c>
      <c r="G20" s="156">
        <v>0.0038644</v>
      </c>
      <c r="H20" s="156">
        <v>0.0023871</v>
      </c>
      <c r="I20" s="156">
        <v>0.0110796</v>
      </c>
      <c r="J20" s="156">
        <v>16.7395701</v>
      </c>
      <c r="K20" s="156"/>
      <c r="L20" s="156">
        <v>16.1182975</v>
      </c>
      <c r="M20" s="10"/>
      <c r="N20" s="11"/>
    </row>
    <row r="21" spans="1:14" ht="12.75">
      <c r="A21" s="155"/>
      <c r="B21" s="104">
        <v>36225</v>
      </c>
      <c r="C21" s="156">
        <v>0.00018199999999999998</v>
      </c>
      <c r="D21" s="156">
        <v>4.5499999999999995E-05</v>
      </c>
      <c r="E21" s="156">
        <v>7.280000000000001E-05</v>
      </c>
      <c r="F21" s="156">
        <v>0.00091005</v>
      </c>
      <c r="G21" s="156">
        <v>0.0036403</v>
      </c>
      <c r="H21" s="156">
        <v>0.0022479</v>
      </c>
      <c r="I21" s="156">
        <v>0.0081724</v>
      </c>
      <c r="J21" s="156">
        <v>14.5611276</v>
      </c>
      <c r="K21" s="156"/>
      <c r="L21" s="156">
        <v>11.3717726</v>
      </c>
      <c r="M21" s="10"/>
      <c r="N21" s="11"/>
    </row>
    <row r="22" spans="1:14" ht="12.75">
      <c r="A22" s="155"/>
      <c r="B22" s="104">
        <v>36231</v>
      </c>
      <c r="C22" s="156">
        <v>0.0005482</v>
      </c>
      <c r="D22" s="156">
        <v>4.6450000000000004E-05</v>
      </c>
      <c r="E22" s="156">
        <v>8.36E-05</v>
      </c>
      <c r="F22" s="156">
        <v>0.0009292500000000001</v>
      </c>
      <c r="G22" s="156">
        <v>0.0052037</v>
      </c>
      <c r="H22" s="156">
        <v>0.0004646</v>
      </c>
      <c r="I22" s="156">
        <v>0.0088091</v>
      </c>
      <c r="J22" s="156">
        <v>12.544602999999999</v>
      </c>
      <c r="K22" s="156"/>
      <c r="L22" s="156">
        <v>8.858335</v>
      </c>
      <c r="M22" s="10"/>
      <c r="N22" s="11"/>
    </row>
    <row r="23" spans="1:14" ht="12.75">
      <c r="A23" s="155"/>
      <c r="B23" s="104">
        <v>36237</v>
      </c>
      <c r="C23" s="156">
        <v>0.0001878</v>
      </c>
      <c r="D23" s="156">
        <v>4.695E-05</v>
      </c>
      <c r="E23" s="156">
        <v>8.08E-05</v>
      </c>
      <c r="F23" s="156">
        <v>0.0009391</v>
      </c>
      <c r="G23" s="156">
        <v>0.0026013</v>
      </c>
      <c r="H23" s="156">
        <v>0.00046955</v>
      </c>
      <c r="I23" s="156">
        <v>0.0080388</v>
      </c>
      <c r="J23" s="156">
        <v>14.660632999999999</v>
      </c>
      <c r="K23" s="156"/>
      <c r="L23" s="156">
        <v>9.9617954</v>
      </c>
      <c r="M23" s="10"/>
      <c r="N23" s="11"/>
    </row>
    <row r="24" spans="1:14" ht="12.75">
      <c r="A24" s="155"/>
      <c r="B24" s="104">
        <v>36243</v>
      </c>
      <c r="C24" s="156">
        <v>0.0001839</v>
      </c>
      <c r="D24" s="156">
        <v>4.6E-05</v>
      </c>
      <c r="E24" s="156">
        <v>0.0001287</v>
      </c>
      <c r="F24" s="156">
        <v>0.00091955</v>
      </c>
      <c r="G24" s="156">
        <v>0.0059955</v>
      </c>
      <c r="H24" s="156">
        <v>0.0023816</v>
      </c>
      <c r="I24" s="156">
        <v>0.0171036</v>
      </c>
      <c r="J24" s="156">
        <v>22.6566996</v>
      </c>
      <c r="K24" s="156"/>
      <c r="L24" s="156">
        <v>19.4025123</v>
      </c>
      <c r="M24" s="10"/>
      <c r="N24" s="11"/>
    </row>
    <row r="25" spans="1:14" ht="12.75">
      <c r="A25" s="155"/>
      <c r="B25" s="104">
        <v>36249</v>
      </c>
      <c r="C25" s="156">
        <v>0.0001919</v>
      </c>
      <c r="D25" s="156">
        <v>4.8E-05</v>
      </c>
      <c r="E25" s="156">
        <v>0.0001439</v>
      </c>
      <c r="F25" s="156">
        <v>0.00095955</v>
      </c>
      <c r="G25" s="156">
        <v>0.008204</v>
      </c>
      <c r="H25" s="156">
        <v>0.0042891</v>
      </c>
      <c r="I25" s="156">
        <v>0.0289778</v>
      </c>
      <c r="J25" s="156">
        <v>26.227176</v>
      </c>
      <c r="K25" s="156"/>
      <c r="L25" s="156">
        <v>18.7894787</v>
      </c>
      <c r="M25" s="10"/>
      <c r="N25" s="11"/>
    </row>
    <row r="26" spans="1:14" ht="12.75">
      <c r="A26" s="155"/>
      <c r="B26" s="104">
        <v>36255</v>
      </c>
      <c r="C26" s="156">
        <v>0.00018585</v>
      </c>
      <c r="D26" s="156">
        <v>4.6450000000000004E-05</v>
      </c>
      <c r="E26" s="156">
        <v>8.55E-05</v>
      </c>
      <c r="F26" s="156">
        <v>0.0009292500000000001</v>
      </c>
      <c r="G26" s="156">
        <v>0.0043674000000000004</v>
      </c>
      <c r="H26" s="156">
        <v>0.0032151000000000002</v>
      </c>
      <c r="I26" s="156">
        <v>0.014310100000000001</v>
      </c>
      <c r="J26" s="156">
        <v>20.1075016</v>
      </c>
      <c r="K26" s="156"/>
      <c r="L26" s="156">
        <v>12.3219746</v>
      </c>
      <c r="M26" s="10"/>
      <c r="N26" s="11"/>
    </row>
    <row r="27" spans="1:14" ht="12.75">
      <c r="A27" s="155"/>
      <c r="B27" s="104">
        <v>36261</v>
      </c>
      <c r="C27" s="156">
        <v>0.00018585</v>
      </c>
      <c r="D27" s="156">
        <v>4.6450000000000004E-05</v>
      </c>
      <c r="E27" s="156">
        <v>9.290000000000001E-05</v>
      </c>
      <c r="F27" s="156">
        <v>0.0009292500000000001</v>
      </c>
      <c r="G27" s="156">
        <v>0.0028713000000000002</v>
      </c>
      <c r="H27" s="156">
        <v>0.0015704</v>
      </c>
      <c r="I27" s="156">
        <v>0.0065882</v>
      </c>
      <c r="J27" s="156">
        <v>11.0475105</v>
      </c>
      <c r="K27" s="156"/>
      <c r="L27" s="156">
        <v>9.0728967</v>
      </c>
      <c r="M27" s="10"/>
      <c r="N27" s="11"/>
    </row>
    <row r="28" spans="1:14" ht="12.75">
      <c r="A28" s="155"/>
      <c r="B28" s="104">
        <v>36267</v>
      </c>
      <c r="C28" s="156">
        <v>0.0006198</v>
      </c>
      <c r="D28" s="156">
        <v>4.695E-05</v>
      </c>
      <c r="E28" s="156">
        <v>0.0001615</v>
      </c>
      <c r="F28" s="156">
        <v>0.0026577000000000003</v>
      </c>
      <c r="G28" s="156">
        <v>0.0065738</v>
      </c>
      <c r="H28" s="156">
        <v>0.0020848</v>
      </c>
      <c r="I28" s="156">
        <v>0.0259196</v>
      </c>
      <c r="J28" s="156">
        <v>12.5737101</v>
      </c>
      <c r="K28" s="156"/>
      <c r="L28" s="156">
        <v>10.2376605</v>
      </c>
      <c r="M28" s="10"/>
      <c r="N28" s="11"/>
    </row>
    <row r="29" spans="1:14" ht="12.75">
      <c r="A29" s="155"/>
      <c r="B29" s="104">
        <v>36273</v>
      </c>
      <c r="C29" s="156">
        <v>0.00045099999999999996</v>
      </c>
      <c r="D29" s="156">
        <v>4.8E-05</v>
      </c>
      <c r="E29" s="156">
        <v>0.0002389</v>
      </c>
      <c r="F29" s="156">
        <v>0.0025907</v>
      </c>
      <c r="G29" s="156">
        <v>0.0061794</v>
      </c>
      <c r="H29" s="156">
        <v>0.0029266</v>
      </c>
      <c r="I29" s="156">
        <v>0.0166958</v>
      </c>
      <c r="J29" s="156">
        <v>22.1491699</v>
      </c>
      <c r="K29" s="156"/>
      <c r="L29" s="156">
        <v>15.571053</v>
      </c>
      <c r="M29" s="10"/>
      <c r="N29" s="11"/>
    </row>
    <row r="30" spans="1:14" ht="12.75">
      <c r="A30" s="155"/>
      <c r="B30" s="104">
        <v>36279</v>
      </c>
      <c r="C30" s="156">
        <v>0.0005193</v>
      </c>
      <c r="D30" s="156">
        <v>5.195E-05</v>
      </c>
      <c r="E30" s="156">
        <v>0.0001361</v>
      </c>
      <c r="F30" s="156">
        <v>0.0032299</v>
      </c>
      <c r="G30" s="156">
        <v>0.0060236000000000005</v>
      </c>
      <c r="H30" s="156">
        <v>0.0054109</v>
      </c>
      <c r="I30" s="156">
        <v>0.0191093</v>
      </c>
      <c r="J30" s="156">
        <v>45.6385473</v>
      </c>
      <c r="K30" s="156"/>
      <c r="L30" s="156">
        <v>17.5327599</v>
      </c>
      <c r="M30" s="10"/>
      <c r="N30" s="11"/>
    </row>
    <row r="31" spans="1:14" ht="12.75">
      <c r="A31" s="155"/>
      <c r="B31" s="104">
        <v>36285</v>
      </c>
      <c r="C31" s="156">
        <v>0.0009022</v>
      </c>
      <c r="D31" s="156">
        <v>4.85E-05</v>
      </c>
      <c r="E31" s="156">
        <v>0.0001193</v>
      </c>
      <c r="F31" s="156">
        <v>0.0030169</v>
      </c>
      <c r="G31" s="156">
        <v>0.0068099</v>
      </c>
      <c r="H31" s="156">
        <v>0.0089829</v>
      </c>
      <c r="I31" s="156">
        <v>0.0225057</v>
      </c>
      <c r="J31" s="156">
        <v>33.0364472</v>
      </c>
      <c r="K31" s="156"/>
      <c r="L31" s="156">
        <v>19.1879505</v>
      </c>
      <c r="M31" s="10"/>
      <c r="N31" s="11"/>
    </row>
    <row r="32" spans="1:14" ht="12.75">
      <c r="A32" s="155"/>
      <c r="B32" s="104">
        <v>36291</v>
      </c>
      <c r="C32" s="156">
        <v>0.0009604</v>
      </c>
      <c r="D32" s="156">
        <v>4.85E-05</v>
      </c>
      <c r="E32" s="156">
        <v>0.0002231</v>
      </c>
      <c r="F32" s="156">
        <v>0.0036572</v>
      </c>
      <c r="G32" s="156">
        <v>0.0110589</v>
      </c>
      <c r="H32" s="156">
        <v>0.0092545</v>
      </c>
      <c r="I32" s="156">
        <v>0.0333706</v>
      </c>
      <c r="J32" s="156">
        <v>38.3718604</v>
      </c>
      <c r="K32" s="156"/>
      <c r="L32" s="156">
        <v>23.8470056</v>
      </c>
      <c r="M32" s="10"/>
      <c r="N32" s="11"/>
    </row>
    <row r="33" spans="1:14" ht="12.75">
      <c r="A33" s="155"/>
      <c r="B33" s="104">
        <v>36297</v>
      </c>
      <c r="C33" s="156">
        <v>0.0001878</v>
      </c>
      <c r="D33" s="156">
        <v>4.695E-05</v>
      </c>
      <c r="E33" s="156">
        <v>0.0001446</v>
      </c>
      <c r="F33" s="156">
        <v>0.0029206</v>
      </c>
      <c r="G33" s="156">
        <v>0.0068368000000000005</v>
      </c>
      <c r="H33" s="156">
        <v>0.002977</v>
      </c>
      <c r="I33" s="156">
        <v>0.0220692</v>
      </c>
      <c r="J33" s="156">
        <v>29.373438999999998</v>
      </c>
      <c r="K33" s="156"/>
      <c r="L33" s="156">
        <v>16.7358163</v>
      </c>
      <c r="M33" s="10"/>
      <c r="N33" s="11"/>
    </row>
    <row r="34" spans="1:14" ht="12.75">
      <c r="A34" s="155"/>
      <c r="B34" s="104">
        <v>36303</v>
      </c>
      <c r="C34" s="156">
        <v>0.0012163</v>
      </c>
      <c r="D34" s="156">
        <v>4.905E-05</v>
      </c>
      <c r="E34" s="156">
        <v>0.0001334</v>
      </c>
      <c r="F34" s="156">
        <v>0.003433</v>
      </c>
      <c r="G34" s="156">
        <v>0.005483</v>
      </c>
      <c r="H34" s="156">
        <v>0.0044531</v>
      </c>
      <c r="I34" s="156">
        <v>0.0191266</v>
      </c>
      <c r="J34" s="156">
        <v>26.9189858</v>
      </c>
      <c r="K34" s="156"/>
      <c r="L34" s="156">
        <v>22.1305116</v>
      </c>
      <c r="M34" s="10"/>
      <c r="N34" s="11"/>
    </row>
    <row r="35" spans="1:14" ht="12.75">
      <c r="A35" s="155"/>
      <c r="B35" s="104">
        <v>36309</v>
      </c>
      <c r="C35" s="156">
        <v>0.0011586</v>
      </c>
      <c r="D35" s="156">
        <v>4.6E-05</v>
      </c>
      <c r="E35" s="156">
        <v>0.0002575</v>
      </c>
      <c r="F35" s="156">
        <v>0.0026115</v>
      </c>
      <c r="G35" s="156">
        <v>0.0078897</v>
      </c>
      <c r="H35" s="156">
        <v>0.0016644000000000001</v>
      </c>
      <c r="I35" s="156">
        <v>0.014161100000000001</v>
      </c>
      <c r="J35" s="156">
        <v>39.7450107</v>
      </c>
      <c r="K35" s="156"/>
      <c r="L35" s="156">
        <v>28.7512741</v>
      </c>
      <c r="M35" s="10"/>
      <c r="N35" s="11"/>
    </row>
    <row r="36" spans="1:14" ht="12.75">
      <c r="A36" s="155"/>
      <c r="B36" s="104">
        <v>36315</v>
      </c>
      <c r="C36" s="156">
        <v>0.0007668</v>
      </c>
      <c r="D36" s="156">
        <v>4.46E-05</v>
      </c>
      <c r="E36" s="156">
        <v>8.92E-05</v>
      </c>
      <c r="F36" s="156">
        <v>0.0023897000000000002</v>
      </c>
      <c r="G36" s="156">
        <v>0.0059119</v>
      </c>
      <c r="H36" s="156">
        <v>0.0025413000000000002</v>
      </c>
      <c r="I36" s="156">
        <v>0.017477</v>
      </c>
      <c r="J36" s="156">
        <v>25.710257</v>
      </c>
      <c r="K36" s="156"/>
      <c r="L36" s="156">
        <v>17.3181988</v>
      </c>
      <c r="M36" s="10"/>
      <c r="N36" s="11"/>
    </row>
    <row r="37" spans="1:14" ht="12.75">
      <c r="A37" s="155"/>
      <c r="B37" s="104">
        <v>36321</v>
      </c>
      <c r="C37" s="156">
        <v>0.00017835</v>
      </c>
      <c r="D37" s="156">
        <v>4.46E-05</v>
      </c>
      <c r="E37" s="156">
        <v>0.0001248</v>
      </c>
      <c r="F37" s="156">
        <v>0.0008917</v>
      </c>
      <c r="G37" s="156">
        <v>0.0063399</v>
      </c>
      <c r="H37" s="156">
        <v>0.0031922</v>
      </c>
      <c r="I37" s="156">
        <v>0.0226488</v>
      </c>
      <c r="J37" s="156">
        <v>28.7816172</v>
      </c>
      <c r="K37" s="156"/>
      <c r="L37" s="156">
        <v>21.3642204</v>
      </c>
      <c r="M37" s="10"/>
      <c r="N37" s="11"/>
    </row>
    <row r="38" spans="1:14" ht="12.75">
      <c r="A38" s="155"/>
      <c r="B38" s="104">
        <v>36327</v>
      </c>
      <c r="C38" s="156">
        <v>0.00018015000000000001</v>
      </c>
      <c r="D38" s="156">
        <v>4.5050000000000004E-05</v>
      </c>
      <c r="E38" s="156">
        <v>0.0001531</v>
      </c>
      <c r="F38" s="156">
        <v>0.0009008</v>
      </c>
      <c r="G38" s="156">
        <v>0.0049453</v>
      </c>
      <c r="H38" s="156">
        <v>0.001144</v>
      </c>
      <c r="I38" s="156">
        <v>0.0176554</v>
      </c>
      <c r="J38" s="156">
        <v>19.2667698</v>
      </c>
      <c r="K38" s="156"/>
      <c r="L38" s="156">
        <v>16.1534349</v>
      </c>
      <c r="M38" s="10"/>
      <c r="N38" s="11"/>
    </row>
    <row r="39" spans="1:14" ht="12.75">
      <c r="A39" s="155"/>
      <c r="B39" s="104">
        <v>36333</v>
      </c>
      <c r="C39" s="156">
        <v>0.0003708</v>
      </c>
      <c r="D39" s="156">
        <v>4.415E-05</v>
      </c>
      <c r="E39" s="156">
        <v>0.000203</v>
      </c>
      <c r="F39" s="156">
        <v>0.0008827500000000001</v>
      </c>
      <c r="G39" s="156">
        <v>0.0080508</v>
      </c>
      <c r="H39" s="156">
        <v>0.0032398</v>
      </c>
      <c r="I39" s="156">
        <v>0.0293962</v>
      </c>
      <c r="J39" s="156">
        <v>21.9466023</v>
      </c>
      <c r="K39" s="156"/>
      <c r="L39" s="156">
        <v>21.3029171</v>
      </c>
      <c r="M39" s="10"/>
      <c r="N39" s="11"/>
    </row>
    <row r="40" spans="1:14" ht="12.75">
      <c r="A40" s="155"/>
      <c r="B40" s="104">
        <v>36339</v>
      </c>
      <c r="C40" s="156">
        <v>0.000194</v>
      </c>
      <c r="D40" s="156">
        <v>4.85E-05</v>
      </c>
      <c r="E40" s="156">
        <v>0.0001164</v>
      </c>
      <c r="F40" s="156">
        <v>0.0009701</v>
      </c>
      <c r="G40" s="156">
        <v>0.0063346</v>
      </c>
      <c r="H40" s="156">
        <v>0.0051511000000000005</v>
      </c>
      <c r="I40" s="156">
        <v>0.038900000000000004</v>
      </c>
      <c r="J40" s="156">
        <v>31.7430137</v>
      </c>
      <c r="K40" s="156"/>
      <c r="L40" s="156">
        <v>28.383454999999998</v>
      </c>
      <c r="M40" s="10"/>
      <c r="N40" s="11"/>
    </row>
    <row r="41" spans="1:14" ht="12.75">
      <c r="A41" s="155"/>
      <c r="B41" s="104">
        <v>36345</v>
      </c>
      <c r="C41" s="156">
        <v>0.00020065</v>
      </c>
      <c r="D41" s="156">
        <v>5.015E-05</v>
      </c>
      <c r="E41" s="156">
        <v>9.83E-05</v>
      </c>
      <c r="F41" s="156">
        <v>0.00100315</v>
      </c>
      <c r="G41" s="156">
        <v>0.0114359</v>
      </c>
      <c r="H41" s="156">
        <v>0.00050155</v>
      </c>
      <c r="I41" s="156">
        <v>0.0164516</v>
      </c>
      <c r="J41" s="156">
        <v>41.6305534</v>
      </c>
      <c r="K41" s="156"/>
      <c r="L41" s="156">
        <v>43.9851597</v>
      </c>
      <c r="M41" s="10"/>
      <c r="N41" s="11"/>
    </row>
    <row r="42" spans="1:14" ht="12.75">
      <c r="A42" s="155"/>
      <c r="B42" s="104">
        <v>36351</v>
      </c>
      <c r="C42" s="156">
        <v>0.0001919</v>
      </c>
      <c r="D42" s="156">
        <v>4.8E-05</v>
      </c>
      <c r="E42" s="156">
        <v>8.730000000000001E-05</v>
      </c>
      <c r="F42" s="156">
        <v>0.00095955</v>
      </c>
      <c r="G42" s="156">
        <v>0.0031473</v>
      </c>
      <c r="H42" s="156">
        <v>0.00047975000000000003</v>
      </c>
      <c r="I42" s="156">
        <v>0.0151606</v>
      </c>
      <c r="J42" s="156">
        <v>17.8845885</v>
      </c>
      <c r="K42" s="156"/>
      <c r="L42" s="156">
        <v>15.479097999999999</v>
      </c>
      <c r="M42" s="10"/>
      <c r="N42" s="11"/>
    </row>
    <row r="43" spans="1:14" ht="12.75">
      <c r="A43" s="155"/>
      <c r="B43" s="104">
        <v>36357</v>
      </c>
      <c r="C43" s="156">
        <v>0.000381</v>
      </c>
      <c r="D43" s="156">
        <v>4.6450000000000004E-05</v>
      </c>
      <c r="E43" s="156">
        <v>0.0002044</v>
      </c>
      <c r="F43" s="156">
        <v>0.0009292500000000001</v>
      </c>
      <c r="G43" s="156">
        <v>0.0112437</v>
      </c>
      <c r="H43" s="156">
        <v>0.0039771</v>
      </c>
      <c r="I43" s="156">
        <v>0.0508289</v>
      </c>
      <c r="J43" s="156">
        <v>35.1042389</v>
      </c>
      <c r="K43" s="156"/>
      <c r="L43" s="156">
        <v>33.8394539</v>
      </c>
      <c r="M43" s="10"/>
      <c r="N43" s="11"/>
    </row>
    <row r="44" spans="1:14" ht="12.75">
      <c r="A44" s="155"/>
      <c r="B44" s="104">
        <v>36363</v>
      </c>
      <c r="C44" s="156">
        <v>0.000385</v>
      </c>
      <c r="D44" s="156">
        <v>4.695E-05</v>
      </c>
      <c r="E44" s="156">
        <v>0.0001315</v>
      </c>
      <c r="F44" s="156">
        <v>0.0009391</v>
      </c>
      <c r="G44" s="156">
        <v>0.0052215000000000004</v>
      </c>
      <c r="H44" s="156">
        <v>0.0026859</v>
      </c>
      <c r="I44" s="156">
        <v>0.0189701</v>
      </c>
      <c r="J44" s="156">
        <v>27.9908526</v>
      </c>
      <c r="K44" s="156"/>
      <c r="L44" s="156">
        <v>26.6976126</v>
      </c>
      <c r="M44" s="10"/>
      <c r="N44" s="11"/>
    </row>
    <row r="45" spans="1:14" ht="12.75">
      <c r="A45" s="155"/>
      <c r="B45" s="104">
        <v>36369</v>
      </c>
      <c r="C45" s="156">
        <v>0.00017655</v>
      </c>
      <c r="D45" s="156">
        <v>4.415E-05</v>
      </c>
      <c r="E45" s="156">
        <v>0.0001059</v>
      </c>
      <c r="F45" s="156">
        <v>0.0008827500000000001</v>
      </c>
      <c r="G45" s="156">
        <v>0.0053937</v>
      </c>
      <c r="H45" s="156">
        <v>0.0014213000000000001</v>
      </c>
      <c r="I45" s="156">
        <v>0.0196857</v>
      </c>
      <c r="J45" s="156">
        <v>29.7443895</v>
      </c>
      <c r="K45" s="156"/>
      <c r="L45" s="156">
        <v>26.084578999999998</v>
      </c>
      <c r="M45" s="10"/>
      <c r="N45" s="11"/>
    </row>
    <row r="46" spans="1:14" ht="12.75">
      <c r="A46" s="155"/>
      <c r="B46" s="104">
        <v>36375</v>
      </c>
      <c r="C46" s="156">
        <v>0.00017835</v>
      </c>
      <c r="D46" s="156">
        <v>4.46E-05</v>
      </c>
      <c r="E46" s="156">
        <v>0.000107</v>
      </c>
      <c r="F46" s="156">
        <v>0.0008917</v>
      </c>
      <c r="G46" s="156">
        <v>0.0053144</v>
      </c>
      <c r="H46" s="156">
        <v>0.0021044</v>
      </c>
      <c r="I46" s="156">
        <v>0.0151586</v>
      </c>
      <c r="J46" s="156">
        <v>25.7597951</v>
      </c>
      <c r="K46" s="156"/>
      <c r="L46" s="156">
        <v>19.6783774</v>
      </c>
      <c r="M46" s="10"/>
      <c r="N46" s="11"/>
    </row>
    <row r="47" spans="1:14" ht="12.75">
      <c r="A47" s="155"/>
      <c r="B47" s="104">
        <v>36381</v>
      </c>
      <c r="C47" s="156">
        <v>0.0006974</v>
      </c>
      <c r="D47" s="156">
        <v>4.415E-05</v>
      </c>
      <c r="E47" s="156">
        <v>0.0001766</v>
      </c>
      <c r="F47" s="156">
        <v>0.0021275</v>
      </c>
      <c r="G47" s="156">
        <v>0.009622200000000001</v>
      </c>
      <c r="H47" s="156">
        <v>0.0048376</v>
      </c>
      <c r="I47" s="156">
        <v>0.0386653</v>
      </c>
      <c r="J47" s="156">
        <v>61.4014438</v>
      </c>
      <c r="K47" s="156"/>
      <c r="L47" s="156">
        <v>46.9583726</v>
      </c>
      <c r="M47" s="10"/>
      <c r="N47" s="11"/>
    </row>
    <row r="48" spans="1:14" ht="12.75">
      <c r="A48" s="155"/>
      <c r="B48" s="104">
        <v>36387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0"/>
      <c r="N48" s="11"/>
    </row>
    <row r="49" spans="1:14" ht="12.75">
      <c r="A49" s="155"/>
      <c r="B49" s="104">
        <v>36393</v>
      </c>
      <c r="C49" s="156">
        <v>0.00017655</v>
      </c>
      <c r="D49" s="156">
        <v>4.415E-05</v>
      </c>
      <c r="E49" s="156">
        <v>8.65E-05</v>
      </c>
      <c r="F49" s="156">
        <v>0.0008827500000000001</v>
      </c>
      <c r="G49" s="156">
        <v>0.0030897</v>
      </c>
      <c r="H49" s="156">
        <v>0.0004414</v>
      </c>
      <c r="I49" s="156">
        <v>0.0081744</v>
      </c>
      <c r="J49" s="156">
        <v>13.4622175</v>
      </c>
      <c r="K49" s="156"/>
      <c r="L49" s="156">
        <v>13.4254355</v>
      </c>
      <c r="M49" s="10"/>
      <c r="N49" s="11"/>
    </row>
    <row r="50" spans="1:14" ht="12.75">
      <c r="A50" s="155"/>
      <c r="B50" s="104">
        <v>36399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>
        <v>34.2379245</v>
      </c>
      <c r="M50" s="10"/>
      <c r="N50" s="11"/>
    </row>
    <row r="51" spans="1:14" ht="12.75">
      <c r="A51" s="155"/>
      <c r="B51" s="104">
        <v>36405</v>
      </c>
      <c r="C51" s="156">
        <v>0.00018199999999999998</v>
      </c>
      <c r="D51" s="156">
        <v>4.5499999999999995E-05</v>
      </c>
      <c r="E51" s="156">
        <v>8.37E-05</v>
      </c>
      <c r="F51" s="156">
        <v>0.00091005</v>
      </c>
      <c r="G51" s="156">
        <v>0.0035038</v>
      </c>
      <c r="H51" s="156">
        <v>0.0024845</v>
      </c>
      <c r="I51" s="156">
        <v>0.016836300000000002</v>
      </c>
      <c r="J51" s="156">
        <v>21.9428104</v>
      </c>
      <c r="K51" s="156"/>
      <c r="L51" s="156">
        <v>16.8958035</v>
      </c>
      <c r="M51" s="10"/>
      <c r="N51" s="11"/>
    </row>
    <row r="52" spans="1:14" ht="12.75">
      <c r="A52" s="155"/>
      <c r="B52" s="104">
        <v>36411</v>
      </c>
      <c r="C52" s="156">
        <v>0.0005625000000000001</v>
      </c>
      <c r="D52" s="156">
        <v>4.325E-05</v>
      </c>
      <c r="E52" s="156">
        <v>0.0001212</v>
      </c>
      <c r="F52" s="156">
        <v>0.0019213000000000001</v>
      </c>
      <c r="G52" s="156">
        <v>0.0053485</v>
      </c>
      <c r="H52" s="156">
        <v>0.0048639</v>
      </c>
      <c r="I52" s="156">
        <v>0.0277812</v>
      </c>
      <c r="J52" s="156">
        <v>35.7001911</v>
      </c>
      <c r="K52" s="156"/>
      <c r="L52" s="156">
        <v>36.8119191</v>
      </c>
      <c r="M52" s="10"/>
      <c r="N52" s="11"/>
    </row>
    <row r="53" spans="1:14" ht="12.75">
      <c r="A53" s="155"/>
      <c r="B53" s="104">
        <v>36417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>
        <v>19.6469786</v>
      </c>
      <c r="M53" s="10"/>
      <c r="N53" s="11"/>
    </row>
    <row r="54" spans="1:14" ht="12.75">
      <c r="A54" s="155"/>
      <c r="B54" s="104">
        <v>36423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9"/>
      <c r="M54" s="10"/>
      <c r="N54" s="11"/>
    </row>
    <row r="55" spans="1:14" ht="12.75">
      <c r="A55" s="155"/>
      <c r="B55" s="104">
        <v>36429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>
        <v>35.8250842</v>
      </c>
      <c r="M55" s="10"/>
      <c r="N55" s="11"/>
    </row>
    <row r="56" spans="1:14" ht="12.75">
      <c r="A56" s="155"/>
      <c r="B56" s="104">
        <v>36435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0"/>
      <c r="N56" s="11"/>
    </row>
    <row r="57" spans="1:14" ht="12.75">
      <c r="A57" s="155"/>
      <c r="B57" s="104">
        <v>36441</v>
      </c>
      <c r="C57" s="156">
        <v>0.0009494</v>
      </c>
      <c r="D57" s="156">
        <v>4.165E-05</v>
      </c>
      <c r="E57" s="156">
        <v>0.0001749</v>
      </c>
      <c r="F57" s="156">
        <v>0.0008328</v>
      </c>
      <c r="G57" s="156">
        <v>0.008028200000000001</v>
      </c>
      <c r="H57" s="156">
        <v>0.0026733</v>
      </c>
      <c r="I57" s="156">
        <v>0.0465535</v>
      </c>
      <c r="J57" s="156">
        <v>20.5886751</v>
      </c>
      <c r="K57" s="156"/>
      <c r="L57" s="156">
        <v>18.1517747</v>
      </c>
      <c r="M57" s="10"/>
      <c r="N57" s="11"/>
    </row>
    <row r="58" spans="1:14" ht="12.75">
      <c r="A58" s="155"/>
      <c r="B58" s="104">
        <v>36447</v>
      </c>
      <c r="C58" s="156">
        <v>0.000165</v>
      </c>
      <c r="D58" s="156">
        <v>4.125E-05</v>
      </c>
      <c r="E58" s="156">
        <v>5.78E-05</v>
      </c>
      <c r="F58" s="156">
        <v>0.000825</v>
      </c>
      <c r="G58" s="156">
        <v>0.0034733</v>
      </c>
      <c r="H58" s="156">
        <v>0.0009653</v>
      </c>
      <c r="I58" s="156">
        <v>0.0107252</v>
      </c>
      <c r="J58" s="156">
        <v>16.7524318</v>
      </c>
      <c r="K58" s="156"/>
      <c r="L58" s="156">
        <v>12.6195205</v>
      </c>
      <c r="M58" s="10"/>
      <c r="N58" s="11"/>
    </row>
    <row r="59" spans="1:14" ht="12.75">
      <c r="A59" s="155"/>
      <c r="B59" s="104">
        <v>36453</v>
      </c>
      <c r="C59" s="156">
        <v>0.0004747</v>
      </c>
      <c r="D59" s="156">
        <v>4.165E-05</v>
      </c>
      <c r="E59" s="156">
        <v>0.0001499</v>
      </c>
      <c r="F59" s="156">
        <v>0.0008328</v>
      </c>
      <c r="G59" s="156">
        <v>0.0074869</v>
      </c>
      <c r="H59" s="156">
        <v>0.0021403</v>
      </c>
      <c r="I59" s="156">
        <v>0.0139078</v>
      </c>
      <c r="J59" s="156">
        <v>19.1775412</v>
      </c>
      <c r="K59" s="156"/>
      <c r="L59" s="156">
        <v>19.2283215</v>
      </c>
      <c r="M59" s="10"/>
      <c r="N59" s="11"/>
    </row>
    <row r="60" spans="1:14" ht="12.75">
      <c r="A60" s="155"/>
      <c r="B60" s="104">
        <v>36459</v>
      </c>
      <c r="C60" s="156">
        <v>0.000508</v>
      </c>
      <c r="D60" s="156">
        <v>4.165E-05</v>
      </c>
      <c r="E60" s="156">
        <v>0.0001666</v>
      </c>
      <c r="F60" s="156">
        <v>0.0008328</v>
      </c>
      <c r="G60" s="156">
        <v>0.0070955</v>
      </c>
      <c r="H60" s="156">
        <v>0.001524</v>
      </c>
      <c r="I60" s="156">
        <v>0.030563800000000002</v>
      </c>
      <c r="J60" s="156">
        <v>21.8378756</v>
      </c>
      <c r="K60" s="156"/>
      <c r="L60" s="156">
        <v>19.4974582</v>
      </c>
      <c r="M60" s="10"/>
      <c r="N60" s="11"/>
    </row>
    <row r="61" spans="1:14" ht="12.75">
      <c r="A61" s="155"/>
      <c r="B61" s="104">
        <v>36465</v>
      </c>
      <c r="C61" s="156">
        <v>0.0006265</v>
      </c>
      <c r="D61" s="156">
        <v>4.745E-05</v>
      </c>
      <c r="E61" s="156">
        <v>0.0001614</v>
      </c>
      <c r="F61" s="156">
        <v>0.0009492</v>
      </c>
      <c r="G61" s="156">
        <v>0.0057048</v>
      </c>
      <c r="H61" s="156">
        <v>0.0034362</v>
      </c>
      <c r="I61" s="156">
        <v>0.0312291</v>
      </c>
      <c r="J61" s="156">
        <v>26.5252381</v>
      </c>
      <c r="K61" s="156"/>
      <c r="L61" s="156">
        <v>23.4747004</v>
      </c>
      <c r="M61" s="10"/>
      <c r="N61" s="11"/>
    </row>
    <row r="62" spans="1:14" ht="12.75">
      <c r="A62" s="155"/>
      <c r="B62" s="104">
        <v>36471</v>
      </c>
      <c r="C62" s="156">
        <v>0.0011253</v>
      </c>
      <c r="D62" s="156">
        <v>4.85E-05</v>
      </c>
      <c r="E62" s="156">
        <v>0.0002231</v>
      </c>
      <c r="F62" s="156">
        <v>0.0009701</v>
      </c>
      <c r="G62" s="156">
        <v>0.0071883</v>
      </c>
      <c r="H62" s="156">
        <v>0.0011738</v>
      </c>
      <c r="I62" s="156">
        <v>0.014454100000000001</v>
      </c>
      <c r="J62" s="156">
        <v>20.5871498</v>
      </c>
      <c r="K62" s="156"/>
      <c r="L62" s="156">
        <v>14.8922303</v>
      </c>
      <c r="M62" s="10"/>
      <c r="N62" s="11"/>
    </row>
    <row r="63" spans="1:14" ht="12.75">
      <c r="A63" s="155"/>
      <c r="B63" s="104">
        <v>36477</v>
      </c>
      <c r="C63" s="156">
        <v>0.0020759999999999997</v>
      </c>
      <c r="D63" s="156">
        <v>4.85E-05</v>
      </c>
      <c r="E63" s="156">
        <v>0.0002716</v>
      </c>
      <c r="F63" s="156">
        <v>0.0020081</v>
      </c>
      <c r="G63" s="156">
        <v>0.0109618</v>
      </c>
      <c r="H63" s="156">
        <v>0.0027453</v>
      </c>
      <c r="I63" s="156">
        <v>0.0009701</v>
      </c>
      <c r="J63" s="156">
        <v>45.2162801</v>
      </c>
      <c r="K63" s="156"/>
      <c r="L63" s="156">
        <v>33.1636214</v>
      </c>
      <c r="M63" s="10"/>
      <c r="N63" s="11"/>
    </row>
    <row r="64" spans="1:14" ht="12.75">
      <c r="A64" s="155"/>
      <c r="B64" s="104">
        <v>36483</v>
      </c>
      <c r="C64" s="156">
        <v>0.001161</v>
      </c>
      <c r="D64" s="156">
        <v>4.8E-05</v>
      </c>
      <c r="E64" s="156">
        <v>0.0002495</v>
      </c>
      <c r="F64" s="156">
        <v>0.0020822</v>
      </c>
      <c r="G64" s="156">
        <v>0.0079641</v>
      </c>
      <c r="H64" s="156">
        <v>0.0056324</v>
      </c>
      <c r="I64" s="156">
        <v>0.00095955</v>
      </c>
      <c r="J64" s="156">
        <v>34.1166517</v>
      </c>
      <c r="K64" s="156"/>
      <c r="L64" s="156">
        <v>21.8000721</v>
      </c>
      <c r="M64" s="10"/>
      <c r="N64" s="11"/>
    </row>
    <row r="65" spans="1:14" ht="12.75">
      <c r="A65" s="155"/>
      <c r="B65" s="104">
        <v>36489</v>
      </c>
      <c r="C65" s="156">
        <v>0.0005238</v>
      </c>
      <c r="D65" s="156">
        <v>4.85E-05</v>
      </c>
      <c r="E65" s="156">
        <v>0.0001164</v>
      </c>
      <c r="F65" s="156">
        <v>0.0009701</v>
      </c>
      <c r="G65" s="156">
        <v>0.0026677</v>
      </c>
      <c r="H65" s="156">
        <v>0.0024931000000000003</v>
      </c>
      <c r="I65" s="156">
        <v>0.0140661</v>
      </c>
      <c r="J65" s="156">
        <v>15.6559346</v>
      </c>
      <c r="K65" s="156"/>
      <c r="L65" s="156"/>
      <c r="M65" s="10"/>
      <c r="N65" s="11"/>
    </row>
    <row r="66" spans="1:14" ht="12.75">
      <c r="A66" s="155"/>
      <c r="B66" s="104">
        <v>36495</v>
      </c>
      <c r="C66" s="156">
        <v>0.0009777</v>
      </c>
      <c r="D66" s="156">
        <v>4.745E-05</v>
      </c>
      <c r="E66" s="156">
        <v>0.0002088</v>
      </c>
      <c r="F66" s="156">
        <v>0.0009492</v>
      </c>
      <c r="G66" s="156">
        <v>0.006037</v>
      </c>
      <c r="H66" s="156">
        <v>0.0012055</v>
      </c>
      <c r="I66" s="156">
        <v>0.0009492</v>
      </c>
      <c r="J66" s="156">
        <v>17.6922811</v>
      </c>
      <c r="K66" s="156"/>
      <c r="L66" s="156"/>
      <c r="M66" s="10"/>
      <c r="N66" s="11"/>
    </row>
    <row r="67" spans="1:14" ht="12.75">
      <c r="A67" s="155"/>
      <c r="B67" s="104">
        <v>36501</v>
      </c>
      <c r="C67" s="156">
        <v>0.0011201</v>
      </c>
      <c r="D67" s="156">
        <v>4.745E-05</v>
      </c>
      <c r="E67" s="156">
        <v>0.0001993</v>
      </c>
      <c r="F67" s="156">
        <v>0.0009492</v>
      </c>
      <c r="G67" s="156">
        <v>0.0080493</v>
      </c>
      <c r="H67" s="156">
        <v>0.0014143</v>
      </c>
      <c r="I67" s="156">
        <v>0.0009492</v>
      </c>
      <c r="J67" s="156">
        <v>19.5379731</v>
      </c>
      <c r="K67" s="156"/>
      <c r="L67" s="156"/>
      <c r="M67" s="3"/>
      <c r="N67" s="11"/>
    </row>
    <row r="68" spans="1:14" ht="12.75">
      <c r="A68" s="155"/>
      <c r="B68" s="104">
        <v>36507</v>
      </c>
      <c r="C68" s="156">
        <v>0.0010459</v>
      </c>
      <c r="D68" s="156">
        <v>4.8E-05</v>
      </c>
      <c r="E68" s="156">
        <v>0.0002015</v>
      </c>
      <c r="F68" s="156">
        <v>0.00095955</v>
      </c>
      <c r="G68" s="156">
        <v>0.0086262</v>
      </c>
      <c r="H68" s="156">
        <v>0.0042891</v>
      </c>
      <c r="I68" s="156">
        <v>0.00095955</v>
      </c>
      <c r="J68" s="156">
        <v>22.0159018</v>
      </c>
      <c r="K68" s="156"/>
      <c r="L68" s="156">
        <v>21.3394074</v>
      </c>
      <c r="M68" s="10"/>
      <c r="N68" s="11"/>
    </row>
    <row r="69" spans="1:14" ht="12.75">
      <c r="A69" s="155"/>
      <c r="B69" s="104">
        <v>36513</v>
      </c>
      <c r="C69" s="156">
        <v>0.0005565</v>
      </c>
      <c r="D69" s="156">
        <v>4.8E-05</v>
      </c>
      <c r="E69" s="156">
        <v>0.0001535</v>
      </c>
      <c r="F69" s="156">
        <v>0.00095955</v>
      </c>
      <c r="G69" s="156">
        <v>0.0078202</v>
      </c>
      <c r="H69" s="156">
        <v>0.0050375</v>
      </c>
      <c r="I69" s="156">
        <v>0.0338714</v>
      </c>
      <c r="J69" s="156">
        <v>16.2320636</v>
      </c>
      <c r="K69" s="156"/>
      <c r="L69" s="156">
        <v>13.7786598</v>
      </c>
      <c r="M69" s="10"/>
      <c r="N69" s="11"/>
    </row>
    <row r="70" spans="1:12" ht="12.75">
      <c r="A70" s="155"/>
      <c r="B70" s="160">
        <v>36519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1:12" ht="12.75">
      <c r="A71" s="155"/>
      <c r="B71" s="160">
        <v>36525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</row>
    <row r="72" spans="1:12" ht="12.75">
      <c r="A72" s="155"/>
      <c r="B72" s="158"/>
      <c r="C72" s="156"/>
      <c r="D72" s="156"/>
      <c r="E72" s="156"/>
      <c r="F72" s="156"/>
      <c r="G72" s="156"/>
      <c r="H72" s="156"/>
      <c r="I72" s="156"/>
      <c r="J72" s="156"/>
      <c r="K72" s="156"/>
      <c r="L72" s="156"/>
    </row>
    <row r="73" spans="1:12" ht="12.75">
      <c r="A73" s="155"/>
      <c r="B73" s="88" t="s">
        <v>9</v>
      </c>
      <c r="C73" s="98">
        <v>0.0005713630000000002</v>
      </c>
      <c r="D73" s="98">
        <v>4.6282E-05</v>
      </c>
      <c r="E73" s="98">
        <v>0.00015008800000000007</v>
      </c>
      <c r="F73" s="98">
        <v>0.0014817220000000006</v>
      </c>
      <c r="G73" s="98">
        <v>0.006338628000000001</v>
      </c>
      <c r="H73" s="98">
        <v>0.003161817000000001</v>
      </c>
      <c r="I73" s="98">
        <v>0.019609512000000003</v>
      </c>
      <c r="J73" s="98">
        <v>24.724865259999987</v>
      </c>
      <c r="K73" s="98"/>
      <c r="L73" s="98">
        <v>20.691964533999993</v>
      </c>
    </row>
    <row r="74" spans="1:12" ht="12.75">
      <c r="A74" s="155"/>
      <c r="B74" s="88" t="s">
        <v>11</v>
      </c>
      <c r="C74" s="156">
        <f>MIN(C11:C71)</f>
        <v>0.000165</v>
      </c>
      <c r="D74" s="156">
        <f aca="true" t="shared" si="0" ref="D74:L74">MIN(D11:D71)</f>
        <v>4.125E-05</v>
      </c>
      <c r="E74" s="156">
        <f t="shared" si="0"/>
        <v>5.78E-05</v>
      </c>
      <c r="F74" s="156">
        <f t="shared" si="0"/>
        <v>0.000825</v>
      </c>
      <c r="G74" s="156">
        <f t="shared" si="0"/>
        <v>0.0024605</v>
      </c>
      <c r="H74" s="156">
        <f t="shared" si="0"/>
        <v>0.0004414</v>
      </c>
      <c r="I74" s="156">
        <f t="shared" si="0"/>
        <v>0.0009492</v>
      </c>
      <c r="J74" s="156">
        <f t="shared" si="0"/>
        <v>9.9911431</v>
      </c>
      <c r="K74" s="156"/>
      <c r="L74" s="156">
        <f t="shared" si="0"/>
        <v>8.858335</v>
      </c>
    </row>
    <row r="75" spans="1:12" ht="12.75">
      <c r="A75" s="155"/>
      <c r="B75" s="88" t="s">
        <v>12</v>
      </c>
      <c r="C75" s="156">
        <f>MAX(C11:C71)</f>
        <v>0.0020759999999999997</v>
      </c>
      <c r="D75" s="156">
        <f aca="true" t="shared" si="1" ref="D75:L75">MAX(D11:D71)</f>
        <v>5.195E-05</v>
      </c>
      <c r="E75" s="156">
        <f t="shared" si="1"/>
        <v>0.0003035</v>
      </c>
      <c r="F75" s="156">
        <f t="shared" si="1"/>
        <v>0.0036572</v>
      </c>
      <c r="G75" s="156">
        <f t="shared" si="1"/>
        <v>0.0114359</v>
      </c>
      <c r="H75" s="156">
        <f t="shared" si="1"/>
        <v>0.009747200000000001</v>
      </c>
      <c r="I75" s="156">
        <f t="shared" si="1"/>
        <v>0.0508289</v>
      </c>
      <c r="J75" s="156">
        <f t="shared" si="1"/>
        <v>61.4014438</v>
      </c>
      <c r="K75" s="156"/>
      <c r="L75" s="156">
        <f t="shared" si="1"/>
        <v>46.9583726</v>
      </c>
    </row>
    <row r="76" spans="1:12" ht="12.75">
      <c r="A76" s="155"/>
      <c r="B76" s="88" t="s">
        <v>13</v>
      </c>
      <c r="C76" s="156">
        <f>STDEVP(C11:C71)</f>
        <v>0.0004136122615215846</v>
      </c>
      <c r="D76" s="156">
        <f aca="true" t="shared" si="2" ref="D76:L76">STDEVP(D11:D71)</f>
        <v>2.204149722682253E-06</v>
      </c>
      <c r="E76" s="156">
        <f t="shared" si="2"/>
        <v>5.73015310092146E-05</v>
      </c>
      <c r="F76" s="156">
        <f t="shared" si="2"/>
        <v>0.0008434599834704651</v>
      </c>
      <c r="G76" s="156">
        <f t="shared" si="2"/>
        <v>0.0023027678259902777</v>
      </c>
      <c r="H76" s="156">
        <f t="shared" si="2"/>
        <v>0.0021243682590975127</v>
      </c>
      <c r="I76" s="156">
        <f t="shared" si="2"/>
        <v>0.011617207283463436</v>
      </c>
      <c r="J76" s="156">
        <f t="shared" si="2"/>
        <v>10.276534925865006</v>
      </c>
      <c r="K76" s="156"/>
      <c r="L76" s="156">
        <f t="shared" si="2"/>
        <v>8.840471048456733</v>
      </c>
    </row>
  </sheetData>
  <printOptions/>
  <pageMargins left="0.75" right="0.75" top="0.75" bottom="1.75" header="0.25" footer="0.25"/>
  <pageSetup fitToHeight="0" fitToWidth="1" horizontalDpi="600" verticalDpi="600" orientation="portrait" scale="85" r:id="rId1"/>
  <headerFooter alignWithMargins="0">
    <oddHeader>&amp;L&amp;"Arial,Bold"&amp;16Pennsylvania DEP Air Sampling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10" width="9.7109375" style="1" customWidth="1"/>
    <col min="11" max="11" width="4.7109375" style="1" customWidth="1"/>
    <col min="12" max="12" width="9.7109375" style="1" customWidth="1"/>
    <col min="13" max="16384" width="9.140625" style="1" customWidth="1"/>
  </cols>
  <sheetData>
    <row r="1" spans="1:4" ht="12.75">
      <c r="A1" s="161" t="s">
        <v>33</v>
      </c>
      <c r="B1" s="120"/>
      <c r="C1" s="121"/>
      <c r="D1" s="162" t="s">
        <v>34</v>
      </c>
    </row>
    <row r="2" spans="1:4" ht="12.75">
      <c r="A2" s="161" t="s">
        <v>35</v>
      </c>
      <c r="B2" s="120"/>
      <c r="C2" s="121"/>
      <c r="D2" s="163" t="s">
        <v>36</v>
      </c>
    </row>
    <row r="3" spans="1:4" ht="12.75">
      <c r="A3" s="161" t="s">
        <v>43</v>
      </c>
      <c r="B3" s="120"/>
      <c r="C3" s="121"/>
      <c r="D3" s="163" t="s">
        <v>37</v>
      </c>
    </row>
    <row r="4" spans="1:18" ht="12.75">
      <c r="A4" s="161" t="s">
        <v>51</v>
      </c>
      <c r="B4" s="120"/>
      <c r="C4" s="121"/>
      <c r="D4" s="163" t="s">
        <v>39</v>
      </c>
      <c r="J4" s="6"/>
      <c r="K4" s="124"/>
      <c r="L4" s="124"/>
      <c r="M4" s="124"/>
      <c r="N4" s="124"/>
      <c r="O4" s="124"/>
      <c r="P4" s="124"/>
      <c r="Q4" s="124"/>
      <c r="R4" s="124"/>
    </row>
    <row r="5" spans="1:18" ht="14.25">
      <c r="A5" s="161" t="s">
        <v>40</v>
      </c>
      <c r="B5" s="120"/>
      <c r="C5" s="121"/>
      <c r="D5" s="164"/>
      <c r="J5" s="6"/>
      <c r="K5" s="124"/>
      <c r="L5" s="124"/>
      <c r="M5" s="124"/>
      <c r="N5" s="124"/>
      <c r="O5" s="124"/>
      <c r="P5" s="124"/>
      <c r="Q5" s="124"/>
      <c r="R5" s="124"/>
    </row>
    <row r="6" spans="1:18" ht="12.75">
      <c r="A6" s="161" t="s">
        <v>41</v>
      </c>
      <c r="B6" s="120"/>
      <c r="C6" s="121"/>
      <c r="D6" s="164"/>
      <c r="J6" s="6"/>
      <c r="K6" s="124"/>
      <c r="L6" s="124"/>
      <c r="M6" s="124"/>
      <c r="N6" s="124"/>
      <c r="O6" s="124"/>
      <c r="P6" s="124"/>
      <c r="Q6" s="124"/>
      <c r="R6" s="124"/>
    </row>
    <row r="7" spans="1:18" ht="12.75">
      <c r="A7" s="165" t="s">
        <v>42</v>
      </c>
      <c r="B7" s="120"/>
      <c r="C7" s="121"/>
      <c r="D7" s="121"/>
      <c r="J7" s="6"/>
      <c r="K7" s="124"/>
      <c r="L7" s="124"/>
      <c r="M7" s="124"/>
      <c r="N7" s="124"/>
      <c r="O7" s="124"/>
      <c r="P7" s="124"/>
      <c r="Q7" s="124"/>
      <c r="R7" s="124"/>
    </row>
    <row r="8" spans="10:18" ht="12.75">
      <c r="J8" s="6"/>
      <c r="K8" s="124"/>
      <c r="L8" s="124"/>
      <c r="M8" s="124"/>
      <c r="N8" s="124"/>
      <c r="O8" s="124"/>
      <c r="P8" s="124"/>
      <c r="Q8" s="124"/>
      <c r="R8" s="124"/>
    </row>
    <row r="9" spans="2:12" ht="12.75">
      <c r="B9" s="3"/>
      <c r="C9" s="3"/>
      <c r="D9" s="3"/>
      <c r="E9" s="3"/>
      <c r="F9" s="3"/>
      <c r="G9" s="3"/>
      <c r="H9" s="3"/>
      <c r="I9" s="3"/>
      <c r="J9" s="6"/>
      <c r="K9" s="3"/>
      <c r="L9" s="7"/>
    </row>
    <row r="10" spans="1:12" ht="12.75">
      <c r="A10" s="118" t="s">
        <v>18</v>
      </c>
      <c r="B10" s="88" t="s">
        <v>14</v>
      </c>
      <c r="C10" s="88" t="s">
        <v>1</v>
      </c>
      <c r="D10" s="88" t="s">
        <v>2</v>
      </c>
      <c r="E10" s="88" t="s">
        <v>3</v>
      </c>
      <c r="F10" s="88" t="s">
        <v>4</v>
      </c>
      <c r="G10" s="91" t="s">
        <v>5</v>
      </c>
      <c r="H10" s="88" t="s">
        <v>6</v>
      </c>
      <c r="I10" s="88" t="s">
        <v>7</v>
      </c>
      <c r="J10" s="88" t="s">
        <v>8</v>
      </c>
      <c r="K10" s="118" t="s">
        <v>18</v>
      </c>
      <c r="L10" s="90" t="s">
        <v>10</v>
      </c>
    </row>
    <row r="11" spans="1:12" ht="12.75">
      <c r="A11" s="155"/>
      <c r="B11" s="95">
        <v>35800</v>
      </c>
      <c r="C11" s="156">
        <v>0.0013442</v>
      </c>
      <c r="D11" s="156">
        <v>5.015E-05</v>
      </c>
      <c r="E11" s="156">
        <v>0.0005919</v>
      </c>
      <c r="F11" s="156">
        <v>0.0029392</v>
      </c>
      <c r="G11" s="156">
        <v>0.0223702</v>
      </c>
      <c r="H11" s="156">
        <v>0.0158497</v>
      </c>
      <c r="I11" s="156">
        <v>0.1652181</v>
      </c>
      <c r="J11" s="156">
        <v>33.2710041</v>
      </c>
      <c r="K11" s="156"/>
      <c r="L11" s="157">
        <v>27.2878544</v>
      </c>
    </row>
    <row r="12" spans="1:12" ht="12.75">
      <c r="A12" s="155"/>
      <c r="B12" s="95">
        <v>35806</v>
      </c>
      <c r="C12" s="156">
        <v>0.0007925</v>
      </c>
      <c r="D12" s="156">
        <v>4.905E-05</v>
      </c>
      <c r="E12" s="156">
        <v>0.00035999999999999997</v>
      </c>
      <c r="F12" s="156">
        <v>0.0009808500000000001</v>
      </c>
      <c r="G12" s="156">
        <v>0.0092887</v>
      </c>
      <c r="H12" s="156">
        <v>0.0037272</v>
      </c>
      <c r="I12" s="156">
        <v>0.0250118</v>
      </c>
      <c r="J12" s="156">
        <v>20.2164855</v>
      </c>
      <c r="K12" s="156"/>
      <c r="L12" s="157">
        <v>19.0197603</v>
      </c>
    </row>
    <row r="13" spans="1:12" ht="12.75">
      <c r="A13" s="155"/>
      <c r="B13" s="95">
        <v>35812</v>
      </c>
      <c r="C13" s="156">
        <v>0.0008634000000000001</v>
      </c>
      <c r="D13" s="156">
        <v>4.85E-05</v>
      </c>
      <c r="E13" s="156">
        <v>0.000194</v>
      </c>
      <c r="F13" s="156">
        <v>0.0009701</v>
      </c>
      <c r="G13" s="156">
        <v>0.008362</v>
      </c>
      <c r="H13" s="156">
        <v>0.0056458</v>
      </c>
      <c r="I13" s="156">
        <v>0.0225057</v>
      </c>
      <c r="J13" s="156">
        <v>15.6828814</v>
      </c>
      <c r="K13" s="156"/>
      <c r="L13" s="157">
        <v>16.6305011</v>
      </c>
    </row>
    <row r="14" spans="1:12" ht="12.75">
      <c r="A14" s="155"/>
      <c r="B14" s="95">
        <v>35818</v>
      </c>
      <c r="C14" s="156">
        <v>0.00020295</v>
      </c>
      <c r="D14" s="156">
        <v>5.075E-05</v>
      </c>
      <c r="E14" s="156">
        <v>7.099999999999999E-05</v>
      </c>
      <c r="F14" s="156">
        <v>0.0010147</v>
      </c>
      <c r="G14" s="156">
        <v>0.0054082</v>
      </c>
      <c r="H14" s="156">
        <v>0.0032977</v>
      </c>
      <c r="I14" s="156">
        <v>0.0094162</v>
      </c>
      <c r="J14" s="156">
        <v>7.6664428000000004</v>
      </c>
      <c r="K14" s="156"/>
      <c r="L14" s="157">
        <v>7.199215</v>
      </c>
    </row>
    <row r="15" spans="1:12" ht="12.75">
      <c r="A15" s="155"/>
      <c r="B15" s="95">
        <v>35824</v>
      </c>
      <c r="C15" s="156">
        <v>0.0004414</v>
      </c>
      <c r="D15" s="156">
        <v>5.015E-05</v>
      </c>
      <c r="E15" s="156">
        <v>0.0001906</v>
      </c>
      <c r="F15" s="156">
        <v>0.00100315</v>
      </c>
      <c r="G15" s="156">
        <v>0.0097004</v>
      </c>
      <c r="H15" s="156">
        <v>0.003521</v>
      </c>
      <c r="I15" s="156">
        <v>0.0272856</v>
      </c>
      <c r="J15" s="156">
        <v>17.3878614</v>
      </c>
      <c r="K15" s="156"/>
      <c r="L15" s="157">
        <v>15.3729963</v>
      </c>
    </row>
    <row r="16" spans="1:12" ht="12.75">
      <c r="A16" s="155"/>
      <c r="B16" s="95">
        <v>35830</v>
      </c>
      <c r="C16" s="156">
        <v>0.0002053</v>
      </c>
      <c r="D16" s="156">
        <v>5.13E-05</v>
      </c>
      <c r="E16" s="156">
        <v>0.0001437</v>
      </c>
      <c r="F16" s="156">
        <v>0.00102645</v>
      </c>
      <c r="G16" s="156">
        <v>0.0054608</v>
      </c>
      <c r="H16" s="156">
        <v>0.0051426</v>
      </c>
      <c r="I16" s="156">
        <v>0.021556</v>
      </c>
      <c r="J16" s="156">
        <v>14.5132142</v>
      </c>
      <c r="K16" s="156"/>
      <c r="L16" s="157">
        <v>10.9088542</v>
      </c>
    </row>
    <row r="17" spans="1:12" ht="12.75">
      <c r="A17" s="155"/>
      <c r="B17" s="95">
        <v>35836</v>
      </c>
      <c r="C17" s="156">
        <v>0.0011086</v>
      </c>
      <c r="D17" s="156">
        <v>5.13E-05</v>
      </c>
      <c r="E17" s="156">
        <v>0.0002874</v>
      </c>
      <c r="F17" s="156">
        <v>0.00102645</v>
      </c>
      <c r="G17" s="156">
        <v>0.0138574</v>
      </c>
      <c r="H17" s="156">
        <v>0.010234</v>
      </c>
      <c r="I17" s="156">
        <v>0.061588500000000004</v>
      </c>
      <c r="J17" s="156">
        <v>30.2524956</v>
      </c>
      <c r="K17" s="156"/>
      <c r="L17" s="157">
        <v>25.4330348</v>
      </c>
    </row>
    <row r="18" spans="1:12" ht="12.75">
      <c r="A18" s="155"/>
      <c r="B18" s="95">
        <v>35842</v>
      </c>
      <c r="C18" s="156">
        <v>0.0005089000000000001</v>
      </c>
      <c r="D18" s="156">
        <v>5.195E-05</v>
      </c>
      <c r="E18" s="156">
        <v>0.0001246</v>
      </c>
      <c r="F18" s="156">
        <v>0.00103855</v>
      </c>
      <c r="G18" s="156">
        <v>0.0059717</v>
      </c>
      <c r="H18" s="156">
        <v>0.0060444</v>
      </c>
      <c r="I18" s="156">
        <v>0.043099900000000003</v>
      </c>
      <c r="J18" s="156">
        <v>14.2800768</v>
      </c>
      <c r="K18" s="156"/>
      <c r="L18" s="157">
        <v>10.2801018</v>
      </c>
    </row>
    <row r="19" spans="1:12" ht="12.75">
      <c r="A19" s="155"/>
      <c r="B19" s="95">
        <v>35848</v>
      </c>
      <c r="C19" s="156">
        <v>0.0002153</v>
      </c>
      <c r="D19" s="156">
        <v>5.385E-05</v>
      </c>
      <c r="E19" s="156">
        <v>0.00014</v>
      </c>
      <c r="F19" s="156">
        <v>0.0010765500000000001</v>
      </c>
      <c r="G19" s="156">
        <v>0.0068684</v>
      </c>
      <c r="H19" s="156">
        <v>0.0028206</v>
      </c>
      <c r="I19" s="156">
        <v>0.026913700000000002</v>
      </c>
      <c r="J19" s="156">
        <v>12.6793286</v>
      </c>
      <c r="K19" s="156"/>
      <c r="L19" s="157">
        <v>11.4118562</v>
      </c>
    </row>
    <row r="20" spans="1:12" ht="12.75">
      <c r="A20" s="155"/>
      <c r="B20" s="95">
        <v>35854</v>
      </c>
      <c r="C20" s="156">
        <v>0.0014608</v>
      </c>
      <c r="D20" s="156">
        <v>5.2550000000000003E-05</v>
      </c>
      <c r="E20" s="156">
        <v>0.0003678</v>
      </c>
      <c r="F20" s="156">
        <v>0.0010509</v>
      </c>
      <c r="G20" s="156">
        <v>0.0143975</v>
      </c>
      <c r="H20" s="156">
        <v>0.007987</v>
      </c>
      <c r="I20" s="156">
        <v>0.042982400000000004</v>
      </c>
      <c r="J20" s="156">
        <v>28.6374264</v>
      </c>
      <c r="K20" s="156"/>
      <c r="L20" s="157">
        <v>24.9300329</v>
      </c>
    </row>
    <row r="21" spans="1:12" ht="12.75">
      <c r="A21" s="155"/>
      <c r="B21" s="95">
        <v>35860</v>
      </c>
      <c r="C21" s="156">
        <v>0.0008527</v>
      </c>
      <c r="D21" s="156">
        <v>5.015E-05</v>
      </c>
      <c r="E21" s="156">
        <v>0.0001505</v>
      </c>
      <c r="F21" s="156">
        <v>0.00100315</v>
      </c>
      <c r="G21" s="156">
        <v>0.0069618</v>
      </c>
      <c r="H21" s="156">
        <v>0.007483500000000001</v>
      </c>
      <c r="I21" s="156">
        <v>0.0309972</v>
      </c>
      <c r="J21" s="156">
        <v>17.0534795</v>
      </c>
      <c r="K21" s="156"/>
      <c r="L21" s="157">
        <v>14.5901988</v>
      </c>
    </row>
    <row r="22" spans="1:12" ht="12.75">
      <c r="A22" s="155"/>
      <c r="B22" s="95">
        <v>35866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1:12" ht="12.75">
      <c r="A23" s="155"/>
      <c r="B23" s="95">
        <v>35872</v>
      </c>
      <c r="C23" s="156">
        <v>0.00019725</v>
      </c>
      <c r="D23" s="156">
        <v>4.93E-05</v>
      </c>
      <c r="E23" s="156">
        <v>0.0001184</v>
      </c>
      <c r="F23" s="156">
        <v>0.00098635</v>
      </c>
      <c r="G23" s="156">
        <v>0.0044681</v>
      </c>
      <c r="H23" s="156">
        <v>0.0077822</v>
      </c>
      <c r="I23" s="156">
        <v>0.024855600000000002</v>
      </c>
      <c r="J23" s="156">
        <v>11.0962504</v>
      </c>
      <c r="K23" s="156"/>
      <c r="L23" s="157">
        <v>10.9119974</v>
      </c>
    </row>
    <row r="24" spans="1:12" ht="12.75">
      <c r="A24" s="155"/>
      <c r="B24" s="95">
        <v>35878</v>
      </c>
      <c r="C24" s="156">
        <v>0.0010337</v>
      </c>
      <c r="D24" s="156">
        <v>5.17E-05</v>
      </c>
      <c r="E24" s="156">
        <v>0.0001654</v>
      </c>
      <c r="F24" s="156">
        <v>0.0010337</v>
      </c>
      <c r="G24" s="156">
        <v>0.0082281</v>
      </c>
      <c r="H24" s="156">
        <v>0.0053855000000000005</v>
      </c>
      <c r="I24" s="156">
        <v>0.033077999999999996</v>
      </c>
      <c r="J24" s="156">
        <v>20.8172991</v>
      </c>
      <c r="K24" s="156"/>
      <c r="L24" s="157">
        <v>17.5021082</v>
      </c>
    </row>
    <row r="25" spans="1:12" ht="12.75">
      <c r="A25" s="155"/>
      <c r="B25" s="95">
        <v>35884</v>
      </c>
      <c r="C25" s="156">
        <v>0.0013694</v>
      </c>
      <c r="D25" s="156">
        <v>5.265E-05</v>
      </c>
      <c r="E25" s="156">
        <v>0.0003371</v>
      </c>
      <c r="F25" s="156">
        <v>0.0023702000000000003</v>
      </c>
      <c r="G25" s="156">
        <v>0.0102077</v>
      </c>
      <c r="H25" s="156">
        <v>0.0170655</v>
      </c>
      <c r="I25" s="156">
        <v>0.0400301</v>
      </c>
      <c r="J25" s="156">
        <v>50.1546331</v>
      </c>
      <c r="K25" s="156"/>
      <c r="L25" s="157"/>
    </row>
    <row r="26" spans="1:12" ht="12.75">
      <c r="A26" s="155"/>
      <c r="B26" s="95">
        <v>35890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>
        <v>25.2662963</v>
      </c>
    </row>
    <row r="27" spans="1:12" ht="12.75">
      <c r="A27" s="155"/>
      <c r="B27" s="95">
        <v>35896</v>
      </c>
      <c r="C27" s="156">
        <v>0.0008828</v>
      </c>
      <c r="D27" s="156">
        <v>5.32E-05</v>
      </c>
      <c r="E27" s="156">
        <v>0.0003616</v>
      </c>
      <c r="F27" s="156">
        <v>0.0031482</v>
      </c>
      <c r="G27" s="156">
        <v>0.0077854000000000005</v>
      </c>
      <c r="H27" s="156">
        <v>0.0088915</v>
      </c>
      <c r="I27" s="156">
        <v>0.0263767</v>
      </c>
      <c r="J27" s="156">
        <v>59.0284869</v>
      </c>
      <c r="K27" s="156"/>
      <c r="L27" s="157">
        <v>27.0665967</v>
      </c>
    </row>
    <row r="28" spans="1:12" ht="12.75">
      <c r="A28" s="155"/>
      <c r="B28" s="95">
        <v>35902</v>
      </c>
      <c r="C28" s="156">
        <v>0.0005318</v>
      </c>
      <c r="D28" s="156">
        <v>5.32E-05</v>
      </c>
      <c r="E28" s="156">
        <v>0.0001595</v>
      </c>
      <c r="F28" s="156">
        <v>0.0010636</v>
      </c>
      <c r="G28" s="156">
        <v>0.0073599</v>
      </c>
      <c r="H28" s="156">
        <v>0.0038821</v>
      </c>
      <c r="I28" s="156">
        <v>0.021484200000000002</v>
      </c>
      <c r="J28" s="156">
        <v>34.8912127</v>
      </c>
      <c r="K28" s="156"/>
      <c r="L28" s="157">
        <v>16.0164729</v>
      </c>
    </row>
    <row r="29" spans="1:12" ht="12.75">
      <c r="A29" s="155"/>
      <c r="B29" s="95">
        <v>35908</v>
      </c>
      <c r="C29" s="156">
        <v>0.0006799</v>
      </c>
      <c r="D29" s="156">
        <v>5.2300000000000004E-05</v>
      </c>
      <c r="E29" s="156">
        <v>0.0002301</v>
      </c>
      <c r="F29" s="156">
        <v>0.00104595</v>
      </c>
      <c r="G29" s="156">
        <v>0.0103443</v>
      </c>
      <c r="H29" s="156">
        <v>0.0048218</v>
      </c>
      <c r="I29" s="156">
        <v>0.0248932</v>
      </c>
      <c r="J29" s="156">
        <v>40.0069769</v>
      </c>
      <c r="K29" s="156"/>
      <c r="L29" s="157">
        <v>21.4561747</v>
      </c>
    </row>
    <row r="30" spans="1:12" ht="12.75">
      <c r="A30" s="155"/>
      <c r="B30" s="95">
        <v>35914</v>
      </c>
      <c r="C30" s="156">
        <v>0.0009253</v>
      </c>
      <c r="D30" s="156">
        <v>5.32E-05</v>
      </c>
      <c r="E30" s="156">
        <v>0.0002127</v>
      </c>
      <c r="F30" s="156">
        <v>0.0010636</v>
      </c>
      <c r="G30" s="156">
        <v>0.0103805</v>
      </c>
      <c r="H30" s="156">
        <v>0.0066686</v>
      </c>
      <c r="I30" s="156">
        <v>0.0448829</v>
      </c>
      <c r="J30" s="156">
        <v>42.7794039</v>
      </c>
      <c r="K30" s="156"/>
      <c r="L30" s="157">
        <v>26.445804</v>
      </c>
    </row>
    <row r="31" spans="1:12" ht="12.75">
      <c r="A31" s="155"/>
      <c r="B31" s="95">
        <v>35920</v>
      </c>
      <c r="C31" s="156">
        <v>0.00019995</v>
      </c>
      <c r="D31" s="156">
        <v>5E-05</v>
      </c>
      <c r="E31" s="156">
        <v>0.00011999999999999999</v>
      </c>
      <c r="F31" s="156">
        <v>0.00099975</v>
      </c>
      <c r="G31" s="156">
        <v>0.0062484</v>
      </c>
      <c r="H31" s="156">
        <v>0.0072181</v>
      </c>
      <c r="I31" s="156">
        <v>0.03809</v>
      </c>
      <c r="J31" s="156">
        <v>22.7162603</v>
      </c>
      <c r="K31" s="156"/>
      <c r="L31" s="157"/>
    </row>
    <row r="32" spans="1:12" ht="12.75">
      <c r="A32" s="155"/>
      <c r="B32" s="95">
        <v>35926</v>
      </c>
      <c r="C32" s="156">
        <v>0.00020675</v>
      </c>
      <c r="D32" s="156">
        <v>5.17E-05</v>
      </c>
      <c r="E32" s="156">
        <v>2.585E-05</v>
      </c>
      <c r="F32" s="156">
        <v>0.0010337</v>
      </c>
      <c r="G32" s="156">
        <v>0.0031424</v>
      </c>
      <c r="H32" s="156">
        <v>0.0020674</v>
      </c>
      <c r="I32" s="156">
        <v>0.0154019</v>
      </c>
      <c r="J32" s="156">
        <v>14.1844769</v>
      </c>
      <c r="K32" s="156"/>
      <c r="L32" s="157"/>
    </row>
    <row r="33" spans="1:12" ht="12.75">
      <c r="A33" s="155"/>
      <c r="B33" s="95">
        <v>35932</v>
      </c>
      <c r="C33" s="156">
        <v>0.0008943</v>
      </c>
      <c r="D33" s="156">
        <v>5.26E-05</v>
      </c>
      <c r="E33" s="156">
        <v>8.730000000000001E-05</v>
      </c>
      <c r="F33" s="156">
        <v>0.00105215</v>
      </c>
      <c r="G33" s="156">
        <v>0.0082069</v>
      </c>
      <c r="H33" s="156">
        <v>0.0055765</v>
      </c>
      <c r="I33" s="156">
        <v>0.0244103</v>
      </c>
      <c r="J33" s="156">
        <v>44.6002006</v>
      </c>
      <c r="K33" s="156"/>
      <c r="L33" s="157"/>
    </row>
    <row r="34" spans="1:12" ht="12.75">
      <c r="A34" s="155"/>
      <c r="B34" s="95">
        <v>35938</v>
      </c>
      <c r="C34" s="156">
        <v>0.0007513</v>
      </c>
      <c r="D34" s="156">
        <v>5.215E-05</v>
      </c>
      <c r="E34" s="156">
        <v>0.0001148</v>
      </c>
      <c r="F34" s="156">
        <v>0.00104345</v>
      </c>
      <c r="G34" s="156">
        <v>0.0070121</v>
      </c>
      <c r="H34" s="156">
        <v>0.0013878</v>
      </c>
      <c r="I34" s="156">
        <v>0.0183649</v>
      </c>
      <c r="J34" s="156">
        <v>25.3329246</v>
      </c>
      <c r="K34" s="156"/>
      <c r="L34" s="157">
        <v>10.5262351</v>
      </c>
    </row>
    <row r="35" spans="1:12" ht="12.75">
      <c r="A35" s="155"/>
      <c r="B35" s="95">
        <v>35944</v>
      </c>
      <c r="C35" s="156">
        <v>0.0009886</v>
      </c>
      <c r="D35" s="156">
        <v>4.995E-05</v>
      </c>
      <c r="E35" s="156">
        <v>0.0001598</v>
      </c>
      <c r="F35" s="156">
        <v>0.0009986</v>
      </c>
      <c r="G35" s="156">
        <v>0.0073597</v>
      </c>
      <c r="H35" s="156">
        <v>0.0065808</v>
      </c>
      <c r="I35" s="156">
        <v>0.0268625</v>
      </c>
      <c r="J35" s="156">
        <v>43.4671326</v>
      </c>
      <c r="K35" s="156"/>
      <c r="L35" s="157">
        <v>40.5998951</v>
      </c>
    </row>
    <row r="36" spans="1:12" ht="12.75">
      <c r="A36" s="155"/>
      <c r="B36" s="95">
        <v>35950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7">
        <v>16.5519068</v>
      </c>
    </row>
    <row r="37" spans="1:12" ht="12.75">
      <c r="A37" s="155"/>
      <c r="B37" s="95">
        <v>35956</v>
      </c>
      <c r="C37" s="156">
        <v>0.0004333</v>
      </c>
      <c r="D37" s="156">
        <v>5.04E-05</v>
      </c>
      <c r="E37" s="156">
        <v>0.00014110000000000001</v>
      </c>
      <c r="F37" s="156">
        <v>0.00100775</v>
      </c>
      <c r="G37" s="156">
        <v>0.0043635</v>
      </c>
      <c r="H37" s="156">
        <v>0.0020961</v>
      </c>
      <c r="I37" s="156">
        <v>0.0273094</v>
      </c>
      <c r="J37" s="156">
        <v>23.1217233</v>
      </c>
      <c r="K37" s="156"/>
      <c r="L37" s="157">
        <v>16.7971202</v>
      </c>
    </row>
    <row r="38" spans="1:12" ht="12.75">
      <c r="A38" s="155"/>
      <c r="B38" s="95">
        <v>35962</v>
      </c>
      <c r="C38" s="156">
        <v>0.00020505</v>
      </c>
      <c r="D38" s="156">
        <v>5.125E-05</v>
      </c>
      <c r="E38" s="156">
        <v>0.00013330000000000001</v>
      </c>
      <c r="F38" s="156">
        <v>0.0010253</v>
      </c>
      <c r="G38" s="156">
        <v>0.0048803</v>
      </c>
      <c r="H38" s="156">
        <v>0.0021736</v>
      </c>
      <c r="I38" s="156">
        <v>0.0187627</v>
      </c>
      <c r="J38" s="156">
        <v>21.8442165</v>
      </c>
      <c r="K38" s="156"/>
      <c r="L38" s="157"/>
    </row>
    <row r="39" spans="1:12" ht="12.75">
      <c r="A39" s="155"/>
      <c r="B39" s="95">
        <v>35968</v>
      </c>
      <c r="C39" s="156">
        <v>0.0009535</v>
      </c>
      <c r="D39" s="156">
        <v>5.125E-05</v>
      </c>
      <c r="E39" s="156">
        <v>0.000164</v>
      </c>
      <c r="F39" s="156">
        <v>0.0058544</v>
      </c>
      <c r="G39" s="156">
        <v>0.0068079</v>
      </c>
      <c r="H39" s="156">
        <v>0.0099863</v>
      </c>
      <c r="I39" s="156">
        <v>0.0330141</v>
      </c>
      <c r="J39" s="156">
        <v>52.203976</v>
      </c>
      <c r="K39" s="156"/>
      <c r="L39" s="157">
        <v>49.9009321</v>
      </c>
    </row>
    <row r="40" spans="1:12" ht="12.75">
      <c r="A40" s="155"/>
      <c r="B40" s="95">
        <v>35974</v>
      </c>
      <c r="C40" s="156">
        <v>0.0001997</v>
      </c>
      <c r="D40" s="156">
        <v>4.995E-05</v>
      </c>
      <c r="E40" s="156">
        <v>9.59E-05</v>
      </c>
      <c r="F40" s="156">
        <v>0.0009986</v>
      </c>
      <c r="G40" s="156">
        <v>0.0046735</v>
      </c>
      <c r="H40" s="156">
        <v>0.005013</v>
      </c>
      <c r="I40" s="156">
        <v>0.0218695</v>
      </c>
      <c r="J40" s="156">
        <v>18.3632685</v>
      </c>
      <c r="K40" s="156"/>
      <c r="L40" s="157">
        <v>15.9695243</v>
      </c>
    </row>
    <row r="41" spans="1:12" ht="12.75">
      <c r="A41" s="155"/>
      <c r="B41" s="95">
        <v>35980</v>
      </c>
      <c r="C41" s="156">
        <v>0.0015886000000000001</v>
      </c>
      <c r="D41" s="156">
        <v>4.7550000000000004E-05</v>
      </c>
      <c r="E41" s="156">
        <v>0.0001998</v>
      </c>
      <c r="F41" s="156">
        <v>0.0027587</v>
      </c>
      <c r="G41" s="156">
        <v>0.0206423</v>
      </c>
      <c r="H41" s="156">
        <v>0.0028443</v>
      </c>
      <c r="I41" s="156">
        <v>0.020071600000000002</v>
      </c>
      <c r="J41" s="156">
        <v>36.966982</v>
      </c>
      <c r="K41" s="156"/>
      <c r="L41" s="157">
        <v>34.0906478</v>
      </c>
    </row>
    <row r="42" spans="1:12" ht="12.75">
      <c r="A42" s="155"/>
      <c r="B42" s="95">
        <v>35986</v>
      </c>
      <c r="C42" s="156">
        <v>0.0006628000000000001</v>
      </c>
      <c r="D42" s="156">
        <v>4.605E-05</v>
      </c>
      <c r="E42" s="156">
        <v>0.0001381</v>
      </c>
      <c r="F42" s="156">
        <v>0.0022737</v>
      </c>
      <c r="G42" s="156">
        <v>0.0070971</v>
      </c>
      <c r="H42" s="156">
        <v>0.0027247</v>
      </c>
      <c r="I42" s="156">
        <v>0.0151884</v>
      </c>
      <c r="J42" s="156">
        <v>22.6291858</v>
      </c>
      <c r="K42" s="156"/>
      <c r="L42" s="157">
        <v>12.4999042</v>
      </c>
    </row>
    <row r="43" spans="1:12" ht="12.75">
      <c r="A43" s="155"/>
      <c r="B43" s="95">
        <v>35992</v>
      </c>
      <c r="C43" s="156">
        <v>0.0007189</v>
      </c>
      <c r="D43" s="156">
        <v>4.79E-05</v>
      </c>
      <c r="E43" s="156">
        <v>0.0001725</v>
      </c>
      <c r="F43" s="156">
        <v>0.0022524</v>
      </c>
      <c r="G43" s="156">
        <v>0.007342</v>
      </c>
      <c r="H43" s="156">
        <v>0.0073708</v>
      </c>
      <c r="I43" s="156">
        <v>0.0345056</v>
      </c>
      <c r="J43" s="156">
        <v>45.0223586</v>
      </c>
      <c r="K43" s="156"/>
      <c r="L43" s="157"/>
    </row>
    <row r="44" spans="1:12" ht="12.75">
      <c r="A44" s="155"/>
      <c r="B44" s="95">
        <v>35998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7"/>
    </row>
    <row r="45" spans="1:12" ht="12.75">
      <c r="A45" s="155"/>
      <c r="B45" s="95">
        <v>36004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7">
        <v>24.1325901</v>
      </c>
    </row>
    <row r="46" spans="1:12" ht="12.75">
      <c r="A46" s="155"/>
      <c r="B46" s="95">
        <v>36010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7">
        <v>14.3539569</v>
      </c>
    </row>
    <row r="47" spans="1:12" ht="12.75">
      <c r="A47" s="155"/>
      <c r="B47" s="95">
        <v>36016</v>
      </c>
      <c r="C47" s="156">
        <v>0.0004321</v>
      </c>
      <c r="D47" s="156">
        <v>4.91E-05</v>
      </c>
      <c r="E47" s="156">
        <v>5.89E-05</v>
      </c>
      <c r="F47" s="156">
        <v>0.0023959</v>
      </c>
      <c r="G47" s="156">
        <v>0.0031128</v>
      </c>
      <c r="H47" s="156">
        <v>0.0044089</v>
      </c>
      <c r="I47" s="156">
        <v>0.0160057</v>
      </c>
      <c r="J47" s="156"/>
      <c r="K47" s="156"/>
      <c r="L47" s="96"/>
    </row>
    <row r="48" spans="1:12" ht="12.75">
      <c r="A48" s="155"/>
      <c r="B48" s="95">
        <v>36022</v>
      </c>
      <c r="C48" s="156">
        <v>0.0006916</v>
      </c>
      <c r="D48" s="156">
        <v>5.085E-05</v>
      </c>
      <c r="E48" s="156">
        <v>0.000122</v>
      </c>
      <c r="F48" s="156">
        <v>0.001017</v>
      </c>
      <c r="G48" s="156">
        <v>0.008248</v>
      </c>
      <c r="H48" s="156">
        <v>0.0029493</v>
      </c>
      <c r="I48" s="156">
        <v>0.0185097</v>
      </c>
      <c r="J48" s="156">
        <v>19.9447779</v>
      </c>
      <c r="K48" s="156"/>
      <c r="L48" s="157"/>
    </row>
    <row r="49" spans="1:12" ht="12.75">
      <c r="A49" s="155"/>
      <c r="B49" s="95">
        <v>36028</v>
      </c>
      <c r="C49" s="156">
        <v>0.0013504</v>
      </c>
      <c r="D49" s="156">
        <v>5.04E-05</v>
      </c>
      <c r="E49" s="156">
        <v>0.0002318</v>
      </c>
      <c r="F49" s="156">
        <v>0.00100775</v>
      </c>
      <c r="G49" s="156">
        <v>0.0088277</v>
      </c>
      <c r="H49" s="156">
        <v>0.0030736</v>
      </c>
      <c r="I49" s="156">
        <v>0.0314411</v>
      </c>
      <c r="J49" s="156">
        <v>35.5223583</v>
      </c>
      <c r="K49" s="156"/>
      <c r="L49" s="157">
        <v>32.4907789</v>
      </c>
    </row>
    <row r="50" spans="1:12" ht="12.75">
      <c r="A50" s="155"/>
      <c r="B50" s="95">
        <v>36034</v>
      </c>
      <c r="C50" s="156">
        <v>0.0007382</v>
      </c>
      <c r="D50" s="156">
        <v>5.125E-05</v>
      </c>
      <c r="E50" s="156">
        <v>0.0001538</v>
      </c>
      <c r="F50" s="156">
        <v>0.0010253</v>
      </c>
      <c r="G50" s="156">
        <v>0.0061209</v>
      </c>
      <c r="H50" s="156">
        <v>0.0043985000000000005</v>
      </c>
      <c r="I50" s="156">
        <v>0.0281953</v>
      </c>
      <c r="J50" s="156">
        <v>26.6288694</v>
      </c>
      <c r="K50" s="156"/>
      <c r="L50" s="157">
        <v>23.6937472</v>
      </c>
    </row>
    <row r="51" spans="1:12" ht="12.75">
      <c r="A51" s="155"/>
      <c r="B51" s="95">
        <v>36040</v>
      </c>
      <c r="C51" s="156">
        <v>0.0007382</v>
      </c>
      <c r="D51" s="156">
        <v>5.125E-05</v>
      </c>
      <c r="E51" s="156">
        <v>0.0001538</v>
      </c>
      <c r="F51" s="156">
        <v>0.0033322</v>
      </c>
      <c r="G51" s="156">
        <v>0.0047266</v>
      </c>
      <c r="H51" s="156">
        <v>0.0041934</v>
      </c>
      <c r="I51" s="156">
        <v>0.018455100000000002</v>
      </c>
      <c r="J51" s="156">
        <v>23.8378221</v>
      </c>
      <c r="K51" s="156"/>
      <c r="L51" s="157">
        <v>36.5061487</v>
      </c>
    </row>
    <row r="52" spans="1:12" ht="12.75">
      <c r="A52" s="155"/>
      <c r="B52" s="95">
        <v>36046</v>
      </c>
      <c r="C52" s="156">
        <v>0.00020505</v>
      </c>
      <c r="D52" s="156">
        <v>5.125E-05</v>
      </c>
      <c r="E52" s="156">
        <v>6.15E-05</v>
      </c>
      <c r="F52" s="156">
        <v>0.0010253</v>
      </c>
      <c r="G52" s="156">
        <v>0.0031886</v>
      </c>
      <c r="H52" s="156">
        <v>0.0010971</v>
      </c>
      <c r="I52" s="156">
        <v>0.0076384</v>
      </c>
      <c r="J52" s="156">
        <v>12.9299537</v>
      </c>
      <c r="K52" s="156"/>
      <c r="L52" s="157">
        <v>12.4139297</v>
      </c>
    </row>
    <row r="53" spans="1:12" ht="12.75">
      <c r="A53" s="155"/>
      <c r="B53" s="95">
        <v>36052</v>
      </c>
      <c r="C53" s="156">
        <v>0.0012921</v>
      </c>
      <c r="D53" s="156">
        <v>5.17E-05</v>
      </c>
      <c r="E53" s="156">
        <v>0.0002274</v>
      </c>
      <c r="F53" s="156">
        <v>0.0025429</v>
      </c>
      <c r="G53" s="156">
        <v>0.007856</v>
      </c>
      <c r="H53" s="156">
        <v>0.0065536</v>
      </c>
      <c r="I53" s="156">
        <v>0.0321477</v>
      </c>
      <c r="J53" s="156">
        <v>46.5158959</v>
      </c>
      <c r="K53" s="156"/>
      <c r="L53" s="157">
        <v>43.8318998</v>
      </c>
    </row>
    <row r="54" spans="1:12" ht="12.75">
      <c r="A54" s="155"/>
      <c r="B54" s="95">
        <v>36058</v>
      </c>
      <c r="C54" s="156">
        <v>0.001111</v>
      </c>
      <c r="D54" s="156">
        <v>5.05E-05</v>
      </c>
      <c r="E54" s="156">
        <v>0.0001414</v>
      </c>
      <c r="F54" s="156">
        <v>0.0026968</v>
      </c>
      <c r="G54" s="156">
        <v>0.0090499</v>
      </c>
      <c r="H54" s="156">
        <v>0.0066662</v>
      </c>
      <c r="I54" s="156">
        <v>0.027674900000000002</v>
      </c>
      <c r="J54" s="156">
        <v>36.1647728</v>
      </c>
      <c r="K54" s="156"/>
      <c r="L54" s="157">
        <v>33.716846</v>
      </c>
    </row>
    <row r="55" spans="1:12" ht="12.75">
      <c r="A55" s="155"/>
      <c r="B55" s="95">
        <v>36064</v>
      </c>
      <c r="C55" s="156">
        <v>0.0012901</v>
      </c>
      <c r="D55" s="156">
        <v>5.08E-05</v>
      </c>
      <c r="E55" s="156">
        <v>0.0003149</v>
      </c>
      <c r="F55" s="156">
        <v>0.0027631</v>
      </c>
      <c r="G55" s="156">
        <v>0.0131044</v>
      </c>
      <c r="H55" s="156">
        <v>0.0051402</v>
      </c>
      <c r="I55" s="156">
        <v>0.0616617</v>
      </c>
      <c r="J55" s="156">
        <v>40.7748455</v>
      </c>
      <c r="K55" s="156"/>
      <c r="L55" s="157">
        <v>37.3950474</v>
      </c>
    </row>
    <row r="56" spans="1:12" ht="12.75">
      <c r="A56" s="155"/>
      <c r="B56" s="95">
        <v>36070</v>
      </c>
      <c r="C56" s="156">
        <v>0.0004774</v>
      </c>
      <c r="D56" s="156">
        <v>4.87E-05</v>
      </c>
      <c r="E56" s="156">
        <v>0.0001267</v>
      </c>
      <c r="F56" s="156">
        <v>0.00097435</v>
      </c>
      <c r="G56" s="156">
        <v>0.005660999999999999</v>
      </c>
      <c r="H56" s="156">
        <v>0.0014713</v>
      </c>
      <c r="I56" s="156">
        <v>0.0138359</v>
      </c>
      <c r="J56" s="156">
        <v>17.5925753</v>
      </c>
      <c r="K56" s="156"/>
      <c r="L56" s="157">
        <v>12.5671881</v>
      </c>
    </row>
    <row r="57" spans="1:12" ht="12.75">
      <c r="A57" s="155"/>
      <c r="B57" s="95">
        <v>36076</v>
      </c>
      <c r="C57" s="156">
        <v>0.0001966</v>
      </c>
      <c r="D57" s="156">
        <v>4.915E-05</v>
      </c>
      <c r="E57" s="156">
        <v>6.88E-05</v>
      </c>
      <c r="F57" s="156">
        <v>0.0020644</v>
      </c>
      <c r="G57" s="156">
        <v>0.0024379000000000002</v>
      </c>
      <c r="H57" s="156">
        <v>0.0026935</v>
      </c>
      <c r="I57" s="156">
        <v>0.0081789</v>
      </c>
      <c r="J57" s="156">
        <v>9.9396088</v>
      </c>
      <c r="K57" s="156"/>
      <c r="L57" s="157">
        <v>9.9004921</v>
      </c>
    </row>
    <row r="58" spans="1:12" ht="12.75">
      <c r="A58" s="155"/>
      <c r="B58" s="95">
        <v>36082</v>
      </c>
      <c r="C58" s="156">
        <v>0.0003994</v>
      </c>
      <c r="D58" s="156">
        <v>4.995E-05</v>
      </c>
      <c r="E58" s="156">
        <v>0.0001598</v>
      </c>
      <c r="F58" s="156">
        <v>0.0009986</v>
      </c>
      <c r="G58" s="156">
        <v>0.0051428</v>
      </c>
      <c r="H58" s="156">
        <v>0.0015878</v>
      </c>
      <c r="I58" s="156">
        <v>0.0168765</v>
      </c>
      <c r="J58" s="156">
        <v>15.2287529</v>
      </c>
      <c r="K58" s="156"/>
      <c r="L58" s="157">
        <v>13.7013001</v>
      </c>
    </row>
    <row r="59" spans="1:12" ht="12.75">
      <c r="A59" s="155"/>
      <c r="B59" s="95">
        <v>36088</v>
      </c>
      <c r="C59" s="156">
        <v>0.0004276</v>
      </c>
      <c r="D59" s="156">
        <v>4.7499999999999996E-05</v>
      </c>
      <c r="E59" s="156">
        <v>0.0002186</v>
      </c>
      <c r="F59" s="156">
        <v>0.00095025</v>
      </c>
      <c r="G59" s="156">
        <v>0.0054734</v>
      </c>
      <c r="H59" s="156">
        <v>0.0013683</v>
      </c>
      <c r="I59" s="156">
        <v>0.0239459</v>
      </c>
      <c r="J59" s="156">
        <v>19.5062137</v>
      </c>
      <c r="K59" s="156"/>
      <c r="L59" s="157">
        <v>14.3756371</v>
      </c>
    </row>
    <row r="60" spans="1:12" ht="12.75">
      <c r="A60" s="155"/>
      <c r="B60" s="95">
        <v>36094</v>
      </c>
      <c r="C60" s="156">
        <v>0.0007093000000000001</v>
      </c>
      <c r="D60" s="156">
        <v>4.79E-05</v>
      </c>
      <c r="E60" s="156">
        <v>0.00022999999999999998</v>
      </c>
      <c r="F60" s="156">
        <v>0.0009584999999999999</v>
      </c>
      <c r="G60" s="156">
        <v>0.0106392</v>
      </c>
      <c r="H60" s="156">
        <v>0.0064027</v>
      </c>
      <c r="I60" s="156">
        <v>0.0238664</v>
      </c>
      <c r="J60" s="156">
        <v>26.5980699</v>
      </c>
      <c r="K60" s="156"/>
      <c r="L60" s="157">
        <v>20.7205344</v>
      </c>
    </row>
    <row r="61" spans="1:12" ht="12.75">
      <c r="A61" s="155"/>
      <c r="B61" s="95">
        <v>36100</v>
      </c>
      <c r="C61" s="156">
        <v>0.0007167</v>
      </c>
      <c r="D61" s="156">
        <v>4.37E-05</v>
      </c>
      <c r="E61" s="156">
        <v>0.0001398</v>
      </c>
      <c r="F61" s="156">
        <v>0.00087405</v>
      </c>
      <c r="G61" s="156">
        <v>0.0064853</v>
      </c>
      <c r="H61" s="156">
        <v>0.0009352000000000001</v>
      </c>
      <c r="I61" s="156">
        <v>0.0080673</v>
      </c>
      <c r="J61" s="156">
        <v>13.061864</v>
      </c>
      <c r="K61" s="156"/>
      <c r="L61" s="157">
        <v>10.3296159</v>
      </c>
    </row>
    <row r="62" spans="1:12" ht="12.75">
      <c r="A62" s="155"/>
      <c r="B62" s="95">
        <v>36106</v>
      </c>
      <c r="C62" s="156">
        <v>0.0008898</v>
      </c>
      <c r="D62" s="156">
        <v>4.405E-05</v>
      </c>
      <c r="E62" s="156">
        <v>0.00022030000000000002</v>
      </c>
      <c r="F62" s="156">
        <v>0.000881</v>
      </c>
      <c r="G62" s="156">
        <v>0.0068807</v>
      </c>
      <c r="H62" s="156">
        <v>0.0010484000000000001</v>
      </c>
      <c r="I62" s="156">
        <v>0.0144485</v>
      </c>
      <c r="J62" s="156">
        <v>22.8082759</v>
      </c>
      <c r="K62" s="156"/>
      <c r="L62" s="157">
        <v>15.8469176</v>
      </c>
    </row>
    <row r="63" spans="1:12" ht="12.75">
      <c r="A63" s="155"/>
      <c r="B63" s="95">
        <v>36112</v>
      </c>
      <c r="C63" s="156">
        <v>0.0010645000000000001</v>
      </c>
      <c r="D63" s="156">
        <v>4.325E-05</v>
      </c>
      <c r="E63" s="156">
        <v>0.00023370000000000002</v>
      </c>
      <c r="F63" s="156">
        <v>0.00086545</v>
      </c>
      <c r="G63" s="156">
        <v>0.0090008</v>
      </c>
      <c r="H63" s="156">
        <v>0.0056168</v>
      </c>
      <c r="I63" s="156">
        <v>0.0256176</v>
      </c>
      <c r="J63" s="156">
        <v>24.7136676</v>
      </c>
      <c r="K63" s="156"/>
      <c r="L63" s="157">
        <v>23.4178829</v>
      </c>
    </row>
    <row r="64" spans="1:12" ht="12.75">
      <c r="A64" s="155"/>
      <c r="B64" s="95">
        <v>36118</v>
      </c>
      <c r="C64" s="156">
        <v>0.0010226</v>
      </c>
      <c r="D64" s="156">
        <v>0.0001136</v>
      </c>
      <c r="E64" s="156">
        <v>0.0003147</v>
      </c>
      <c r="F64" s="156">
        <v>0.0034961000000000002</v>
      </c>
      <c r="G64" s="156">
        <v>0.0094395</v>
      </c>
      <c r="H64" s="156">
        <v>0.0069747</v>
      </c>
      <c r="I64" s="156">
        <v>0.0355729</v>
      </c>
      <c r="J64" s="156">
        <v>29.9840189</v>
      </c>
      <c r="K64" s="156"/>
      <c r="L64" s="157">
        <v>27.571558999999997</v>
      </c>
    </row>
    <row r="65" spans="1:12" ht="12.75">
      <c r="A65" s="155"/>
      <c r="B65" s="95">
        <v>36124</v>
      </c>
      <c r="C65" s="156">
        <v>0.0005943</v>
      </c>
      <c r="D65" s="156">
        <v>4.37E-05</v>
      </c>
      <c r="E65" s="156">
        <v>0.0001923</v>
      </c>
      <c r="F65" s="156">
        <v>0.0022725</v>
      </c>
      <c r="G65" s="156">
        <v>0.0045187000000000005</v>
      </c>
      <c r="H65" s="156">
        <v>0.0035311</v>
      </c>
      <c r="I65" s="156">
        <v>0.0164317</v>
      </c>
      <c r="J65" s="156">
        <v>13.6931066</v>
      </c>
      <c r="K65" s="156"/>
      <c r="L65" s="157">
        <v>12.0812471</v>
      </c>
    </row>
    <row r="66" spans="1:12" ht="12.75">
      <c r="A66" s="155"/>
      <c r="B66" s="95">
        <v>36130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7"/>
    </row>
    <row r="67" spans="1:12" ht="12.75">
      <c r="A67" s="155"/>
      <c r="B67" s="95">
        <v>36136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7"/>
    </row>
    <row r="68" spans="1:12" ht="12.75">
      <c r="A68" s="155"/>
      <c r="B68" s="95">
        <v>36142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7"/>
    </row>
    <row r="69" spans="1:12" ht="12.75">
      <c r="A69" s="155"/>
      <c r="B69" s="95">
        <v>36148</v>
      </c>
      <c r="C69" s="156">
        <v>0.0007838</v>
      </c>
      <c r="D69" s="156">
        <v>4.125E-05</v>
      </c>
      <c r="E69" s="156">
        <v>0.00026399999999999997</v>
      </c>
      <c r="F69" s="156">
        <v>0.000825</v>
      </c>
      <c r="G69" s="156">
        <v>0.0077717</v>
      </c>
      <c r="H69" s="156">
        <v>0.0050656</v>
      </c>
      <c r="I69" s="156">
        <v>0.0332482</v>
      </c>
      <c r="J69" s="156">
        <v>18.4941347</v>
      </c>
      <c r="K69" s="156"/>
      <c r="L69" s="96"/>
    </row>
    <row r="70" spans="1:12" ht="12.75">
      <c r="A70" s="155"/>
      <c r="B70" s="95">
        <v>36154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1:12" ht="12.75">
      <c r="A71" s="155"/>
      <c r="B71" s="95">
        <v>36160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</row>
    <row r="72" spans="1:12" ht="12.75">
      <c r="A72" s="155"/>
      <c r="B72" s="158"/>
      <c r="C72" s="156"/>
      <c r="D72" s="156"/>
      <c r="E72" s="156"/>
      <c r="F72" s="156"/>
      <c r="G72" s="156"/>
      <c r="H72" s="156"/>
      <c r="I72" s="156"/>
      <c r="J72" s="156"/>
      <c r="K72" s="156"/>
      <c r="L72" s="156"/>
    </row>
    <row r="73" spans="1:12" ht="12.75">
      <c r="A73" s="155"/>
      <c r="B73" s="88" t="s">
        <v>9</v>
      </c>
      <c r="C73" s="98">
        <f aca="true" t="shared" si="0" ref="C73:I73">AVERAGE(C11:C71)</f>
        <v>0.0007309940000000003</v>
      </c>
      <c r="D73" s="98">
        <f t="shared" si="0"/>
        <v>5.111699999999999E-05</v>
      </c>
      <c r="E73" s="98">
        <f t="shared" si="0"/>
        <v>0.00018785899999999996</v>
      </c>
      <c r="F73" s="98">
        <f t="shared" si="0"/>
        <v>0.0015621320000000006</v>
      </c>
      <c r="G73" s="98">
        <f t="shared" si="0"/>
        <v>0.007857662000000001</v>
      </c>
      <c r="H73" s="98">
        <f t="shared" si="0"/>
        <v>0.005129326</v>
      </c>
      <c r="I73" s="98">
        <f t="shared" si="0"/>
        <v>0.028956922</v>
      </c>
      <c r="J73" s="98">
        <f>AVERAGE(J11:J71)</f>
        <v>26.424637732653053</v>
      </c>
      <c r="K73" s="98"/>
      <c r="L73" s="98">
        <f>AVERAGE(L11:L71)</f>
        <v>20.971407568888882</v>
      </c>
    </row>
    <row r="74" spans="1:12" ht="12.75">
      <c r="A74" s="155"/>
      <c r="B74" s="88" t="s">
        <v>11</v>
      </c>
      <c r="C74" s="156">
        <f aca="true" t="shared" si="1" ref="C74:I74">MIN(C11:C71)</f>
        <v>0.0001966</v>
      </c>
      <c r="D74" s="156">
        <f t="shared" si="1"/>
        <v>4.125E-05</v>
      </c>
      <c r="E74" s="156">
        <f t="shared" si="1"/>
        <v>2.585E-05</v>
      </c>
      <c r="F74" s="156">
        <f t="shared" si="1"/>
        <v>0.000825</v>
      </c>
      <c r="G74" s="156">
        <f t="shared" si="1"/>
        <v>0.0024379000000000002</v>
      </c>
      <c r="H74" s="156">
        <f t="shared" si="1"/>
        <v>0.0009352000000000001</v>
      </c>
      <c r="I74" s="156">
        <f t="shared" si="1"/>
        <v>0.0076384</v>
      </c>
      <c r="J74" s="156">
        <f>MIN(J11:J71)</f>
        <v>7.6664428000000004</v>
      </c>
      <c r="K74" s="156"/>
      <c r="L74" s="156">
        <f>MIN(L11:L71)</f>
        <v>7.199215</v>
      </c>
    </row>
    <row r="75" spans="1:12" ht="12.75">
      <c r="A75" s="155"/>
      <c r="B75" s="88" t="s">
        <v>12</v>
      </c>
      <c r="C75" s="156">
        <f aca="true" t="shared" si="2" ref="C75:I75">MAX(C11:C71)</f>
        <v>0.0015886000000000001</v>
      </c>
      <c r="D75" s="156">
        <f t="shared" si="2"/>
        <v>0.0001136</v>
      </c>
      <c r="E75" s="156">
        <f t="shared" si="2"/>
        <v>0.0005919</v>
      </c>
      <c r="F75" s="156">
        <f t="shared" si="2"/>
        <v>0.0058544</v>
      </c>
      <c r="G75" s="156">
        <f t="shared" si="2"/>
        <v>0.0223702</v>
      </c>
      <c r="H75" s="156">
        <f t="shared" si="2"/>
        <v>0.0170655</v>
      </c>
      <c r="I75" s="156">
        <f t="shared" si="2"/>
        <v>0.1652181</v>
      </c>
      <c r="J75" s="156">
        <f>MAX(J11:J71)</f>
        <v>59.0284869</v>
      </c>
      <c r="K75" s="156"/>
      <c r="L75" s="156">
        <f>MAX(L11:L71)</f>
        <v>49.9009321</v>
      </c>
    </row>
    <row r="76" spans="1:12" ht="12.75">
      <c r="A76" s="155"/>
      <c r="B76" s="88" t="s">
        <v>13</v>
      </c>
      <c r="C76" s="156">
        <f aca="true" t="shared" si="3" ref="C76:I76">STDEVP(C11:C71)</f>
        <v>0.00038301578461468074</v>
      </c>
      <c r="D76" s="156">
        <f t="shared" si="3"/>
        <v>9.343444814414098E-06</v>
      </c>
      <c r="E76" s="156">
        <f t="shared" si="3"/>
        <v>9.934515171360916E-05</v>
      </c>
      <c r="F76" s="156">
        <f t="shared" si="3"/>
        <v>0.0009915319338659743</v>
      </c>
      <c r="G76" s="156">
        <f t="shared" si="3"/>
        <v>0.0038068262425222372</v>
      </c>
      <c r="H76" s="156">
        <f t="shared" si="3"/>
        <v>0.0032985537437980306</v>
      </c>
      <c r="I76" s="156">
        <f t="shared" si="3"/>
        <v>0.02261147776471314</v>
      </c>
      <c r="J76" s="156">
        <f>STDEVP(J11:J71)</f>
        <v>12.476826021386032</v>
      </c>
      <c r="K76" s="156"/>
      <c r="L76" s="156">
        <f>STDEVP(L11:L71)</f>
        <v>10.053723610642871</v>
      </c>
    </row>
  </sheetData>
  <printOptions/>
  <pageMargins left="0.75" right="0.75" top="0.75" bottom="1.75" header="0.25" footer="0.25"/>
  <pageSetup fitToHeight="0" fitToWidth="1" horizontalDpi="600" verticalDpi="600" orientation="portrait" scale="85" r:id="rId1"/>
  <headerFooter alignWithMargins="0">
    <oddHeader>&amp;L&amp;"Arial,Bold"&amp;16Pennsylvania DEP Air Sampling Results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B4" sqref="B4"/>
    </sheetView>
  </sheetViews>
  <sheetFormatPr defaultColWidth="9.140625" defaultRowHeight="12" customHeight="1"/>
  <cols>
    <col min="1" max="1" width="4.7109375" style="0" customWidth="1"/>
    <col min="2" max="10" width="9.7109375" style="0" customWidth="1"/>
    <col min="11" max="11" width="4.7109375" style="0" customWidth="1"/>
    <col min="12" max="12" width="9.7109375" style="0" customWidth="1"/>
  </cols>
  <sheetData>
    <row r="1" spans="1:4" ht="12.75" customHeight="1">
      <c r="A1" s="161" t="s">
        <v>33</v>
      </c>
      <c r="B1" s="120"/>
      <c r="C1" s="121"/>
      <c r="D1" s="162" t="s">
        <v>34</v>
      </c>
    </row>
    <row r="2" spans="1:4" ht="12.75" customHeight="1">
      <c r="A2" s="161" t="s">
        <v>35</v>
      </c>
      <c r="B2" s="120"/>
      <c r="C2" s="121"/>
      <c r="D2" s="163" t="s">
        <v>36</v>
      </c>
    </row>
    <row r="3" spans="1:4" ht="12.75" customHeight="1">
      <c r="A3" s="161" t="s">
        <v>43</v>
      </c>
      <c r="B3" s="120"/>
      <c r="C3" s="121"/>
      <c r="D3" s="163" t="s">
        <v>37</v>
      </c>
    </row>
    <row r="4" spans="1:19" s="1" customFormat="1" ht="12.75" customHeight="1">
      <c r="A4" s="161" t="s">
        <v>52</v>
      </c>
      <c r="B4" s="120"/>
      <c r="C4" s="121"/>
      <c r="D4" s="163" t="s">
        <v>39</v>
      </c>
      <c r="L4" s="124"/>
      <c r="M4" s="124"/>
      <c r="N4" s="124"/>
      <c r="O4" s="124"/>
      <c r="P4" s="124"/>
      <c r="Q4" s="124"/>
      <c r="R4" s="124"/>
      <c r="S4" s="124"/>
    </row>
    <row r="5" spans="1:19" s="1" customFormat="1" ht="12.75" customHeight="1">
      <c r="A5" s="161" t="s">
        <v>40</v>
      </c>
      <c r="B5" s="120"/>
      <c r="C5" s="121"/>
      <c r="D5" s="164"/>
      <c r="L5" s="124"/>
      <c r="M5" s="124"/>
      <c r="N5" s="124"/>
      <c r="O5" s="124"/>
      <c r="P5" s="124"/>
      <c r="Q5" s="124"/>
      <c r="R5" s="124"/>
      <c r="S5" s="124"/>
    </row>
    <row r="6" spans="1:19" s="1" customFormat="1" ht="12.75" customHeight="1">
      <c r="A6" s="161" t="s">
        <v>41</v>
      </c>
      <c r="B6" s="120"/>
      <c r="C6" s="121"/>
      <c r="D6" s="164"/>
      <c r="L6" s="124"/>
      <c r="M6" s="124"/>
      <c r="N6" s="124"/>
      <c r="O6" s="124"/>
      <c r="P6" s="124"/>
      <c r="Q6" s="124"/>
      <c r="R6" s="124"/>
      <c r="S6" s="124"/>
    </row>
    <row r="7" spans="1:19" s="1" customFormat="1" ht="12.75" customHeight="1">
      <c r="A7" s="165" t="s">
        <v>42</v>
      </c>
      <c r="B7" s="120"/>
      <c r="C7" s="121"/>
      <c r="D7" s="121"/>
      <c r="L7" s="124"/>
      <c r="M7" s="124"/>
      <c r="N7" s="124"/>
      <c r="O7" s="124"/>
      <c r="P7" s="124"/>
      <c r="Q7" s="124"/>
      <c r="R7" s="124"/>
      <c r="S7" s="124"/>
    </row>
    <row r="8" spans="12:19" s="1" customFormat="1" ht="12.75" customHeight="1">
      <c r="L8" s="124"/>
      <c r="M8" s="124"/>
      <c r="N8" s="124"/>
      <c r="O8" s="124"/>
      <c r="P8" s="124"/>
      <c r="Q8" s="124"/>
      <c r="R8" s="124"/>
      <c r="S8" s="124"/>
    </row>
    <row r="9" spans="3:11" s="1" customFormat="1" ht="12.75" customHeight="1">
      <c r="C9" s="3"/>
      <c r="D9" s="3"/>
      <c r="E9" s="4"/>
      <c r="F9" s="3"/>
      <c r="G9" s="5"/>
      <c r="H9" s="5"/>
      <c r="I9" s="3"/>
      <c r="J9" s="5"/>
      <c r="K9" s="5"/>
    </row>
    <row r="10" spans="1:12" s="1" customFormat="1" ht="12.75" customHeight="1">
      <c r="A10" s="118" t="s">
        <v>18</v>
      </c>
      <c r="B10" s="88" t="s">
        <v>0</v>
      </c>
      <c r="C10" s="88" t="s">
        <v>1</v>
      </c>
      <c r="D10" s="90" t="s">
        <v>2</v>
      </c>
      <c r="E10" s="91" t="s">
        <v>3</v>
      </c>
      <c r="F10" s="90" t="s">
        <v>4</v>
      </c>
      <c r="G10" s="90" t="s">
        <v>5</v>
      </c>
      <c r="H10" s="90" t="s">
        <v>6</v>
      </c>
      <c r="I10" s="90" t="s">
        <v>7</v>
      </c>
      <c r="J10" s="90" t="s">
        <v>8</v>
      </c>
      <c r="K10" s="118" t="s">
        <v>18</v>
      </c>
      <c r="L10" s="90" t="s">
        <v>10</v>
      </c>
    </row>
    <row r="11" spans="1:12" ht="12.75" customHeight="1">
      <c r="A11" s="147"/>
      <c r="B11" s="148">
        <v>35494</v>
      </c>
      <c r="C11" s="149">
        <v>0.0005187</v>
      </c>
      <c r="D11" s="149">
        <v>4.5499999999999995E-05</v>
      </c>
      <c r="E11" s="149">
        <v>0.0001183</v>
      </c>
      <c r="F11" s="149">
        <v>0.002075</v>
      </c>
      <c r="G11" s="149">
        <v>0.0055423</v>
      </c>
      <c r="H11" s="149">
        <v>0.0038769</v>
      </c>
      <c r="I11" s="149">
        <v>0.0230248</v>
      </c>
      <c r="J11" s="149">
        <v>20.0468305</v>
      </c>
      <c r="K11" s="149"/>
      <c r="L11" s="150">
        <v>14.742709999999999</v>
      </c>
    </row>
    <row r="12" spans="1:12" ht="12.75" customHeight="1">
      <c r="A12" s="147"/>
      <c r="B12" s="148">
        <v>35500</v>
      </c>
      <c r="C12" s="149">
        <v>0.0007172</v>
      </c>
      <c r="D12" s="149">
        <v>4.6E-05</v>
      </c>
      <c r="E12" s="149">
        <v>0.0002023</v>
      </c>
      <c r="F12" s="149">
        <v>0.0023816</v>
      </c>
      <c r="G12" s="149">
        <v>0.0089472</v>
      </c>
      <c r="H12" s="149">
        <v>0.0024000000000000002</v>
      </c>
      <c r="I12" s="149">
        <v>0.0383452</v>
      </c>
      <c r="J12" s="149">
        <v>19.2339288</v>
      </c>
      <c r="K12" s="149"/>
      <c r="L12" s="150">
        <v>11.1102874</v>
      </c>
    </row>
    <row r="13" spans="1:12" ht="12.75" customHeight="1">
      <c r="A13" s="147"/>
      <c r="B13" s="148">
        <v>35506</v>
      </c>
      <c r="C13" s="149">
        <v>0.0012559000000000001</v>
      </c>
      <c r="D13" s="149">
        <v>4.5499999999999995E-05</v>
      </c>
      <c r="E13" s="149">
        <v>0.0001547</v>
      </c>
      <c r="F13" s="149">
        <v>0.0021296</v>
      </c>
      <c r="G13" s="149">
        <v>0.008855</v>
      </c>
      <c r="H13" s="149">
        <v>0.0037313</v>
      </c>
      <c r="I13" s="149">
        <v>0.046140600000000004</v>
      </c>
      <c r="J13" s="149">
        <v>28.3133041</v>
      </c>
      <c r="K13" s="149"/>
      <c r="L13" s="150"/>
    </row>
    <row r="14" spans="1:12" ht="12.75" customHeight="1">
      <c r="A14" s="147"/>
      <c r="B14" s="148">
        <v>35512</v>
      </c>
      <c r="C14" s="149">
        <v>0.0007908</v>
      </c>
      <c r="D14" s="149">
        <v>4.6E-05</v>
      </c>
      <c r="E14" s="149">
        <v>0.00010120000000000001</v>
      </c>
      <c r="F14" s="149">
        <v>0.0018851</v>
      </c>
      <c r="G14" s="149">
        <v>0.0076507</v>
      </c>
      <c r="H14" s="149">
        <v>0.0021609</v>
      </c>
      <c r="I14" s="149">
        <v>0.0151726</v>
      </c>
      <c r="J14" s="149">
        <v>17.3692849</v>
      </c>
      <c r="K14" s="149"/>
      <c r="L14" s="150">
        <v>10.595642</v>
      </c>
    </row>
    <row r="15" spans="1:12" ht="12.75" customHeight="1">
      <c r="A15" s="147"/>
      <c r="B15" s="148">
        <v>35518</v>
      </c>
      <c r="C15" s="149">
        <v>0.0006621</v>
      </c>
      <c r="D15" s="149">
        <v>4.6E-05</v>
      </c>
      <c r="E15" s="149">
        <v>0.0001379</v>
      </c>
      <c r="F15" s="149">
        <v>0.00091955</v>
      </c>
      <c r="G15" s="149">
        <v>0.0049932</v>
      </c>
      <c r="H15" s="149">
        <v>0.002446</v>
      </c>
      <c r="I15" s="149">
        <v>0.0150806</v>
      </c>
      <c r="J15" s="149">
        <v>25.6963245</v>
      </c>
      <c r="K15" s="149"/>
      <c r="L15" s="150">
        <v>24.7635289</v>
      </c>
    </row>
    <row r="16" spans="1:12" ht="12.75" customHeight="1">
      <c r="A16" s="147"/>
      <c r="B16" s="148">
        <v>35524</v>
      </c>
      <c r="C16" s="149">
        <v>0.000762</v>
      </c>
      <c r="D16" s="149">
        <v>4.6450000000000004E-05</v>
      </c>
      <c r="E16" s="149">
        <v>0.0002509</v>
      </c>
      <c r="F16" s="149">
        <v>0.0022766</v>
      </c>
      <c r="G16" s="149">
        <v>0.0085582</v>
      </c>
      <c r="H16" s="149">
        <v>0.0035497000000000003</v>
      </c>
      <c r="I16" s="149">
        <v>0.09022820000000001</v>
      </c>
      <c r="J16" s="149">
        <v>33.0650954</v>
      </c>
      <c r="K16" s="149"/>
      <c r="L16" s="150">
        <v>19.3748882</v>
      </c>
    </row>
    <row r="17" spans="1:12" ht="12.75" customHeight="1">
      <c r="A17" s="147"/>
      <c r="B17" s="148">
        <v>35530</v>
      </c>
      <c r="C17" s="149">
        <v>0.0009196</v>
      </c>
      <c r="D17" s="149">
        <v>4.6E-05</v>
      </c>
      <c r="E17" s="149">
        <v>0.0001195</v>
      </c>
      <c r="F17" s="149">
        <v>0.0022253</v>
      </c>
      <c r="G17" s="149">
        <v>0.0105748</v>
      </c>
      <c r="H17" s="149">
        <v>0.0040276</v>
      </c>
      <c r="I17" s="149">
        <v>0.0257474</v>
      </c>
      <c r="J17" s="149">
        <v>33.6913042</v>
      </c>
      <c r="K17" s="149"/>
      <c r="L17" s="150">
        <v>19.1572989</v>
      </c>
    </row>
    <row r="18" spans="1:12" ht="12.75" customHeight="1">
      <c r="A18" s="147"/>
      <c r="B18" s="148">
        <v>35536</v>
      </c>
      <c r="C18" s="149">
        <v>0.0015797</v>
      </c>
      <c r="D18" s="149">
        <v>4.6450000000000004E-05</v>
      </c>
      <c r="E18" s="149">
        <v>0.0002695</v>
      </c>
      <c r="F18" s="149">
        <v>0.0020815</v>
      </c>
      <c r="G18" s="149">
        <v>0.014217200000000001</v>
      </c>
      <c r="H18" s="149">
        <v>0.0032616</v>
      </c>
      <c r="I18" s="149">
        <v>0.0441384</v>
      </c>
      <c r="J18" s="149">
        <v>37.582184999999996</v>
      </c>
      <c r="K18" s="149"/>
      <c r="L18" s="150">
        <v>26.2771921</v>
      </c>
    </row>
    <row r="19" spans="1:12" ht="12.75" customHeight="1">
      <c r="A19" s="147"/>
      <c r="B19" s="148">
        <v>35542</v>
      </c>
      <c r="C19" s="149">
        <v>0.0013335</v>
      </c>
      <c r="D19" s="149">
        <v>4.695E-05</v>
      </c>
      <c r="E19" s="149">
        <v>0.000385</v>
      </c>
      <c r="F19" s="149">
        <v>0.0009391</v>
      </c>
      <c r="G19" s="149">
        <v>0.025262200000000002</v>
      </c>
      <c r="H19" s="149">
        <v>0.004705</v>
      </c>
      <c r="I19" s="149">
        <v>0.0394428</v>
      </c>
      <c r="J19" s="149">
        <v>34.5907455</v>
      </c>
      <c r="K19" s="149"/>
      <c r="L19" s="150">
        <v>25.627793999999998</v>
      </c>
    </row>
    <row r="20" spans="1:12" ht="12.75" customHeight="1">
      <c r="A20" s="147"/>
      <c r="B20" s="148">
        <v>35548</v>
      </c>
      <c r="C20" s="149">
        <v>0.0005761</v>
      </c>
      <c r="D20" s="149">
        <v>4.6450000000000004E-05</v>
      </c>
      <c r="E20" s="149">
        <v>0.0001115</v>
      </c>
      <c r="F20" s="149">
        <v>0.0009292500000000001</v>
      </c>
      <c r="G20" s="149">
        <v>0.0060586</v>
      </c>
      <c r="H20" s="149">
        <v>0.0014682</v>
      </c>
      <c r="I20" s="149">
        <v>0.0131951</v>
      </c>
      <c r="J20" s="149">
        <v>29.3223641</v>
      </c>
      <c r="K20" s="149"/>
      <c r="L20" s="150">
        <v>14.3495265</v>
      </c>
    </row>
    <row r="21" spans="1:12" ht="12.75" customHeight="1">
      <c r="A21" s="147"/>
      <c r="B21" s="148">
        <v>35554</v>
      </c>
      <c r="C21" s="149">
        <v>0.0004368</v>
      </c>
      <c r="D21" s="149">
        <v>4.5499999999999995E-05</v>
      </c>
      <c r="E21" s="149">
        <v>0.0001274</v>
      </c>
      <c r="F21" s="149">
        <v>0.00091005</v>
      </c>
      <c r="G21" s="149">
        <v>0.0044775</v>
      </c>
      <c r="H21" s="149">
        <v>0.0013742000000000001</v>
      </c>
      <c r="I21" s="149">
        <v>0.0115579</v>
      </c>
      <c r="J21" s="149">
        <v>27.6054715</v>
      </c>
      <c r="K21" s="149"/>
      <c r="L21" s="150">
        <v>14.2044366</v>
      </c>
    </row>
    <row r="22" spans="1:12" ht="12.75" customHeight="1">
      <c r="A22" s="147"/>
      <c r="B22" s="148">
        <v>35560</v>
      </c>
      <c r="C22" s="149">
        <v>0.000423</v>
      </c>
      <c r="D22" s="149">
        <v>4.6E-05</v>
      </c>
      <c r="E22" s="149">
        <v>0.0001195</v>
      </c>
      <c r="F22" s="149">
        <v>0.00091955</v>
      </c>
      <c r="G22" s="149">
        <v>0.0059495</v>
      </c>
      <c r="H22" s="149">
        <v>0.0011678</v>
      </c>
      <c r="I22" s="149">
        <v>0.0157243</v>
      </c>
      <c r="J22" s="149">
        <v>20.7409697</v>
      </c>
      <c r="K22" s="149"/>
      <c r="L22" s="150">
        <v>9.8384413</v>
      </c>
    </row>
    <row r="23" spans="1:12" ht="12.75" customHeight="1">
      <c r="A23" s="147"/>
      <c r="B23" s="148">
        <v>35566</v>
      </c>
      <c r="C23" s="149">
        <v>0.0014197</v>
      </c>
      <c r="D23" s="149">
        <v>4.5499999999999995E-05</v>
      </c>
      <c r="E23" s="149">
        <v>0.0001092</v>
      </c>
      <c r="F23" s="149">
        <v>0.00091005</v>
      </c>
      <c r="G23" s="149">
        <v>0.012286</v>
      </c>
      <c r="H23" s="149">
        <v>0.0012286</v>
      </c>
      <c r="I23" s="149">
        <v>0.0174734</v>
      </c>
      <c r="J23" s="149">
        <v>31.9283063</v>
      </c>
      <c r="K23" s="149"/>
      <c r="L23" s="150">
        <v>16.9855157</v>
      </c>
    </row>
    <row r="24" spans="1:12" ht="12.75" customHeight="1">
      <c r="A24" s="147"/>
      <c r="B24" s="148">
        <v>35572</v>
      </c>
      <c r="C24" s="149">
        <v>0.0006345</v>
      </c>
      <c r="D24" s="149">
        <v>4.6E-05</v>
      </c>
      <c r="E24" s="149">
        <v>9.2E-05</v>
      </c>
      <c r="F24" s="149">
        <v>0.00091955</v>
      </c>
      <c r="G24" s="149">
        <v>0.0051035</v>
      </c>
      <c r="H24" s="149">
        <v>0.0012966</v>
      </c>
      <c r="I24" s="149">
        <v>0.0138852</v>
      </c>
      <c r="J24" s="149">
        <v>23.959395999999998</v>
      </c>
      <c r="K24" s="149"/>
      <c r="L24" s="150">
        <v>13.0082735</v>
      </c>
    </row>
    <row r="25" spans="1:12" ht="12.75" customHeight="1">
      <c r="A25" s="147"/>
      <c r="B25" s="148">
        <v>35578</v>
      </c>
      <c r="C25" s="149">
        <v>0.0005885</v>
      </c>
      <c r="D25" s="149">
        <v>4.6E-05</v>
      </c>
      <c r="E25" s="149">
        <v>6.440000000000001E-05</v>
      </c>
      <c r="F25" s="149">
        <v>0.00091955</v>
      </c>
      <c r="G25" s="149">
        <v>0.0073472</v>
      </c>
      <c r="H25" s="149">
        <v>0.0022529</v>
      </c>
      <c r="I25" s="149">
        <v>0.016276</v>
      </c>
      <c r="J25" s="149">
        <v>34.4320531</v>
      </c>
      <c r="K25" s="149"/>
      <c r="L25" s="150">
        <v>16.0883934</v>
      </c>
    </row>
    <row r="26" spans="1:12" ht="12.75" customHeight="1">
      <c r="A26" s="147"/>
      <c r="B26" s="148">
        <v>35584</v>
      </c>
      <c r="C26" s="149">
        <v>0.0008581</v>
      </c>
      <c r="D26" s="149">
        <v>4.745E-05</v>
      </c>
      <c r="E26" s="149">
        <v>9.04E-05</v>
      </c>
      <c r="F26" s="149">
        <v>0.0009492</v>
      </c>
      <c r="G26" s="149">
        <v>0.010820999999999999</v>
      </c>
      <c r="H26" s="149">
        <v>0.0032748</v>
      </c>
      <c r="I26" s="149">
        <v>0.039771999999999995</v>
      </c>
      <c r="J26" s="149">
        <v>22.0692084</v>
      </c>
      <c r="K26" s="149"/>
      <c r="L26" s="150">
        <v>10.8200424</v>
      </c>
    </row>
    <row r="27" spans="1:12" ht="12.75" customHeight="1">
      <c r="A27" s="147"/>
      <c r="B27" s="148">
        <v>35590</v>
      </c>
      <c r="C27" s="149">
        <v>0.0007765000000000001</v>
      </c>
      <c r="D27" s="149">
        <v>4.745E-05</v>
      </c>
      <c r="E27" s="149">
        <v>0.0001082</v>
      </c>
      <c r="F27" s="149">
        <v>0.0009492</v>
      </c>
      <c r="G27" s="149">
        <v>0.0075937</v>
      </c>
      <c r="H27" s="149">
        <v>0.0022496</v>
      </c>
      <c r="I27" s="149">
        <v>0.0266729</v>
      </c>
      <c r="J27" s="149">
        <v>29.3201431</v>
      </c>
      <c r="K27" s="149"/>
      <c r="L27" s="150">
        <v>19.2186022</v>
      </c>
    </row>
    <row r="28" spans="1:12" ht="12.75" customHeight="1">
      <c r="A28" s="147"/>
      <c r="B28" s="148">
        <v>35596</v>
      </c>
      <c r="C28" s="149">
        <v>0.0003987</v>
      </c>
      <c r="D28" s="149">
        <v>4.745E-05</v>
      </c>
      <c r="E28" s="149">
        <v>6.74E-05</v>
      </c>
      <c r="F28" s="149">
        <v>0.0009492</v>
      </c>
      <c r="G28" s="149">
        <v>0.0046227</v>
      </c>
      <c r="H28" s="149">
        <v>0.0032843</v>
      </c>
      <c r="I28" s="149">
        <v>0.0136687</v>
      </c>
      <c r="J28" s="149">
        <v>24.9432153</v>
      </c>
      <c r="K28" s="149"/>
      <c r="L28" s="150">
        <v>14.4062887</v>
      </c>
    </row>
    <row r="29" spans="1:12" ht="12.75" customHeight="1">
      <c r="A29" s="147"/>
      <c r="B29" s="148">
        <v>35602</v>
      </c>
      <c r="C29" s="149">
        <v>0.0008233</v>
      </c>
      <c r="D29" s="149">
        <v>4.96E-05</v>
      </c>
      <c r="E29" s="149">
        <v>0.0001686</v>
      </c>
      <c r="F29" s="149">
        <v>0.00099185</v>
      </c>
      <c r="G29" s="149">
        <v>0.0070225</v>
      </c>
      <c r="H29" s="149">
        <v>0.0061496</v>
      </c>
      <c r="I29" s="149">
        <v>0.0230115</v>
      </c>
      <c r="J29" s="149">
        <v>48.7396138</v>
      </c>
      <c r="K29" s="149"/>
      <c r="L29" s="150">
        <v>40.5828219</v>
      </c>
    </row>
    <row r="30" spans="1:12" ht="12.75" customHeight="1">
      <c r="A30" s="147"/>
      <c r="B30" s="148">
        <v>35608</v>
      </c>
      <c r="C30" s="149">
        <v>0.0001919</v>
      </c>
      <c r="D30" s="149">
        <v>4.8E-05</v>
      </c>
      <c r="E30" s="149">
        <v>7.68E-05</v>
      </c>
      <c r="F30" s="149">
        <v>0.00095955</v>
      </c>
      <c r="G30" s="149">
        <v>0.0070909</v>
      </c>
      <c r="H30" s="149">
        <v>0.0016216</v>
      </c>
      <c r="I30" s="149">
        <v>0.0148727</v>
      </c>
      <c r="J30" s="149">
        <v>23.3752378</v>
      </c>
      <c r="K30" s="149"/>
      <c r="L30" s="150">
        <v>14.6208505</v>
      </c>
    </row>
    <row r="31" spans="1:12" ht="12.75" customHeight="1">
      <c r="A31" s="147"/>
      <c r="B31" s="148">
        <v>35614</v>
      </c>
      <c r="C31" s="149">
        <v>0.0001839</v>
      </c>
      <c r="D31" s="149">
        <v>4.6E-05</v>
      </c>
      <c r="E31" s="149">
        <v>4.6E-05</v>
      </c>
      <c r="F31" s="149">
        <v>0.0022437</v>
      </c>
      <c r="G31" s="149">
        <v>0.005222999999999999</v>
      </c>
      <c r="H31" s="149">
        <v>0.0012322</v>
      </c>
      <c r="I31" s="149">
        <v>0.0129657</v>
      </c>
      <c r="J31" s="149">
        <v>34.6874838</v>
      </c>
      <c r="K31" s="149"/>
      <c r="L31" s="150">
        <v>25.4102412</v>
      </c>
    </row>
    <row r="32" spans="1:12" ht="12.75" customHeight="1">
      <c r="A32" s="147"/>
      <c r="B32" s="148">
        <v>35620</v>
      </c>
      <c r="C32" s="149">
        <v>0.0007281</v>
      </c>
      <c r="D32" s="149">
        <v>4.5499999999999995E-05</v>
      </c>
      <c r="E32" s="149">
        <v>0.00014560000000000002</v>
      </c>
      <c r="F32" s="149">
        <v>0.0033218</v>
      </c>
      <c r="G32" s="149">
        <v>0.0071532</v>
      </c>
      <c r="H32" s="149">
        <v>0.0026483</v>
      </c>
      <c r="I32" s="149">
        <v>0.0186564</v>
      </c>
      <c r="J32" s="149">
        <v>41.6862843</v>
      </c>
      <c r="K32" s="149"/>
      <c r="L32" s="150">
        <v>28.8738808</v>
      </c>
    </row>
    <row r="33" spans="1:12" ht="12.75" customHeight="1">
      <c r="A33" s="147"/>
      <c r="B33" s="148">
        <v>35626</v>
      </c>
      <c r="C33" s="149">
        <v>0.0009967</v>
      </c>
      <c r="D33" s="149">
        <v>4.745E-05</v>
      </c>
      <c r="E33" s="149">
        <v>0.0001993</v>
      </c>
      <c r="F33" s="149">
        <v>0.0029709999999999997</v>
      </c>
      <c r="G33" s="149">
        <v>0.008675800000000001</v>
      </c>
      <c r="H33" s="149">
        <v>0.0038918</v>
      </c>
      <c r="I33" s="149">
        <v>0.0275272</v>
      </c>
      <c r="J33" s="149">
        <v>60.2486754</v>
      </c>
      <c r="K33" s="149"/>
      <c r="L33" s="150">
        <v>57.0734248</v>
      </c>
    </row>
    <row r="34" spans="1:12" ht="12.75" customHeight="1">
      <c r="A34" s="147"/>
      <c r="B34" s="148">
        <v>35632</v>
      </c>
      <c r="C34" s="149">
        <v>0.0004966</v>
      </c>
      <c r="D34" s="149">
        <v>4.6E-05</v>
      </c>
      <c r="E34" s="149">
        <v>0.0001287</v>
      </c>
      <c r="F34" s="149">
        <v>0.0026759</v>
      </c>
      <c r="G34" s="149">
        <v>0.0079909</v>
      </c>
      <c r="H34" s="149">
        <v>0.0045058</v>
      </c>
      <c r="I34" s="149">
        <v>0.0218853</v>
      </c>
      <c r="J34" s="149">
        <v>42.4270328</v>
      </c>
      <c r="K34" s="149"/>
      <c r="L34" s="150">
        <v>28.1382406</v>
      </c>
    </row>
    <row r="35" spans="1:12" ht="12.75" customHeight="1">
      <c r="A35" s="147"/>
      <c r="B35" s="148">
        <v>35638</v>
      </c>
      <c r="C35" s="149">
        <v>0.0004195</v>
      </c>
      <c r="D35" s="149">
        <v>4.37E-05</v>
      </c>
      <c r="E35" s="149">
        <v>0.0001661</v>
      </c>
      <c r="F35" s="149">
        <v>0.0022375</v>
      </c>
      <c r="G35" s="149">
        <v>0.0073943</v>
      </c>
      <c r="H35" s="149">
        <v>0.0040992</v>
      </c>
      <c r="I35" s="149">
        <v>0.0311154</v>
      </c>
      <c r="J35" s="149">
        <v>44.0413034</v>
      </c>
      <c r="K35" s="149"/>
      <c r="L35" s="150">
        <v>42.9123494</v>
      </c>
    </row>
    <row r="36" spans="1:12" ht="12.75" customHeight="1">
      <c r="A36" s="147"/>
      <c r="B36" s="148">
        <v>35644</v>
      </c>
      <c r="C36" s="149">
        <v>0.001426</v>
      </c>
      <c r="D36" s="149">
        <v>5.66E-05</v>
      </c>
      <c r="E36" s="149">
        <v>0.0003056</v>
      </c>
      <c r="F36" s="149">
        <v>0.0032029000000000003</v>
      </c>
      <c r="G36" s="149">
        <v>0.0169763</v>
      </c>
      <c r="H36" s="149">
        <v>0.0017995</v>
      </c>
      <c r="I36" s="149">
        <v>0.030331</v>
      </c>
      <c r="J36" s="149">
        <v>40.3344661</v>
      </c>
      <c r="K36" s="149"/>
      <c r="L36" s="150">
        <v>36.7513621</v>
      </c>
    </row>
    <row r="37" spans="1:12" ht="12.75" customHeight="1">
      <c r="A37" s="147"/>
      <c r="B37" s="148">
        <v>35650</v>
      </c>
      <c r="C37" s="149">
        <v>0.0005637</v>
      </c>
      <c r="D37" s="149">
        <v>5.32E-05</v>
      </c>
      <c r="E37" s="149">
        <v>0.0002234</v>
      </c>
      <c r="F37" s="149">
        <v>0.0027334</v>
      </c>
      <c r="G37" s="149">
        <v>0.010742100000000001</v>
      </c>
      <c r="H37" s="149">
        <v>0.0021165</v>
      </c>
      <c r="I37" s="149">
        <v>0.0198889</v>
      </c>
      <c r="J37" s="149">
        <v>29.5142434</v>
      </c>
      <c r="K37" s="149"/>
      <c r="L37" s="150">
        <v>24.7972076</v>
      </c>
    </row>
    <row r="38" spans="1:12" ht="12.75" customHeight="1">
      <c r="A38" s="147"/>
      <c r="B38" s="148">
        <v>35656</v>
      </c>
      <c r="C38" s="149">
        <v>0.0010265</v>
      </c>
      <c r="D38" s="149">
        <v>5.13E-05</v>
      </c>
      <c r="E38" s="149">
        <v>0.0002053</v>
      </c>
      <c r="F38" s="149">
        <v>0.0041572</v>
      </c>
      <c r="G38" s="149">
        <v>0.0108806</v>
      </c>
      <c r="H38" s="149">
        <v>0.0049579</v>
      </c>
      <c r="I38" s="149">
        <v>0.0225824</v>
      </c>
      <c r="J38" s="149">
        <v>26.7738854</v>
      </c>
      <c r="K38" s="149"/>
      <c r="L38" s="150">
        <v>24.092219</v>
      </c>
    </row>
    <row r="39" spans="1:12" ht="12.75" customHeight="1">
      <c r="A39" s="147"/>
      <c r="B39" s="148">
        <v>35662</v>
      </c>
      <c r="C39" s="149">
        <v>0.0005987</v>
      </c>
      <c r="D39" s="149">
        <v>5.075E-05</v>
      </c>
      <c r="E39" s="149">
        <v>0.0001218</v>
      </c>
      <c r="F39" s="149">
        <v>0.0010147</v>
      </c>
      <c r="G39" s="149">
        <v>0.0056619</v>
      </c>
      <c r="H39" s="149">
        <v>0.0027701</v>
      </c>
      <c r="I39" s="149">
        <v>0.0151187</v>
      </c>
      <c r="J39" s="149">
        <v>16.3757477</v>
      </c>
      <c r="K39" s="149"/>
      <c r="L39" s="150">
        <v>13.5173901</v>
      </c>
    </row>
    <row r="40" spans="1:12" ht="12.75" customHeight="1">
      <c r="A40" s="147"/>
      <c r="B40" s="148">
        <v>35668</v>
      </c>
      <c r="C40" s="149">
        <v>0.0011804</v>
      </c>
      <c r="D40" s="149">
        <v>5.13E-05</v>
      </c>
      <c r="E40" s="149">
        <v>0.0002156</v>
      </c>
      <c r="F40" s="149">
        <v>0.0022172</v>
      </c>
      <c r="G40" s="149">
        <v>0.0102647</v>
      </c>
      <c r="H40" s="149">
        <v>0.0041675</v>
      </c>
      <c r="I40" s="149">
        <v>0.0432146</v>
      </c>
      <c r="J40" s="149">
        <v>27.8003602</v>
      </c>
      <c r="K40" s="149"/>
      <c r="L40" s="150">
        <v>18.1764452</v>
      </c>
    </row>
    <row r="41" spans="1:12" ht="12.75" customHeight="1">
      <c r="A41" s="147"/>
      <c r="B41" s="148">
        <v>35674</v>
      </c>
      <c r="C41" s="149">
        <v>0.0006913</v>
      </c>
      <c r="D41" s="149">
        <v>5.32E-05</v>
      </c>
      <c r="E41" s="149">
        <v>0.0002127</v>
      </c>
      <c r="F41" s="149">
        <v>0.0028823</v>
      </c>
      <c r="G41" s="149">
        <v>0.0112739</v>
      </c>
      <c r="H41" s="149">
        <v>0.0079875</v>
      </c>
      <c r="I41" s="149">
        <v>0.0256322</v>
      </c>
      <c r="J41" s="149">
        <v>35.3934571</v>
      </c>
      <c r="K41" s="149"/>
      <c r="L41" s="150">
        <v>31.6385134</v>
      </c>
    </row>
    <row r="42" spans="1:12" ht="12.75" customHeight="1">
      <c r="A42" s="147"/>
      <c r="B42" s="148">
        <v>35680</v>
      </c>
      <c r="C42" s="149">
        <v>0.0011665</v>
      </c>
      <c r="D42" s="149">
        <v>5.2550000000000003E-05</v>
      </c>
      <c r="E42" s="149">
        <v>0.00021020000000000001</v>
      </c>
      <c r="F42" s="149">
        <v>0.0010509</v>
      </c>
      <c r="G42" s="149">
        <v>0.0105091</v>
      </c>
      <c r="H42" s="149">
        <v>0.0026063</v>
      </c>
      <c r="I42" s="149">
        <v>0.0244863</v>
      </c>
      <c r="J42" s="149">
        <v>34.067152</v>
      </c>
      <c r="K42" s="149"/>
      <c r="L42" s="150">
        <v>30.5918707</v>
      </c>
    </row>
    <row r="43" spans="1:12" ht="12.75" customHeight="1">
      <c r="A43" s="147"/>
      <c r="B43" s="148">
        <v>35686</v>
      </c>
      <c r="C43" s="149">
        <v>0.0008197</v>
      </c>
      <c r="D43" s="149">
        <v>5.2550000000000003E-05</v>
      </c>
      <c r="E43" s="149">
        <v>0.0001366</v>
      </c>
      <c r="F43" s="149">
        <v>0.0010509</v>
      </c>
      <c r="G43" s="149">
        <v>0.008008</v>
      </c>
      <c r="H43" s="149">
        <v>0.0011245</v>
      </c>
      <c r="I43" s="149">
        <v>0.0210183</v>
      </c>
      <c r="J43" s="149">
        <v>17.9531264</v>
      </c>
      <c r="K43" s="149"/>
      <c r="L43" s="150">
        <v>16.1482016</v>
      </c>
    </row>
    <row r="44" spans="1:12" ht="12.75" customHeight="1">
      <c r="A44" s="147"/>
      <c r="B44" s="148">
        <v>35692</v>
      </c>
      <c r="C44" s="149">
        <v>0.0008619999999999999</v>
      </c>
      <c r="D44" s="149">
        <v>5.195E-05</v>
      </c>
      <c r="E44" s="149">
        <v>0.0002077</v>
      </c>
      <c r="F44" s="149">
        <v>0.0021394</v>
      </c>
      <c r="G44" s="149">
        <v>0.0091808</v>
      </c>
      <c r="H44" s="149">
        <v>0.0046423</v>
      </c>
      <c r="I44" s="149">
        <v>0.0393611</v>
      </c>
      <c r="J44" s="149">
        <v>33.9548484</v>
      </c>
      <c r="K44" s="149"/>
      <c r="L44" s="150">
        <v>28.3191609</v>
      </c>
    </row>
    <row r="45" spans="1:12" ht="12.75" customHeight="1">
      <c r="A45" s="147"/>
      <c r="B45" s="148">
        <v>35698</v>
      </c>
      <c r="C45" s="149">
        <v>0.0006569</v>
      </c>
      <c r="D45" s="149">
        <v>5.13E-05</v>
      </c>
      <c r="E45" s="149">
        <v>0.0001745</v>
      </c>
      <c r="F45" s="149">
        <v>0.0024122</v>
      </c>
      <c r="G45" s="149">
        <v>0.0090227</v>
      </c>
      <c r="H45" s="149">
        <v>0.0033258000000000003</v>
      </c>
      <c r="I45" s="149">
        <v>0.0432146</v>
      </c>
      <c r="J45" s="149">
        <v>17.9062833</v>
      </c>
      <c r="K45" s="149"/>
      <c r="L45" s="150">
        <v>16.2379138</v>
      </c>
    </row>
    <row r="46" spans="1:12" ht="12.75" customHeight="1">
      <c r="A46" s="147"/>
      <c r="B46" s="148">
        <v>35704</v>
      </c>
      <c r="C46" s="149">
        <v>0.00062</v>
      </c>
      <c r="D46" s="149">
        <v>5.2550000000000003E-05</v>
      </c>
      <c r="E46" s="149">
        <v>0.0001471</v>
      </c>
      <c r="F46" s="149">
        <v>0.0010509</v>
      </c>
      <c r="G46" s="149">
        <v>0.0078714</v>
      </c>
      <c r="H46" s="149">
        <v>0.0014818000000000001</v>
      </c>
      <c r="I46" s="149">
        <v>0.0213336</v>
      </c>
      <c r="J46" s="149">
        <v>17.6612056</v>
      </c>
      <c r="K46" s="149"/>
      <c r="L46" s="150">
        <v>10.6864618</v>
      </c>
    </row>
    <row r="47" spans="1:12" ht="12.75" customHeight="1">
      <c r="A47" s="147"/>
      <c r="B47" s="148">
        <v>35710</v>
      </c>
      <c r="C47" s="149">
        <v>0.0011912000000000001</v>
      </c>
      <c r="D47" s="149">
        <v>0.0001064</v>
      </c>
      <c r="E47" s="149">
        <v>0.0003106</v>
      </c>
      <c r="F47" s="149">
        <v>0.0023505</v>
      </c>
      <c r="G47" s="149">
        <v>0.0104762</v>
      </c>
      <c r="H47" s="149">
        <v>0.0059559999999999995</v>
      </c>
      <c r="I47" s="149">
        <v>0.0445638</v>
      </c>
      <c r="J47" s="149">
        <v>36.3388583</v>
      </c>
      <c r="K47" s="149"/>
      <c r="L47" s="150">
        <v>26.7342448</v>
      </c>
    </row>
    <row r="48" spans="1:12" ht="12.75" customHeight="1">
      <c r="A48" s="147"/>
      <c r="B48" s="148">
        <v>35716</v>
      </c>
      <c r="C48" s="149">
        <v>0.0011497</v>
      </c>
      <c r="D48" s="149">
        <v>5.13E-05</v>
      </c>
      <c r="E48" s="149">
        <v>0.000155</v>
      </c>
      <c r="F48" s="149">
        <v>0.00102645</v>
      </c>
      <c r="G48" s="149">
        <v>0.0054814</v>
      </c>
      <c r="H48" s="149">
        <v>0.0053685</v>
      </c>
      <c r="I48" s="149">
        <v>0.018681800000000002</v>
      </c>
      <c r="J48" s="149">
        <v>24.2076983</v>
      </c>
      <c r="K48" s="149"/>
      <c r="L48" s="150">
        <v>18.9591848</v>
      </c>
    </row>
    <row r="49" spans="1:12" ht="12.75" customHeight="1">
      <c r="A49" s="147"/>
      <c r="B49" s="148">
        <v>35722</v>
      </c>
      <c r="C49" s="149">
        <v>0.0009341</v>
      </c>
      <c r="D49" s="149">
        <v>5.13E-05</v>
      </c>
      <c r="E49" s="149">
        <v>0.0003079</v>
      </c>
      <c r="F49" s="149">
        <v>0.00102645</v>
      </c>
      <c r="G49" s="149">
        <v>0.0096694</v>
      </c>
      <c r="H49" s="149">
        <v>0.0026175</v>
      </c>
      <c r="I49" s="149">
        <v>0.0172448</v>
      </c>
      <c r="J49" s="149">
        <v>21.2708397</v>
      </c>
      <c r="K49" s="149"/>
      <c r="L49" s="150">
        <v>15.6697363</v>
      </c>
    </row>
    <row r="50" spans="1:12" ht="12.75" customHeight="1">
      <c r="A50" s="147"/>
      <c r="B50" s="148">
        <v>35728</v>
      </c>
      <c r="C50" s="149">
        <v>0.00069</v>
      </c>
      <c r="D50" s="149">
        <v>5.075E-05</v>
      </c>
      <c r="E50" s="149">
        <v>0.0001725</v>
      </c>
      <c r="F50" s="149">
        <v>0.0010147</v>
      </c>
      <c r="G50" s="149">
        <v>0.0069404</v>
      </c>
      <c r="H50" s="149">
        <v>0.0047791</v>
      </c>
      <c r="I50" s="149">
        <v>0.01867</v>
      </c>
      <c r="J50" s="149">
        <v>13.3599043</v>
      </c>
      <c r="K50" s="149"/>
      <c r="L50" s="150">
        <v>11.9616308</v>
      </c>
    </row>
    <row r="51" spans="1:12" ht="12.75" customHeight="1">
      <c r="A51" s="147"/>
      <c r="B51" s="148">
        <v>35734</v>
      </c>
      <c r="C51" s="149">
        <v>0.0007825</v>
      </c>
      <c r="D51" s="149">
        <v>5.015E-05</v>
      </c>
      <c r="E51" s="149">
        <v>0.0001705</v>
      </c>
      <c r="F51" s="149">
        <v>0.00100315</v>
      </c>
      <c r="G51" s="149">
        <v>0.0065706</v>
      </c>
      <c r="H51" s="149">
        <v>0.0050859</v>
      </c>
      <c r="I51" s="149">
        <v>0.021868600000000002</v>
      </c>
      <c r="J51" s="149">
        <v>17.5550526</v>
      </c>
      <c r="K51" s="149"/>
      <c r="L51" s="150">
        <v>15.2510793</v>
      </c>
    </row>
    <row r="52" spans="1:12" ht="12.75" customHeight="1">
      <c r="A52" s="147"/>
      <c r="B52" s="148">
        <v>35740</v>
      </c>
      <c r="C52" s="149">
        <v>0.00019835</v>
      </c>
      <c r="D52" s="149">
        <v>4.96E-05</v>
      </c>
      <c r="E52" s="149">
        <v>0.00023799999999999998</v>
      </c>
      <c r="F52" s="149">
        <v>0.00099185</v>
      </c>
      <c r="G52" s="149">
        <v>0.0110098</v>
      </c>
      <c r="H52" s="149">
        <v>0.0063579000000000005</v>
      </c>
      <c r="I52" s="149">
        <v>0.033922100000000004</v>
      </c>
      <c r="J52" s="149">
        <v>22.0416569</v>
      </c>
      <c r="K52" s="149"/>
      <c r="L52" s="150">
        <v>18.4209114</v>
      </c>
    </row>
    <row r="53" spans="1:12" ht="12.75" customHeight="1">
      <c r="A53" s="147"/>
      <c r="B53" s="148">
        <v>35746</v>
      </c>
      <c r="C53" s="149">
        <v>0.00019615</v>
      </c>
      <c r="D53" s="149">
        <v>4.905E-05</v>
      </c>
      <c r="E53" s="149">
        <v>0.000206</v>
      </c>
      <c r="F53" s="149">
        <v>0.0009808500000000001</v>
      </c>
      <c r="G53" s="149">
        <v>0.0088767</v>
      </c>
      <c r="H53" s="149">
        <v>0.0038842</v>
      </c>
      <c r="I53" s="149">
        <v>0.0277582</v>
      </c>
      <c r="J53" s="149">
        <v>17.9550727</v>
      </c>
      <c r="K53" s="149"/>
      <c r="L53" s="150">
        <v>14.0848203</v>
      </c>
    </row>
    <row r="54" spans="1:12" ht="12.75" customHeight="1">
      <c r="A54" s="147"/>
      <c r="B54" s="148">
        <v>35752</v>
      </c>
      <c r="C54" s="149">
        <v>0.0013093</v>
      </c>
      <c r="D54" s="149">
        <v>4.96E-05</v>
      </c>
      <c r="E54" s="149">
        <v>0.0003472</v>
      </c>
      <c r="F54" s="149">
        <v>0.0022714000000000002</v>
      </c>
      <c r="G54" s="149">
        <v>0.0127952</v>
      </c>
      <c r="H54" s="149">
        <v>0.0097898</v>
      </c>
      <c r="I54" s="149">
        <v>0.0533628</v>
      </c>
      <c r="J54" s="149">
        <v>32.538996</v>
      </c>
      <c r="K54" s="149"/>
      <c r="L54" s="150"/>
    </row>
    <row r="55" spans="1:12" ht="12.75" customHeight="1">
      <c r="A55" s="147"/>
      <c r="B55" s="148">
        <v>35758</v>
      </c>
      <c r="C55" s="149">
        <v>0.0006014</v>
      </c>
      <c r="D55" s="149">
        <v>4.85E-05</v>
      </c>
      <c r="E55" s="149">
        <v>0.0002134</v>
      </c>
      <c r="F55" s="149">
        <v>0.0009701</v>
      </c>
      <c r="G55" s="149">
        <v>0.0089053</v>
      </c>
      <c r="H55" s="149">
        <v>0.0017461</v>
      </c>
      <c r="I55" s="149">
        <v>0.036862900000000004</v>
      </c>
      <c r="J55" s="149">
        <v>19.0511979</v>
      </c>
      <c r="K55" s="149"/>
      <c r="L55" s="150">
        <v>14.5333814</v>
      </c>
    </row>
    <row r="56" spans="1:12" ht="12.75" customHeight="1">
      <c r="A56" s="147"/>
      <c r="B56" s="148">
        <v>35764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 ht="12.75" customHeight="1">
      <c r="A57" s="147"/>
      <c r="B57" s="148">
        <v>35770</v>
      </c>
      <c r="C57" s="149">
        <v>0.0005465</v>
      </c>
      <c r="D57" s="149">
        <v>5.2550000000000003E-05</v>
      </c>
      <c r="E57" s="149">
        <v>8.41E-05</v>
      </c>
      <c r="F57" s="149">
        <v>0.0010509</v>
      </c>
      <c r="G57" s="149">
        <v>0.0037518</v>
      </c>
      <c r="H57" s="149">
        <v>0.00052545</v>
      </c>
      <c r="I57" s="149">
        <v>0.0118753</v>
      </c>
      <c r="J57" s="149">
        <v>12.5234005</v>
      </c>
      <c r="K57" s="149"/>
      <c r="L57" s="150">
        <v>9.9253058</v>
      </c>
    </row>
    <row r="58" spans="1:12" ht="12.75" customHeight="1">
      <c r="A58" s="147"/>
      <c r="B58" s="148">
        <v>35776</v>
      </c>
      <c r="C58" s="149">
        <v>0.0009132</v>
      </c>
      <c r="D58" s="149">
        <v>5.075E-05</v>
      </c>
      <c r="E58" s="149">
        <v>0.0002029</v>
      </c>
      <c r="F58" s="149">
        <v>0.0010147</v>
      </c>
      <c r="G58" s="149">
        <v>0.008158</v>
      </c>
      <c r="H58" s="149">
        <v>0.0053575</v>
      </c>
      <c r="I58" s="149">
        <v>0.0222214</v>
      </c>
      <c r="J58" s="149">
        <v>23.534851999999997</v>
      </c>
      <c r="K58" s="149"/>
      <c r="L58" s="150">
        <v>19.2959621</v>
      </c>
    </row>
    <row r="59" spans="1:12" ht="12.75" customHeight="1">
      <c r="A59" s="147"/>
      <c r="B59" s="148">
        <v>35782</v>
      </c>
      <c r="C59" s="149">
        <v>0.0018358</v>
      </c>
      <c r="D59" s="149">
        <v>5.015E-05</v>
      </c>
      <c r="E59" s="149">
        <v>0.0005618</v>
      </c>
      <c r="F59" s="149">
        <v>0.0026182</v>
      </c>
      <c r="G59" s="149">
        <v>0.0271853</v>
      </c>
      <c r="H59" s="149">
        <v>0.0050258</v>
      </c>
      <c r="I59" s="151">
        <v>0.1114495</v>
      </c>
      <c r="J59" s="149">
        <v>35.3887564</v>
      </c>
      <c r="K59" s="149"/>
      <c r="L59" s="150">
        <v>29.3672283</v>
      </c>
    </row>
    <row r="60" spans="1:12" ht="12.75" customHeight="1">
      <c r="A60" s="147"/>
      <c r="B60" s="148">
        <v>35788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2.75" customHeight="1">
      <c r="A61" s="147"/>
      <c r="B61" s="148">
        <v>35794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2.75" customHeight="1">
      <c r="A62" s="147"/>
      <c r="B62" s="152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2.75" customHeight="1">
      <c r="A63" s="147"/>
      <c r="B63" s="88" t="s">
        <v>9</v>
      </c>
      <c r="C63" s="153">
        <f>AVERAGE(C11:C61)</f>
        <v>0.0008010687499999999</v>
      </c>
      <c r="D63" s="153">
        <f aca="true" t="shared" si="0" ref="D63:L63">AVERAGE(D11:D61)</f>
        <v>4.9921875000000006E-05</v>
      </c>
      <c r="E63" s="153">
        <f t="shared" si="0"/>
        <v>0.00018105833333333335</v>
      </c>
      <c r="F63" s="153">
        <f t="shared" si="0"/>
        <v>0.0016854479166666665</v>
      </c>
      <c r="G63" s="153">
        <f t="shared" si="0"/>
        <v>0.009158806250000004</v>
      </c>
      <c r="H63" s="153">
        <f t="shared" si="0"/>
        <v>0.003445373958333333</v>
      </c>
      <c r="I63" s="153">
        <f t="shared" si="0"/>
        <v>0.028755066666666666</v>
      </c>
      <c r="J63" s="153">
        <f t="shared" si="0"/>
        <v>28.38785047708333</v>
      </c>
      <c r="K63" s="153"/>
      <c r="L63" s="153">
        <f t="shared" si="0"/>
        <v>20.942193532608698</v>
      </c>
    </row>
    <row r="64" spans="1:12" ht="12.75" customHeight="1">
      <c r="A64" s="147"/>
      <c r="B64" s="88" t="s">
        <v>11</v>
      </c>
      <c r="C64" s="154">
        <f>MIN(C11:C61)</f>
        <v>0.0001839</v>
      </c>
      <c r="D64" s="154">
        <f aca="true" t="shared" si="1" ref="D64:L64">MIN(D11:D61)</f>
        <v>4.37E-05</v>
      </c>
      <c r="E64" s="154">
        <f t="shared" si="1"/>
        <v>4.6E-05</v>
      </c>
      <c r="F64" s="154">
        <f t="shared" si="1"/>
        <v>0.00091005</v>
      </c>
      <c r="G64" s="154">
        <f t="shared" si="1"/>
        <v>0.0037518</v>
      </c>
      <c r="H64" s="154">
        <f t="shared" si="1"/>
        <v>0.00052545</v>
      </c>
      <c r="I64" s="154">
        <f t="shared" si="1"/>
        <v>0.0115579</v>
      </c>
      <c r="J64" s="154">
        <f t="shared" si="1"/>
        <v>12.5234005</v>
      </c>
      <c r="K64" s="154"/>
      <c r="L64" s="154">
        <f t="shared" si="1"/>
        <v>9.8384413</v>
      </c>
    </row>
    <row r="65" spans="1:12" ht="12.75" customHeight="1">
      <c r="A65" s="147"/>
      <c r="B65" s="88" t="s">
        <v>12</v>
      </c>
      <c r="C65" s="154">
        <f>MAX(C11:C61)</f>
        <v>0.0018358</v>
      </c>
      <c r="D65" s="154">
        <f aca="true" t="shared" si="2" ref="D65:L65">MAX(D11:D61)</f>
        <v>0.0001064</v>
      </c>
      <c r="E65" s="154">
        <f t="shared" si="2"/>
        <v>0.0005618</v>
      </c>
      <c r="F65" s="154">
        <f t="shared" si="2"/>
        <v>0.0041572</v>
      </c>
      <c r="G65" s="154">
        <f t="shared" si="2"/>
        <v>0.0271853</v>
      </c>
      <c r="H65" s="154">
        <f t="shared" si="2"/>
        <v>0.0097898</v>
      </c>
      <c r="I65" s="154">
        <f t="shared" si="2"/>
        <v>0.1114495</v>
      </c>
      <c r="J65" s="154">
        <f t="shared" si="2"/>
        <v>60.2486754</v>
      </c>
      <c r="K65" s="154"/>
      <c r="L65" s="154">
        <f t="shared" si="2"/>
        <v>57.0734248</v>
      </c>
    </row>
    <row r="66" spans="1:12" ht="12.75" customHeight="1">
      <c r="A66" s="147"/>
      <c r="B66" s="88" t="s">
        <v>13</v>
      </c>
      <c r="C66" s="154">
        <f>STDEVP(C11:C61)</f>
        <v>0.0003698446694820289</v>
      </c>
      <c r="D66" s="154">
        <f aca="true" t="shared" si="3" ref="D66:L66">STDEVP(D11:D61)</f>
        <v>8.720658579930013E-06</v>
      </c>
      <c r="E66" s="154">
        <f t="shared" si="3"/>
        <v>9.34636311472126E-05</v>
      </c>
      <c r="F66" s="154">
        <f t="shared" si="3"/>
        <v>0.000845454797539858</v>
      </c>
      <c r="G66" s="154">
        <f t="shared" si="3"/>
        <v>0.0044223830819483025</v>
      </c>
      <c r="H66" s="154">
        <f t="shared" si="3"/>
        <v>0.0018882516006875024</v>
      </c>
      <c r="I66" s="154">
        <f t="shared" si="3"/>
        <v>0.0186024248452356</v>
      </c>
      <c r="J66" s="154">
        <f t="shared" si="3"/>
        <v>9.724429837641049</v>
      </c>
      <c r="K66" s="154"/>
      <c r="L66" s="154">
        <f t="shared" si="3"/>
        <v>9.714809616300503</v>
      </c>
    </row>
  </sheetData>
  <printOptions/>
  <pageMargins left="0.75" right="0.75" top="0.75" bottom="1.75" header="0.25" footer="0.25"/>
  <pageSetup fitToHeight="0" fitToWidth="1" horizontalDpi="600" verticalDpi="600" orientation="portrait" scale="85" r:id="rId1"/>
  <headerFooter alignWithMargins="0">
    <oddHeader>&amp;L&amp;"Arial,Bold"&amp;16Pennsylvania DEP Air Sampling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54"/>
  <sheetViews>
    <sheetView workbookViewId="0" topLeftCell="A1">
      <selection activeCell="B11" sqref="B11"/>
    </sheetView>
  </sheetViews>
  <sheetFormatPr defaultColWidth="9.140625" defaultRowHeight="12.75"/>
  <cols>
    <col min="1" max="1" width="4.7109375" style="169" customWidth="1"/>
    <col min="2" max="2" width="9.7109375" style="174" customWidth="1"/>
    <col min="3" max="7" width="9.7109375" style="166" customWidth="1"/>
    <col min="8" max="8" width="11.421875" style="166" bestFit="1" customWidth="1"/>
    <col min="9" max="11" width="9.7109375" style="166" customWidth="1"/>
    <col min="12" max="16384" width="9.140625" style="169" customWidth="1"/>
  </cols>
  <sheetData>
    <row r="1" spans="1:22" ht="12.75">
      <c r="A1" s="161" t="s">
        <v>33</v>
      </c>
      <c r="B1" s="120"/>
      <c r="C1" s="121"/>
      <c r="D1" s="162" t="s">
        <v>34</v>
      </c>
      <c r="L1" s="167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1" t="s">
        <v>35</v>
      </c>
      <c r="B2" s="120"/>
      <c r="C2" s="121"/>
      <c r="D2" s="163" t="s">
        <v>36</v>
      </c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>
      <c r="A3" s="161" t="s">
        <v>43</v>
      </c>
      <c r="B3" s="120"/>
      <c r="C3" s="121"/>
      <c r="D3" s="163" t="s">
        <v>37</v>
      </c>
      <c r="L3" s="170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2.75">
      <c r="A4" s="161" t="s">
        <v>58</v>
      </c>
      <c r="B4" s="120"/>
      <c r="C4" s="121"/>
      <c r="D4" s="163" t="s">
        <v>39</v>
      </c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14.25">
      <c r="A5" s="161" t="s">
        <v>40</v>
      </c>
      <c r="B5" s="120"/>
      <c r="C5" s="121"/>
      <c r="D5" s="164"/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ht="12.75">
      <c r="A6" s="161" t="s">
        <v>60</v>
      </c>
      <c r="B6" s="120"/>
      <c r="C6" s="121"/>
      <c r="D6" s="164"/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ht="12.75">
      <c r="A7" s="165" t="s">
        <v>42</v>
      </c>
      <c r="B7" s="120"/>
      <c r="C7" s="121"/>
      <c r="D7" s="121"/>
      <c r="L7" s="172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3:22" ht="12.75"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9" ht="12.75">
      <c r="A9" s="176"/>
      <c r="I9" s="177"/>
    </row>
    <row r="10" spans="1:11" s="183" customFormat="1" ht="12.75">
      <c r="A10" s="178" t="s">
        <v>18</v>
      </c>
      <c r="B10" s="179" t="s">
        <v>0</v>
      </c>
      <c r="C10" s="180" t="s">
        <v>1</v>
      </c>
      <c r="D10" s="180" t="s">
        <v>2</v>
      </c>
      <c r="E10" s="180" t="s">
        <v>3</v>
      </c>
      <c r="F10" s="180" t="s">
        <v>4</v>
      </c>
      <c r="G10" s="180" t="s">
        <v>5</v>
      </c>
      <c r="H10" s="180" t="s">
        <v>15</v>
      </c>
      <c r="I10" s="181" t="s">
        <v>6</v>
      </c>
      <c r="J10" s="180" t="s">
        <v>7</v>
      </c>
      <c r="K10" s="182" t="s">
        <v>8</v>
      </c>
    </row>
    <row r="11" spans="1:11" s="183" customFormat="1" ht="12.75">
      <c r="A11" s="178"/>
      <c r="B11" s="196">
        <v>39634</v>
      </c>
      <c r="C11" s="184">
        <v>0.0010032</v>
      </c>
      <c r="D11" s="184">
        <v>0.0001026</v>
      </c>
      <c r="E11" s="184">
        <v>0.0002052</v>
      </c>
      <c r="F11" s="184">
        <v>0.0043491</v>
      </c>
      <c r="G11" s="184">
        <v>0.0085784</v>
      </c>
      <c r="H11" s="184">
        <v>0.0056658</v>
      </c>
      <c r="I11" s="184">
        <v>0.001026</v>
      </c>
      <c r="J11" s="184">
        <v>0.0153671</v>
      </c>
      <c r="K11" s="184">
        <v>21.8878249</v>
      </c>
    </row>
    <row r="12" spans="1:11" s="183" customFormat="1" ht="12.75">
      <c r="A12" s="178"/>
      <c r="B12" s="196">
        <v>39640</v>
      </c>
      <c r="C12" s="184">
        <v>0.0008265</v>
      </c>
      <c r="D12" s="184">
        <v>0.0001026</v>
      </c>
      <c r="E12" s="184">
        <v>0.0003249</v>
      </c>
      <c r="F12" s="184">
        <v>0.002052</v>
      </c>
      <c r="G12" s="184">
        <v>0.0042465</v>
      </c>
      <c r="H12" s="184">
        <v>0.0087209</v>
      </c>
      <c r="I12" s="184">
        <v>0.001026</v>
      </c>
      <c r="J12" s="184">
        <v>0.0231874</v>
      </c>
      <c r="K12" s="184">
        <v>31.5207478</v>
      </c>
    </row>
    <row r="13" spans="1:11" s="183" customFormat="1" ht="12.75">
      <c r="A13" s="178"/>
      <c r="B13" s="196">
        <v>39646</v>
      </c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1" s="183" customFormat="1" ht="12.75">
      <c r="A14" s="178"/>
      <c r="B14" s="196">
        <v>39652</v>
      </c>
      <c r="C14" s="184">
        <v>0.0006783000000000001</v>
      </c>
      <c r="D14" s="184">
        <v>0.0001026</v>
      </c>
      <c r="E14" s="184">
        <v>0.0001482</v>
      </c>
      <c r="F14" s="184">
        <v>0.002052</v>
      </c>
      <c r="G14" s="184">
        <v>0.0028956</v>
      </c>
      <c r="H14" s="184">
        <v>0.0064409</v>
      </c>
      <c r="I14" s="184">
        <v>0.0021546</v>
      </c>
      <c r="J14" s="184">
        <v>0.0198814</v>
      </c>
      <c r="K14" s="184">
        <v>22.628819</v>
      </c>
    </row>
    <row r="15" spans="1:11" s="183" customFormat="1" ht="12.75">
      <c r="A15" s="178"/>
      <c r="B15" s="196">
        <v>39658</v>
      </c>
      <c r="C15" s="184">
        <v>0.0007866</v>
      </c>
      <c r="D15" s="184">
        <v>0.0001026</v>
      </c>
      <c r="E15" s="184">
        <v>0.00022799999999999999</v>
      </c>
      <c r="F15" s="184">
        <v>0.002052</v>
      </c>
      <c r="G15" s="184">
        <v>0.0040014000000000004</v>
      </c>
      <c r="H15" s="184">
        <v>0.0068969</v>
      </c>
      <c r="I15" s="184">
        <v>0.001026</v>
      </c>
      <c r="J15" s="184">
        <v>0.0215458</v>
      </c>
      <c r="K15" s="184">
        <v>43.2056544</v>
      </c>
    </row>
    <row r="16" spans="1:11" s="183" customFormat="1" ht="12.75">
      <c r="A16" s="178"/>
      <c r="B16" s="196">
        <v>39664</v>
      </c>
      <c r="C16" s="184">
        <v>0.0005529</v>
      </c>
      <c r="D16" s="184">
        <v>0.0001026</v>
      </c>
      <c r="E16" s="184">
        <v>0.00017099999999999998</v>
      </c>
      <c r="F16" s="184">
        <v>0.0042465</v>
      </c>
      <c r="G16" s="184">
        <v>0.0036708</v>
      </c>
      <c r="H16" s="184">
        <v>0.0065891000000000005</v>
      </c>
      <c r="I16" s="184">
        <v>0.001026</v>
      </c>
      <c r="J16" s="184">
        <v>0.0149396</v>
      </c>
      <c r="K16" s="184">
        <v>21.6028272</v>
      </c>
    </row>
    <row r="17" spans="1:11" s="183" customFormat="1" ht="12.75">
      <c r="A17" s="178"/>
      <c r="B17" s="196">
        <v>39670</v>
      </c>
      <c r="C17" s="184">
        <v>0.0011001000000000001</v>
      </c>
      <c r="D17" s="184">
        <v>0.0001026</v>
      </c>
      <c r="E17" s="184">
        <v>0.0001368</v>
      </c>
      <c r="F17" s="184">
        <v>0.002052</v>
      </c>
      <c r="G17" s="184">
        <v>0.0037734</v>
      </c>
      <c r="H17" s="184">
        <v>0.004104</v>
      </c>
      <c r="I17" s="184">
        <v>0.001026</v>
      </c>
      <c r="J17" s="184">
        <v>0.0153899</v>
      </c>
      <c r="K17" s="184">
        <v>19.6078431</v>
      </c>
    </row>
    <row r="18" spans="1:11" s="183" customFormat="1" ht="12.75">
      <c r="A18" s="178"/>
      <c r="B18" s="196">
        <v>39676</v>
      </c>
      <c r="C18" s="184">
        <v>0.0009291</v>
      </c>
      <c r="D18" s="184">
        <v>0.0001026</v>
      </c>
      <c r="E18" s="184">
        <v>0.0003876</v>
      </c>
      <c r="F18" s="184">
        <v>0.002052</v>
      </c>
      <c r="G18" s="184">
        <v>0.0038759999999999997</v>
      </c>
      <c r="H18" s="184">
        <v>0.0043092</v>
      </c>
      <c r="I18" s="184">
        <v>0.001026</v>
      </c>
      <c r="J18" s="184">
        <v>0.0196192</v>
      </c>
      <c r="K18" s="184">
        <v>18.8098495</v>
      </c>
    </row>
    <row r="19" spans="1:11" s="183" customFormat="1" ht="12.75">
      <c r="A19" s="178"/>
      <c r="B19" s="196">
        <v>39682</v>
      </c>
      <c r="C19" s="184">
        <v>0.0006213</v>
      </c>
      <c r="D19" s="184">
        <v>0.0001026</v>
      </c>
      <c r="E19" s="184">
        <v>0.0001482</v>
      </c>
      <c r="F19" s="184">
        <v>0.002052</v>
      </c>
      <c r="G19" s="184">
        <v>0.0061161</v>
      </c>
      <c r="H19" s="184">
        <v>0.0078374</v>
      </c>
      <c r="I19" s="184">
        <v>0.0039387</v>
      </c>
      <c r="J19" s="184">
        <v>0.027701800000000002</v>
      </c>
      <c r="K19" s="184">
        <v>24.2818057</v>
      </c>
    </row>
    <row r="20" spans="1:11" s="183" customFormat="1" ht="12.75">
      <c r="A20" s="178"/>
      <c r="B20" s="196">
        <v>39688</v>
      </c>
      <c r="C20" s="184">
        <v>0.0006536000000000001</v>
      </c>
      <c r="D20" s="184">
        <v>0.0001014</v>
      </c>
      <c r="E20" s="184">
        <v>0.0006479999999999999</v>
      </c>
      <c r="F20" s="184">
        <v>0.0020284</v>
      </c>
      <c r="G20" s="184">
        <v>0.0029017</v>
      </c>
      <c r="H20" s="184">
        <v>0.0051499</v>
      </c>
      <c r="I20" s="184">
        <v>0.0010142</v>
      </c>
      <c r="J20" s="184">
        <v>0.021501</v>
      </c>
      <c r="K20" s="184">
        <v>18.4809556</v>
      </c>
    </row>
    <row r="21" spans="1:11" s="183" customFormat="1" ht="12.75">
      <c r="A21" s="178">
        <v>2</v>
      </c>
      <c r="B21" s="196">
        <v>39694</v>
      </c>
      <c r="C21" s="184">
        <v>0.0018382000000000001</v>
      </c>
      <c r="D21" s="184">
        <v>0.00010025</v>
      </c>
      <c r="E21" s="184">
        <v>0.000234</v>
      </c>
      <c r="F21" s="184">
        <v>0.0045119999999999995</v>
      </c>
      <c r="G21" s="184">
        <v>0.0097482</v>
      </c>
      <c r="H21" s="184">
        <v>0.0110684</v>
      </c>
      <c r="I21" s="184">
        <v>0.0240642</v>
      </c>
      <c r="J21" s="184">
        <v>0.0262701</v>
      </c>
      <c r="K21" s="184">
        <v>33.3667558</v>
      </c>
    </row>
    <row r="22" spans="1:11" s="183" customFormat="1" ht="12.75">
      <c r="A22" s="178"/>
      <c r="B22" s="196">
        <v>39700</v>
      </c>
      <c r="C22" s="184">
        <v>0.000908</v>
      </c>
      <c r="D22" s="184">
        <v>0.00010025</v>
      </c>
      <c r="E22" s="184">
        <v>0.0002507</v>
      </c>
      <c r="F22" s="184">
        <v>0.0061943</v>
      </c>
      <c r="G22" s="184">
        <v>0.0030693</v>
      </c>
      <c r="H22" s="184">
        <v>0.0074588</v>
      </c>
      <c r="I22" s="184">
        <v>0.0010026500000000001</v>
      </c>
      <c r="J22" s="184">
        <v>0.020855600000000002</v>
      </c>
      <c r="K22" s="184">
        <v>21.223262</v>
      </c>
    </row>
    <row r="23" spans="1:11" s="183" customFormat="1" ht="12.75">
      <c r="A23" s="178"/>
      <c r="B23" s="196">
        <v>39706</v>
      </c>
      <c r="C23" s="184">
        <v>0.0001281</v>
      </c>
      <c r="D23" s="184">
        <v>0.00010025</v>
      </c>
      <c r="E23" s="184">
        <v>5.015E-05</v>
      </c>
      <c r="F23" s="184">
        <v>0.00200535</v>
      </c>
      <c r="G23" s="184">
        <v>0.0010026500000000001</v>
      </c>
      <c r="H23" s="184">
        <v>0.0057375</v>
      </c>
      <c r="I23" s="184">
        <v>0.0010026500000000001</v>
      </c>
      <c r="J23" s="184">
        <v>0.0191734</v>
      </c>
      <c r="K23" s="184">
        <v>17.323975</v>
      </c>
    </row>
    <row r="24" spans="1:11" s="183" customFormat="1" ht="12.75">
      <c r="A24" s="178"/>
      <c r="B24" s="196">
        <v>39712</v>
      </c>
      <c r="C24" s="184">
        <v>0.0015653</v>
      </c>
      <c r="D24" s="184">
        <v>0.00010025</v>
      </c>
      <c r="E24" s="184">
        <v>0.0001727</v>
      </c>
      <c r="F24" s="184">
        <v>0.00200535</v>
      </c>
      <c r="G24" s="184">
        <v>0.0069184</v>
      </c>
      <c r="H24" s="184">
        <v>0.0052139000000000005</v>
      </c>
      <c r="I24" s="184">
        <v>0.0010026500000000001</v>
      </c>
      <c r="J24" s="184">
        <v>0.0163046</v>
      </c>
      <c r="K24" s="184">
        <v>21.8917112</v>
      </c>
    </row>
    <row r="25" spans="1:11" s="183" customFormat="1" ht="12.75">
      <c r="A25" s="178"/>
      <c r="B25" s="196">
        <v>39718</v>
      </c>
      <c r="C25" s="184"/>
      <c r="D25" s="184"/>
      <c r="E25" s="184"/>
      <c r="F25" s="184"/>
      <c r="G25" s="184"/>
      <c r="H25" s="184"/>
      <c r="I25" s="184"/>
      <c r="J25" s="184"/>
      <c r="K25" s="184"/>
    </row>
    <row r="26" spans="1:11" s="183" customFormat="1" ht="12.75">
      <c r="A26" s="178"/>
      <c r="B26" s="196">
        <v>39724</v>
      </c>
      <c r="C26" s="184">
        <v>0.0008356</v>
      </c>
      <c r="D26" s="184">
        <v>0.00010025</v>
      </c>
      <c r="E26" s="184">
        <v>0.000195</v>
      </c>
      <c r="F26" s="184">
        <v>0.00200535</v>
      </c>
      <c r="G26" s="184">
        <v>0.0100045</v>
      </c>
      <c r="H26" s="184">
        <v>0.0100267</v>
      </c>
      <c r="I26" s="184">
        <v>0.0010026500000000001</v>
      </c>
      <c r="J26" s="184">
        <v>0.0304813</v>
      </c>
      <c r="K26" s="184">
        <v>16.2655971</v>
      </c>
    </row>
    <row r="27" spans="1:11" s="183" customFormat="1" ht="12.75">
      <c r="A27" s="178"/>
      <c r="B27" s="196">
        <v>39730</v>
      </c>
      <c r="C27" s="184">
        <v>0.0015263</v>
      </c>
      <c r="D27" s="184">
        <v>0.00010025</v>
      </c>
      <c r="E27" s="184">
        <v>0.0002172</v>
      </c>
      <c r="F27" s="184">
        <v>0.0042892</v>
      </c>
      <c r="G27" s="184">
        <v>0.0067792</v>
      </c>
      <c r="H27" s="184">
        <v>0.0090241</v>
      </c>
      <c r="I27" s="184">
        <v>0.0010026500000000001</v>
      </c>
      <c r="J27" s="184">
        <v>0.0849265</v>
      </c>
      <c r="K27" s="184">
        <v>20.3319964</v>
      </c>
    </row>
    <row r="28" spans="1:11" s="183" customFormat="1" ht="12.75">
      <c r="A28" s="178"/>
      <c r="B28" s="196">
        <v>39736</v>
      </c>
      <c r="C28" s="184">
        <v>0.0013815000000000001</v>
      </c>
      <c r="D28" s="184">
        <v>0.00010025</v>
      </c>
      <c r="E28" s="184">
        <v>0.0002897</v>
      </c>
      <c r="F28" s="184">
        <v>0.0048908</v>
      </c>
      <c r="G28" s="184">
        <v>0.008283200000000001</v>
      </c>
      <c r="H28" s="184">
        <v>0.0182877</v>
      </c>
      <c r="I28" s="184">
        <v>0.0024454</v>
      </c>
      <c r="J28" s="184">
        <v>0.0437166</v>
      </c>
      <c r="K28" s="184">
        <v>29.2446524</v>
      </c>
    </row>
    <row r="29" spans="1:11" s="183" customFormat="1" ht="12.75">
      <c r="A29" s="178"/>
      <c r="B29" s="196">
        <v>39742</v>
      </c>
      <c r="C29" s="184">
        <v>0.0006295</v>
      </c>
      <c r="D29" s="184">
        <v>0.00010025</v>
      </c>
      <c r="E29" s="184">
        <v>0.0001281</v>
      </c>
      <c r="F29" s="184">
        <v>0.00200535</v>
      </c>
      <c r="G29" s="184">
        <v>0.0029467</v>
      </c>
      <c r="H29" s="184">
        <v>0.011307900000000001</v>
      </c>
      <c r="I29" s="184">
        <v>0.0010026500000000001</v>
      </c>
      <c r="J29" s="184">
        <v>0.0170455</v>
      </c>
      <c r="K29" s="184">
        <v>24.1755793</v>
      </c>
    </row>
    <row r="30" spans="1:11" s="183" customFormat="1" ht="12.75">
      <c r="A30" s="178"/>
      <c r="B30" s="196">
        <v>39748</v>
      </c>
      <c r="C30" s="184">
        <v>0.0008968</v>
      </c>
      <c r="D30" s="184">
        <v>0.00010025</v>
      </c>
      <c r="E30" s="184">
        <v>0.0004011</v>
      </c>
      <c r="F30" s="184">
        <v>0.00200535</v>
      </c>
      <c r="G30" s="184">
        <v>0.0047906</v>
      </c>
      <c r="H30" s="184">
        <v>0.0073195000000000005</v>
      </c>
      <c r="I30" s="184">
        <v>0.0010026500000000001</v>
      </c>
      <c r="J30" s="184">
        <v>0.020855600000000002</v>
      </c>
      <c r="K30" s="184">
        <v>16.209893</v>
      </c>
    </row>
    <row r="31" spans="1:11" s="183" customFormat="1" ht="12.75">
      <c r="A31" s="178"/>
      <c r="B31" s="196">
        <v>39754</v>
      </c>
      <c r="C31" s="184">
        <v>0.0019441</v>
      </c>
      <c r="D31" s="184">
        <v>0.00010025</v>
      </c>
      <c r="E31" s="184">
        <v>0.0005459</v>
      </c>
      <c r="F31" s="184">
        <v>0.0053922</v>
      </c>
      <c r="G31" s="184">
        <v>0.0079211</v>
      </c>
      <c r="H31" s="184">
        <v>0.0140152</v>
      </c>
      <c r="I31" s="184">
        <v>0.0010026500000000001</v>
      </c>
      <c r="J31" s="184">
        <v>0.0310829</v>
      </c>
      <c r="K31" s="184">
        <v>26.4037433</v>
      </c>
    </row>
    <row r="32" spans="1:11" s="183" customFormat="1" ht="12.75">
      <c r="A32" s="178"/>
      <c r="B32" s="196">
        <v>39760</v>
      </c>
      <c r="C32" s="184">
        <v>0.0012199</v>
      </c>
      <c r="D32" s="184">
        <v>0.00010025</v>
      </c>
      <c r="E32" s="184">
        <v>0.0002228</v>
      </c>
      <c r="F32" s="184">
        <v>0.0080827</v>
      </c>
      <c r="G32" s="184">
        <v>0.0028298</v>
      </c>
      <c r="H32" s="184">
        <v>0.0043895</v>
      </c>
      <c r="I32" s="184">
        <v>0.0010026500000000001</v>
      </c>
      <c r="J32" s="184">
        <v>0.0338904</v>
      </c>
      <c r="K32" s="184">
        <v>17.6024955</v>
      </c>
    </row>
    <row r="33" spans="1:11" s="183" customFormat="1" ht="12.75">
      <c r="A33" s="178"/>
      <c r="B33" s="196">
        <v>39766</v>
      </c>
      <c r="C33" s="184">
        <v>0.0012589</v>
      </c>
      <c r="D33" s="184">
        <v>0.00010025</v>
      </c>
      <c r="E33" s="184">
        <v>0.0005793</v>
      </c>
      <c r="F33" s="184">
        <v>0.0072582</v>
      </c>
      <c r="G33" s="184">
        <v>0.0030693</v>
      </c>
      <c r="H33" s="184">
        <v>0.00415</v>
      </c>
      <c r="I33" s="184">
        <v>0.0031083</v>
      </c>
      <c r="J33" s="184">
        <v>0.0449198</v>
      </c>
      <c r="K33" s="184">
        <v>11.7535651</v>
      </c>
    </row>
    <row r="34" spans="1:11" s="183" customFormat="1" ht="12.75">
      <c r="A34" s="178"/>
      <c r="B34" s="196">
        <v>39772</v>
      </c>
      <c r="C34" s="184">
        <v>0.0010472</v>
      </c>
      <c r="D34" s="184">
        <v>0.00010025</v>
      </c>
      <c r="E34" s="184">
        <v>0.0002507</v>
      </c>
      <c r="F34" s="184">
        <v>0.0046903</v>
      </c>
      <c r="G34" s="184">
        <v>0.0040887</v>
      </c>
      <c r="H34" s="184">
        <v>0.0062556</v>
      </c>
      <c r="I34" s="184">
        <v>0.0010026500000000001</v>
      </c>
      <c r="J34" s="184">
        <v>0.0204545</v>
      </c>
      <c r="K34" s="184">
        <v>19.8863636</v>
      </c>
    </row>
    <row r="35" spans="1:11" s="183" customFormat="1" ht="12.75">
      <c r="A35" s="178"/>
      <c r="B35" s="196">
        <v>39778</v>
      </c>
      <c r="C35" s="184">
        <v>0.0002841</v>
      </c>
      <c r="D35" s="184">
        <v>0.00010025</v>
      </c>
      <c r="E35" s="184">
        <v>0.0001281</v>
      </c>
      <c r="F35" s="184">
        <v>0.0047738</v>
      </c>
      <c r="G35" s="184">
        <v>0.0010026500000000001</v>
      </c>
      <c r="H35" s="184">
        <v>0.0031863</v>
      </c>
      <c r="I35" s="184">
        <v>0.0010026500000000001</v>
      </c>
      <c r="J35" s="184">
        <v>0.0138982</v>
      </c>
      <c r="K35" s="184">
        <v>8.355615</v>
      </c>
    </row>
    <row r="36" spans="1:11" s="183" customFormat="1" ht="12.75">
      <c r="A36" s="178"/>
      <c r="B36" s="196">
        <v>39784</v>
      </c>
      <c r="C36" s="184">
        <v>0.0004902</v>
      </c>
      <c r="D36" s="184">
        <v>9.805E-05</v>
      </c>
      <c r="E36" s="184">
        <v>0.0001743</v>
      </c>
      <c r="F36" s="184">
        <v>0.0019608</v>
      </c>
      <c r="G36" s="184">
        <v>0.0028214</v>
      </c>
      <c r="H36" s="184">
        <v>0.0031754</v>
      </c>
      <c r="I36" s="184">
        <v>0.0009804</v>
      </c>
      <c r="J36" s="184">
        <v>0.0134695</v>
      </c>
      <c r="K36" s="184">
        <v>8.7145969</v>
      </c>
    </row>
    <row r="37" spans="1:11" s="183" customFormat="1" ht="12.75">
      <c r="A37" s="178"/>
      <c r="B37" s="196">
        <v>39790</v>
      </c>
      <c r="C37" s="184">
        <v>0.000561</v>
      </c>
      <c r="D37" s="184">
        <v>9.805E-05</v>
      </c>
      <c r="E37" s="184">
        <v>9.8E-05</v>
      </c>
      <c r="F37" s="184">
        <v>0.0019608</v>
      </c>
      <c r="G37" s="184">
        <v>0.0020207</v>
      </c>
      <c r="H37" s="184">
        <v>0.0043519</v>
      </c>
      <c r="I37" s="184">
        <v>0.0009804</v>
      </c>
      <c r="J37" s="184">
        <v>0.0126471</v>
      </c>
      <c r="K37" s="184">
        <v>11.1111111</v>
      </c>
    </row>
    <row r="38" spans="1:11" s="183" customFormat="1" ht="12.75">
      <c r="A38" s="178"/>
      <c r="B38" s="196">
        <v>39796</v>
      </c>
      <c r="C38" s="184">
        <v>0.0007843</v>
      </c>
      <c r="D38" s="184">
        <v>9.805E-05</v>
      </c>
      <c r="E38" s="184">
        <v>0.0002233</v>
      </c>
      <c r="F38" s="184">
        <v>0.0019608</v>
      </c>
      <c r="G38" s="184">
        <v>0.0035076</v>
      </c>
      <c r="H38" s="184">
        <v>0.0032353</v>
      </c>
      <c r="I38" s="184">
        <v>0.0039216</v>
      </c>
      <c r="J38" s="184">
        <v>0.016841</v>
      </c>
      <c r="K38" s="184">
        <v>14.16122</v>
      </c>
    </row>
    <row r="39" spans="1:11" ht="12.75">
      <c r="A39" s="185"/>
      <c r="B39" s="179"/>
      <c r="C39" s="186"/>
      <c r="D39" s="186"/>
      <c r="E39" s="186"/>
      <c r="F39" s="186"/>
      <c r="G39" s="186"/>
      <c r="H39" s="186"/>
      <c r="I39" s="186"/>
      <c r="J39" s="186"/>
      <c r="K39" s="186"/>
    </row>
    <row r="40" spans="1:11" ht="12.75">
      <c r="A40" s="185"/>
      <c r="B40" s="187" t="s">
        <v>28</v>
      </c>
      <c r="C40" s="188">
        <f aca="true" t="shared" si="0" ref="C40:K40">COUNT(C11:C38)</f>
        <v>26</v>
      </c>
      <c r="D40" s="188">
        <f t="shared" si="0"/>
        <v>26</v>
      </c>
      <c r="E40" s="188">
        <f t="shared" si="0"/>
        <v>26</v>
      </c>
      <c r="F40" s="188">
        <f t="shared" si="0"/>
        <v>26</v>
      </c>
      <c r="G40" s="188">
        <f t="shared" si="0"/>
        <v>26</v>
      </c>
      <c r="H40" s="188">
        <f t="shared" si="0"/>
        <v>26</v>
      </c>
      <c r="I40" s="188">
        <f t="shared" si="0"/>
        <v>26</v>
      </c>
      <c r="J40" s="188">
        <f t="shared" si="0"/>
        <v>26</v>
      </c>
      <c r="K40" s="188">
        <f t="shared" si="0"/>
        <v>26</v>
      </c>
    </row>
    <row r="41" spans="1:12" ht="12.75">
      <c r="A41" s="185"/>
      <c r="B41" s="189" t="s">
        <v>29</v>
      </c>
      <c r="C41" s="188">
        <v>0</v>
      </c>
      <c r="D41" s="186">
        <v>26</v>
      </c>
      <c r="E41" s="186">
        <v>1</v>
      </c>
      <c r="F41" s="186">
        <v>15</v>
      </c>
      <c r="G41" s="186">
        <v>2</v>
      </c>
      <c r="H41" s="186">
        <v>0</v>
      </c>
      <c r="I41" s="186">
        <v>20</v>
      </c>
      <c r="J41" s="186">
        <v>0</v>
      </c>
      <c r="K41" s="186">
        <v>0</v>
      </c>
      <c r="L41" s="190"/>
    </row>
    <row r="42" spans="1:11" ht="12.75">
      <c r="A42" s="185"/>
      <c r="B42" s="179" t="s">
        <v>30</v>
      </c>
      <c r="C42" s="188">
        <f aca="true" t="shared" si="1" ref="C42:K42">(C41/C40)*100</f>
        <v>0</v>
      </c>
      <c r="D42" s="188">
        <f t="shared" si="1"/>
        <v>100</v>
      </c>
      <c r="E42" s="188">
        <f t="shared" si="1"/>
        <v>3.8461538461538463</v>
      </c>
      <c r="F42" s="188">
        <f t="shared" si="1"/>
        <v>57.692307692307686</v>
      </c>
      <c r="G42" s="188">
        <f t="shared" si="1"/>
        <v>7.6923076923076925</v>
      </c>
      <c r="H42" s="188">
        <f t="shared" si="1"/>
        <v>0</v>
      </c>
      <c r="I42" s="188">
        <f t="shared" si="1"/>
        <v>76.92307692307693</v>
      </c>
      <c r="J42" s="188">
        <f t="shared" si="1"/>
        <v>0</v>
      </c>
      <c r="K42" s="188">
        <f t="shared" si="1"/>
        <v>0</v>
      </c>
    </row>
    <row r="43" spans="1:11" ht="12.75">
      <c r="A43" s="185"/>
      <c r="B43" s="179" t="s">
        <v>9</v>
      </c>
      <c r="C43" s="191">
        <f aca="true" t="shared" si="2" ref="C43:K43">IF(C42&gt;=50,"",AVERAGE(C11:C38))</f>
        <v>0.0009404076923076926</v>
      </c>
      <c r="D43" s="191">
        <f t="shared" si="2"/>
      </c>
      <c r="E43" s="191">
        <f t="shared" si="2"/>
        <v>0.0002522673076923077</v>
      </c>
      <c r="F43" s="191">
        <f t="shared" si="2"/>
      </c>
      <c r="G43" s="191">
        <f t="shared" si="2"/>
        <v>0.004648611538461538</v>
      </c>
      <c r="H43" s="191">
        <f t="shared" si="2"/>
        <v>0.007073761538461538</v>
      </c>
      <c r="I43" s="191">
        <f t="shared" si="2"/>
      </c>
      <c r="J43" s="191">
        <f t="shared" si="2"/>
        <v>0.02484483846153846</v>
      </c>
      <c r="K43" s="191">
        <f t="shared" si="2"/>
        <v>20.77109461153846</v>
      </c>
    </row>
    <row r="44" spans="1:11" ht="12.75">
      <c r="A44" s="185"/>
      <c r="B44" s="179" t="s">
        <v>11</v>
      </c>
      <c r="C44" s="184">
        <f aca="true" t="shared" si="3" ref="C44:K44">MIN(C11:C38)</f>
        <v>0.0001281</v>
      </c>
      <c r="D44" s="184">
        <f t="shared" si="3"/>
        <v>9.805E-05</v>
      </c>
      <c r="E44" s="184">
        <f t="shared" si="3"/>
        <v>5.015E-05</v>
      </c>
      <c r="F44" s="184">
        <f t="shared" si="3"/>
        <v>0.0019608</v>
      </c>
      <c r="G44" s="184">
        <f t="shared" si="3"/>
        <v>0.0010026500000000001</v>
      </c>
      <c r="H44" s="184">
        <f t="shared" si="3"/>
        <v>0.0031754</v>
      </c>
      <c r="I44" s="184">
        <f t="shared" si="3"/>
        <v>0.0009804</v>
      </c>
      <c r="J44" s="184">
        <f t="shared" si="3"/>
        <v>0.0126471</v>
      </c>
      <c r="K44" s="184">
        <f t="shared" si="3"/>
        <v>8.355615</v>
      </c>
    </row>
    <row r="45" spans="1:11" ht="12.75">
      <c r="A45" s="185"/>
      <c r="B45" s="179" t="s">
        <v>12</v>
      </c>
      <c r="C45" s="184">
        <f aca="true" t="shared" si="4" ref="C45:K45">MAX(C11:C38)</f>
        <v>0.0019441</v>
      </c>
      <c r="D45" s="184">
        <f t="shared" si="4"/>
        <v>0.0001026</v>
      </c>
      <c r="E45" s="184">
        <f t="shared" si="4"/>
        <v>0.0006479999999999999</v>
      </c>
      <c r="F45" s="184">
        <f t="shared" si="4"/>
        <v>0.0080827</v>
      </c>
      <c r="G45" s="184">
        <f t="shared" si="4"/>
        <v>0.0100045</v>
      </c>
      <c r="H45" s="184">
        <f t="shared" si="4"/>
        <v>0.0182877</v>
      </c>
      <c r="I45" s="184">
        <f t="shared" si="4"/>
        <v>0.0240642</v>
      </c>
      <c r="J45" s="184">
        <f t="shared" si="4"/>
        <v>0.0849265</v>
      </c>
      <c r="K45" s="184">
        <f t="shared" si="4"/>
        <v>43.2056544</v>
      </c>
    </row>
    <row r="46" spans="1:11" ht="12.75">
      <c r="A46" s="185"/>
      <c r="B46" s="179" t="s">
        <v>13</v>
      </c>
      <c r="C46" s="184">
        <f aca="true" t="shared" si="5" ref="C46:K46">STDEVP(C11:C38)</f>
        <v>0.00043738978561028667</v>
      </c>
      <c r="D46" s="184">
        <f t="shared" si="5"/>
        <v>1.4300052240537163E-06</v>
      </c>
      <c r="E46" s="184">
        <f t="shared" si="5"/>
        <v>0.00014620442020987372</v>
      </c>
      <c r="F46" s="184">
        <f t="shared" si="5"/>
        <v>0.001826323686921894</v>
      </c>
      <c r="G46" s="184">
        <f t="shared" si="5"/>
        <v>0.0025159683765098545</v>
      </c>
      <c r="H46" s="184">
        <f t="shared" si="5"/>
        <v>0.0035125146893836747</v>
      </c>
      <c r="I46" s="184">
        <f t="shared" si="5"/>
        <v>0.004442277951664098</v>
      </c>
      <c r="J46" s="184">
        <f t="shared" si="5"/>
        <v>0.014629858480441687</v>
      </c>
      <c r="K46" s="184">
        <f t="shared" si="5"/>
        <v>7.605869306505018</v>
      </c>
    </row>
    <row r="48" ht="12.75">
      <c r="A48" s="192" t="s">
        <v>19</v>
      </c>
    </row>
    <row r="49" ht="12.75">
      <c r="A49" s="192" t="s">
        <v>53</v>
      </c>
    </row>
    <row r="50" ht="12.75">
      <c r="A50" s="192" t="s">
        <v>54</v>
      </c>
    </row>
    <row r="51" ht="12.75">
      <c r="A51" s="192" t="s">
        <v>57</v>
      </c>
    </row>
    <row r="53" ht="12.75">
      <c r="A53" s="192"/>
    </row>
    <row r="54" ht="12.75">
      <c r="A54" s="192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54"/>
  <sheetViews>
    <sheetView workbookViewId="0" topLeftCell="A1">
      <selection activeCell="L28" sqref="L28"/>
    </sheetView>
  </sheetViews>
  <sheetFormatPr defaultColWidth="9.140625" defaultRowHeight="12.75"/>
  <cols>
    <col min="1" max="1" width="4.7109375" style="169" customWidth="1"/>
    <col min="2" max="2" width="9.7109375" style="174" customWidth="1"/>
    <col min="3" max="7" width="9.7109375" style="166" customWidth="1"/>
    <col min="8" max="8" width="11.421875" style="166" bestFit="1" customWidth="1"/>
    <col min="9" max="11" width="9.7109375" style="166" customWidth="1"/>
    <col min="12" max="16384" width="9.140625" style="169" customWidth="1"/>
  </cols>
  <sheetData>
    <row r="1" spans="1:22" ht="12.75">
      <c r="A1" s="161" t="s">
        <v>33</v>
      </c>
      <c r="B1" s="120"/>
      <c r="C1" s="121"/>
      <c r="D1" s="162" t="s">
        <v>34</v>
      </c>
      <c r="L1" s="167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1" t="s">
        <v>35</v>
      </c>
      <c r="B2" s="120"/>
      <c r="C2" s="121"/>
      <c r="D2" s="163" t="s">
        <v>36</v>
      </c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>
      <c r="A3" s="161" t="s">
        <v>43</v>
      </c>
      <c r="B3" s="120"/>
      <c r="C3" s="121"/>
      <c r="D3" s="163" t="s">
        <v>37</v>
      </c>
      <c r="L3" s="170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2.75">
      <c r="A4" s="161" t="s">
        <v>58</v>
      </c>
      <c r="B4" s="120"/>
      <c r="C4" s="121"/>
      <c r="D4" s="163" t="s">
        <v>39</v>
      </c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14.25">
      <c r="A5" s="161" t="s">
        <v>40</v>
      </c>
      <c r="B5" s="120"/>
      <c r="C5" s="121"/>
      <c r="D5" s="164"/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ht="12.75">
      <c r="A6" s="161" t="s">
        <v>41</v>
      </c>
      <c r="B6" s="120"/>
      <c r="C6" s="121"/>
      <c r="D6" s="164"/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ht="12.75">
      <c r="A7" s="165" t="s">
        <v>42</v>
      </c>
      <c r="B7" s="120"/>
      <c r="C7" s="121"/>
      <c r="D7" s="121"/>
      <c r="L7" s="172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3:22" ht="12.75"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9" ht="12.75">
      <c r="A9" s="176"/>
      <c r="I9" s="177"/>
    </row>
    <row r="10" spans="1:11" s="183" customFormat="1" ht="12.75">
      <c r="A10" s="178" t="s">
        <v>18</v>
      </c>
      <c r="B10" s="179" t="s">
        <v>0</v>
      </c>
      <c r="C10" s="180" t="s">
        <v>1</v>
      </c>
      <c r="D10" s="180" t="s">
        <v>2</v>
      </c>
      <c r="E10" s="180" t="s">
        <v>3</v>
      </c>
      <c r="F10" s="180" t="s">
        <v>4</v>
      </c>
      <c r="G10" s="180" t="s">
        <v>5</v>
      </c>
      <c r="H10" s="180" t="s">
        <v>15</v>
      </c>
      <c r="I10" s="181" t="s">
        <v>6</v>
      </c>
      <c r="J10" s="180" t="s">
        <v>7</v>
      </c>
      <c r="K10" s="182" t="s">
        <v>8</v>
      </c>
    </row>
    <row r="11" spans="1:11" s="183" customFormat="1" ht="12.75">
      <c r="A11" s="178"/>
      <c r="B11" s="195">
        <v>39465</v>
      </c>
      <c r="C11" s="184">
        <v>0.0005776</v>
      </c>
      <c r="D11" s="184">
        <v>4.905E-05</v>
      </c>
      <c r="E11" s="184">
        <v>0.0001362</v>
      </c>
      <c r="F11" s="184">
        <v>0.0009808500000000001</v>
      </c>
      <c r="G11" s="184">
        <v>0.0031387</v>
      </c>
      <c r="H11" s="184">
        <v>0.0034711</v>
      </c>
      <c r="I11" s="184">
        <v>0.00049045</v>
      </c>
      <c r="J11" s="184">
        <v>0.0127511</v>
      </c>
      <c r="K11" s="184">
        <v>13.1052957</v>
      </c>
    </row>
    <row r="12" spans="1:11" s="183" customFormat="1" ht="12.75">
      <c r="A12" s="178"/>
      <c r="B12" s="195">
        <v>39471</v>
      </c>
      <c r="C12" s="184">
        <v>0.0007656000000000001</v>
      </c>
      <c r="D12" s="184">
        <v>4.905E-05</v>
      </c>
      <c r="E12" s="184">
        <v>0.0006975</v>
      </c>
      <c r="F12" s="184">
        <v>0.0009808500000000001</v>
      </c>
      <c r="G12" s="184">
        <v>0.0046099999999999995</v>
      </c>
      <c r="H12" s="184">
        <v>0.0064845</v>
      </c>
      <c r="I12" s="184">
        <v>0.00049045</v>
      </c>
      <c r="J12" s="184">
        <v>0.0230501</v>
      </c>
      <c r="K12" s="184">
        <v>22.7776034</v>
      </c>
    </row>
    <row r="13" spans="1:11" s="183" customFormat="1" ht="12.75">
      <c r="A13" s="178"/>
      <c r="B13" s="195">
        <v>39477</v>
      </c>
      <c r="C13" s="184">
        <v>0.0004605</v>
      </c>
      <c r="D13" s="184">
        <v>4.905E-05</v>
      </c>
      <c r="E13" s="184">
        <v>0.0001853</v>
      </c>
      <c r="F13" s="184">
        <v>0.0009808500000000001</v>
      </c>
      <c r="G13" s="184">
        <v>0.0036891000000000003</v>
      </c>
      <c r="H13" s="184">
        <v>0.0064845</v>
      </c>
      <c r="I13" s="184">
        <v>0.0014113</v>
      </c>
      <c r="J13" s="184">
        <v>0.0212845</v>
      </c>
      <c r="K13" s="184">
        <v>14.0861495</v>
      </c>
    </row>
    <row r="14" spans="1:11" s="183" customFormat="1" ht="12.75">
      <c r="A14" s="178"/>
      <c r="B14" s="195">
        <v>39483</v>
      </c>
      <c r="C14" s="184">
        <v>0.0017274</v>
      </c>
      <c r="D14" s="184">
        <v>4.905E-05</v>
      </c>
      <c r="E14" s="184">
        <v>0.0003324</v>
      </c>
      <c r="F14" s="184">
        <v>0.0019999</v>
      </c>
      <c r="G14" s="184">
        <v>0.0128492</v>
      </c>
      <c r="H14" s="184">
        <v>0.0110836</v>
      </c>
      <c r="I14" s="184">
        <v>0.0040596</v>
      </c>
      <c r="J14" s="184">
        <v>0.0519852</v>
      </c>
      <c r="K14" s="184">
        <v>25.965377999999998</v>
      </c>
    </row>
    <row r="15" spans="1:11" s="183" customFormat="1" ht="12.75">
      <c r="A15" s="178"/>
      <c r="B15" s="195">
        <v>39489</v>
      </c>
      <c r="C15" s="184">
        <v>0.0006485</v>
      </c>
      <c r="D15" s="184">
        <v>4.905E-05</v>
      </c>
      <c r="E15" s="184">
        <v>0.0002834</v>
      </c>
      <c r="F15" s="184">
        <v>0.0009808500000000001</v>
      </c>
      <c r="G15" s="184">
        <v>0.0038444</v>
      </c>
      <c r="H15" s="184">
        <v>0.00467</v>
      </c>
      <c r="I15" s="184">
        <v>0.00049045</v>
      </c>
      <c r="J15" s="184">
        <v>0.018538100000000002</v>
      </c>
      <c r="K15" s="184">
        <v>17.8460888</v>
      </c>
    </row>
    <row r="16" spans="1:11" s="183" customFormat="1" ht="12.75">
      <c r="A16" s="178"/>
      <c r="B16" s="195">
        <v>39495</v>
      </c>
      <c r="C16" s="184">
        <v>0.0004904</v>
      </c>
      <c r="D16" s="184">
        <v>4.905E-05</v>
      </c>
      <c r="E16" s="184">
        <v>0.00010899999999999999</v>
      </c>
      <c r="F16" s="184">
        <v>0.0009808500000000001</v>
      </c>
      <c r="G16" s="184">
        <v>0.0024521</v>
      </c>
      <c r="H16" s="184">
        <v>0.0019726</v>
      </c>
      <c r="I16" s="184">
        <v>0.0018255</v>
      </c>
      <c r="J16" s="184">
        <v>0.0084735</v>
      </c>
      <c r="K16" s="184">
        <v>14.1406413</v>
      </c>
    </row>
    <row r="17" spans="1:11" s="183" customFormat="1" ht="12.75">
      <c r="A17" s="178"/>
      <c r="B17" s="195">
        <v>39501</v>
      </c>
      <c r="C17" s="184">
        <v>0.0005776</v>
      </c>
      <c r="D17" s="184">
        <v>4.905E-05</v>
      </c>
      <c r="E17" s="184">
        <v>0.0002071</v>
      </c>
      <c r="F17" s="184">
        <v>0.0009808500000000001</v>
      </c>
      <c r="G17" s="184">
        <v>0.0056399</v>
      </c>
      <c r="H17" s="184">
        <v>0.0022559999999999998</v>
      </c>
      <c r="I17" s="184">
        <v>0.00049045</v>
      </c>
      <c r="J17" s="184">
        <v>0.0143205</v>
      </c>
      <c r="K17" s="184">
        <v>18.8541885</v>
      </c>
    </row>
    <row r="18" spans="1:11" s="183" customFormat="1" ht="12.75">
      <c r="A18" s="178"/>
      <c r="B18" s="195">
        <v>39507</v>
      </c>
      <c r="C18" s="184">
        <v>0.000507</v>
      </c>
      <c r="D18" s="184">
        <v>4.96E-05</v>
      </c>
      <c r="E18" s="184">
        <v>0.0001874</v>
      </c>
      <c r="F18" s="184">
        <v>0.00099185</v>
      </c>
      <c r="G18" s="184">
        <v>0.0037195</v>
      </c>
      <c r="H18" s="184">
        <v>0.0028076</v>
      </c>
      <c r="I18" s="184">
        <v>0.00049595</v>
      </c>
      <c r="J18" s="184">
        <v>0.0146797</v>
      </c>
      <c r="K18" s="184">
        <v>14.8230143</v>
      </c>
    </row>
    <row r="19" spans="1:11" s="183" customFormat="1" ht="12.75">
      <c r="A19" s="178"/>
      <c r="B19" s="195">
        <v>39513</v>
      </c>
      <c r="C19" s="184">
        <v>0.0004904</v>
      </c>
      <c r="D19" s="184">
        <v>5.015E-05</v>
      </c>
      <c r="E19" s="184">
        <v>8.92E-05</v>
      </c>
      <c r="F19" s="184">
        <v>0.00100315</v>
      </c>
      <c r="G19" s="184">
        <v>0.0041324000000000005</v>
      </c>
      <c r="H19" s="184">
        <v>0.0046033</v>
      </c>
      <c r="I19" s="184">
        <v>0.0020258</v>
      </c>
      <c r="J19" s="184">
        <v>0.0250786</v>
      </c>
      <c r="K19" s="184">
        <v>18.1680862</v>
      </c>
    </row>
    <row r="20" spans="1:11" s="183" customFormat="1" ht="12.75">
      <c r="A20" s="178"/>
      <c r="B20" s="195">
        <v>39519</v>
      </c>
      <c r="C20" s="184">
        <v>0.0006716000000000001</v>
      </c>
      <c r="D20" s="184">
        <v>5.015E-05</v>
      </c>
      <c r="E20" s="184">
        <v>0.0002201</v>
      </c>
      <c r="F20" s="184">
        <v>0.00100315</v>
      </c>
      <c r="G20" s="184">
        <v>0.0049544</v>
      </c>
      <c r="H20" s="184">
        <v>0.0053167</v>
      </c>
      <c r="I20" s="184">
        <v>0.0013933</v>
      </c>
      <c r="J20" s="184">
        <v>0.0212667</v>
      </c>
      <c r="K20" s="184">
        <v>24.1869614</v>
      </c>
    </row>
    <row r="21" spans="1:11" s="183" customFormat="1" ht="12.75">
      <c r="A21" s="178"/>
      <c r="B21" s="195">
        <v>39525</v>
      </c>
      <c r="C21" s="184">
        <v>0.0004626</v>
      </c>
      <c r="D21" s="184">
        <v>5.015E-05</v>
      </c>
      <c r="E21" s="184">
        <v>0.0001115</v>
      </c>
      <c r="F21" s="184">
        <v>0.00100315</v>
      </c>
      <c r="G21" s="184">
        <v>0.0021958</v>
      </c>
      <c r="H21" s="184">
        <v>0.0049962</v>
      </c>
      <c r="I21" s="184">
        <v>0.0021568</v>
      </c>
      <c r="J21" s="184">
        <v>0.014044</v>
      </c>
      <c r="K21" s="184">
        <v>19.7564005</v>
      </c>
    </row>
    <row r="22" spans="1:11" s="183" customFormat="1" ht="12.75">
      <c r="A22" s="178"/>
      <c r="B22" s="195">
        <v>39531</v>
      </c>
      <c r="C22" s="184">
        <v>0.0004514</v>
      </c>
      <c r="D22" s="184">
        <v>5.015E-05</v>
      </c>
      <c r="E22" s="184">
        <v>0.0003818</v>
      </c>
      <c r="F22" s="184">
        <v>0.00100315</v>
      </c>
      <c r="G22" s="184">
        <v>0.0040627</v>
      </c>
      <c r="H22" s="184">
        <v>0.0068409000000000005</v>
      </c>
      <c r="I22" s="184">
        <v>0.0012651000000000001</v>
      </c>
      <c r="J22" s="184">
        <v>0.0176554</v>
      </c>
      <c r="K22" s="184">
        <v>21.205389</v>
      </c>
    </row>
    <row r="23" spans="1:11" s="183" customFormat="1" ht="12.75">
      <c r="A23" s="178"/>
      <c r="B23" s="195">
        <v>39537</v>
      </c>
      <c r="C23" s="184">
        <v>0.0004626</v>
      </c>
      <c r="D23" s="184">
        <v>5.015E-05</v>
      </c>
      <c r="E23" s="184">
        <v>6.97E-05</v>
      </c>
      <c r="F23" s="184">
        <v>0.0022459</v>
      </c>
      <c r="G23" s="184">
        <v>0.002597</v>
      </c>
      <c r="H23" s="184">
        <v>0.0031488</v>
      </c>
      <c r="I23" s="184">
        <v>0.0032797</v>
      </c>
      <c r="J23" s="184">
        <v>0.0151475</v>
      </c>
      <c r="K23" s="184">
        <v>15.214379</v>
      </c>
    </row>
    <row r="24" spans="1:11" s="183" customFormat="1" ht="12.75">
      <c r="A24" s="178"/>
      <c r="B24" s="195">
        <v>39543</v>
      </c>
      <c r="C24" s="184">
        <v>0.0010338</v>
      </c>
      <c r="D24" s="184">
        <v>5.015E-05</v>
      </c>
      <c r="E24" s="184">
        <v>0.0002814</v>
      </c>
      <c r="F24" s="184">
        <v>0.00100315</v>
      </c>
      <c r="G24" s="184">
        <v>0.0038315000000000003</v>
      </c>
      <c r="H24" s="184">
        <v>0.0055173</v>
      </c>
      <c r="I24" s="184">
        <v>0.0014546000000000001</v>
      </c>
      <c r="J24" s="184">
        <v>0.0183576</v>
      </c>
      <c r="K24" s="184">
        <v>16.9977494</v>
      </c>
    </row>
    <row r="25" spans="1:11" s="183" customFormat="1" ht="12.75">
      <c r="A25" s="178"/>
      <c r="B25" s="195">
        <v>39549</v>
      </c>
      <c r="C25" s="184">
        <v>0.0009223</v>
      </c>
      <c r="D25" s="184">
        <v>5.015E-05</v>
      </c>
      <c r="E25" s="184">
        <v>0.00013099999999999999</v>
      </c>
      <c r="F25" s="184">
        <v>0.00100315</v>
      </c>
      <c r="G25" s="184">
        <v>0.0044333</v>
      </c>
      <c r="H25" s="184">
        <v>0.0082369</v>
      </c>
      <c r="I25" s="184">
        <v>0.0027977</v>
      </c>
      <c r="J25" s="184">
        <v>0.0193607</v>
      </c>
      <c r="K25" s="184">
        <v>31.7662857</v>
      </c>
    </row>
    <row r="26" spans="1:11" s="183" customFormat="1" ht="12.75">
      <c r="A26" s="178"/>
      <c r="B26" s="195">
        <v>39555</v>
      </c>
      <c r="C26" s="184">
        <v>0.0012344</v>
      </c>
      <c r="D26" s="184">
        <v>5.015E-05</v>
      </c>
      <c r="E26" s="184">
        <v>0.000652</v>
      </c>
      <c r="F26" s="184">
        <v>0.0023769</v>
      </c>
      <c r="G26" s="184">
        <v>0.0122384</v>
      </c>
      <c r="H26" s="184">
        <v>0.0223702</v>
      </c>
      <c r="I26" s="184">
        <v>0.005077</v>
      </c>
      <c r="J26" s="184">
        <v>0.0734303</v>
      </c>
      <c r="K26" s="184">
        <v>79.4157143</v>
      </c>
    </row>
    <row r="27" spans="1:11" s="183" customFormat="1" ht="12.75">
      <c r="A27" s="178"/>
      <c r="B27" s="195">
        <v>39561</v>
      </c>
      <c r="C27" s="184">
        <v>0.0007217</v>
      </c>
      <c r="D27" s="184">
        <v>5.015E-05</v>
      </c>
      <c r="E27" s="184">
        <v>0.0001505</v>
      </c>
      <c r="F27" s="184">
        <v>0.00100315</v>
      </c>
      <c r="G27" s="184">
        <v>0.0048848</v>
      </c>
      <c r="H27" s="184">
        <v>0.013040900000000001</v>
      </c>
      <c r="I27" s="184">
        <v>0.0017749999999999999</v>
      </c>
      <c r="J27" s="184">
        <v>0.0203639</v>
      </c>
      <c r="K27" s="184">
        <v>80.8089725</v>
      </c>
    </row>
    <row r="28" spans="1:11" s="183" customFormat="1" ht="12.75">
      <c r="A28" s="178"/>
      <c r="B28" s="195">
        <v>39567</v>
      </c>
      <c r="C28" s="184">
        <v>0.0005127</v>
      </c>
      <c r="D28" s="184">
        <v>5.015E-05</v>
      </c>
      <c r="E28" s="184">
        <v>0.0001616</v>
      </c>
      <c r="F28" s="184">
        <v>0.0021679</v>
      </c>
      <c r="G28" s="184">
        <v>0.0030596</v>
      </c>
      <c r="H28" s="184">
        <v>0.0071223</v>
      </c>
      <c r="I28" s="184">
        <v>0.00050155</v>
      </c>
      <c r="J28" s="184">
        <v>0.014345</v>
      </c>
      <c r="K28" s="184">
        <v>31.4876341</v>
      </c>
    </row>
    <row r="29" spans="1:11" s="183" customFormat="1" ht="12.75">
      <c r="A29" s="178"/>
      <c r="B29" s="195">
        <v>39573</v>
      </c>
      <c r="C29" s="184">
        <v>0.0006911</v>
      </c>
      <c r="D29" s="184">
        <v>5.015E-05</v>
      </c>
      <c r="E29" s="184">
        <v>0.00033999999999999997</v>
      </c>
      <c r="F29" s="184">
        <v>0.0023184</v>
      </c>
      <c r="G29" s="184">
        <v>0.0050464</v>
      </c>
      <c r="H29" s="184">
        <v>0.0125393</v>
      </c>
      <c r="I29" s="184">
        <v>0.0016942</v>
      </c>
      <c r="J29" s="184">
        <v>0.0227714</v>
      </c>
      <c r="K29" s="184">
        <v>37.8966216</v>
      </c>
    </row>
    <row r="30" spans="1:11" s="183" customFormat="1" ht="12.75">
      <c r="A30" s="178"/>
      <c r="B30" s="195">
        <v>39579</v>
      </c>
      <c r="C30" s="184"/>
      <c r="D30" s="184"/>
      <c r="E30" s="184"/>
      <c r="F30" s="184"/>
      <c r="G30" s="184"/>
      <c r="H30" s="184"/>
      <c r="I30" s="184"/>
      <c r="J30" s="184"/>
      <c r="K30" s="184"/>
    </row>
    <row r="31" spans="1:11" s="183" customFormat="1" ht="12.75">
      <c r="A31" s="178"/>
      <c r="B31" s="195">
        <v>39585</v>
      </c>
      <c r="C31" s="184"/>
      <c r="D31" s="184"/>
      <c r="E31" s="184"/>
      <c r="F31" s="184"/>
      <c r="G31" s="184"/>
      <c r="H31" s="184"/>
      <c r="I31" s="184"/>
      <c r="J31" s="184"/>
      <c r="K31" s="184"/>
    </row>
    <row r="32" spans="1:11" s="183" customFormat="1" ht="12.75">
      <c r="A32" s="178"/>
      <c r="B32" s="195">
        <v>39591</v>
      </c>
      <c r="C32" s="184">
        <v>0.0004626</v>
      </c>
      <c r="D32" s="184">
        <v>5.015E-05</v>
      </c>
      <c r="E32" s="184">
        <v>0.0001198</v>
      </c>
      <c r="F32" s="184">
        <v>0.00100315</v>
      </c>
      <c r="G32" s="184">
        <v>0.0027085</v>
      </c>
      <c r="H32" s="184">
        <v>0.0048151</v>
      </c>
      <c r="I32" s="184">
        <v>0.00050155</v>
      </c>
      <c r="J32" s="184">
        <v>0.0095995</v>
      </c>
      <c r="K32" s="184">
        <v>19.3662882</v>
      </c>
    </row>
    <row r="33" spans="1:11" s="183" customFormat="1" ht="12.75">
      <c r="A33" s="178"/>
      <c r="B33" s="195">
        <v>39597</v>
      </c>
      <c r="C33" s="184">
        <v>0.0008917</v>
      </c>
      <c r="D33" s="184">
        <v>5.015E-05</v>
      </c>
      <c r="E33" s="184">
        <v>0.00016999999999999999</v>
      </c>
      <c r="F33" s="184">
        <v>0.0022181</v>
      </c>
      <c r="G33" s="184">
        <v>0.005077</v>
      </c>
      <c r="H33" s="184">
        <v>0.009499200000000001</v>
      </c>
      <c r="I33" s="184">
        <v>0.0017862</v>
      </c>
      <c r="J33" s="184">
        <v>0.0257808</v>
      </c>
      <c r="K33" s="184">
        <v>29.8157243</v>
      </c>
    </row>
    <row r="34" spans="1:11" s="183" customFormat="1" ht="12.75">
      <c r="A34" s="178"/>
      <c r="B34" s="195">
        <v>39603</v>
      </c>
      <c r="C34" s="184">
        <v>0.0012717</v>
      </c>
      <c r="D34" s="184">
        <v>5.13E-05</v>
      </c>
      <c r="E34" s="184">
        <v>9.120000000000001E-05</v>
      </c>
      <c r="F34" s="184">
        <v>0.0029967</v>
      </c>
      <c r="G34" s="184">
        <v>0.0029454</v>
      </c>
      <c r="H34" s="184">
        <v>0.0064269</v>
      </c>
      <c r="I34" s="184">
        <v>0.0020529</v>
      </c>
      <c r="J34" s="184">
        <v>0.0225824</v>
      </c>
      <c r="K34" s="184">
        <v>20.386930800000002</v>
      </c>
    </row>
    <row r="35" spans="1:11" s="183" customFormat="1" ht="12.75">
      <c r="A35" s="178"/>
      <c r="B35" s="195">
        <v>39609</v>
      </c>
      <c r="C35" s="184">
        <v>0.0006872</v>
      </c>
      <c r="D35" s="184">
        <v>5.13E-05</v>
      </c>
      <c r="E35" s="184">
        <v>0.0001739</v>
      </c>
      <c r="F35" s="184">
        <v>0.0021157</v>
      </c>
      <c r="G35" s="184">
        <v>0.0037666</v>
      </c>
      <c r="H35" s="184">
        <v>0.008816300000000001</v>
      </c>
      <c r="I35" s="184">
        <v>0.0021756</v>
      </c>
      <c r="J35" s="184">
        <v>0.0172448</v>
      </c>
      <c r="K35" s="184">
        <v>30.5091133</v>
      </c>
    </row>
    <row r="36" spans="1:11" s="183" customFormat="1" ht="12.75">
      <c r="A36" s="178"/>
      <c r="B36" s="195">
        <v>39615</v>
      </c>
      <c r="C36" s="184">
        <v>0.0006786</v>
      </c>
      <c r="D36" s="184">
        <v>5.13E-05</v>
      </c>
      <c r="E36" s="184">
        <v>0.0002452</v>
      </c>
      <c r="F36" s="184">
        <v>0.00102645</v>
      </c>
      <c r="G36" s="184">
        <v>0.0039405</v>
      </c>
      <c r="H36" s="184">
        <v>0.0076786</v>
      </c>
      <c r="I36" s="184">
        <v>0.00051325</v>
      </c>
      <c r="J36" s="184">
        <v>0.0294598</v>
      </c>
      <c r="K36" s="184">
        <v>22.4969069</v>
      </c>
    </row>
    <row r="37" spans="1:11" s="183" customFormat="1" ht="12.75">
      <c r="A37" s="178"/>
      <c r="B37" s="195">
        <v>39621</v>
      </c>
      <c r="C37" s="184">
        <v>0.0006672000000000001</v>
      </c>
      <c r="D37" s="184">
        <v>5.13E-05</v>
      </c>
      <c r="E37" s="184">
        <v>0.0003079</v>
      </c>
      <c r="F37" s="184">
        <v>0.0021442</v>
      </c>
      <c r="G37" s="184">
        <v>0.0038806</v>
      </c>
      <c r="H37" s="184">
        <v>0.007402</v>
      </c>
      <c r="I37" s="184">
        <v>0.0017963</v>
      </c>
      <c r="J37" s="184">
        <v>0.0141654</v>
      </c>
      <c r="K37" s="184">
        <v>37.9225427</v>
      </c>
    </row>
    <row r="38" spans="1:11" s="183" customFormat="1" ht="12.75">
      <c r="A38" s="178"/>
      <c r="B38" s="195">
        <v>39627</v>
      </c>
      <c r="C38" s="184">
        <v>0.0007756</v>
      </c>
      <c r="D38" s="184">
        <v>5.13E-05</v>
      </c>
      <c r="E38" s="184">
        <v>0.0001967</v>
      </c>
      <c r="F38" s="184">
        <v>0.00102645</v>
      </c>
      <c r="G38" s="184">
        <v>0.006866</v>
      </c>
      <c r="H38" s="184">
        <v>0.010224800000000001</v>
      </c>
      <c r="I38" s="184">
        <v>0.0013971</v>
      </c>
      <c r="J38" s="184">
        <v>0.0191951</v>
      </c>
      <c r="K38" s="184">
        <v>23.0956839</v>
      </c>
    </row>
    <row r="39" spans="1:11" ht="12.75">
      <c r="A39" s="185"/>
      <c r="B39" s="179"/>
      <c r="C39" s="186"/>
      <c r="D39" s="186"/>
      <c r="E39" s="186"/>
      <c r="F39" s="186"/>
      <c r="G39" s="186"/>
      <c r="H39" s="186"/>
      <c r="I39" s="186"/>
      <c r="J39" s="186"/>
      <c r="K39" s="186"/>
    </row>
    <row r="40" spans="1:11" ht="12.75">
      <c r="A40" s="185"/>
      <c r="B40" s="187" t="s">
        <v>28</v>
      </c>
      <c r="C40" s="188">
        <f aca="true" t="shared" si="0" ref="C40:K40">COUNT(C11:C38)</f>
        <v>26</v>
      </c>
      <c r="D40" s="188">
        <f t="shared" si="0"/>
        <v>26</v>
      </c>
      <c r="E40" s="188">
        <f t="shared" si="0"/>
        <v>26</v>
      </c>
      <c r="F40" s="188">
        <f t="shared" si="0"/>
        <v>26</v>
      </c>
      <c r="G40" s="188">
        <f t="shared" si="0"/>
        <v>26</v>
      </c>
      <c r="H40" s="188">
        <f t="shared" si="0"/>
        <v>26</v>
      </c>
      <c r="I40" s="188">
        <f t="shared" si="0"/>
        <v>26</v>
      </c>
      <c r="J40" s="188">
        <f t="shared" si="0"/>
        <v>26</v>
      </c>
      <c r="K40" s="188">
        <f t="shared" si="0"/>
        <v>26</v>
      </c>
    </row>
    <row r="41" spans="1:12" ht="12.75">
      <c r="A41" s="185"/>
      <c r="B41" s="189" t="s">
        <v>29</v>
      </c>
      <c r="C41" s="188">
        <v>0</v>
      </c>
      <c r="D41" s="186">
        <v>26</v>
      </c>
      <c r="E41" s="186">
        <v>0</v>
      </c>
      <c r="F41" s="186">
        <v>17</v>
      </c>
      <c r="G41" s="186">
        <v>0</v>
      </c>
      <c r="H41" s="186">
        <v>0</v>
      </c>
      <c r="I41" s="186">
        <v>8</v>
      </c>
      <c r="J41" s="186">
        <v>0</v>
      </c>
      <c r="K41" s="186">
        <v>0</v>
      </c>
      <c r="L41" s="190"/>
    </row>
    <row r="42" spans="1:11" ht="12.75">
      <c r="A42" s="185"/>
      <c r="B42" s="179" t="s">
        <v>30</v>
      </c>
      <c r="C42" s="188">
        <f aca="true" t="shared" si="1" ref="C42:K42">(C41/C40)*100</f>
        <v>0</v>
      </c>
      <c r="D42" s="188">
        <f t="shared" si="1"/>
        <v>100</v>
      </c>
      <c r="E42" s="188">
        <f t="shared" si="1"/>
        <v>0</v>
      </c>
      <c r="F42" s="188">
        <f t="shared" si="1"/>
        <v>65.38461538461539</v>
      </c>
      <c r="G42" s="188">
        <f t="shared" si="1"/>
        <v>0</v>
      </c>
      <c r="H42" s="188">
        <f t="shared" si="1"/>
        <v>0</v>
      </c>
      <c r="I42" s="188">
        <f t="shared" si="1"/>
        <v>30.76923076923077</v>
      </c>
      <c r="J42" s="188">
        <f t="shared" si="1"/>
        <v>0</v>
      </c>
      <c r="K42" s="188">
        <f t="shared" si="1"/>
        <v>0</v>
      </c>
    </row>
    <row r="43" spans="1:11" ht="12.75">
      <c r="A43" s="185"/>
      <c r="B43" s="179" t="s">
        <v>9</v>
      </c>
      <c r="C43" s="191">
        <f aca="true" t="shared" si="2" ref="C43:K43">IF(C42&gt;=50,"",AVERAGE(C11:C38))</f>
        <v>0.0007247615384615385</v>
      </c>
      <c r="D43" s="191">
        <f t="shared" si="2"/>
      </c>
      <c r="E43" s="191">
        <f t="shared" si="2"/>
        <v>0.00023199230769230765</v>
      </c>
      <c r="F43" s="191">
        <f t="shared" si="2"/>
      </c>
      <c r="G43" s="191">
        <f t="shared" si="2"/>
        <v>0.00463706923076923</v>
      </c>
      <c r="H43" s="191">
        <f t="shared" si="2"/>
        <v>0.007224061538461539</v>
      </c>
      <c r="I43" s="191">
        <f t="shared" si="2"/>
        <v>0.0016691461538461542</v>
      </c>
      <c r="J43" s="191">
        <f t="shared" si="2"/>
        <v>0.02172813846153846</v>
      </c>
      <c r="K43" s="191">
        <f t="shared" si="2"/>
        <v>27.003682434615378</v>
      </c>
    </row>
    <row r="44" spans="1:11" ht="12.75">
      <c r="A44" s="185"/>
      <c r="B44" s="179" t="s">
        <v>11</v>
      </c>
      <c r="C44" s="184">
        <f aca="true" t="shared" si="3" ref="C44:K44">MIN(C11:C38)</f>
        <v>0.0004514</v>
      </c>
      <c r="D44" s="184">
        <f t="shared" si="3"/>
        <v>4.905E-05</v>
      </c>
      <c r="E44" s="184">
        <f t="shared" si="3"/>
        <v>6.97E-05</v>
      </c>
      <c r="F44" s="184">
        <f t="shared" si="3"/>
        <v>0.0009808500000000001</v>
      </c>
      <c r="G44" s="184">
        <f t="shared" si="3"/>
        <v>0.0021958</v>
      </c>
      <c r="H44" s="184">
        <f t="shared" si="3"/>
        <v>0.0019726</v>
      </c>
      <c r="I44" s="184">
        <f t="shared" si="3"/>
        <v>0.00049045</v>
      </c>
      <c r="J44" s="184">
        <f t="shared" si="3"/>
        <v>0.0084735</v>
      </c>
      <c r="K44" s="184">
        <f t="shared" si="3"/>
        <v>13.1052957</v>
      </c>
    </row>
    <row r="45" spans="1:11" ht="12.75">
      <c r="A45" s="185"/>
      <c r="B45" s="179" t="s">
        <v>12</v>
      </c>
      <c r="C45" s="184">
        <f aca="true" t="shared" si="4" ref="C45:K45">MAX(C11:C38)</f>
        <v>0.0017274</v>
      </c>
      <c r="D45" s="184">
        <f t="shared" si="4"/>
        <v>5.13E-05</v>
      </c>
      <c r="E45" s="184">
        <f t="shared" si="4"/>
        <v>0.0006975</v>
      </c>
      <c r="F45" s="184">
        <f t="shared" si="4"/>
        <v>0.0029967</v>
      </c>
      <c r="G45" s="184">
        <f t="shared" si="4"/>
        <v>0.0128492</v>
      </c>
      <c r="H45" s="184">
        <f t="shared" si="4"/>
        <v>0.0223702</v>
      </c>
      <c r="I45" s="184">
        <f t="shared" si="4"/>
        <v>0.005077</v>
      </c>
      <c r="J45" s="184">
        <f t="shared" si="4"/>
        <v>0.0734303</v>
      </c>
      <c r="K45" s="184">
        <f t="shared" si="4"/>
        <v>80.8089725</v>
      </c>
    </row>
    <row r="46" spans="1:11" ht="12.75">
      <c r="A46" s="185"/>
      <c r="B46" s="179" t="s">
        <v>13</v>
      </c>
      <c r="C46" s="184">
        <f aca="true" t="shared" si="5" ref="C46:K46">STDEVP(C11:C38)</f>
        <v>0.0003002399067373173</v>
      </c>
      <c r="D46" s="184">
        <f t="shared" si="5"/>
        <v>7.632071849111767E-07</v>
      </c>
      <c r="E46" s="184">
        <f t="shared" si="5"/>
        <v>0.00015209588302493953</v>
      </c>
      <c r="F46" s="184">
        <f t="shared" si="5"/>
        <v>0.0006342020520187259</v>
      </c>
      <c r="G46" s="184">
        <f t="shared" si="5"/>
        <v>0.0025068103955132445</v>
      </c>
      <c r="H46" s="184">
        <f t="shared" si="5"/>
        <v>0.004203577749239965</v>
      </c>
      <c r="I46" s="184">
        <f t="shared" si="5"/>
        <v>0.0011342972747411528</v>
      </c>
      <c r="J46" s="184">
        <f t="shared" si="5"/>
        <v>0.013117956363880573</v>
      </c>
      <c r="K46" s="184">
        <f t="shared" si="5"/>
        <v>16.796182858263897</v>
      </c>
    </row>
    <row r="48" ht="12.75">
      <c r="A48" s="192" t="s">
        <v>19</v>
      </c>
    </row>
    <row r="49" ht="12.75">
      <c r="A49" s="192" t="s">
        <v>53</v>
      </c>
    </row>
    <row r="50" ht="12.75">
      <c r="A50" s="192" t="s">
        <v>54</v>
      </c>
    </row>
    <row r="51" ht="12.75">
      <c r="A51" s="192" t="s">
        <v>57</v>
      </c>
    </row>
    <row r="53" ht="12.75">
      <c r="A53" s="192"/>
    </row>
    <row r="54" ht="12.75">
      <c r="A54" s="192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84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69" customWidth="1"/>
    <col min="2" max="2" width="9.7109375" style="174" customWidth="1"/>
    <col min="3" max="7" width="9.7109375" style="166" customWidth="1"/>
    <col min="8" max="8" width="11.421875" style="166" bestFit="1" customWidth="1"/>
    <col min="9" max="11" width="9.7109375" style="166" customWidth="1"/>
    <col min="12" max="16384" width="9.140625" style="169" customWidth="1"/>
  </cols>
  <sheetData>
    <row r="1" spans="1:22" ht="12.75">
      <c r="A1" s="161" t="s">
        <v>33</v>
      </c>
      <c r="B1" s="120"/>
      <c r="C1" s="121"/>
      <c r="D1" s="162" t="s">
        <v>34</v>
      </c>
      <c r="L1" s="167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1" t="s">
        <v>35</v>
      </c>
      <c r="B2" s="120"/>
      <c r="C2" s="121"/>
      <c r="D2" s="163" t="s">
        <v>36</v>
      </c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>
      <c r="A3" s="161" t="s">
        <v>43</v>
      </c>
      <c r="B3" s="120"/>
      <c r="C3" s="121"/>
      <c r="D3" s="163" t="s">
        <v>37</v>
      </c>
      <c r="L3" s="170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2.75">
      <c r="A4" s="161" t="s">
        <v>56</v>
      </c>
      <c r="B4" s="120"/>
      <c r="C4" s="121"/>
      <c r="D4" s="163" t="s">
        <v>39</v>
      </c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14.25">
      <c r="A5" s="161" t="s">
        <v>40</v>
      </c>
      <c r="B5" s="120"/>
      <c r="C5" s="121"/>
      <c r="D5" s="164"/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ht="12.75">
      <c r="A6" s="161" t="s">
        <v>41</v>
      </c>
      <c r="B6" s="120"/>
      <c r="C6" s="121"/>
      <c r="D6" s="164"/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ht="12.75">
      <c r="A7" s="165" t="s">
        <v>42</v>
      </c>
      <c r="B7" s="120"/>
      <c r="C7" s="121"/>
      <c r="D7" s="121"/>
      <c r="L7" s="172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3:22" ht="12.75"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9" ht="12.75">
      <c r="A9" s="176"/>
      <c r="I9" s="177"/>
    </row>
    <row r="10" spans="1:11" s="183" customFormat="1" ht="12.75">
      <c r="A10" s="178" t="s">
        <v>18</v>
      </c>
      <c r="B10" s="179" t="s">
        <v>0</v>
      </c>
      <c r="C10" s="180" t="s">
        <v>1</v>
      </c>
      <c r="D10" s="180" t="s">
        <v>2</v>
      </c>
      <c r="E10" s="180" t="s">
        <v>3</v>
      </c>
      <c r="F10" s="180" t="s">
        <v>4</v>
      </c>
      <c r="G10" s="180" t="s">
        <v>5</v>
      </c>
      <c r="H10" s="180" t="s">
        <v>15</v>
      </c>
      <c r="I10" s="181" t="s">
        <v>6</v>
      </c>
      <c r="J10" s="180" t="s">
        <v>7</v>
      </c>
      <c r="K10" s="182" t="s">
        <v>8</v>
      </c>
    </row>
    <row r="11" spans="1:11" s="183" customFormat="1" ht="12.75">
      <c r="A11" s="178"/>
      <c r="B11" s="194">
        <v>39093</v>
      </c>
      <c r="C11" s="184">
        <v>0.0004114</v>
      </c>
      <c r="D11" s="184">
        <v>4.905E-05</v>
      </c>
      <c r="E11" s="184">
        <v>8.450000000000001E-05</v>
      </c>
      <c r="F11" s="184">
        <v>0.002275</v>
      </c>
      <c r="G11" s="184">
        <v>0.0045991</v>
      </c>
      <c r="H11" s="184">
        <v>0.0100047</v>
      </c>
      <c r="I11" s="184">
        <v>0.0033158000000000003</v>
      </c>
      <c r="J11" s="184">
        <v>0.0342318</v>
      </c>
      <c r="K11" s="184">
        <v>16.3475623</v>
      </c>
    </row>
    <row r="12" spans="1:11" s="183" customFormat="1" ht="12.75">
      <c r="A12" s="178"/>
      <c r="B12" s="194">
        <v>39099</v>
      </c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1" s="183" customFormat="1" ht="12.75">
      <c r="A13" s="178"/>
      <c r="B13" s="194">
        <v>39105</v>
      </c>
      <c r="C13" s="184">
        <v>0.0006267</v>
      </c>
      <c r="D13" s="184">
        <v>4.905E-05</v>
      </c>
      <c r="E13" s="184">
        <v>0.0001853</v>
      </c>
      <c r="F13" s="184">
        <v>0.0019999</v>
      </c>
      <c r="G13" s="184">
        <v>0.0056208000000000004</v>
      </c>
      <c r="H13" s="184">
        <v>0.0059233</v>
      </c>
      <c r="I13" s="184">
        <v>0.0011089000000000001</v>
      </c>
      <c r="J13" s="184">
        <v>0.0283467</v>
      </c>
      <c r="K13" s="184">
        <v>26.4830508</v>
      </c>
    </row>
    <row r="14" spans="1:11" s="183" customFormat="1" ht="12.75">
      <c r="A14" s="178"/>
      <c r="B14" s="194">
        <v>39111</v>
      </c>
      <c r="C14" s="184">
        <v>0.00019615</v>
      </c>
      <c r="D14" s="184">
        <v>4.905E-05</v>
      </c>
      <c r="E14" s="184">
        <v>0.0002561</v>
      </c>
      <c r="F14" s="184">
        <v>0.0021579</v>
      </c>
      <c r="G14" s="184">
        <v>0.0043839000000000005</v>
      </c>
      <c r="H14" s="184">
        <v>0.0097214</v>
      </c>
      <c r="I14" s="184">
        <v>0.0016865</v>
      </c>
      <c r="J14" s="184">
        <v>0.0286409</v>
      </c>
      <c r="K14" s="184">
        <v>28.0633152</v>
      </c>
    </row>
    <row r="15" spans="1:11" s="183" customFormat="1" ht="12.75">
      <c r="A15" s="178"/>
      <c r="B15" s="194">
        <v>39117</v>
      </c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 s="183" customFormat="1" ht="12.75">
      <c r="A16" s="178"/>
      <c r="B16" s="194">
        <v>39123</v>
      </c>
      <c r="C16" s="184">
        <v>0.00019615</v>
      </c>
      <c r="D16" s="184">
        <v>4.905E-05</v>
      </c>
      <c r="E16" s="184">
        <v>7.08E-05</v>
      </c>
      <c r="F16" s="184">
        <v>0.0020979</v>
      </c>
      <c r="G16" s="184">
        <v>0.0037381000000000003</v>
      </c>
      <c r="H16" s="184">
        <v>0.0074736</v>
      </c>
      <c r="I16" s="184">
        <v>0.00049045</v>
      </c>
      <c r="J16" s="184">
        <v>0.027562</v>
      </c>
      <c r="K16" s="184">
        <v>25.9108862</v>
      </c>
    </row>
    <row r="17" spans="1:11" s="183" customFormat="1" ht="12.75">
      <c r="A17" s="178"/>
      <c r="B17" s="194">
        <v>39129</v>
      </c>
      <c r="C17" s="184">
        <v>0.00019615</v>
      </c>
      <c r="D17" s="184">
        <v>4.905E-05</v>
      </c>
      <c r="E17" s="184">
        <v>0.0001362</v>
      </c>
      <c r="F17" s="184">
        <v>0.0027464</v>
      </c>
      <c r="G17" s="184">
        <v>0.008053900000000001</v>
      </c>
      <c r="H17" s="184">
        <v>0.0190286</v>
      </c>
      <c r="I17" s="184">
        <v>0.0025884000000000002</v>
      </c>
      <c r="J17" s="184">
        <v>0.0635593</v>
      </c>
      <c r="K17" s="184">
        <v>18.7452047</v>
      </c>
    </row>
    <row r="18" spans="1:11" s="183" customFormat="1" ht="12.75">
      <c r="A18" s="178"/>
      <c r="B18" s="194">
        <v>39135</v>
      </c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s="183" customFormat="1" ht="12.75">
      <c r="A19" s="178"/>
      <c r="B19" s="194">
        <v>39141</v>
      </c>
      <c r="C19" s="184"/>
      <c r="D19" s="184"/>
      <c r="E19" s="184"/>
      <c r="F19" s="184"/>
      <c r="G19" s="184"/>
      <c r="H19" s="184"/>
      <c r="I19" s="184"/>
      <c r="J19" s="184"/>
      <c r="K19" s="184"/>
    </row>
    <row r="20" spans="1:11" s="183" customFormat="1" ht="12.75">
      <c r="A20" s="178"/>
      <c r="B20" s="194">
        <v>39147</v>
      </c>
      <c r="C20" s="184"/>
      <c r="D20" s="184"/>
      <c r="E20" s="184"/>
      <c r="F20" s="184"/>
      <c r="G20" s="184"/>
      <c r="H20" s="184"/>
      <c r="I20" s="184"/>
      <c r="J20" s="184"/>
      <c r="K20" s="184"/>
    </row>
    <row r="21" spans="1:11" s="183" customFormat="1" ht="12.75">
      <c r="A21" s="178"/>
      <c r="B21" s="194">
        <v>39153</v>
      </c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s="183" customFormat="1" ht="12.75">
      <c r="A22" s="178"/>
      <c r="B22" s="194">
        <v>39159</v>
      </c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1" s="183" customFormat="1" ht="12.75">
      <c r="A23" s="178"/>
      <c r="B23" s="194">
        <v>39165</v>
      </c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s="183" customFormat="1" ht="12.75">
      <c r="A24" s="178"/>
      <c r="B24" s="194">
        <v>39171</v>
      </c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s="183" customFormat="1" ht="12.75">
      <c r="A25" s="178"/>
      <c r="B25" s="194">
        <v>39177</v>
      </c>
      <c r="C25" s="184"/>
      <c r="D25" s="184"/>
      <c r="E25" s="184"/>
      <c r="F25" s="184"/>
      <c r="G25" s="184"/>
      <c r="H25" s="184"/>
      <c r="I25" s="184"/>
      <c r="J25" s="184"/>
      <c r="K25" s="184"/>
    </row>
    <row r="26" spans="1:11" s="183" customFormat="1" ht="12.75">
      <c r="A26" s="178"/>
      <c r="B26" s="194">
        <v>39183</v>
      </c>
      <c r="C26" s="184"/>
      <c r="D26" s="184"/>
      <c r="E26" s="184"/>
      <c r="F26" s="184"/>
      <c r="G26" s="184"/>
      <c r="H26" s="184"/>
      <c r="I26" s="184"/>
      <c r="J26" s="184"/>
      <c r="K26" s="184"/>
    </row>
    <row r="27" spans="1:11" s="183" customFormat="1" ht="12.75">
      <c r="A27" s="178"/>
      <c r="B27" s="194">
        <v>39189</v>
      </c>
      <c r="C27" s="184"/>
      <c r="D27" s="184"/>
      <c r="E27" s="184"/>
      <c r="F27" s="184"/>
      <c r="G27" s="184"/>
      <c r="H27" s="184"/>
      <c r="I27" s="184"/>
      <c r="J27" s="184"/>
      <c r="K27" s="184"/>
    </row>
    <row r="28" spans="1:11" s="183" customFormat="1" ht="12.75">
      <c r="A28" s="178"/>
      <c r="B28" s="194">
        <v>39195</v>
      </c>
      <c r="C28" s="184"/>
      <c r="D28" s="184"/>
      <c r="E28" s="184"/>
      <c r="F28" s="184"/>
      <c r="G28" s="184"/>
      <c r="H28" s="184"/>
      <c r="I28" s="184"/>
      <c r="J28" s="184"/>
      <c r="K28" s="184"/>
    </row>
    <row r="29" spans="1:11" s="183" customFormat="1" ht="12.75">
      <c r="A29" s="178"/>
      <c r="B29" s="194">
        <v>39201</v>
      </c>
      <c r="C29" s="184"/>
      <c r="D29" s="184"/>
      <c r="E29" s="184"/>
      <c r="F29" s="184"/>
      <c r="G29" s="184"/>
      <c r="H29" s="184"/>
      <c r="I29" s="184"/>
      <c r="J29" s="184"/>
      <c r="K29" s="184"/>
    </row>
    <row r="30" spans="1:11" s="183" customFormat="1" ht="12.75">
      <c r="A30" s="178"/>
      <c r="B30" s="194">
        <v>39207</v>
      </c>
      <c r="C30" s="184"/>
      <c r="D30" s="184"/>
      <c r="E30" s="184"/>
      <c r="F30" s="184"/>
      <c r="G30" s="184"/>
      <c r="H30" s="184"/>
      <c r="I30" s="184"/>
      <c r="J30" s="184"/>
      <c r="K30" s="184"/>
    </row>
    <row r="31" spans="1:11" s="183" customFormat="1" ht="12.75">
      <c r="A31" s="178"/>
      <c r="B31" s="194">
        <v>39213</v>
      </c>
      <c r="C31" s="184"/>
      <c r="D31" s="184"/>
      <c r="E31" s="184"/>
      <c r="F31" s="184"/>
      <c r="G31" s="184"/>
      <c r="H31" s="184"/>
      <c r="I31" s="184"/>
      <c r="J31" s="184"/>
      <c r="K31" s="184"/>
    </row>
    <row r="32" spans="1:11" s="183" customFormat="1" ht="12.75">
      <c r="A32" s="178"/>
      <c r="B32" s="194">
        <v>39219</v>
      </c>
      <c r="C32" s="184"/>
      <c r="D32" s="184"/>
      <c r="E32" s="184"/>
      <c r="F32" s="184"/>
      <c r="G32" s="184"/>
      <c r="H32" s="184"/>
      <c r="I32" s="184"/>
      <c r="J32" s="184"/>
      <c r="K32" s="184"/>
    </row>
    <row r="33" spans="1:11" s="183" customFormat="1" ht="12.75">
      <c r="A33" s="178"/>
      <c r="B33" s="194">
        <v>39225</v>
      </c>
      <c r="C33" s="184"/>
      <c r="D33" s="184"/>
      <c r="E33" s="184"/>
      <c r="F33" s="184"/>
      <c r="G33" s="184"/>
      <c r="H33" s="184"/>
      <c r="I33" s="184"/>
      <c r="J33" s="184"/>
      <c r="K33" s="184"/>
    </row>
    <row r="34" spans="1:11" s="183" customFormat="1" ht="12.75">
      <c r="A34" s="178"/>
      <c r="B34" s="194">
        <v>39231</v>
      </c>
      <c r="C34" s="184">
        <v>0.0005073</v>
      </c>
      <c r="D34" s="184">
        <v>5.075E-05</v>
      </c>
      <c r="E34" s="184">
        <v>0.0001719</v>
      </c>
      <c r="F34" s="184">
        <v>0.0031258</v>
      </c>
      <c r="G34" s="184">
        <v>0.0050734000000000005</v>
      </c>
      <c r="H34" s="184">
        <v>0.0120746</v>
      </c>
      <c r="I34" s="184">
        <v>0.0031342</v>
      </c>
      <c r="J34" s="184">
        <v>0.0196847</v>
      </c>
      <c r="K34" s="184">
        <v>32.1314155</v>
      </c>
    </row>
    <row r="35" spans="1:11" s="183" customFormat="1" ht="12.75">
      <c r="A35" s="178"/>
      <c r="B35" s="194">
        <v>39237</v>
      </c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1" s="183" customFormat="1" ht="12.75">
      <c r="A36" s="178"/>
      <c r="B36" s="194">
        <v>39243</v>
      </c>
      <c r="C36" s="184">
        <v>0.0002053</v>
      </c>
      <c r="D36" s="184">
        <v>5.13E-05</v>
      </c>
      <c r="E36" s="184">
        <v>0.000154</v>
      </c>
      <c r="F36" s="184">
        <v>0.0021756</v>
      </c>
      <c r="G36" s="184">
        <v>0.0047332</v>
      </c>
      <c r="H36" s="184">
        <v>0.0056855000000000004</v>
      </c>
      <c r="I36" s="184">
        <v>0.0019817</v>
      </c>
      <c r="J36" s="184">
        <v>0.0231983</v>
      </c>
      <c r="K36" s="184">
        <v>24.1221587</v>
      </c>
    </row>
    <row r="37" spans="1:11" s="183" customFormat="1" ht="12.75">
      <c r="A37" s="178"/>
      <c r="B37" s="194">
        <v>39249</v>
      </c>
      <c r="C37" s="184">
        <v>0.0004106</v>
      </c>
      <c r="D37" s="184">
        <v>5.13E-05</v>
      </c>
      <c r="E37" s="184">
        <v>0.0002053</v>
      </c>
      <c r="F37" s="184">
        <v>0.0033047000000000003</v>
      </c>
      <c r="G37" s="184">
        <v>0.0035214</v>
      </c>
      <c r="H37" s="184">
        <v>0.0065495</v>
      </c>
      <c r="I37" s="184">
        <v>0.0016538</v>
      </c>
      <c r="J37" s="184">
        <v>0.0119071</v>
      </c>
      <c r="K37" s="184">
        <v>24.9775544</v>
      </c>
    </row>
    <row r="38" spans="1:11" s="183" customFormat="1" ht="12.75">
      <c r="A38" s="178"/>
      <c r="B38" s="194">
        <v>39255</v>
      </c>
      <c r="C38" s="184">
        <v>0.0002053</v>
      </c>
      <c r="D38" s="184">
        <v>5.13E-05</v>
      </c>
      <c r="E38" s="184">
        <v>0.0001939</v>
      </c>
      <c r="F38" s="184">
        <v>0.0024521</v>
      </c>
      <c r="G38" s="184">
        <v>0.0028741</v>
      </c>
      <c r="H38" s="184">
        <v>0.007102600000000001</v>
      </c>
      <c r="I38" s="184">
        <v>0.0017136</v>
      </c>
      <c r="J38" s="184">
        <v>0.024738</v>
      </c>
      <c r="K38" s="184">
        <v>18.305467999999998</v>
      </c>
    </row>
    <row r="39" spans="1:11" s="183" customFormat="1" ht="12.75">
      <c r="A39" s="178"/>
      <c r="B39" s="194">
        <v>39261</v>
      </c>
      <c r="C39" s="184">
        <v>0.0006986000000000001</v>
      </c>
      <c r="D39" s="184">
        <v>5.13E-05</v>
      </c>
      <c r="E39" s="184">
        <v>0.0002253</v>
      </c>
      <c r="F39" s="184">
        <v>0.0022782</v>
      </c>
      <c r="G39" s="184">
        <v>0.0041572</v>
      </c>
      <c r="H39" s="184">
        <v>0.0066721</v>
      </c>
      <c r="I39" s="184">
        <v>0.0015283</v>
      </c>
      <c r="J39" s="184">
        <v>0.0190924</v>
      </c>
      <c r="K39" s="184">
        <v>23.7800004</v>
      </c>
    </row>
    <row r="40" spans="1:11" s="183" customFormat="1" ht="12.75">
      <c r="A40" s="178"/>
      <c r="B40" s="194">
        <v>39267</v>
      </c>
      <c r="C40" s="184"/>
      <c r="D40" s="184"/>
      <c r="E40" s="184"/>
      <c r="F40" s="184"/>
      <c r="G40" s="184"/>
      <c r="H40" s="184"/>
      <c r="I40" s="184"/>
      <c r="J40" s="184"/>
      <c r="K40" s="184"/>
    </row>
    <row r="41" spans="1:11" s="183" customFormat="1" ht="12.75">
      <c r="A41" s="178"/>
      <c r="B41" s="194">
        <v>39273</v>
      </c>
      <c r="C41" s="184"/>
      <c r="D41" s="184"/>
      <c r="E41" s="184"/>
      <c r="F41" s="184"/>
      <c r="G41" s="184"/>
      <c r="H41" s="184"/>
      <c r="I41" s="184"/>
      <c r="J41" s="184"/>
      <c r="K41" s="184"/>
    </row>
    <row r="42" spans="1:11" s="183" customFormat="1" ht="12.75">
      <c r="A42" s="178"/>
      <c r="B42" s="194">
        <v>39279</v>
      </c>
      <c r="C42" s="184">
        <v>0.0005446</v>
      </c>
      <c r="D42" s="184">
        <v>5.13E-05</v>
      </c>
      <c r="E42" s="184">
        <v>0.0002566</v>
      </c>
      <c r="F42" s="184">
        <v>0.0021556</v>
      </c>
      <c r="G42" s="184">
        <v>0.0040232</v>
      </c>
      <c r="H42" s="184">
        <v>0.0081804</v>
      </c>
      <c r="I42" s="184">
        <v>0.0018789999999999998</v>
      </c>
      <c r="J42" s="184">
        <v>0.0224798</v>
      </c>
      <c r="K42" s="184">
        <v>32.2199047</v>
      </c>
    </row>
    <row r="43" spans="1:11" s="183" customFormat="1" ht="12.75">
      <c r="A43" s="178"/>
      <c r="B43" s="194">
        <v>39285</v>
      </c>
      <c r="C43" s="184">
        <v>0.0007185000000000001</v>
      </c>
      <c r="D43" s="184">
        <v>5.13E-05</v>
      </c>
      <c r="E43" s="184">
        <v>0.0001853</v>
      </c>
      <c r="F43" s="184">
        <v>0.0021242</v>
      </c>
      <c r="G43" s="184">
        <v>0.0022982000000000002</v>
      </c>
      <c r="H43" s="184">
        <v>0.0036639</v>
      </c>
      <c r="I43" s="184">
        <v>0.00051325</v>
      </c>
      <c r="J43" s="184">
        <v>0.0118045</v>
      </c>
      <c r="K43" s="184">
        <v>10.5498803</v>
      </c>
    </row>
    <row r="44" spans="1:11" s="183" customFormat="1" ht="12.75">
      <c r="A44" s="178"/>
      <c r="B44" s="194">
        <v>39291</v>
      </c>
      <c r="C44" s="184">
        <v>0.0010151000000000001</v>
      </c>
      <c r="D44" s="184">
        <v>5.13E-05</v>
      </c>
      <c r="E44" s="184">
        <v>0.00011410000000000001</v>
      </c>
      <c r="F44" s="184">
        <v>0.0028428</v>
      </c>
      <c r="G44" s="184">
        <v>0.0047617</v>
      </c>
      <c r="H44" s="184">
        <v>0.0085511</v>
      </c>
      <c r="I44" s="184">
        <v>0.001745</v>
      </c>
      <c r="J44" s="184">
        <v>0.023608900000000002</v>
      </c>
      <c r="K44" s="184">
        <v>22.4683937</v>
      </c>
    </row>
    <row r="45" spans="1:11" s="183" customFormat="1" ht="12.75">
      <c r="A45" s="178"/>
      <c r="B45" s="194">
        <v>39297</v>
      </c>
      <c r="C45" s="184">
        <v>0.0007898</v>
      </c>
      <c r="D45" s="184">
        <v>5.13E-05</v>
      </c>
      <c r="E45" s="184">
        <v>0.0002766</v>
      </c>
      <c r="F45" s="184">
        <v>0.0025035</v>
      </c>
      <c r="G45" s="184">
        <v>0.0060248</v>
      </c>
      <c r="H45" s="184">
        <v>0.0114965</v>
      </c>
      <c r="I45" s="184">
        <v>0.0040745</v>
      </c>
      <c r="J45" s="184">
        <v>0.0283307</v>
      </c>
      <c r="K45" s="184">
        <v>34.5009599</v>
      </c>
    </row>
    <row r="46" spans="1:11" s="183" customFormat="1" ht="12.75">
      <c r="A46" s="178"/>
      <c r="B46" s="194">
        <v>39303</v>
      </c>
      <c r="C46" s="184"/>
      <c r="D46" s="184"/>
      <c r="E46" s="184"/>
      <c r="F46" s="184"/>
      <c r="G46" s="184"/>
      <c r="H46" s="184"/>
      <c r="I46" s="184"/>
      <c r="J46" s="184"/>
      <c r="K46" s="184"/>
    </row>
    <row r="47" spans="1:11" s="183" customFormat="1" ht="12.75">
      <c r="A47" s="178"/>
      <c r="B47" s="194">
        <v>39309</v>
      </c>
      <c r="C47" s="184">
        <v>0.0006358000000000001</v>
      </c>
      <c r="D47" s="184">
        <v>5.13E-05</v>
      </c>
      <c r="E47" s="184">
        <v>0.0001739</v>
      </c>
      <c r="F47" s="184">
        <v>0.0025263</v>
      </c>
      <c r="G47" s="184">
        <v>0.0043511</v>
      </c>
      <c r="H47" s="184">
        <v>0.0117018</v>
      </c>
      <c r="I47" s="184">
        <v>0.001745</v>
      </c>
      <c r="J47" s="184">
        <v>0.0312048</v>
      </c>
      <c r="K47" s="184">
        <v>34.7860918</v>
      </c>
    </row>
    <row r="48" spans="1:11" s="183" customFormat="1" ht="12.75">
      <c r="A48" s="178"/>
      <c r="B48" s="194">
        <v>39315</v>
      </c>
      <c r="C48" s="184">
        <v>0.0007385</v>
      </c>
      <c r="D48" s="184">
        <v>5.13E-05</v>
      </c>
      <c r="E48" s="184">
        <v>0.0002053</v>
      </c>
      <c r="F48" s="184">
        <v>0.00422</v>
      </c>
      <c r="G48" s="184">
        <v>0.0076273</v>
      </c>
      <c r="H48" s="184">
        <v>0.009617500000000001</v>
      </c>
      <c r="I48" s="184">
        <v>0.0030281</v>
      </c>
      <c r="J48" s="184">
        <v>0.0613832</v>
      </c>
      <c r="K48" s="184">
        <v>29.6537176</v>
      </c>
    </row>
    <row r="49" spans="1:11" s="183" customFormat="1" ht="12.75">
      <c r="A49" s="178"/>
      <c r="B49" s="194">
        <v>39321</v>
      </c>
      <c r="C49" s="184"/>
      <c r="D49" s="184"/>
      <c r="E49" s="184"/>
      <c r="F49" s="184"/>
      <c r="G49" s="184"/>
      <c r="H49" s="184"/>
      <c r="I49" s="184"/>
      <c r="J49" s="184"/>
      <c r="K49" s="184"/>
    </row>
    <row r="50" spans="1:11" s="183" customFormat="1" ht="12.75">
      <c r="A50" s="178"/>
      <c r="B50" s="194">
        <v>39327</v>
      </c>
      <c r="C50" s="184">
        <v>0.0005322</v>
      </c>
      <c r="D50" s="184">
        <v>5.015E-05</v>
      </c>
      <c r="E50" s="184">
        <v>0.0001616</v>
      </c>
      <c r="F50" s="184">
        <v>0.0022682</v>
      </c>
      <c r="G50" s="184">
        <v>0.0037813</v>
      </c>
      <c r="H50" s="184">
        <v>0.0048959</v>
      </c>
      <c r="I50" s="184">
        <v>0.0011425</v>
      </c>
      <c r="J50" s="184">
        <v>0.0121381</v>
      </c>
      <c r="K50" s="184">
        <v>19.3941534</v>
      </c>
    </row>
    <row r="51" spans="1:11" s="183" customFormat="1" ht="12.75">
      <c r="A51" s="178"/>
      <c r="B51" s="194">
        <v>39333</v>
      </c>
      <c r="C51" s="184">
        <v>0.00020065</v>
      </c>
      <c r="D51" s="184">
        <v>5.015E-05</v>
      </c>
      <c r="E51" s="184">
        <v>0.0003622</v>
      </c>
      <c r="F51" s="184">
        <v>0.002388</v>
      </c>
      <c r="G51" s="184">
        <v>0.0031209000000000002</v>
      </c>
      <c r="H51" s="184">
        <v>0.0069106</v>
      </c>
      <c r="I51" s="184">
        <v>0.002388</v>
      </c>
      <c r="J51" s="184">
        <v>0.0153481</v>
      </c>
      <c r="K51" s="184">
        <v>20.7316812</v>
      </c>
    </row>
    <row r="52" spans="1:11" s="183" customFormat="1" ht="12.75">
      <c r="A52" s="178"/>
      <c r="B52" s="194">
        <v>39339</v>
      </c>
      <c r="C52" s="184">
        <v>0.00020065</v>
      </c>
      <c r="D52" s="184">
        <v>5.015E-05</v>
      </c>
      <c r="E52" s="184">
        <v>8.08E-05</v>
      </c>
      <c r="F52" s="184">
        <v>0.0023462</v>
      </c>
      <c r="G52" s="184">
        <v>0.0022459</v>
      </c>
      <c r="H52" s="184">
        <v>0.0055173</v>
      </c>
      <c r="I52" s="184">
        <v>0.0013654000000000001</v>
      </c>
      <c r="J52" s="184">
        <v>0.01595</v>
      </c>
      <c r="K52" s="184">
        <v>19.3384231</v>
      </c>
    </row>
    <row r="53" spans="1:11" s="183" customFormat="1" ht="12.75">
      <c r="A53" s="178"/>
      <c r="B53" s="194">
        <v>39345</v>
      </c>
      <c r="C53" s="184">
        <v>0.0006911</v>
      </c>
      <c r="D53" s="184">
        <v>5.015E-05</v>
      </c>
      <c r="E53" s="184">
        <v>0.0001811</v>
      </c>
      <c r="F53" s="184">
        <v>0.0037116000000000002</v>
      </c>
      <c r="G53" s="184">
        <v>0.0063198</v>
      </c>
      <c r="H53" s="184">
        <v>0.0138434</v>
      </c>
      <c r="I53" s="184">
        <v>0.0029481</v>
      </c>
      <c r="J53" s="184">
        <v>0.029893700000000002</v>
      </c>
      <c r="K53" s="184">
        <v>28.4224662</v>
      </c>
    </row>
    <row r="54" spans="1:11" s="183" customFormat="1" ht="12.75">
      <c r="A54" s="178"/>
      <c r="B54" s="194">
        <v>39351</v>
      </c>
      <c r="C54" s="184">
        <v>0.00020065</v>
      </c>
      <c r="D54" s="184">
        <v>5.015E-05</v>
      </c>
      <c r="E54" s="184">
        <v>0.0001393</v>
      </c>
      <c r="F54" s="184">
        <v>0.0033995</v>
      </c>
      <c r="G54" s="184">
        <v>0.0042021</v>
      </c>
      <c r="H54" s="184">
        <v>0.0089586</v>
      </c>
      <c r="I54" s="184">
        <v>0.005077</v>
      </c>
      <c r="J54" s="184">
        <v>0.0186585</v>
      </c>
      <c r="K54" s="184">
        <v>27.029207999999997</v>
      </c>
    </row>
    <row r="55" spans="1:11" s="183" customFormat="1" ht="12.75">
      <c r="A55" s="178"/>
      <c r="B55" s="194">
        <v>39357</v>
      </c>
      <c r="C55" s="184">
        <v>0.00020065</v>
      </c>
      <c r="D55" s="184">
        <v>5.015E-05</v>
      </c>
      <c r="E55" s="184">
        <v>8.64E-05</v>
      </c>
      <c r="F55" s="184">
        <v>0.0023462</v>
      </c>
      <c r="G55" s="184">
        <v>0.003812</v>
      </c>
      <c r="H55" s="184">
        <v>0.0060384</v>
      </c>
      <c r="I55" s="184">
        <v>0.0022181</v>
      </c>
      <c r="J55" s="184">
        <v>0.0161506</v>
      </c>
      <c r="K55" s="184">
        <v>23.8525795</v>
      </c>
    </row>
    <row r="56" spans="1:11" s="183" customFormat="1" ht="12.75">
      <c r="A56" s="178"/>
      <c r="B56" s="194">
        <v>39363</v>
      </c>
      <c r="C56" s="184">
        <v>0.0006911</v>
      </c>
      <c r="D56" s="184">
        <v>5.015E-05</v>
      </c>
      <c r="E56" s="184">
        <v>0.0007914</v>
      </c>
      <c r="F56" s="184">
        <v>0.0027475</v>
      </c>
      <c r="G56" s="184">
        <v>0.0049767</v>
      </c>
      <c r="H56" s="184">
        <v>0.0083456</v>
      </c>
      <c r="I56" s="184">
        <v>0.0015549000000000001</v>
      </c>
      <c r="J56" s="184">
        <v>0.0196617</v>
      </c>
      <c r="K56" s="184">
        <v>29.8157243</v>
      </c>
    </row>
    <row r="57" spans="1:11" s="183" customFormat="1" ht="12.75">
      <c r="A57" s="178"/>
      <c r="B57" s="194">
        <v>39369</v>
      </c>
      <c r="C57" s="184">
        <v>0.0010143</v>
      </c>
      <c r="D57" s="184">
        <v>5.015E-05</v>
      </c>
      <c r="E57" s="184">
        <v>0.0001895</v>
      </c>
      <c r="F57" s="184">
        <v>0.0022181</v>
      </c>
      <c r="G57" s="184">
        <v>0.0038816000000000002</v>
      </c>
      <c r="H57" s="184">
        <v>0.0043832</v>
      </c>
      <c r="I57" s="184">
        <v>0.00050155</v>
      </c>
      <c r="J57" s="184">
        <v>0.016250999999999998</v>
      </c>
      <c r="K57" s="184">
        <v>13.3195479</v>
      </c>
    </row>
    <row r="58" spans="1:11" s="183" customFormat="1" ht="12.75">
      <c r="A58" s="178"/>
      <c r="B58" s="194">
        <v>39375</v>
      </c>
      <c r="C58" s="184">
        <v>0.0012149</v>
      </c>
      <c r="D58" s="184">
        <v>5.015E-05</v>
      </c>
      <c r="E58" s="184">
        <v>0.0002508</v>
      </c>
      <c r="F58" s="184">
        <v>0.0022766</v>
      </c>
      <c r="G58" s="184">
        <v>0.0056176</v>
      </c>
      <c r="H58" s="184">
        <v>0.0055284</v>
      </c>
      <c r="I58" s="184">
        <v>0.00050155</v>
      </c>
      <c r="J58" s="184">
        <v>0.0145456</v>
      </c>
      <c r="K58" s="184">
        <v>22.570781999999998</v>
      </c>
    </row>
    <row r="59" spans="1:11" s="183" customFormat="1" ht="12.75">
      <c r="A59" s="178"/>
      <c r="B59" s="194">
        <v>39381</v>
      </c>
      <c r="C59" s="184">
        <v>0.0010422</v>
      </c>
      <c r="D59" s="184">
        <v>5.015E-05</v>
      </c>
      <c r="E59" s="184">
        <v>0.0002954</v>
      </c>
      <c r="F59" s="184">
        <v>0.0031711</v>
      </c>
      <c r="G59" s="184">
        <v>0.0048151</v>
      </c>
      <c r="H59" s="184">
        <v>0.0104327</v>
      </c>
      <c r="I59" s="184">
        <v>0.0028088</v>
      </c>
      <c r="J59" s="184">
        <v>0.0301947</v>
      </c>
      <c r="K59" s="184">
        <v>19.8678612</v>
      </c>
    </row>
    <row r="60" spans="1:11" s="183" customFormat="1" ht="12.75">
      <c r="A60" s="178"/>
      <c r="B60" s="194">
        <v>39387</v>
      </c>
      <c r="C60" s="184">
        <v>0.0005211</v>
      </c>
      <c r="D60" s="184">
        <v>5.015E-05</v>
      </c>
      <c r="E60" s="184">
        <v>0.000588</v>
      </c>
      <c r="F60" s="184">
        <v>0.0029286</v>
      </c>
      <c r="G60" s="184">
        <v>0.0046033</v>
      </c>
      <c r="H60" s="184">
        <v>0.0067517</v>
      </c>
      <c r="I60" s="184">
        <v>0.0014044</v>
      </c>
      <c r="J60" s="184">
        <v>0.0187588</v>
      </c>
      <c r="K60" s="184">
        <v>19.2826927</v>
      </c>
    </row>
    <row r="61" spans="1:11" s="183" customFormat="1" ht="12.75">
      <c r="A61" s="178"/>
      <c r="B61" s="194">
        <v>39393</v>
      </c>
      <c r="C61" s="184">
        <v>0.0009613</v>
      </c>
      <c r="D61" s="184">
        <v>5.015E-05</v>
      </c>
      <c r="E61" s="184">
        <v>0.0003009</v>
      </c>
      <c r="F61" s="184">
        <v>0.0029593</v>
      </c>
      <c r="G61" s="184">
        <v>0.0060077</v>
      </c>
      <c r="H61" s="184">
        <v>0.00603</v>
      </c>
      <c r="I61" s="184">
        <v>0.0022571</v>
      </c>
      <c r="J61" s="184">
        <v>0.0226711</v>
      </c>
      <c r="K61" s="184">
        <v>18.1680862</v>
      </c>
    </row>
    <row r="62" spans="1:11" s="183" customFormat="1" ht="12.75">
      <c r="A62" s="178"/>
      <c r="B62" s="194">
        <v>39399</v>
      </c>
      <c r="C62" s="184">
        <v>0.0006214</v>
      </c>
      <c r="D62" s="184">
        <v>5.015E-05</v>
      </c>
      <c r="E62" s="184">
        <v>0.0003957</v>
      </c>
      <c r="F62" s="184">
        <v>0.0025469</v>
      </c>
      <c r="G62" s="184">
        <v>0.0028896</v>
      </c>
      <c r="H62" s="184">
        <v>0.0037729</v>
      </c>
      <c r="I62" s="184">
        <v>0.0019868</v>
      </c>
      <c r="J62" s="184">
        <v>0.0132415</v>
      </c>
      <c r="K62" s="184">
        <v>19.3662882</v>
      </c>
    </row>
    <row r="63" spans="1:11" s="183" customFormat="1" ht="12.75">
      <c r="A63" s="178"/>
      <c r="B63" s="194">
        <v>39405</v>
      </c>
      <c r="C63" s="184">
        <v>0.0009641000000000001</v>
      </c>
      <c r="D63" s="184">
        <v>5.015E-05</v>
      </c>
      <c r="E63" s="184">
        <v>0.0002787</v>
      </c>
      <c r="F63" s="184">
        <v>0.0030707</v>
      </c>
      <c r="G63" s="184">
        <v>0.0053557</v>
      </c>
      <c r="H63" s="184">
        <v>0.0060885</v>
      </c>
      <c r="I63" s="184">
        <v>0.0030791</v>
      </c>
      <c r="J63" s="184">
        <v>0.0245771</v>
      </c>
      <c r="K63" s="184">
        <v>23.7132537</v>
      </c>
    </row>
    <row r="64" spans="1:11" s="183" customFormat="1" ht="12.75">
      <c r="A64" s="178"/>
      <c r="B64" s="194">
        <v>39411</v>
      </c>
      <c r="C64" s="184">
        <v>0.0005294</v>
      </c>
      <c r="D64" s="184">
        <v>5.015E-05</v>
      </c>
      <c r="E64" s="184">
        <v>0.0001505</v>
      </c>
      <c r="F64" s="184">
        <v>0.0025692</v>
      </c>
      <c r="G64" s="184">
        <v>0.0022961</v>
      </c>
      <c r="H64" s="184">
        <v>0.003681</v>
      </c>
      <c r="I64" s="184">
        <v>0.001084</v>
      </c>
      <c r="J64" s="184">
        <v>0.0104327</v>
      </c>
      <c r="K64" s="184">
        <v>13.7932556</v>
      </c>
    </row>
    <row r="65" spans="1:11" s="183" customFormat="1" ht="12.75">
      <c r="A65" s="178"/>
      <c r="B65" s="194">
        <v>39417</v>
      </c>
      <c r="C65" s="184">
        <v>0.0005322</v>
      </c>
      <c r="D65" s="184">
        <v>5.015E-05</v>
      </c>
      <c r="E65" s="184">
        <v>0.0001811</v>
      </c>
      <c r="F65" s="184">
        <v>0.00100315</v>
      </c>
      <c r="G65" s="184">
        <v>0.0043024000000000005</v>
      </c>
      <c r="H65" s="184">
        <v>0.0045142</v>
      </c>
      <c r="I65" s="184">
        <v>0.0013041</v>
      </c>
      <c r="J65" s="184">
        <v>0.0150472</v>
      </c>
      <c r="K65" s="184">
        <v>17.0256145</v>
      </c>
    </row>
    <row r="66" spans="1:11" s="183" customFormat="1" ht="12.75">
      <c r="A66" s="178"/>
      <c r="B66" s="194">
        <v>39423</v>
      </c>
      <c r="C66" s="184">
        <v>0.0010898</v>
      </c>
      <c r="D66" s="184">
        <v>4.905E-05</v>
      </c>
      <c r="E66" s="184">
        <v>0.0001962</v>
      </c>
      <c r="F66" s="184">
        <v>0.0009808500000000001</v>
      </c>
      <c r="G66" s="184">
        <v>0.0062775</v>
      </c>
      <c r="H66" s="184">
        <v>0.0066398</v>
      </c>
      <c r="I66" s="184">
        <v>0.0017655000000000001</v>
      </c>
      <c r="J66" s="184">
        <v>0.0425691</v>
      </c>
      <c r="K66" s="184">
        <v>26.2105915</v>
      </c>
    </row>
    <row r="67" spans="1:11" s="183" customFormat="1" ht="12.75">
      <c r="A67" s="178"/>
      <c r="B67" s="194">
        <v>39429</v>
      </c>
      <c r="C67" s="184">
        <v>0.0005013</v>
      </c>
      <c r="D67" s="184">
        <v>4.905E-05</v>
      </c>
      <c r="E67" s="184">
        <v>0.0001362</v>
      </c>
      <c r="F67" s="184">
        <v>0.0009808500000000001</v>
      </c>
      <c r="G67" s="184">
        <v>0.0029426</v>
      </c>
      <c r="H67" s="184">
        <v>0.0037272</v>
      </c>
      <c r="I67" s="184">
        <v>0.0011661</v>
      </c>
      <c r="J67" s="184">
        <v>0.0702291</v>
      </c>
      <c r="K67" s="184">
        <v>13.2687714</v>
      </c>
    </row>
    <row r="68" spans="1:11" s="183" customFormat="1" ht="12.75">
      <c r="A68" s="178"/>
      <c r="B68" s="194">
        <v>39435</v>
      </c>
      <c r="C68" s="184">
        <v>0.0020407</v>
      </c>
      <c r="D68" s="184">
        <v>4.905E-05</v>
      </c>
      <c r="E68" s="184">
        <v>0.0003433</v>
      </c>
      <c r="F68" s="184">
        <v>0.0022069</v>
      </c>
      <c r="G68" s="184">
        <v>0.0119664</v>
      </c>
      <c r="H68" s="184">
        <v>0.0127511</v>
      </c>
      <c r="I68" s="184">
        <v>0.0029317</v>
      </c>
      <c r="J68" s="184">
        <v>0.08023380000000001</v>
      </c>
      <c r="K68" s="184">
        <v>54.4918742</v>
      </c>
    </row>
    <row r="69" spans="1:11" ht="12.75">
      <c r="A69" s="185"/>
      <c r="B69" s="179"/>
      <c r="C69" s="186"/>
      <c r="D69" s="186"/>
      <c r="E69" s="186"/>
      <c r="F69" s="186"/>
      <c r="G69" s="186"/>
      <c r="H69" s="186"/>
      <c r="I69" s="186"/>
      <c r="J69" s="186"/>
      <c r="K69" s="186"/>
    </row>
    <row r="70" spans="1:11" ht="12.75">
      <c r="A70" s="185"/>
      <c r="B70" s="187" t="s">
        <v>28</v>
      </c>
      <c r="C70" s="188">
        <f aca="true" t="shared" si="0" ref="C70:K70">COUNT(C11:C68)</f>
        <v>35</v>
      </c>
      <c r="D70" s="188">
        <f t="shared" si="0"/>
        <v>35</v>
      </c>
      <c r="E70" s="188">
        <f t="shared" si="0"/>
        <v>35</v>
      </c>
      <c r="F70" s="188">
        <f t="shared" si="0"/>
        <v>35</v>
      </c>
      <c r="G70" s="188">
        <f t="shared" si="0"/>
        <v>35</v>
      </c>
      <c r="H70" s="188">
        <f t="shared" si="0"/>
        <v>35</v>
      </c>
      <c r="I70" s="188">
        <f t="shared" si="0"/>
        <v>35</v>
      </c>
      <c r="J70" s="188">
        <f t="shared" si="0"/>
        <v>35</v>
      </c>
      <c r="K70" s="188">
        <f t="shared" si="0"/>
        <v>35</v>
      </c>
    </row>
    <row r="71" spans="1:12" ht="12.75">
      <c r="A71" s="185"/>
      <c r="B71" s="189" t="s">
        <v>29</v>
      </c>
      <c r="C71" s="188">
        <v>9</v>
      </c>
      <c r="D71" s="186">
        <v>35</v>
      </c>
      <c r="E71" s="186">
        <v>0</v>
      </c>
      <c r="F71" s="186">
        <v>3</v>
      </c>
      <c r="G71" s="186">
        <v>0</v>
      </c>
      <c r="H71" s="186">
        <v>0</v>
      </c>
      <c r="I71" s="186">
        <v>4</v>
      </c>
      <c r="J71" s="186">
        <v>0</v>
      </c>
      <c r="K71" s="186">
        <v>0</v>
      </c>
      <c r="L71" s="190"/>
    </row>
    <row r="72" spans="1:11" ht="12.75">
      <c r="A72" s="185"/>
      <c r="B72" s="179" t="s">
        <v>30</v>
      </c>
      <c r="C72" s="188">
        <f aca="true" t="shared" si="1" ref="C72:K72">(C71/C70)*100</f>
        <v>25.71428571428571</v>
      </c>
      <c r="D72" s="188">
        <f t="shared" si="1"/>
        <v>100</v>
      </c>
      <c r="E72" s="188">
        <f t="shared" si="1"/>
        <v>0</v>
      </c>
      <c r="F72" s="188">
        <f t="shared" si="1"/>
        <v>8.571428571428571</v>
      </c>
      <c r="G72" s="188">
        <f t="shared" si="1"/>
        <v>0</v>
      </c>
      <c r="H72" s="188">
        <f t="shared" si="1"/>
        <v>0</v>
      </c>
      <c r="I72" s="188">
        <f t="shared" si="1"/>
        <v>11.428571428571429</v>
      </c>
      <c r="J72" s="188">
        <f t="shared" si="1"/>
        <v>0</v>
      </c>
      <c r="K72" s="188">
        <f t="shared" si="1"/>
        <v>0</v>
      </c>
    </row>
    <row r="73" spans="1:11" ht="12.75">
      <c r="A73" s="185"/>
      <c r="B73" s="179" t="s">
        <v>9</v>
      </c>
      <c r="C73" s="191">
        <f aca="true" t="shared" si="2" ref="C73:K73">IF(C72&gt;=50,"",AVERAGE(C11:C68))</f>
        <v>0.0006241614285714285</v>
      </c>
      <c r="D73" s="191">
        <f t="shared" si="2"/>
      </c>
      <c r="E73" s="191">
        <f t="shared" si="2"/>
        <v>0.00022869142857142856</v>
      </c>
      <c r="F73" s="191">
        <f t="shared" si="2"/>
        <v>0.0024887242857142854</v>
      </c>
      <c r="G73" s="191">
        <f t="shared" si="2"/>
        <v>0.004721591428571427</v>
      </c>
      <c r="H73" s="191">
        <f t="shared" si="2"/>
        <v>0.007778788571428571</v>
      </c>
      <c r="I73" s="191">
        <f t="shared" si="2"/>
        <v>0.0019906057142857142</v>
      </c>
      <c r="J73" s="191">
        <f t="shared" si="2"/>
        <v>0.02703787142857143</v>
      </c>
      <c r="K73" s="191">
        <f t="shared" si="2"/>
        <v>23.79166911428571</v>
      </c>
    </row>
    <row r="74" spans="1:11" ht="12.75">
      <c r="A74" s="185"/>
      <c r="B74" s="179" t="s">
        <v>11</v>
      </c>
      <c r="C74" s="184">
        <f aca="true" t="shared" si="3" ref="C74:K74">MIN(C11:C68)</f>
        <v>0.00019615</v>
      </c>
      <c r="D74" s="184">
        <f t="shared" si="3"/>
        <v>4.905E-05</v>
      </c>
      <c r="E74" s="184">
        <f t="shared" si="3"/>
        <v>7.08E-05</v>
      </c>
      <c r="F74" s="184">
        <f t="shared" si="3"/>
        <v>0.0009808500000000001</v>
      </c>
      <c r="G74" s="184">
        <f t="shared" si="3"/>
        <v>0.0022459</v>
      </c>
      <c r="H74" s="184">
        <f t="shared" si="3"/>
        <v>0.0036639</v>
      </c>
      <c r="I74" s="184">
        <f t="shared" si="3"/>
        <v>0.00049045</v>
      </c>
      <c r="J74" s="184">
        <f t="shared" si="3"/>
        <v>0.0104327</v>
      </c>
      <c r="K74" s="184">
        <f t="shared" si="3"/>
        <v>10.5498803</v>
      </c>
    </row>
    <row r="75" spans="1:11" ht="12.75">
      <c r="A75" s="185"/>
      <c r="B75" s="179" t="s">
        <v>12</v>
      </c>
      <c r="C75" s="184">
        <f aca="true" t="shared" si="4" ref="C75:K75">MAX(C11:C68)</f>
        <v>0.0020407</v>
      </c>
      <c r="D75" s="184">
        <f t="shared" si="4"/>
        <v>5.13E-05</v>
      </c>
      <c r="E75" s="184">
        <f t="shared" si="4"/>
        <v>0.0007914</v>
      </c>
      <c r="F75" s="184">
        <f t="shared" si="4"/>
        <v>0.00422</v>
      </c>
      <c r="G75" s="184">
        <f t="shared" si="4"/>
        <v>0.0119664</v>
      </c>
      <c r="H75" s="184">
        <f t="shared" si="4"/>
        <v>0.0190286</v>
      </c>
      <c r="I75" s="184">
        <f t="shared" si="4"/>
        <v>0.005077</v>
      </c>
      <c r="J75" s="184">
        <f t="shared" si="4"/>
        <v>0.08023380000000001</v>
      </c>
      <c r="K75" s="184">
        <f t="shared" si="4"/>
        <v>54.4918742</v>
      </c>
    </row>
    <row r="76" spans="1:11" ht="12.75">
      <c r="A76" s="185"/>
      <c r="B76" s="179" t="s">
        <v>13</v>
      </c>
      <c r="C76" s="184">
        <f aca="true" t="shared" si="5" ref="C76:K76">STDEVP(C11:C68)</f>
        <v>0.00038269136111152013</v>
      </c>
      <c r="D76" s="184">
        <f t="shared" si="5"/>
        <v>8.098299141137344E-07</v>
      </c>
      <c r="E76" s="184">
        <f t="shared" si="5"/>
        <v>0.00013967001390303315</v>
      </c>
      <c r="F76" s="184">
        <f t="shared" si="5"/>
        <v>0.0006733531885137506</v>
      </c>
      <c r="G76" s="184">
        <f t="shared" si="5"/>
        <v>0.0018463351182230387</v>
      </c>
      <c r="H76" s="184">
        <f t="shared" si="5"/>
        <v>0.003326841732314508</v>
      </c>
      <c r="I76" s="184">
        <f t="shared" si="5"/>
        <v>0.0010176373354681798</v>
      </c>
      <c r="J76" s="184">
        <f t="shared" si="5"/>
        <v>0.016796963343440923</v>
      </c>
      <c r="K76" s="184">
        <f t="shared" si="5"/>
        <v>8.017431608199676</v>
      </c>
    </row>
    <row r="78" ht="12.75">
      <c r="A78" s="192" t="s">
        <v>19</v>
      </c>
    </row>
    <row r="79" ht="12.75">
      <c r="A79" s="192" t="s">
        <v>53</v>
      </c>
    </row>
    <row r="80" ht="12.75">
      <c r="A80" s="192" t="s">
        <v>54</v>
      </c>
    </row>
    <row r="81" ht="12.75">
      <c r="A81" s="192" t="s">
        <v>57</v>
      </c>
    </row>
    <row r="83" ht="12.75">
      <c r="A83" s="192"/>
    </row>
    <row r="84" ht="12.75">
      <c r="A84" s="192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85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69" customWidth="1"/>
    <col min="2" max="2" width="9.7109375" style="174" customWidth="1"/>
    <col min="3" max="7" width="9.7109375" style="166" customWidth="1"/>
    <col min="8" max="8" width="11.421875" style="166" bestFit="1" customWidth="1"/>
    <col min="9" max="11" width="9.7109375" style="166" customWidth="1"/>
    <col min="12" max="16384" width="9.140625" style="169" customWidth="1"/>
  </cols>
  <sheetData>
    <row r="1" spans="1:22" ht="12.75">
      <c r="A1" s="161" t="s">
        <v>33</v>
      </c>
      <c r="B1" s="120"/>
      <c r="C1" s="121"/>
      <c r="D1" s="162" t="s">
        <v>34</v>
      </c>
      <c r="L1" s="167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1" t="s">
        <v>35</v>
      </c>
      <c r="B2" s="120"/>
      <c r="C2" s="121"/>
      <c r="D2" s="163" t="s">
        <v>36</v>
      </c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>
      <c r="A3" s="161" t="s">
        <v>43</v>
      </c>
      <c r="B3" s="120"/>
      <c r="C3" s="121"/>
      <c r="D3" s="163" t="s">
        <v>37</v>
      </c>
      <c r="L3" s="170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2.75">
      <c r="A4" s="161" t="s">
        <v>38</v>
      </c>
      <c r="B4" s="120"/>
      <c r="C4" s="121"/>
      <c r="D4" s="163" t="s">
        <v>39</v>
      </c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14.25">
      <c r="A5" s="161" t="s">
        <v>40</v>
      </c>
      <c r="B5" s="120"/>
      <c r="C5" s="121"/>
      <c r="D5" s="164"/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ht="12.75">
      <c r="A6" s="161" t="s">
        <v>41</v>
      </c>
      <c r="B6" s="120"/>
      <c r="C6" s="121"/>
      <c r="D6" s="164"/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ht="12.75">
      <c r="A7" s="165" t="s">
        <v>42</v>
      </c>
      <c r="B7" s="120"/>
      <c r="C7" s="121"/>
      <c r="D7" s="121"/>
      <c r="L7" s="172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3:22" ht="12.75"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9" ht="12.75">
      <c r="A9" s="176"/>
      <c r="I9" s="177"/>
    </row>
    <row r="10" spans="1:11" s="183" customFormat="1" ht="12.75">
      <c r="A10" s="178" t="s">
        <v>18</v>
      </c>
      <c r="B10" s="179" t="s">
        <v>0</v>
      </c>
      <c r="C10" s="180" t="s">
        <v>1</v>
      </c>
      <c r="D10" s="180" t="s">
        <v>2</v>
      </c>
      <c r="E10" s="180" t="s">
        <v>3</v>
      </c>
      <c r="F10" s="180" t="s">
        <v>4</v>
      </c>
      <c r="G10" s="180" t="s">
        <v>5</v>
      </c>
      <c r="H10" s="180" t="s">
        <v>15</v>
      </c>
      <c r="I10" s="181" t="s">
        <v>6</v>
      </c>
      <c r="J10" s="180" t="s">
        <v>7</v>
      </c>
      <c r="K10" s="182" t="s">
        <v>8</v>
      </c>
    </row>
    <row r="11" spans="1:11" s="183" customFormat="1" ht="12.75">
      <c r="A11" s="178"/>
      <c r="B11" s="119">
        <v>38721</v>
      </c>
      <c r="C11" s="180"/>
      <c r="D11" s="180"/>
      <c r="E11" s="180"/>
      <c r="F11" s="180"/>
      <c r="G11" s="180"/>
      <c r="H11" s="180"/>
      <c r="I11" s="181"/>
      <c r="J11" s="180"/>
      <c r="K11" s="182"/>
    </row>
    <row r="12" spans="1:11" s="183" customFormat="1" ht="12.75">
      <c r="A12" s="178"/>
      <c r="B12" s="119">
        <v>38727</v>
      </c>
      <c r="C12" s="180"/>
      <c r="D12" s="180"/>
      <c r="E12" s="180"/>
      <c r="F12" s="180"/>
      <c r="G12" s="180"/>
      <c r="H12" s="180"/>
      <c r="I12" s="181"/>
      <c r="J12" s="180"/>
      <c r="K12" s="182"/>
    </row>
    <row r="13" spans="1:11" s="183" customFormat="1" ht="12.75">
      <c r="A13" s="178"/>
      <c r="B13" s="119">
        <v>38733</v>
      </c>
      <c r="C13" s="180"/>
      <c r="D13" s="180"/>
      <c r="E13" s="180"/>
      <c r="F13" s="180"/>
      <c r="G13" s="180"/>
      <c r="H13" s="180"/>
      <c r="I13" s="181"/>
      <c r="J13" s="180"/>
      <c r="K13" s="182"/>
    </row>
    <row r="14" spans="1:11" s="183" customFormat="1" ht="12.75">
      <c r="A14" s="178"/>
      <c r="B14" s="119">
        <v>38739</v>
      </c>
      <c r="C14" s="180"/>
      <c r="D14" s="180"/>
      <c r="E14" s="180"/>
      <c r="F14" s="180"/>
      <c r="G14" s="180"/>
      <c r="H14" s="180"/>
      <c r="I14" s="181"/>
      <c r="J14" s="180"/>
      <c r="K14" s="182"/>
    </row>
    <row r="15" spans="1:11" s="183" customFormat="1" ht="12.75">
      <c r="A15" s="178"/>
      <c r="B15" s="193">
        <v>38745</v>
      </c>
      <c r="C15" s="184">
        <v>0.0013923</v>
      </c>
      <c r="D15" s="184">
        <v>4.905E-05</v>
      </c>
      <c r="E15" s="184">
        <v>0.0004904</v>
      </c>
      <c r="F15" s="184">
        <v>0.0025311</v>
      </c>
      <c r="G15" s="184">
        <v>0.0575761</v>
      </c>
      <c r="H15" s="184">
        <v>0.0190286</v>
      </c>
      <c r="I15" s="184">
        <v>0.0036973</v>
      </c>
      <c r="J15" s="184">
        <v>0.0906309</v>
      </c>
      <c r="K15" s="184">
        <v>24.1671462</v>
      </c>
    </row>
    <row r="16" spans="1:11" s="183" customFormat="1" ht="12.75">
      <c r="A16" s="178"/>
      <c r="B16" s="193">
        <v>38751</v>
      </c>
      <c r="C16" s="184">
        <v>0.00019615</v>
      </c>
      <c r="D16" s="184">
        <v>4.905E-05</v>
      </c>
      <c r="E16" s="184">
        <v>0.0001172</v>
      </c>
      <c r="F16" s="184">
        <v>0.0009808500000000001</v>
      </c>
      <c r="G16" s="184">
        <v>0.0029317</v>
      </c>
      <c r="H16" s="184">
        <v>0.0025993</v>
      </c>
      <c r="I16" s="184">
        <v>0.0023049999999999998</v>
      </c>
      <c r="J16" s="184">
        <v>0.0108875</v>
      </c>
      <c r="K16" s="184">
        <v>13.0235579</v>
      </c>
    </row>
    <row r="17" spans="1:11" s="183" customFormat="1" ht="12.75">
      <c r="A17" s="178"/>
      <c r="B17" s="193">
        <v>38757</v>
      </c>
      <c r="C17" s="184">
        <v>0.0017955</v>
      </c>
      <c r="D17" s="184">
        <v>4.905E-05</v>
      </c>
      <c r="E17" s="184">
        <v>0.0005013</v>
      </c>
      <c r="F17" s="184">
        <v>0.0034029999999999998</v>
      </c>
      <c r="G17" s="184">
        <v>0.0066099</v>
      </c>
      <c r="H17" s="184">
        <v>0.0219711</v>
      </c>
      <c r="I17" s="184">
        <v>0.0031578</v>
      </c>
      <c r="J17" s="184">
        <v>0.11377899999999999</v>
      </c>
      <c r="K17" s="184">
        <v>29.4256121</v>
      </c>
    </row>
    <row r="18" spans="1:11" s="183" customFormat="1" ht="12.75">
      <c r="A18" s="178"/>
      <c r="B18" s="193">
        <v>38763</v>
      </c>
      <c r="C18" s="184">
        <v>0.0020298</v>
      </c>
      <c r="D18" s="184">
        <v>4.905E-05</v>
      </c>
      <c r="E18" s="184">
        <v>0.0003133</v>
      </c>
      <c r="F18" s="184">
        <v>0.0027464</v>
      </c>
      <c r="G18" s="184">
        <v>0.012260700000000001</v>
      </c>
      <c r="H18" s="184">
        <v>0.0143205</v>
      </c>
      <c r="I18" s="184">
        <v>0.0071003</v>
      </c>
      <c r="J18" s="184">
        <v>0.0635593</v>
      </c>
      <c r="K18" s="184">
        <v>33.2400432</v>
      </c>
    </row>
    <row r="19" spans="1:11" s="183" customFormat="1" ht="12.75">
      <c r="A19" s="178"/>
      <c r="B19" s="193">
        <v>38769</v>
      </c>
      <c r="C19" s="184">
        <v>0.0008228</v>
      </c>
      <c r="D19" s="184">
        <v>4.905E-05</v>
      </c>
      <c r="E19" s="184">
        <v>0.0001471</v>
      </c>
      <c r="F19" s="184">
        <v>0.0009808500000000001</v>
      </c>
      <c r="G19" s="184">
        <v>0.0048552000000000005</v>
      </c>
      <c r="H19" s="184">
        <v>0.0047762</v>
      </c>
      <c r="I19" s="184">
        <v>0.0026292</v>
      </c>
      <c r="J19" s="184">
        <v>0.0219711</v>
      </c>
      <c r="K19" s="184">
        <v>21.8239956</v>
      </c>
    </row>
    <row r="20" spans="1:11" s="183" customFormat="1" ht="12.75">
      <c r="A20" s="178"/>
      <c r="B20" s="193">
        <v>38775</v>
      </c>
      <c r="C20" s="184">
        <v>0.0007738</v>
      </c>
      <c r="D20" s="184">
        <v>4.905E-05</v>
      </c>
      <c r="E20" s="184">
        <v>0.0002261</v>
      </c>
      <c r="F20" s="184">
        <v>0.0009808500000000001</v>
      </c>
      <c r="G20" s="184">
        <v>0.0038444</v>
      </c>
      <c r="H20" s="184">
        <v>0.0059042</v>
      </c>
      <c r="I20" s="184">
        <v>0.001049</v>
      </c>
      <c r="J20" s="184">
        <v>0.0181458</v>
      </c>
      <c r="K20" s="184">
        <v>14.1678873</v>
      </c>
    </row>
    <row r="21" spans="1:11" s="183" customFormat="1" ht="12.75">
      <c r="A21" s="178"/>
      <c r="B21" s="193">
        <v>38781</v>
      </c>
      <c r="C21" s="184">
        <v>0.0007166</v>
      </c>
      <c r="D21" s="184">
        <v>4.905E-05</v>
      </c>
      <c r="E21" s="184">
        <v>0.0001471</v>
      </c>
      <c r="F21" s="184">
        <v>0.0009808500000000001</v>
      </c>
      <c r="G21" s="184">
        <v>0.004482</v>
      </c>
      <c r="H21" s="184">
        <v>0.0050323</v>
      </c>
      <c r="I21" s="184">
        <v>0.0011389</v>
      </c>
      <c r="J21" s="184">
        <v>0.0168707</v>
      </c>
      <c r="K21" s="184">
        <v>14.0316576</v>
      </c>
    </row>
    <row r="22" spans="1:11" s="183" customFormat="1" ht="12.75">
      <c r="A22" s="178"/>
      <c r="B22" s="193">
        <v>38787</v>
      </c>
      <c r="C22" s="184">
        <v>0.0013432000000000001</v>
      </c>
      <c r="D22" s="184">
        <v>4.905E-05</v>
      </c>
      <c r="E22" s="184">
        <v>0.0001662</v>
      </c>
      <c r="F22" s="184">
        <v>0.0009808500000000001</v>
      </c>
      <c r="G22" s="184">
        <v>0.0045228</v>
      </c>
      <c r="H22" s="184">
        <v>0.0050705</v>
      </c>
      <c r="I22" s="184">
        <v>0.0035692000000000002</v>
      </c>
      <c r="J22" s="184">
        <v>0.0139281</v>
      </c>
      <c r="K22" s="184">
        <v>26.864494</v>
      </c>
    </row>
    <row r="23" spans="1:11" s="183" customFormat="1" ht="12.75">
      <c r="A23" s="178"/>
      <c r="B23" s="193">
        <v>38793</v>
      </c>
      <c r="C23" s="184">
        <v>0.001207</v>
      </c>
      <c r="D23" s="184">
        <v>4.905E-05</v>
      </c>
      <c r="E23" s="184">
        <v>0.0002343</v>
      </c>
      <c r="F23" s="184">
        <v>0.0022451</v>
      </c>
      <c r="G23" s="184">
        <v>0.0073074</v>
      </c>
      <c r="H23" s="184">
        <v>0.0110836</v>
      </c>
      <c r="I23" s="184">
        <v>0.002384</v>
      </c>
      <c r="J23" s="184">
        <v>0.0256003</v>
      </c>
      <c r="K23" s="184">
        <v>31.0603683</v>
      </c>
    </row>
    <row r="24" spans="1:11" s="183" customFormat="1" ht="12.75">
      <c r="A24" s="178"/>
      <c r="B24" s="193">
        <v>38799</v>
      </c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s="183" customFormat="1" ht="12.75">
      <c r="A25" s="178"/>
      <c r="B25" s="193">
        <v>38805</v>
      </c>
      <c r="C25" s="184">
        <v>0.0009836</v>
      </c>
      <c r="D25" s="184">
        <v>5.015E-05</v>
      </c>
      <c r="E25" s="184">
        <v>0.0002313</v>
      </c>
      <c r="F25" s="184">
        <v>0.0024382</v>
      </c>
      <c r="G25" s="184">
        <v>0.0071028</v>
      </c>
      <c r="H25" s="184">
        <v>0.0132415</v>
      </c>
      <c r="I25" s="184">
        <v>0.0047538</v>
      </c>
      <c r="J25" s="184">
        <v>0.0328029</v>
      </c>
      <c r="K25" s="184">
        <v>42.3550477</v>
      </c>
    </row>
    <row r="26" spans="1:11" s="183" customFormat="1" ht="12.75">
      <c r="A26" s="178"/>
      <c r="B26" s="193">
        <v>38811</v>
      </c>
      <c r="C26" s="184">
        <v>0.00020065</v>
      </c>
      <c r="D26" s="184">
        <v>5.015E-05</v>
      </c>
      <c r="E26" s="184">
        <v>0.0001505</v>
      </c>
      <c r="F26" s="184">
        <v>0.00100315</v>
      </c>
      <c r="G26" s="184">
        <v>0.0024382</v>
      </c>
      <c r="H26" s="184">
        <v>0.0036113</v>
      </c>
      <c r="I26" s="184">
        <v>0.00050155</v>
      </c>
      <c r="J26" s="184">
        <v>0.0115362</v>
      </c>
      <c r="K26" s="184">
        <v>12.3721323</v>
      </c>
    </row>
    <row r="27" spans="1:11" s="183" customFormat="1" ht="12.75">
      <c r="A27" s="178"/>
      <c r="B27" s="193">
        <v>38817</v>
      </c>
      <c r="C27" s="184">
        <v>0.0010728</v>
      </c>
      <c r="D27" s="184">
        <v>5.015E-05</v>
      </c>
      <c r="E27" s="184">
        <v>0.0002619</v>
      </c>
      <c r="F27" s="184">
        <v>0.0025079</v>
      </c>
      <c r="G27" s="184">
        <v>0.0049043</v>
      </c>
      <c r="H27" s="184">
        <v>0.0077047</v>
      </c>
      <c r="I27" s="184">
        <v>0.0037423</v>
      </c>
      <c r="J27" s="184">
        <v>0.021668</v>
      </c>
      <c r="K27" s="184">
        <v>27.196399</v>
      </c>
    </row>
    <row r="28" spans="1:11" s="183" customFormat="1" ht="12.75">
      <c r="A28" s="178"/>
      <c r="B28" s="193">
        <v>38823</v>
      </c>
      <c r="C28" s="184">
        <v>0.00020065</v>
      </c>
      <c r="D28" s="184">
        <v>5.015E-05</v>
      </c>
      <c r="E28" s="184">
        <v>0.00013099999999999999</v>
      </c>
      <c r="F28" s="184">
        <v>0.0020453</v>
      </c>
      <c r="G28" s="184">
        <v>0.0034302</v>
      </c>
      <c r="H28" s="184">
        <v>0.0081645</v>
      </c>
      <c r="I28" s="184">
        <v>0.0022459</v>
      </c>
      <c r="J28" s="184">
        <v>0.0153481</v>
      </c>
      <c r="K28" s="184">
        <v>19.2548276</v>
      </c>
    </row>
    <row r="29" spans="1:11" s="183" customFormat="1" ht="12.75">
      <c r="A29" s="178"/>
      <c r="B29" s="193">
        <v>38829</v>
      </c>
      <c r="C29" s="184">
        <v>0.000652</v>
      </c>
      <c r="D29" s="184">
        <v>5.015E-05</v>
      </c>
      <c r="E29" s="184">
        <v>0.0001811</v>
      </c>
      <c r="F29" s="184">
        <v>0.00100315</v>
      </c>
      <c r="G29" s="184">
        <v>0.0025887</v>
      </c>
      <c r="H29" s="184">
        <v>0.0035918</v>
      </c>
      <c r="I29" s="184">
        <v>0.0025274</v>
      </c>
      <c r="J29" s="184">
        <v>0.0144453</v>
      </c>
      <c r="K29" s="184">
        <v>20.2858386</v>
      </c>
    </row>
    <row r="30" spans="1:11" s="183" customFormat="1" ht="12.75">
      <c r="A30" s="178"/>
      <c r="B30" s="193">
        <v>38835</v>
      </c>
      <c r="C30" s="184">
        <v>0.00020065</v>
      </c>
      <c r="D30" s="184">
        <v>5.015E-05</v>
      </c>
      <c r="E30" s="184">
        <v>9.47E-05</v>
      </c>
      <c r="F30" s="184">
        <v>0.0020871</v>
      </c>
      <c r="G30" s="184">
        <v>0.0037729</v>
      </c>
      <c r="H30" s="184">
        <v>0.0086382</v>
      </c>
      <c r="I30" s="184">
        <v>0.0016049999999999999</v>
      </c>
      <c r="J30" s="184">
        <v>0.0142447</v>
      </c>
      <c r="K30" s="184">
        <v>34.2741504</v>
      </c>
    </row>
    <row r="31" spans="1:11" s="183" customFormat="1" ht="12.75">
      <c r="A31" s="178"/>
      <c r="B31" s="193">
        <v>38841</v>
      </c>
      <c r="C31" s="184">
        <v>0.0005322</v>
      </c>
      <c r="D31" s="184">
        <v>5.015E-05</v>
      </c>
      <c r="E31" s="184">
        <v>0.0002619</v>
      </c>
      <c r="F31" s="184">
        <v>0.0023184</v>
      </c>
      <c r="G31" s="184">
        <v>0.0056873</v>
      </c>
      <c r="H31" s="184">
        <v>0.0184579</v>
      </c>
      <c r="I31" s="184">
        <v>0.0013347</v>
      </c>
      <c r="J31" s="184">
        <v>0.0275865</v>
      </c>
      <c r="K31" s="184">
        <v>45.4202156</v>
      </c>
    </row>
    <row r="32" spans="1:11" s="183" customFormat="1" ht="12.75">
      <c r="A32" s="178"/>
      <c r="B32" s="193">
        <v>38847</v>
      </c>
      <c r="C32" s="184">
        <v>0.0006019</v>
      </c>
      <c r="D32" s="184">
        <v>5.015E-05</v>
      </c>
      <c r="E32" s="184">
        <v>0.0002313</v>
      </c>
      <c r="F32" s="184">
        <v>0.00100315</v>
      </c>
      <c r="G32" s="184">
        <v>0.0040627</v>
      </c>
      <c r="H32" s="184">
        <v>0.0100315</v>
      </c>
      <c r="I32" s="184">
        <v>0.0022877</v>
      </c>
      <c r="J32" s="184">
        <v>0.017856</v>
      </c>
      <c r="K32" s="184">
        <v>33.7168471</v>
      </c>
    </row>
    <row r="33" spans="1:11" s="183" customFormat="1" ht="12.75">
      <c r="A33" s="178"/>
      <c r="B33" s="193">
        <v>38853</v>
      </c>
      <c r="C33" s="184">
        <v>0.0008638000000000001</v>
      </c>
      <c r="D33" s="184">
        <v>5.015E-05</v>
      </c>
      <c r="E33" s="184">
        <v>0.0001115</v>
      </c>
      <c r="F33" s="184">
        <v>0.00100315</v>
      </c>
      <c r="G33" s="184">
        <v>0.0030289</v>
      </c>
      <c r="H33" s="184">
        <v>0.0048764</v>
      </c>
      <c r="I33" s="184">
        <v>0.0011035</v>
      </c>
      <c r="J33" s="184">
        <v>0.0181569</v>
      </c>
      <c r="K33" s="184">
        <v>20.2579734</v>
      </c>
    </row>
    <row r="34" spans="1:11" s="183" customFormat="1" ht="12.75">
      <c r="A34" s="178"/>
      <c r="B34" s="193">
        <v>38859</v>
      </c>
      <c r="C34" s="184">
        <v>0.0004626</v>
      </c>
      <c r="D34" s="184">
        <v>5.015E-05</v>
      </c>
      <c r="E34" s="184">
        <v>0.0001003</v>
      </c>
      <c r="F34" s="184">
        <v>0.00100315</v>
      </c>
      <c r="G34" s="184">
        <v>0.0027698</v>
      </c>
      <c r="H34" s="184">
        <v>0.0071418</v>
      </c>
      <c r="I34" s="184">
        <v>0.0010143</v>
      </c>
      <c r="J34" s="184">
        <v>0.0097612</v>
      </c>
      <c r="K34" s="184">
        <v>21.1217935</v>
      </c>
    </row>
    <row r="35" spans="1:11" s="183" customFormat="1" ht="12.75">
      <c r="A35" s="178"/>
      <c r="B35" s="193">
        <v>38865</v>
      </c>
      <c r="C35" s="184">
        <v>0.0019673</v>
      </c>
      <c r="D35" s="184">
        <v>5.075E-05</v>
      </c>
      <c r="E35" s="184">
        <v>0.0001832</v>
      </c>
      <c r="F35" s="184">
        <v>0.0022013000000000002</v>
      </c>
      <c r="G35" s="184">
        <v>0.0071225</v>
      </c>
      <c r="H35" s="184">
        <v>0.007559300000000001</v>
      </c>
      <c r="I35" s="184">
        <v>0.0041912</v>
      </c>
      <c r="J35" s="184">
        <v>0.0288168</v>
      </c>
      <c r="K35" s="184">
        <v>38.3322149</v>
      </c>
    </row>
    <row r="36" spans="1:11" s="183" customFormat="1" ht="12.75">
      <c r="A36" s="178"/>
      <c r="B36" s="193">
        <v>38871</v>
      </c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s="183" customFormat="1" ht="12.75">
      <c r="A37" s="178"/>
      <c r="B37" s="193">
        <v>38877</v>
      </c>
      <c r="C37" s="184">
        <v>0.0006159000000000001</v>
      </c>
      <c r="D37" s="184">
        <v>5.13E-05</v>
      </c>
      <c r="E37" s="184">
        <v>0.0002167</v>
      </c>
      <c r="F37" s="184">
        <v>0.00102645</v>
      </c>
      <c r="G37" s="184">
        <v>0.0050811</v>
      </c>
      <c r="H37" s="184">
        <v>0.0056656</v>
      </c>
      <c r="I37" s="184">
        <v>0.00051325</v>
      </c>
      <c r="J37" s="184">
        <v>0.020118900000000002</v>
      </c>
      <c r="K37" s="184">
        <v>15.5111753</v>
      </c>
    </row>
    <row r="38" spans="1:11" s="183" customFormat="1" ht="12.75">
      <c r="A38" s="178"/>
      <c r="B38" s="193">
        <v>38883</v>
      </c>
      <c r="C38" s="184">
        <v>0.0012432</v>
      </c>
      <c r="D38" s="184">
        <v>5.13E-05</v>
      </c>
      <c r="E38" s="184">
        <v>0.0001654</v>
      </c>
      <c r="F38" s="184">
        <v>0.0022383</v>
      </c>
      <c r="G38" s="184">
        <v>0.005389</v>
      </c>
      <c r="H38" s="184">
        <v>0.0097629</v>
      </c>
      <c r="I38" s="184">
        <v>0.0026489</v>
      </c>
      <c r="J38" s="184">
        <v>0.0209401</v>
      </c>
      <c r="K38" s="184">
        <v>30.2239814</v>
      </c>
    </row>
    <row r="39" spans="1:11" s="183" customFormat="1" ht="12.75">
      <c r="A39" s="178"/>
      <c r="B39" s="193">
        <v>38889</v>
      </c>
      <c r="C39" s="184">
        <v>0.0010379</v>
      </c>
      <c r="D39" s="184">
        <v>5.13E-05</v>
      </c>
      <c r="E39" s="184">
        <v>0.0002452</v>
      </c>
      <c r="F39" s="184">
        <v>0.0028228</v>
      </c>
      <c r="G39" s="184">
        <v>0.0067035</v>
      </c>
      <c r="H39" s="184">
        <v>0.016013</v>
      </c>
      <c r="I39" s="184">
        <v>0.0030281</v>
      </c>
      <c r="J39" s="184">
        <v>0.0564561</v>
      </c>
      <c r="K39" s="184">
        <v>35.6414875</v>
      </c>
    </row>
    <row r="40" spans="1:11" s="183" customFormat="1" ht="12.75">
      <c r="A40" s="178"/>
      <c r="B40" s="193">
        <v>38895</v>
      </c>
      <c r="C40" s="184"/>
      <c r="D40" s="184"/>
      <c r="E40" s="184"/>
      <c r="F40" s="184"/>
      <c r="G40" s="184"/>
      <c r="H40" s="184"/>
      <c r="I40" s="184"/>
      <c r="J40" s="184"/>
      <c r="K40" s="184"/>
    </row>
    <row r="41" spans="1:11" s="183" customFormat="1" ht="12.75">
      <c r="A41" s="178"/>
      <c r="B41" s="193">
        <v>38901</v>
      </c>
      <c r="C41" s="184"/>
      <c r="D41" s="184"/>
      <c r="E41" s="184"/>
      <c r="F41" s="184"/>
      <c r="G41" s="184"/>
      <c r="H41" s="184"/>
      <c r="I41" s="184"/>
      <c r="J41" s="184"/>
      <c r="K41" s="184"/>
    </row>
    <row r="42" spans="1:11" s="183" customFormat="1" ht="12.75">
      <c r="A42" s="178"/>
      <c r="B42" s="193">
        <v>38907</v>
      </c>
      <c r="C42" s="184"/>
      <c r="D42" s="184"/>
      <c r="E42" s="184"/>
      <c r="F42" s="184"/>
      <c r="G42" s="184"/>
      <c r="H42" s="184"/>
      <c r="I42" s="184"/>
      <c r="J42" s="184"/>
      <c r="K42" s="184"/>
    </row>
    <row r="43" spans="1:11" s="183" customFormat="1" ht="12.75">
      <c r="A43" s="178"/>
      <c r="B43" s="193">
        <v>38913</v>
      </c>
      <c r="C43" s="184"/>
      <c r="D43" s="184"/>
      <c r="E43" s="184"/>
      <c r="F43" s="184"/>
      <c r="G43" s="184"/>
      <c r="H43" s="184"/>
      <c r="I43" s="184"/>
      <c r="J43" s="184"/>
      <c r="K43" s="184"/>
    </row>
    <row r="44" spans="1:11" s="183" customFormat="1" ht="12.75">
      <c r="A44" s="178"/>
      <c r="B44" s="193">
        <v>38919</v>
      </c>
      <c r="C44" s="184"/>
      <c r="D44" s="184"/>
      <c r="E44" s="184"/>
      <c r="F44" s="184"/>
      <c r="G44" s="184"/>
      <c r="H44" s="184"/>
      <c r="I44" s="184"/>
      <c r="J44" s="184"/>
      <c r="K44" s="184"/>
    </row>
    <row r="45" spans="1:11" s="183" customFormat="1" ht="12.75">
      <c r="A45" s="178"/>
      <c r="B45" s="193">
        <v>38925</v>
      </c>
      <c r="C45" s="184">
        <v>0.0011092</v>
      </c>
      <c r="D45" s="184">
        <v>5.13E-05</v>
      </c>
      <c r="E45" s="184">
        <v>0.0001939</v>
      </c>
      <c r="F45" s="184">
        <v>0.0025776</v>
      </c>
      <c r="G45" s="184">
        <v>0.0044538</v>
      </c>
      <c r="H45" s="184">
        <v>0.0091556</v>
      </c>
      <c r="I45" s="184">
        <v>0.0030908</v>
      </c>
      <c r="J45" s="184">
        <v>0.0315128</v>
      </c>
      <c r="K45" s="184">
        <v>30.2239814</v>
      </c>
    </row>
    <row r="46" spans="1:11" s="183" customFormat="1" ht="12.75">
      <c r="A46" s="178"/>
      <c r="B46" s="193">
        <v>38931</v>
      </c>
      <c r="C46" s="184">
        <v>0.0009352000000000001</v>
      </c>
      <c r="D46" s="184">
        <v>5.13E-05</v>
      </c>
      <c r="E46" s="184">
        <v>0.0001026</v>
      </c>
      <c r="F46" s="184">
        <v>0.0033474</v>
      </c>
      <c r="G46" s="184">
        <v>0.0033161</v>
      </c>
      <c r="H46" s="184">
        <v>0.0115992</v>
      </c>
      <c r="I46" s="184">
        <v>0.0014684000000000001</v>
      </c>
      <c r="J46" s="184">
        <v>0.0202216</v>
      </c>
      <c r="K46" s="184">
        <v>53.6047972</v>
      </c>
    </row>
    <row r="47" spans="1:11" s="183" customFormat="1" ht="12.75">
      <c r="A47" s="178"/>
      <c r="B47" s="193">
        <v>38937</v>
      </c>
      <c r="C47" s="184">
        <v>0.0002053</v>
      </c>
      <c r="D47" s="184">
        <v>5.13E-05</v>
      </c>
      <c r="E47" s="184">
        <v>0.0001654</v>
      </c>
      <c r="F47" s="184">
        <v>0.0021242</v>
      </c>
      <c r="G47" s="184">
        <v>0.0048558</v>
      </c>
      <c r="H47" s="184">
        <v>0.0082631</v>
      </c>
      <c r="I47" s="184">
        <v>0.0014371</v>
      </c>
      <c r="J47" s="184">
        <v>0.0216586</v>
      </c>
      <c r="K47" s="184">
        <v>23.9510796</v>
      </c>
    </row>
    <row r="48" spans="1:11" s="183" customFormat="1" ht="12.75">
      <c r="A48" s="178"/>
      <c r="B48" s="193">
        <v>38943</v>
      </c>
      <c r="C48" s="184">
        <v>0.0006872</v>
      </c>
      <c r="D48" s="184">
        <v>5.13E-05</v>
      </c>
      <c r="E48" s="184">
        <v>0.0002253</v>
      </c>
      <c r="F48" s="184">
        <v>0.0024236</v>
      </c>
      <c r="G48" s="184">
        <v>0.0064868</v>
      </c>
      <c r="H48" s="184">
        <v>0.0127283</v>
      </c>
      <c r="I48" s="184">
        <v>0.0014485000000000001</v>
      </c>
      <c r="J48" s="184">
        <v>0.0269963</v>
      </c>
      <c r="K48" s="184">
        <v>38.2076746</v>
      </c>
    </row>
    <row r="49" spans="1:11" s="183" customFormat="1" ht="12.75">
      <c r="A49" s="178"/>
      <c r="B49" s="193">
        <v>38949</v>
      </c>
      <c r="C49" s="184">
        <v>0.0002053</v>
      </c>
      <c r="D49" s="184">
        <v>5.13E-05</v>
      </c>
      <c r="E49" s="184">
        <v>0.0001426</v>
      </c>
      <c r="F49" s="184">
        <v>0.00102645</v>
      </c>
      <c r="G49" s="184">
        <v>0.0033161</v>
      </c>
      <c r="H49" s="184">
        <v>0.0062102</v>
      </c>
      <c r="I49" s="184">
        <v>0.00051325</v>
      </c>
      <c r="J49" s="184">
        <v>0.0150892</v>
      </c>
      <c r="K49" s="184">
        <v>24.1221587</v>
      </c>
    </row>
    <row r="50" spans="1:11" s="183" customFormat="1" ht="12.75">
      <c r="A50" s="178"/>
      <c r="B50" s="193">
        <v>38955</v>
      </c>
      <c r="C50" s="184">
        <v>0.0010578</v>
      </c>
      <c r="D50" s="184">
        <v>5.13E-05</v>
      </c>
      <c r="E50" s="184">
        <v>0.000134</v>
      </c>
      <c r="F50" s="184">
        <v>0.0041772</v>
      </c>
      <c r="G50" s="184">
        <v>0.0045279000000000005</v>
      </c>
      <c r="H50" s="184">
        <v>0.008898999999999999</v>
      </c>
      <c r="I50" s="184">
        <v>0.0037267</v>
      </c>
      <c r="J50" s="184">
        <v>0.0587144</v>
      </c>
      <c r="K50" s="184">
        <v>33.9306961</v>
      </c>
    </row>
    <row r="51" spans="1:11" s="183" customFormat="1" ht="12.75">
      <c r="A51" s="178"/>
      <c r="B51" s="193">
        <v>38961</v>
      </c>
      <c r="C51" s="184">
        <v>0.0009132</v>
      </c>
      <c r="D51" s="184">
        <v>5.075E-05</v>
      </c>
      <c r="E51" s="184">
        <v>0.0002339</v>
      </c>
      <c r="F51" s="184">
        <v>0.0010147</v>
      </c>
      <c r="G51" s="184">
        <v>0.0031652</v>
      </c>
      <c r="H51" s="184">
        <v>0.0029116</v>
      </c>
      <c r="I51" s="184">
        <v>0.00050735</v>
      </c>
      <c r="J51" s="184">
        <v>0.015727500000000002</v>
      </c>
      <c r="K51" s="184">
        <v>17.3058676</v>
      </c>
    </row>
    <row r="52" spans="1:11" s="183" customFormat="1" ht="12.75">
      <c r="A52" s="178"/>
      <c r="B52" s="193">
        <v>38967</v>
      </c>
      <c r="C52" s="184">
        <v>0.0020676</v>
      </c>
      <c r="D52" s="184">
        <v>5.015E-05</v>
      </c>
      <c r="E52" s="184">
        <v>0.0004904</v>
      </c>
      <c r="F52" s="184">
        <v>0.0026277</v>
      </c>
      <c r="G52" s="184">
        <v>0.0065204</v>
      </c>
      <c r="H52" s="184">
        <v>0.008889</v>
      </c>
      <c r="I52" s="184">
        <v>0.00282</v>
      </c>
      <c r="J52" s="184">
        <v>0.0320004</v>
      </c>
      <c r="K52" s="184">
        <v>35.9460602</v>
      </c>
    </row>
    <row r="53" spans="1:11" s="183" customFormat="1" ht="12.75">
      <c r="A53" s="178"/>
      <c r="B53" s="193">
        <v>38973</v>
      </c>
      <c r="C53" s="184">
        <v>0.00020065</v>
      </c>
      <c r="D53" s="184">
        <v>5.015E-05</v>
      </c>
      <c r="E53" s="184">
        <v>5.02E-05</v>
      </c>
      <c r="F53" s="184">
        <v>0.0021261</v>
      </c>
      <c r="G53" s="184">
        <v>0.00100315</v>
      </c>
      <c r="H53" s="184">
        <v>0.0023379</v>
      </c>
      <c r="I53" s="184">
        <v>0.0012734</v>
      </c>
      <c r="J53" s="184">
        <v>0.0096804</v>
      </c>
      <c r="K53" s="184">
        <v>14.6013454</v>
      </c>
    </row>
    <row r="54" spans="1:11" s="183" customFormat="1" ht="12.75">
      <c r="A54" s="178"/>
      <c r="B54" s="193">
        <v>38979</v>
      </c>
      <c r="C54" s="184">
        <v>0.0004124</v>
      </c>
      <c r="D54" s="184">
        <v>5.015E-05</v>
      </c>
      <c r="E54" s="184">
        <v>0.0002898</v>
      </c>
      <c r="F54" s="184">
        <v>0.0021958</v>
      </c>
      <c r="G54" s="184">
        <v>0.0048151</v>
      </c>
      <c r="H54" s="184">
        <v>0.0057291</v>
      </c>
      <c r="I54" s="184">
        <v>0.0011731</v>
      </c>
      <c r="J54" s="184">
        <v>0.0275865</v>
      </c>
      <c r="K54" s="184">
        <v>26.8898822</v>
      </c>
    </row>
    <row r="55" spans="1:11" s="183" customFormat="1" ht="12.75">
      <c r="A55" s="178"/>
      <c r="B55" s="193">
        <v>38985</v>
      </c>
      <c r="C55" s="184">
        <v>0.00020065</v>
      </c>
      <c r="D55" s="184">
        <v>5.015E-05</v>
      </c>
      <c r="E55" s="184">
        <v>0.0002006</v>
      </c>
      <c r="F55" s="184">
        <v>0.0024187</v>
      </c>
      <c r="G55" s="184">
        <v>0.0039624000000000005</v>
      </c>
      <c r="H55" s="184">
        <v>0.0082564</v>
      </c>
      <c r="I55" s="184">
        <v>0.0014434</v>
      </c>
      <c r="J55" s="184">
        <v>0.022972</v>
      </c>
      <c r="K55" s="184">
        <v>23.9640401</v>
      </c>
    </row>
    <row r="56" spans="1:11" s="183" customFormat="1" ht="12.75">
      <c r="A56" s="178"/>
      <c r="B56" s="193">
        <v>38991</v>
      </c>
      <c r="C56" s="184">
        <v>0.0006827000000000001</v>
      </c>
      <c r="D56" s="184">
        <v>5.015E-05</v>
      </c>
      <c r="E56" s="184">
        <v>8.08E-05</v>
      </c>
      <c r="F56" s="184">
        <v>0.00100315</v>
      </c>
      <c r="G56" s="184">
        <v>0.003681</v>
      </c>
      <c r="H56" s="184">
        <v>0.0025469</v>
      </c>
      <c r="I56" s="184">
        <v>0.00050155</v>
      </c>
      <c r="J56" s="184">
        <v>0.0096915</v>
      </c>
      <c r="K56" s="184">
        <v>13.1523569</v>
      </c>
    </row>
    <row r="57" spans="1:11" s="183" customFormat="1" ht="12.75">
      <c r="A57" s="178"/>
      <c r="B57" s="193">
        <v>38997</v>
      </c>
      <c r="C57" s="184">
        <v>0.00020065</v>
      </c>
      <c r="D57" s="184">
        <v>5.015E-05</v>
      </c>
      <c r="E57" s="184">
        <v>0.00013099999999999999</v>
      </c>
      <c r="F57" s="184">
        <v>0.0020871</v>
      </c>
      <c r="G57" s="184">
        <v>0.0045643</v>
      </c>
      <c r="H57" s="184">
        <v>0.0048262</v>
      </c>
      <c r="I57" s="184">
        <v>0.0015242</v>
      </c>
      <c r="J57" s="184">
        <v>0.0188591</v>
      </c>
      <c r="K57" s="184">
        <v>16.2175248</v>
      </c>
    </row>
    <row r="58" spans="1:11" s="183" customFormat="1" ht="12.75">
      <c r="A58" s="178"/>
      <c r="B58" s="193">
        <v>39003</v>
      </c>
      <c r="C58" s="184">
        <v>0.00020065</v>
      </c>
      <c r="D58" s="184">
        <v>5.015E-05</v>
      </c>
      <c r="E58" s="184">
        <v>0.0001811</v>
      </c>
      <c r="F58" s="184">
        <v>0.0023267</v>
      </c>
      <c r="G58" s="184">
        <v>0.0039624000000000005</v>
      </c>
      <c r="H58" s="184">
        <v>0.0107337</v>
      </c>
      <c r="I58" s="184">
        <v>0.0014351000000000001</v>
      </c>
      <c r="J58" s="184">
        <v>0.0445397</v>
      </c>
      <c r="K58" s="184">
        <v>18.2238166</v>
      </c>
    </row>
    <row r="59" spans="1:11" s="183" customFormat="1" ht="12.75">
      <c r="A59" s="178"/>
      <c r="B59" s="193">
        <v>39009</v>
      </c>
      <c r="C59" s="184">
        <v>0.000992</v>
      </c>
      <c r="D59" s="184">
        <v>5.015E-05</v>
      </c>
      <c r="E59" s="184">
        <v>0.0002006</v>
      </c>
      <c r="F59" s="184">
        <v>0.00282</v>
      </c>
      <c r="G59" s="184">
        <v>0.0035612</v>
      </c>
      <c r="H59" s="184">
        <v>0.0061192</v>
      </c>
      <c r="I59" s="184">
        <v>0.0023574</v>
      </c>
      <c r="J59" s="184">
        <v>0.025379600000000002</v>
      </c>
      <c r="K59" s="184">
        <v>22.5429168</v>
      </c>
    </row>
    <row r="60" spans="1:11" s="183" customFormat="1" ht="12.75">
      <c r="A60" s="178"/>
      <c r="B60" s="193">
        <v>39015</v>
      </c>
      <c r="C60" s="184">
        <v>0.00020065</v>
      </c>
      <c r="D60" s="184">
        <v>5.015E-05</v>
      </c>
      <c r="E60" s="184">
        <v>0.0001198</v>
      </c>
      <c r="F60" s="184">
        <v>0.0039318</v>
      </c>
      <c r="G60" s="184">
        <v>0.0036726000000000003</v>
      </c>
      <c r="H60" s="184">
        <v>0.0090896</v>
      </c>
      <c r="I60" s="184">
        <v>0.0031711</v>
      </c>
      <c r="J60" s="184">
        <v>0.055273300000000004</v>
      </c>
      <c r="K60" s="184">
        <v>12.316402</v>
      </c>
    </row>
    <row r="61" spans="1:11" s="183" customFormat="1" ht="12.75">
      <c r="A61" s="178"/>
      <c r="B61" s="193">
        <v>39021</v>
      </c>
      <c r="C61" s="184">
        <v>0.0009836</v>
      </c>
      <c r="D61" s="184">
        <v>5.015E-05</v>
      </c>
      <c r="E61" s="184">
        <v>0.0008219999999999999</v>
      </c>
      <c r="F61" s="184">
        <v>0.0033995</v>
      </c>
      <c r="G61" s="184">
        <v>0.025680500000000002</v>
      </c>
      <c r="H61" s="184">
        <v>0.0258812</v>
      </c>
      <c r="I61" s="184">
        <v>0.0033717</v>
      </c>
      <c r="J61" s="184">
        <v>0.1756508</v>
      </c>
      <c r="K61" s="184">
        <v>26.9456126</v>
      </c>
    </row>
    <row r="62" spans="1:11" s="183" customFormat="1" ht="12.75">
      <c r="A62" s="178"/>
      <c r="B62" s="193">
        <v>39027</v>
      </c>
      <c r="C62" s="184">
        <v>0.0013041</v>
      </c>
      <c r="D62" s="184">
        <v>5.015E-05</v>
      </c>
      <c r="E62" s="184">
        <v>0.0004208</v>
      </c>
      <c r="F62" s="184">
        <v>0.0027893</v>
      </c>
      <c r="G62" s="184">
        <v>0.0080447</v>
      </c>
      <c r="H62" s="184">
        <v>0.0113355</v>
      </c>
      <c r="I62" s="184">
        <v>0.0052164</v>
      </c>
      <c r="J62" s="184">
        <v>0.055473999999999996</v>
      </c>
      <c r="K62" s="184">
        <v>27.0849384</v>
      </c>
    </row>
    <row r="63" spans="1:11" s="183" customFormat="1" ht="12.75">
      <c r="A63" s="178"/>
      <c r="B63" s="193">
        <v>39033</v>
      </c>
      <c r="C63" s="184">
        <v>0.0005211</v>
      </c>
      <c r="D63" s="184">
        <v>5.015E-05</v>
      </c>
      <c r="E63" s="184">
        <v>9.47E-05</v>
      </c>
      <c r="F63" s="184">
        <v>0.002728</v>
      </c>
      <c r="G63" s="184">
        <v>0.00100315</v>
      </c>
      <c r="H63" s="184">
        <v>0.0015744</v>
      </c>
      <c r="I63" s="184">
        <v>0.0011229999999999999</v>
      </c>
      <c r="J63" s="184">
        <v>0.0090283</v>
      </c>
      <c r="K63" s="184">
        <v>13.3752782</v>
      </c>
    </row>
    <row r="64" spans="1:11" s="183" customFormat="1" ht="12.75">
      <c r="A64" s="178"/>
      <c r="B64" s="193">
        <v>39039</v>
      </c>
      <c r="C64" s="184"/>
      <c r="D64" s="184"/>
      <c r="E64" s="184"/>
      <c r="F64" s="184"/>
      <c r="G64" s="184"/>
      <c r="H64" s="184"/>
      <c r="I64" s="184"/>
      <c r="J64" s="184"/>
      <c r="K64" s="184"/>
    </row>
    <row r="65" spans="1:11" s="183" customFormat="1" ht="12.75">
      <c r="A65" s="178"/>
      <c r="B65" s="193">
        <v>39045</v>
      </c>
      <c r="C65" s="184">
        <v>0.0006325</v>
      </c>
      <c r="D65" s="184">
        <v>5.015E-05</v>
      </c>
      <c r="E65" s="184">
        <v>0.0003121</v>
      </c>
      <c r="F65" s="184">
        <v>0.0021679</v>
      </c>
      <c r="G65" s="184">
        <v>0.0047259</v>
      </c>
      <c r="H65" s="184">
        <v>0.0041018</v>
      </c>
      <c r="I65" s="184">
        <v>0.0023072</v>
      </c>
      <c r="J65" s="184">
        <v>0.0180566</v>
      </c>
      <c r="K65" s="184">
        <v>15.1029183</v>
      </c>
    </row>
    <row r="66" spans="1:11" s="183" customFormat="1" ht="12.75">
      <c r="A66" s="178"/>
      <c r="B66" s="193">
        <v>39051</v>
      </c>
      <c r="C66" s="184">
        <v>0.0005152000000000001</v>
      </c>
      <c r="D66" s="184">
        <v>4.96E-05</v>
      </c>
      <c r="E66" s="184">
        <v>0.0001488</v>
      </c>
      <c r="F66" s="184">
        <v>0.0020333</v>
      </c>
      <c r="G66" s="184">
        <v>0.0037306</v>
      </c>
      <c r="H66" s="184">
        <v>0.0038876</v>
      </c>
      <c r="I66" s="184">
        <v>0.0038683000000000003</v>
      </c>
      <c r="J66" s="184">
        <v>0.0179529</v>
      </c>
      <c r="K66" s="184">
        <v>16.0904096</v>
      </c>
    </row>
    <row r="67" spans="1:11" s="183" customFormat="1" ht="12.75">
      <c r="A67" s="178"/>
      <c r="B67" s="193">
        <v>39057</v>
      </c>
      <c r="C67" s="184">
        <v>0.00019615</v>
      </c>
      <c r="D67" s="184">
        <v>4.905E-05</v>
      </c>
      <c r="E67" s="184">
        <v>0.0001962</v>
      </c>
      <c r="F67" s="184">
        <v>0.0019617000000000002</v>
      </c>
      <c r="G67" s="184">
        <v>0.0046291</v>
      </c>
      <c r="H67" s="184">
        <v>0.0089258</v>
      </c>
      <c r="I67" s="184">
        <v>0.0016566</v>
      </c>
      <c r="J67" s="184">
        <v>0.0219711</v>
      </c>
      <c r="K67" s="184">
        <v>20.1347475</v>
      </c>
    </row>
    <row r="68" spans="1:11" ht="12.75">
      <c r="A68" s="185"/>
      <c r="B68" s="179"/>
      <c r="C68" s="186"/>
      <c r="D68" s="186"/>
      <c r="E68" s="186"/>
      <c r="F68" s="186"/>
      <c r="G68" s="186"/>
      <c r="H68" s="186"/>
      <c r="I68" s="186"/>
      <c r="J68" s="186"/>
      <c r="K68" s="186"/>
    </row>
    <row r="69" spans="1:11" ht="12.75">
      <c r="A69" s="185"/>
      <c r="B69" s="187" t="s">
        <v>28</v>
      </c>
      <c r="C69" s="188">
        <f aca="true" t="shared" si="0" ref="C69:K69">COUNT(C15:C67)</f>
        <v>45</v>
      </c>
      <c r="D69" s="188">
        <f t="shared" si="0"/>
        <v>45</v>
      </c>
      <c r="E69" s="188">
        <f t="shared" si="0"/>
        <v>45</v>
      </c>
      <c r="F69" s="188">
        <f t="shared" si="0"/>
        <v>45</v>
      </c>
      <c r="G69" s="188">
        <f t="shared" si="0"/>
        <v>45</v>
      </c>
      <c r="H69" s="188">
        <f t="shared" si="0"/>
        <v>45</v>
      </c>
      <c r="I69" s="188">
        <f t="shared" si="0"/>
        <v>45</v>
      </c>
      <c r="J69" s="188">
        <f t="shared" si="0"/>
        <v>45</v>
      </c>
      <c r="K69" s="188">
        <f t="shared" si="0"/>
        <v>45</v>
      </c>
    </row>
    <row r="70" spans="1:12" ht="12.75">
      <c r="A70" s="185"/>
      <c r="B70" s="189" t="s">
        <v>29</v>
      </c>
      <c r="C70" s="188">
        <v>12</v>
      </c>
      <c r="D70" s="186">
        <v>45</v>
      </c>
      <c r="E70" s="186">
        <v>0</v>
      </c>
      <c r="F70" s="186">
        <v>14</v>
      </c>
      <c r="G70" s="186">
        <v>2</v>
      </c>
      <c r="H70" s="186">
        <v>0</v>
      </c>
      <c r="I70" s="186">
        <v>5</v>
      </c>
      <c r="J70" s="186">
        <v>0</v>
      </c>
      <c r="K70" s="186">
        <v>0</v>
      </c>
      <c r="L70" s="190"/>
    </row>
    <row r="71" spans="1:11" ht="12.75">
      <c r="A71" s="185"/>
      <c r="B71" s="179" t="s">
        <v>30</v>
      </c>
      <c r="C71" s="188">
        <f aca="true" t="shared" si="1" ref="C71:K71">(C70/C69)*100</f>
        <v>26.666666666666668</v>
      </c>
      <c r="D71" s="188">
        <f t="shared" si="1"/>
        <v>100</v>
      </c>
      <c r="E71" s="188">
        <f t="shared" si="1"/>
        <v>0</v>
      </c>
      <c r="F71" s="188">
        <f t="shared" si="1"/>
        <v>31.11111111111111</v>
      </c>
      <c r="G71" s="188">
        <f t="shared" si="1"/>
        <v>4.444444444444445</v>
      </c>
      <c r="H71" s="188">
        <f t="shared" si="1"/>
        <v>0</v>
      </c>
      <c r="I71" s="188">
        <f t="shared" si="1"/>
        <v>11.11111111111111</v>
      </c>
      <c r="J71" s="188">
        <f t="shared" si="1"/>
        <v>0</v>
      </c>
      <c r="K71" s="188">
        <f t="shared" si="1"/>
        <v>0</v>
      </c>
    </row>
    <row r="72" spans="1:11" ht="12.75">
      <c r="A72" s="185"/>
      <c r="B72" s="179" t="s">
        <v>9</v>
      </c>
      <c r="C72" s="191">
        <f aca="true" t="shared" si="2" ref="C72:K72">IF(C71&gt;=50,"",AVERAGE(C15:C67))</f>
        <v>0.0007852466666666667</v>
      </c>
      <c r="D72" s="191">
        <f t="shared" si="2"/>
      </c>
      <c r="E72" s="191">
        <f t="shared" si="2"/>
        <v>0.0002187911111111111</v>
      </c>
      <c r="F72" s="191">
        <f t="shared" si="2"/>
        <v>0.002085316666666666</v>
      </c>
      <c r="G72" s="191">
        <f t="shared" si="2"/>
        <v>0.006270006666666666</v>
      </c>
      <c r="H72" s="191">
        <f t="shared" si="2"/>
        <v>0.008627733333333332</v>
      </c>
      <c r="I72" s="191">
        <f t="shared" si="2"/>
        <v>0.0023102855555555556</v>
      </c>
      <c r="J72" s="191">
        <f t="shared" si="2"/>
        <v>0.031536600000000005</v>
      </c>
      <c r="K72" s="191">
        <f t="shared" si="2"/>
        <v>25.06007447333333</v>
      </c>
    </row>
    <row r="73" spans="1:11" ht="12.75">
      <c r="A73" s="185"/>
      <c r="B73" s="179" t="s">
        <v>11</v>
      </c>
      <c r="C73" s="184">
        <f aca="true" t="shared" si="3" ref="C73:K73">MIN(C15:C67)</f>
        <v>0.00019615</v>
      </c>
      <c r="D73" s="184">
        <f t="shared" si="3"/>
        <v>4.905E-05</v>
      </c>
      <c r="E73" s="184">
        <f t="shared" si="3"/>
        <v>5.02E-05</v>
      </c>
      <c r="F73" s="184">
        <f t="shared" si="3"/>
        <v>0.0009808500000000001</v>
      </c>
      <c r="G73" s="184">
        <f t="shared" si="3"/>
        <v>0.00100315</v>
      </c>
      <c r="H73" s="184">
        <f t="shared" si="3"/>
        <v>0.0015744</v>
      </c>
      <c r="I73" s="184">
        <f t="shared" si="3"/>
        <v>0.00050155</v>
      </c>
      <c r="J73" s="184">
        <f t="shared" si="3"/>
        <v>0.0090283</v>
      </c>
      <c r="K73" s="184">
        <f t="shared" si="3"/>
        <v>12.316402</v>
      </c>
    </row>
    <row r="74" spans="1:11" ht="12.75">
      <c r="A74" s="185"/>
      <c r="B74" s="179" t="s">
        <v>12</v>
      </c>
      <c r="C74" s="184">
        <f aca="true" t="shared" si="4" ref="C74:K74">MAX(C15:C67)</f>
        <v>0.0020676</v>
      </c>
      <c r="D74" s="184">
        <f t="shared" si="4"/>
        <v>5.13E-05</v>
      </c>
      <c r="E74" s="184">
        <f t="shared" si="4"/>
        <v>0.0008219999999999999</v>
      </c>
      <c r="F74" s="184">
        <f t="shared" si="4"/>
        <v>0.0041772</v>
      </c>
      <c r="G74" s="184">
        <f t="shared" si="4"/>
        <v>0.0575761</v>
      </c>
      <c r="H74" s="184">
        <f t="shared" si="4"/>
        <v>0.0258812</v>
      </c>
      <c r="I74" s="184">
        <f t="shared" si="4"/>
        <v>0.0071003</v>
      </c>
      <c r="J74" s="184">
        <f t="shared" si="4"/>
        <v>0.1756508</v>
      </c>
      <c r="K74" s="184">
        <f t="shared" si="4"/>
        <v>53.6047972</v>
      </c>
    </row>
    <row r="75" spans="1:11" ht="12.75">
      <c r="A75" s="185"/>
      <c r="B75" s="179" t="s">
        <v>13</v>
      </c>
      <c r="C75" s="184">
        <f aca="true" t="shared" si="5" ref="C75:K75">STDEVP(C15:C67)</f>
        <v>0.0005189826374102828</v>
      </c>
      <c r="D75" s="184">
        <f t="shared" si="5"/>
        <v>7.457285773697603E-07</v>
      </c>
      <c r="E75" s="184">
        <f t="shared" si="5"/>
        <v>0.00013824701374668652</v>
      </c>
      <c r="F75" s="184">
        <f t="shared" si="5"/>
        <v>0.0008597941484900788</v>
      </c>
      <c r="G75" s="184">
        <f t="shared" si="5"/>
        <v>0.008550191311157893</v>
      </c>
      <c r="H75" s="184">
        <f t="shared" si="5"/>
        <v>0.005239463398478897</v>
      </c>
      <c r="I75" s="184">
        <f t="shared" si="5"/>
        <v>0.0013943716777986106</v>
      </c>
      <c r="J75" s="184">
        <f t="shared" si="5"/>
        <v>0.030333304214557454</v>
      </c>
      <c r="K75" s="184">
        <f t="shared" si="5"/>
        <v>9.698686901049967</v>
      </c>
    </row>
    <row r="77" ht="12.75">
      <c r="A77" s="192" t="s">
        <v>19</v>
      </c>
    </row>
    <row r="78" ht="12.75">
      <c r="A78" s="192" t="s">
        <v>53</v>
      </c>
    </row>
    <row r="79" ht="12.75">
      <c r="A79" s="192" t="s">
        <v>54</v>
      </c>
    </row>
    <row r="80" ht="12.75">
      <c r="A80" s="192" t="s">
        <v>55</v>
      </c>
    </row>
    <row r="81" ht="12.75">
      <c r="A81" s="192"/>
    </row>
    <row r="82" ht="12.75">
      <c r="A82" s="192"/>
    </row>
    <row r="83" ht="12.75">
      <c r="A83" s="192"/>
    </row>
    <row r="84" ht="12.75">
      <c r="A84" s="192"/>
    </row>
    <row r="85" ht="12.75">
      <c r="A85" s="192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7" customWidth="1"/>
    <col min="2" max="2" width="9.7109375" style="113" customWidth="1"/>
    <col min="3" max="7" width="9.7109375" style="7" customWidth="1"/>
    <col min="8" max="8" width="11.421875" style="7" bestFit="1" customWidth="1"/>
    <col min="9" max="11" width="9.7109375" style="7" customWidth="1"/>
    <col min="12" max="16384" width="9.140625" style="7" customWidth="1"/>
  </cols>
  <sheetData>
    <row r="1" spans="1:21" ht="12.75">
      <c r="A1" s="161" t="s">
        <v>33</v>
      </c>
      <c r="B1" s="120"/>
      <c r="C1" s="121"/>
      <c r="D1" s="162" t="s">
        <v>34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2.75">
      <c r="A2" s="161" t="s">
        <v>35</v>
      </c>
      <c r="B2" s="120"/>
      <c r="C2" s="121"/>
      <c r="D2" s="163" t="s">
        <v>36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2.75">
      <c r="A3" s="161" t="s">
        <v>43</v>
      </c>
      <c r="B3" s="120"/>
      <c r="C3" s="121"/>
      <c r="D3" s="163" t="s">
        <v>37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2.75">
      <c r="A4" s="161" t="s">
        <v>44</v>
      </c>
      <c r="B4" s="120"/>
      <c r="C4" s="121"/>
      <c r="D4" s="163" t="s">
        <v>39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4.25">
      <c r="A5" s="161" t="s">
        <v>40</v>
      </c>
      <c r="B5" s="120"/>
      <c r="C5" s="121"/>
      <c r="D5" s="164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2.75">
      <c r="A6" s="161" t="s">
        <v>41</v>
      </c>
      <c r="B6" s="120"/>
      <c r="C6" s="121"/>
      <c r="D6" s="164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2.75">
      <c r="A7" s="165" t="s">
        <v>42</v>
      </c>
      <c r="B7" s="120"/>
      <c r="C7" s="121"/>
      <c r="D7" s="121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2:11" ht="12.75">
      <c r="B8" s="85"/>
      <c r="C8" s="85"/>
      <c r="D8" s="85"/>
      <c r="E8" s="85"/>
      <c r="F8" s="86"/>
      <c r="G8" s="85"/>
      <c r="H8" s="85"/>
      <c r="I8" s="85"/>
      <c r="J8" s="85"/>
      <c r="K8" s="85"/>
    </row>
    <row r="9" spans="2:11" ht="12.75">
      <c r="B9" s="86"/>
      <c r="C9" s="3"/>
      <c r="D9" s="3"/>
      <c r="E9" s="3"/>
      <c r="F9" s="3"/>
      <c r="G9" s="3"/>
      <c r="H9" s="3"/>
      <c r="I9" s="3"/>
      <c r="J9" s="3"/>
      <c r="K9" s="5"/>
    </row>
    <row r="10" spans="1:11" ht="12.75">
      <c r="A10" s="88" t="s">
        <v>18</v>
      </c>
      <c r="B10" s="88" t="s">
        <v>0</v>
      </c>
      <c r="C10" s="88" t="s">
        <v>1</v>
      </c>
      <c r="D10" s="90" t="s">
        <v>2</v>
      </c>
      <c r="E10" s="90" t="s">
        <v>3</v>
      </c>
      <c r="F10" s="90" t="s">
        <v>4</v>
      </c>
      <c r="G10" s="91" t="s">
        <v>5</v>
      </c>
      <c r="H10" s="91" t="s">
        <v>15</v>
      </c>
      <c r="I10" s="91" t="s">
        <v>6</v>
      </c>
      <c r="J10" s="90" t="s">
        <v>7</v>
      </c>
      <c r="K10" s="90" t="s">
        <v>8</v>
      </c>
    </row>
    <row r="11" spans="1:11" ht="12.75">
      <c r="A11" s="99"/>
      <c r="B11" s="95">
        <v>38355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9"/>
      <c r="B12" s="95">
        <v>38361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2.75">
      <c r="A13" s="88"/>
      <c r="B13" s="95">
        <v>38367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2.75">
      <c r="A14" s="99"/>
      <c r="B14" s="95">
        <v>38373</v>
      </c>
      <c r="C14" s="96">
        <v>0.00019615</v>
      </c>
      <c r="D14" s="96">
        <v>4.905E-05</v>
      </c>
      <c r="E14" s="96">
        <v>0.00010899999999999999</v>
      </c>
      <c r="F14" s="96">
        <v>0.002463</v>
      </c>
      <c r="G14" s="96">
        <v>0.0056399</v>
      </c>
      <c r="H14" s="96">
        <v>0.0031387</v>
      </c>
      <c r="I14" s="96">
        <v>0.00049045</v>
      </c>
      <c r="J14" s="96">
        <v>0.0251099</v>
      </c>
      <c r="K14" s="115">
        <v>18.636221</v>
      </c>
    </row>
    <row r="15" spans="1:11" ht="12.75">
      <c r="A15" s="99"/>
      <c r="B15" s="95">
        <v>38379</v>
      </c>
      <c r="C15" s="96">
        <v>0.0009509</v>
      </c>
      <c r="D15" s="96">
        <v>4.905E-05</v>
      </c>
      <c r="E15" s="96">
        <v>0.0002834</v>
      </c>
      <c r="F15" s="96">
        <v>0.0030216</v>
      </c>
      <c r="G15" s="96">
        <v>0.012653</v>
      </c>
      <c r="H15" s="96">
        <v>0.0070512000000000005</v>
      </c>
      <c r="I15" s="96">
        <v>0.0054819000000000005</v>
      </c>
      <c r="J15" s="96">
        <v>0.0461001</v>
      </c>
      <c r="K15" s="115">
        <v>30.7879089</v>
      </c>
    </row>
    <row r="16" spans="1:11" ht="12.75">
      <c r="A16" s="99"/>
      <c r="B16" s="95">
        <v>38385</v>
      </c>
      <c r="C16" s="96">
        <v>0.0004904</v>
      </c>
      <c r="D16" s="96">
        <v>4.905E-05</v>
      </c>
      <c r="E16" s="96">
        <v>0.0001662</v>
      </c>
      <c r="F16" s="96">
        <v>0.0032968</v>
      </c>
      <c r="G16" s="96">
        <v>0.0144185</v>
      </c>
      <c r="H16" s="96">
        <v>0.0108875</v>
      </c>
      <c r="I16" s="96">
        <v>0.0088658</v>
      </c>
      <c r="J16" s="96">
        <v>0.0559087</v>
      </c>
      <c r="K16" s="115">
        <v>31.0603683</v>
      </c>
    </row>
    <row r="17" spans="1:11" ht="12.75">
      <c r="A17" s="99"/>
      <c r="B17" s="95">
        <v>38391</v>
      </c>
      <c r="C17" s="96">
        <v>0.0013432000000000001</v>
      </c>
      <c r="D17" s="96">
        <v>4.905E-05</v>
      </c>
      <c r="E17" s="96">
        <v>0.0002561</v>
      </c>
      <c r="F17" s="96">
        <v>0.0028635</v>
      </c>
      <c r="G17" s="96">
        <v>0.013732</v>
      </c>
      <c r="H17" s="96">
        <v>0.0157917</v>
      </c>
      <c r="I17" s="96">
        <v>0.0061903</v>
      </c>
      <c r="J17" s="96">
        <v>0.0501216</v>
      </c>
      <c r="K17" s="115">
        <v>29.6980714</v>
      </c>
    </row>
    <row r="18" spans="1:11" ht="12.75">
      <c r="A18" s="99"/>
      <c r="B18" s="95">
        <v>38397</v>
      </c>
      <c r="C18" s="96">
        <v>0.00019615</v>
      </c>
      <c r="D18" s="96">
        <v>4.905E-05</v>
      </c>
      <c r="E18" s="96">
        <v>5.99E-05</v>
      </c>
      <c r="F18" s="96">
        <v>0.0021688000000000002</v>
      </c>
      <c r="G18" s="96">
        <v>0.0032859</v>
      </c>
      <c r="H18" s="96">
        <v>0.0041577</v>
      </c>
      <c r="I18" s="96">
        <v>0.0029535</v>
      </c>
      <c r="J18" s="96">
        <v>0.0176554</v>
      </c>
      <c r="K18" s="115">
        <v>15.5574301</v>
      </c>
    </row>
    <row r="19" spans="1:11" ht="12.75">
      <c r="A19" s="99"/>
      <c r="B19" s="95">
        <v>38403</v>
      </c>
      <c r="C19" s="96">
        <v>0.00019615</v>
      </c>
      <c r="D19" s="96">
        <v>4.905E-05</v>
      </c>
      <c r="E19" s="96">
        <v>5.99E-05</v>
      </c>
      <c r="F19" s="96">
        <v>0.002196</v>
      </c>
      <c r="G19" s="96">
        <v>0.0035992</v>
      </c>
      <c r="H19" s="96">
        <v>0.0036101</v>
      </c>
      <c r="I19" s="96">
        <v>0.0037163</v>
      </c>
      <c r="J19" s="96">
        <v>0.0184401</v>
      </c>
      <c r="K19" s="115">
        <v>21.1700931</v>
      </c>
    </row>
    <row r="20" spans="1:11" ht="12.75">
      <c r="A20" s="99"/>
      <c r="B20" s="95">
        <v>38409</v>
      </c>
      <c r="C20" s="96">
        <v>0.0004656</v>
      </c>
      <c r="D20" s="96">
        <v>4.96E-05</v>
      </c>
      <c r="E20" s="96">
        <v>0.00011020000000000001</v>
      </c>
      <c r="F20" s="96">
        <v>0.002251</v>
      </c>
      <c r="G20" s="96">
        <v>0.0055545</v>
      </c>
      <c r="H20" s="96">
        <v>0.0042954</v>
      </c>
      <c r="I20" s="96">
        <v>0.0023612</v>
      </c>
      <c r="J20" s="96">
        <v>0.025887900000000002</v>
      </c>
      <c r="K20" s="115">
        <v>20.6916055</v>
      </c>
    </row>
    <row r="21" spans="1:11" ht="12.75">
      <c r="A21" s="99"/>
      <c r="B21" s="95">
        <v>38415</v>
      </c>
      <c r="C21" s="96">
        <v>0.00020065</v>
      </c>
      <c r="D21" s="96">
        <v>5.015E-05</v>
      </c>
      <c r="E21" s="96">
        <v>0.0001115</v>
      </c>
      <c r="F21" s="96">
        <v>0.0023462</v>
      </c>
      <c r="G21" s="96">
        <v>0.0064201</v>
      </c>
      <c r="H21" s="96">
        <v>0.007061</v>
      </c>
      <c r="I21" s="96">
        <v>0.0014044</v>
      </c>
      <c r="J21" s="96">
        <v>0.0278875</v>
      </c>
      <c r="K21" s="115">
        <v>24.3541524</v>
      </c>
    </row>
    <row r="22" spans="1:11" ht="12.75">
      <c r="A22" s="100"/>
      <c r="B22" s="95">
        <v>38421</v>
      </c>
      <c r="C22" s="96">
        <v>0.000992</v>
      </c>
      <c r="D22" s="96">
        <v>5.015E-05</v>
      </c>
      <c r="E22" s="96">
        <v>0.0002006</v>
      </c>
      <c r="F22" s="96">
        <v>0.0021763</v>
      </c>
      <c r="G22" s="96">
        <v>0.0061387</v>
      </c>
      <c r="H22" s="96">
        <v>0.0101318</v>
      </c>
      <c r="I22" s="96">
        <v>0.0033299000000000002</v>
      </c>
      <c r="J22" s="96">
        <v>0.0273859</v>
      </c>
      <c r="K22" s="115">
        <v>23.6853885</v>
      </c>
    </row>
    <row r="23" spans="1:11" ht="12.75">
      <c r="A23" s="99"/>
      <c r="B23" s="95">
        <v>38427</v>
      </c>
      <c r="C23" s="96">
        <v>0.0010031</v>
      </c>
      <c r="D23" s="96">
        <v>5.015E-05</v>
      </c>
      <c r="E23" s="96">
        <v>0.0001895</v>
      </c>
      <c r="F23" s="96">
        <v>0.0020063</v>
      </c>
      <c r="G23" s="96">
        <v>0.0075738</v>
      </c>
      <c r="H23" s="96">
        <v>0.0115362</v>
      </c>
      <c r="I23" s="96">
        <v>0.0029481</v>
      </c>
      <c r="J23" s="96">
        <v>0.0325019</v>
      </c>
      <c r="K23" s="115">
        <v>30.3730276</v>
      </c>
    </row>
    <row r="24" spans="1:11" s="101" customFormat="1" ht="12.75">
      <c r="A24" s="99"/>
      <c r="B24" s="95">
        <v>38433</v>
      </c>
      <c r="C24" s="96">
        <v>0.0013738</v>
      </c>
      <c r="D24" s="96">
        <v>5.015E-05</v>
      </c>
      <c r="E24" s="96">
        <v>0.0002118</v>
      </c>
      <c r="F24" s="96">
        <v>0.0023379</v>
      </c>
      <c r="G24" s="96">
        <v>0.0093293</v>
      </c>
      <c r="H24" s="96">
        <v>0.0103324</v>
      </c>
      <c r="I24" s="96">
        <v>0.0063393</v>
      </c>
      <c r="J24" s="96">
        <v>0.0396243</v>
      </c>
      <c r="K24" s="115">
        <v>35.3887569</v>
      </c>
    </row>
    <row r="25" spans="1:11" ht="12.75">
      <c r="A25" s="99"/>
      <c r="B25" s="95">
        <v>38439</v>
      </c>
      <c r="C25" s="96"/>
      <c r="D25" s="96"/>
      <c r="E25" s="96"/>
      <c r="F25" s="96"/>
      <c r="G25" s="96"/>
      <c r="H25" s="96"/>
      <c r="I25" s="96"/>
      <c r="J25" s="96"/>
      <c r="K25" s="115"/>
    </row>
    <row r="26" spans="1:11" ht="12.75">
      <c r="A26" s="99"/>
      <c r="B26" s="95">
        <v>38445</v>
      </c>
      <c r="C26" s="96">
        <v>0.0007022</v>
      </c>
      <c r="D26" s="96">
        <v>5.015E-05</v>
      </c>
      <c r="E26" s="96">
        <v>0.0001115</v>
      </c>
      <c r="F26" s="96">
        <v>0.00100315</v>
      </c>
      <c r="G26" s="96">
        <v>0.0026973</v>
      </c>
      <c r="H26" s="96">
        <v>0.0029704</v>
      </c>
      <c r="I26" s="96">
        <v>0.00050155</v>
      </c>
      <c r="J26" s="96">
        <v>0.008537900000000001</v>
      </c>
      <c r="K26" s="115">
        <v>9.2512341</v>
      </c>
    </row>
    <row r="27" spans="1:11" ht="12.75">
      <c r="A27" s="102"/>
      <c r="B27" s="95">
        <v>38451</v>
      </c>
      <c r="C27" s="96">
        <v>0.0027475</v>
      </c>
      <c r="D27" s="96">
        <v>5.015E-05</v>
      </c>
      <c r="E27" s="96">
        <v>0.0001895</v>
      </c>
      <c r="F27" s="96">
        <v>0.0029704</v>
      </c>
      <c r="G27" s="96">
        <v>0.0106333</v>
      </c>
      <c r="H27" s="96">
        <v>0.016250999999999998</v>
      </c>
      <c r="I27" s="96">
        <v>0.0050965</v>
      </c>
      <c r="J27" s="96">
        <v>0.037618</v>
      </c>
      <c r="K27" s="115">
        <v>40.4044862</v>
      </c>
    </row>
    <row r="28" spans="1:11" ht="12.75">
      <c r="A28" s="99"/>
      <c r="B28" s="95">
        <v>38457</v>
      </c>
      <c r="C28" s="96">
        <v>0.0014546000000000001</v>
      </c>
      <c r="D28" s="96">
        <v>5.015E-05</v>
      </c>
      <c r="E28" s="96">
        <v>0.0002006</v>
      </c>
      <c r="F28" s="96">
        <v>0.0030484</v>
      </c>
      <c r="G28" s="96">
        <v>0.0087162</v>
      </c>
      <c r="H28" s="96">
        <v>0.0272856</v>
      </c>
      <c r="I28" s="96">
        <v>0.0055981</v>
      </c>
      <c r="J28" s="96">
        <v>0.033805999999999996</v>
      </c>
      <c r="K28" s="115">
        <v>66.3190878</v>
      </c>
    </row>
    <row r="29" spans="1:11" ht="12.75">
      <c r="A29" s="99"/>
      <c r="B29" s="95">
        <v>38463</v>
      </c>
      <c r="C29" s="96">
        <v>0.0005016</v>
      </c>
      <c r="D29" s="96">
        <v>5.015E-05</v>
      </c>
      <c r="E29" s="96">
        <v>6.13E-05</v>
      </c>
      <c r="F29" s="96">
        <v>0.00100315</v>
      </c>
      <c r="G29" s="96">
        <v>0.0020453</v>
      </c>
      <c r="H29" s="96">
        <v>0.0065204</v>
      </c>
      <c r="I29" s="96">
        <v>0.0023379</v>
      </c>
      <c r="J29" s="96">
        <v>0.0113355</v>
      </c>
      <c r="K29" s="115">
        <v>29.2584211</v>
      </c>
    </row>
    <row r="30" spans="1:11" ht="12.75">
      <c r="A30" s="99"/>
      <c r="B30" s="95">
        <v>38469</v>
      </c>
      <c r="C30" s="96">
        <v>0.0010422</v>
      </c>
      <c r="D30" s="96">
        <v>5.015E-05</v>
      </c>
      <c r="E30" s="96">
        <v>0.0002006</v>
      </c>
      <c r="F30" s="96">
        <v>0.00100315</v>
      </c>
      <c r="G30" s="96">
        <v>0.0063895</v>
      </c>
      <c r="H30" s="96">
        <v>0.0098002</v>
      </c>
      <c r="I30" s="96">
        <v>0.003472</v>
      </c>
      <c r="J30" s="96">
        <v>0.0364142</v>
      </c>
      <c r="K30" s="115">
        <v>31.2089825</v>
      </c>
    </row>
    <row r="31" spans="1:11" ht="12.75">
      <c r="A31" s="99"/>
      <c r="B31" s="95">
        <v>38475</v>
      </c>
      <c r="C31" s="96">
        <v>0.0005629</v>
      </c>
      <c r="D31" s="96">
        <v>5.015E-05</v>
      </c>
      <c r="E31" s="96">
        <v>0.0002006</v>
      </c>
      <c r="F31" s="96">
        <v>0.0021874</v>
      </c>
      <c r="G31" s="96">
        <v>0.0047761</v>
      </c>
      <c r="H31" s="96">
        <v>0.0106333</v>
      </c>
      <c r="I31" s="96">
        <v>0.0012038</v>
      </c>
      <c r="J31" s="96">
        <v>0.0226711</v>
      </c>
      <c r="K31" s="115">
        <v>28.4224662</v>
      </c>
    </row>
    <row r="32" spans="1:11" ht="12.75">
      <c r="A32" s="99"/>
      <c r="B32" s="95">
        <v>38481</v>
      </c>
      <c r="C32" s="96">
        <v>0.00020065</v>
      </c>
      <c r="D32" s="96">
        <v>5.015E-05</v>
      </c>
      <c r="E32" s="96">
        <v>2.51E-05</v>
      </c>
      <c r="F32" s="96">
        <v>0.00100315</v>
      </c>
      <c r="G32" s="96">
        <v>0.0029593</v>
      </c>
      <c r="H32" s="96">
        <v>0.0050547000000000005</v>
      </c>
      <c r="I32" s="96">
        <v>0.0019868</v>
      </c>
      <c r="J32" s="96">
        <v>0.0081951</v>
      </c>
      <c r="K32" s="115">
        <v>19.6170747</v>
      </c>
    </row>
    <row r="33" spans="1:11" ht="12.75">
      <c r="A33" s="99"/>
      <c r="B33" s="95">
        <v>38487</v>
      </c>
      <c r="C33" s="96">
        <v>0.000652</v>
      </c>
      <c r="D33" s="96">
        <v>5.015E-05</v>
      </c>
      <c r="E33" s="96">
        <v>0.0001393</v>
      </c>
      <c r="F33" s="96">
        <v>0.0022682</v>
      </c>
      <c r="G33" s="96">
        <v>0.0068911</v>
      </c>
      <c r="H33" s="96">
        <v>0.0125393</v>
      </c>
      <c r="I33" s="96">
        <v>0.0031711</v>
      </c>
      <c r="J33" s="96">
        <v>0.0280881</v>
      </c>
      <c r="K33" s="115">
        <v>38.7325765</v>
      </c>
    </row>
    <row r="34" spans="1:11" ht="12.75">
      <c r="A34" s="99"/>
      <c r="B34" s="95">
        <v>38493</v>
      </c>
      <c r="C34" s="96"/>
      <c r="D34" s="96"/>
      <c r="E34" s="96"/>
      <c r="F34" s="96"/>
      <c r="G34" s="96"/>
      <c r="H34" s="96"/>
      <c r="I34" s="96"/>
      <c r="J34" s="96"/>
      <c r="K34" s="115"/>
    </row>
    <row r="35" spans="1:11" ht="12.75">
      <c r="A35" s="99"/>
      <c r="B35" s="95">
        <v>38499</v>
      </c>
      <c r="C35" s="96">
        <v>0.0009418</v>
      </c>
      <c r="D35" s="96">
        <v>5.015E-05</v>
      </c>
      <c r="E35" s="96">
        <v>0.0004013</v>
      </c>
      <c r="F35" s="96">
        <v>0.0021568</v>
      </c>
      <c r="G35" s="96">
        <v>0.0085964</v>
      </c>
      <c r="H35" s="96">
        <v>0.0100315</v>
      </c>
      <c r="I35" s="96">
        <v>0.0016942</v>
      </c>
      <c r="J35" s="96">
        <v>0.0223702</v>
      </c>
      <c r="K35" s="115">
        <v>34.552802</v>
      </c>
    </row>
    <row r="36" spans="1:11" ht="12.75">
      <c r="A36" s="99"/>
      <c r="B36" s="95">
        <v>38505</v>
      </c>
      <c r="C36" s="96">
        <v>0.0013585000000000001</v>
      </c>
      <c r="D36" s="96">
        <v>5.075E-05</v>
      </c>
      <c r="E36" s="96">
        <v>8.170000000000001E-05</v>
      </c>
      <c r="F36" s="96">
        <v>0.0010147</v>
      </c>
      <c r="G36" s="96">
        <v>0.0030948</v>
      </c>
      <c r="H36" s="96">
        <v>0.0021816</v>
      </c>
      <c r="I36" s="96">
        <v>0.0018659</v>
      </c>
      <c r="J36" s="96">
        <v>0.0104512</v>
      </c>
      <c r="K36" s="115">
        <v>9.7803519</v>
      </c>
    </row>
    <row r="37" spans="1:11" ht="12.75">
      <c r="A37" s="99"/>
      <c r="B37" s="95">
        <v>38511</v>
      </c>
      <c r="C37" s="96">
        <v>0.0007299</v>
      </c>
      <c r="D37" s="96">
        <v>5.13E-05</v>
      </c>
      <c r="E37" s="96">
        <v>8.27E-05</v>
      </c>
      <c r="F37" s="96">
        <v>0.0024322000000000002</v>
      </c>
      <c r="G37" s="96">
        <v>0.0064041</v>
      </c>
      <c r="H37" s="96">
        <v>0.014062700000000001</v>
      </c>
      <c r="I37" s="96">
        <v>0.0053377</v>
      </c>
      <c r="J37" s="96">
        <v>0.0301784</v>
      </c>
      <c r="K37" s="115">
        <v>34.5009599</v>
      </c>
    </row>
    <row r="38" spans="1:11" ht="12.75">
      <c r="A38" s="99"/>
      <c r="B38" s="95">
        <v>38517</v>
      </c>
      <c r="C38" s="96">
        <v>0.0002053</v>
      </c>
      <c r="D38" s="96">
        <v>5.13E-05</v>
      </c>
      <c r="E38" s="96">
        <v>8.27E-05</v>
      </c>
      <c r="F38" s="96">
        <v>0.00102645</v>
      </c>
      <c r="G38" s="96">
        <v>0.0029768</v>
      </c>
      <c r="H38" s="96">
        <v>0.008468400000000001</v>
      </c>
      <c r="I38" s="96">
        <v>0.001323</v>
      </c>
      <c r="J38" s="96">
        <v>0.013754800000000001</v>
      </c>
      <c r="K38" s="115">
        <v>26.2891612</v>
      </c>
    </row>
    <row r="39" spans="1:11" ht="12.75">
      <c r="A39" s="99"/>
      <c r="B39" s="95">
        <v>38523</v>
      </c>
      <c r="C39" s="96">
        <v>0.0008611000000000001</v>
      </c>
      <c r="D39" s="96">
        <v>5.13E-05</v>
      </c>
      <c r="E39" s="96">
        <v>0.00011410000000000001</v>
      </c>
      <c r="F39" s="96">
        <v>0.0025776</v>
      </c>
      <c r="G39" s="96">
        <v>0.0072994</v>
      </c>
      <c r="H39" s="96">
        <v>0.0134468</v>
      </c>
      <c r="I39" s="96">
        <v>0.0036041000000000003</v>
      </c>
      <c r="J39" s="96">
        <v>0.030281</v>
      </c>
      <c r="K39" s="115">
        <v>31.364508999999998</v>
      </c>
    </row>
    <row r="40" spans="1:11" ht="12.75">
      <c r="A40" s="99"/>
      <c r="B40" s="95">
        <v>38529</v>
      </c>
      <c r="C40" s="96">
        <v>0.0005646000000000001</v>
      </c>
      <c r="D40" s="96">
        <v>5.13E-05</v>
      </c>
      <c r="E40" s="96">
        <v>2.565E-05</v>
      </c>
      <c r="F40" s="96">
        <v>0.00102645</v>
      </c>
      <c r="G40" s="96">
        <v>0.0024521</v>
      </c>
      <c r="H40" s="96">
        <v>0.0049157</v>
      </c>
      <c r="I40" s="96">
        <v>0.0051523</v>
      </c>
      <c r="J40" s="96">
        <v>0.0129336</v>
      </c>
      <c r="K40" s="115">
        <v>21.0712474</v>
      </c>
    </row>
    <row r="41" spans="1:11" ht="12.75">
      <c r="A41" s="99"/>
      <c r="B41" s="95">
        <v>38535</v>
      </c>
      <c r="C41" s="96">
        <v>0.0017764</v>
      </c>
      <c r="D41" s="96">
        <v>5.13E-05</v>
      </c>
      <c r="E41" s="96">
        <v>0.000134</v>
      </c>
      <c r="F41" s="96">
        <v>0.0059336</v>
      </c>
      <c r="G41" s="96">
        <v>0.0077185000000000005</v>
      </c>
      <c r="H41" s="96">
        <v>0.0101421</v>
      </c>
      <c r="I41" s="96">
        <v>0.0045364</v>
      </c>
      <c r="J41" s="96">
        <v>0.0324366</v>
      </c>
      <c r="K41" s="115">
        <v>35.6414875</v>
      </c>
    </row>
    <row r="42" spans="1:11" ht="12.75">
      <c r="A42" s="99"/>
      <c r="B42" s="95">
        <v>38541</v>
      </c>
      <c r="C42" s="96"/>
      <c r="D42" s="96"/>
      <c r="E42" s="96"/>
      <c r="F42" s="96"/>
      <c r="G42" s="96"/>
      <c r="H42" s="96"/>
      <c r="I42" s="96"/>
      <c r="J42" s="96"/>
      <c r="K42" s="115"/>
    </row>
    <row r="43" spans="1:12" ht="12.75">
      <c r="A43" s="99"/>
      <c r="B43" s="95">
        <v>38547</v>
      </c>
      <c r="C43" s="96">
        <v>0.0009124000000000001</v>
      </c>
      <c r="D43" s="96">
        <v>5.13E-05</v>
      </c>
      <c r="E43" s="96">
        <v>9.120000000000001E-05</v>
      </c>
      <c r="F43" s="96">
        <v>0.0022269</v>
      </c>
      <c r="G43" s="96">
        <v>0.0026802</v>
      </c>
      <c r="H43" s="96">
        <v>0.0058195</v>
      </c>
      <c r="I43" s="96">
        <v>0.0040859</v>
      </c>
      <c r="J43" s="96">
        <v>0.0226851</v>
      </c>
      <c r="K43" s="115">
        <v>24.7209357</v>
      </c>
      <c r="L43" s="101"/>
    </row>
    <row r="44" spans="1:11" ht="12.75">
      <c r="A44" s="99"/>
      <c r="B44" s="95">
        <v>38553</v>
      </c>
      <c r="C44" s="96">
        <v>0.0008839000000000001</v>
      </c>
      <c r="D44" s="96">
        <v>5.13E-05</v>
      </c>
      <c r="E44" s="96">
        <v>0.00011410000000000001</v>
      </c>
      <c r="F44" s="96">
        <v>0.0023723</v>
      </c>
      <c r="G44" s="96">
        <v>0.0058709</v>
      </c>
      <c r="H44" s="96">
        <v>0.0134468</v>
      </c>
      <c r="I44" s="96">
        <v>0.002167</v>
      </c>
      <c r="J44" s="96">
        <v>0.038082200000000004</v>
      </c>
      <c r="K44" s="115">
        <v>41.6292574</v>
      </c>
    </row>
    <row r="45" spans="1:11" ht="12.75">
      <c r="A45" s="99"/>
      <c r="B45" s="95">
        <v>38559</v>
      </c>
      <c r="C45" s="96">
        <v>0.0005018</v>
      </c>
      <c r="D45" s="96">
        <v>5.13E-05</v>
      </c>
      <c r="E45" s="96">
        <v>0.0001939</v>
      </c>
      <c r="F45" s="96">
        <v>0.00102645</v>
      </c>
      <c r="G45" s="96">
        <v>0.0035527</v>
      </c>
      <c r="H45" s="96">
        <v>0.0072053</v>
      </c>
      <c r="I45" s="96">
        <v>0.0025348000000000002</v>
      </c>
      <c r="J45" s="96">
        <v>0.0211454</v>
      </c>
      <c r="K45" s="115">
        <v>20.3584176</v>
      </c>
    </row>
    <row r="46" spans="1:11" ht="12.75">
      <c r="A46" s="99"/>
      <c r="B46" s="95">
        <v>38565</v>
      </c>
      <c r="C46" s="96">
        <v>0.0005332000000000001</v>
      </c>
      <c r="D46" s="96">
        <v>5.13E-05</v>
      </c>
      <c r="E46" s="96">
        <v>0.000154</v>
      </c>
      <c r="F46" s="96">
        <v>0.0024008000000000002</v>
      </c>
      <c r="G46" s="96">
        <v>0.0059222</v>
      </c>
      <c r="H46" s="96">
        <v>0.0130362</v>
      </c>
      <c r="I46" s="96">
        <v>0.0035927</v>
      </c>
      <c r="J46" s="96">
        <v>0.0255592</v>
      </c>
      <c r="K46" s="115">
        <v>38.2076746</v>
      </c>
    </row>
    <row r="47" spans="1:11" ht="12.75">
      <c r="A47" s="99"/>
      <c r="B47" s="95">
        <v>38571</v>
      </c>
      <c r="C47" s="96">
        <v>0.0007699</v>
      </c>
      <c r="D47" s="96">
        <v>5.13E-05</v>
      </c>
      <c r="E47" s="96">
        <v>8.27E-05</v>
      </c>
      <c r="F47" s="96">
        <v>0.0024635</v>
      </c>
      <c r="G47" s="96">
        <v>0.00349</v>
      </c>
      <c r="H47" s="96">
        <v>0.0056855000000000004</v>
      </c>
      <c r="I47" s="96">
        <v>0.0041686</v>
      </c>
      <c r="J47" s="96">
        <v>0.051426400000000004</v>
      </c>
      <c r="K47" s="115">
        <v>28.2565713</v>
      </c>
    </row>
    <row r="48" spans="1:11" ht="12.75">
      <c r="A48" s="99"/>
      <c r="B48" s="95">
        <v>38577</v>
      </c>
      <c r="C48" s="96">
        <v>0.0007385</v>
      </c>
      <c r="D48" s="96">
        <v>5.13E-05</v>
      </c>
      <c r="E48" s="96">
        <v>0.0001226</v>
      </c>
      <c r="F48" s="96">
        <v>0.0032733000000000003</v>
      </c>
      <c r="G48" s="96">
        <v>0.0047731</v>
      </c>
      <c r="H48" s="96">
        <v>0.0091242</v>
      </c>
      <c r="I48" s="96">
        <v>0.0098228</v>
      </c>
      <c r="J48" s="96">
        <v>0.0312048</v>
      </c>
      <c r="K48" s="115">
        <v>50.1832144</v>
      </c>
    </row>
    <row r="49" spans="1:11" ht="12.75">
      <c r="A49" s="99"/>
      <c r="B49" s="95">
        <v>38583</v>
      </c>
      <c r="C49" s="96">
        <v>0.0006045</v>
      </c>
      <c r="D49" s="96">
        <v>5.13E-05</v>
      </c>
      <c r="E49" s="96">
        <v>2.565E-05</v>
      </c>
      <c r="F49" s="96">
        <v>0.0024749</v>
      </c>
      <c r="G49" s="96">
        <v>0.003624</v>
      </c>
      <c r="H49" s="96">
        <v>0.0054603</v>
      </c>
      <c r="I49" s="96">
        <v>0.0051438000000000005</v>
      </c>
      <c r="J49" s="96">
        <v>0.0238142</v>
      </c>
      <c r="K49" s="115">
        <v>23.3523026</v>
      </c>
    </row>
    <row r="50" spans="1:11" ht="12.75">
      <c r="A50" s="99"/>
      <c r="B50" s="95">
        <v>38589</v>
      </c>
      <c r="C50" s="96">
        <v>0.0016937</v>
      </c>
      <c r="D50" s="96">
        <v>5.13E-05</v>
      </c>
      <c r="E50" s="96">
        <v>0.0002766</v>
      </c>
      <c r="F50" s="96">
        <v>0.0033161</v>
      </c>
      <c r="G50" s="96">
        <v>0.009688800000000001</v>
      </c>
      <c r="H50" s="96">
        <v>0.0222745</v>
      </c>
      <c r="I50" s="96">
        <v>0.0039719</v>
      </c>
      <c r="J50" s="96">
        <v>0.0590223</v>
      </c>
      <c r="K50" s="115">
        <v>51.0386101</v>
      </c>
    </row>
    <row r="51" spans="1:11" ht="12.75">
      <c r="A51" s="99"/>
      <c r="B51" s="95">
        <v>38595</v>
      </c>
      <c r="C51" s="96"/>
      <c r="D51" s="96"/>
      <c r="E51" s="96"/>
      <c r="F51" s="96"/>
      <c r="G51" s="96"/>
      <c r="H51" s="96"/>
      <c r="I51" s="96"/>
      <c r="J51" s="96"/>
      <c r="K51" s="115"/>
    </row>
    <row r="52" spans="1:11" ht="12.75">
      <c r="A52" s="99"/>
      <c r="B52" s="95">
        <v>38601</v>
      </c>
      <c r="C52" s="96"/>
      <c r="D52" s="96"/>
      <c r="E52" s="96"/>
      <c r="F52" s="96"/>
      <c r="G52" s="96"/>
      <c r="H52" s="96"/>
      <c r="I52" s="96"/>
      <c r="J52" s="96"/>
      <c r="K52" s="115"/>
    </row>
    <row r="53" spans="1:11" ht="12.75">
      <c r="A53" s="99"/>
      <c r="B53" s="95">
        <v>38607</v>
      </c>
      <c r="C53" s="96">
        <v>0.0011229999999999999</v>
      </c>
      <c r="D53" s="96">
        <v>5.015E-05</v>
      </c>
      <c r="E53" s="96">
        <v>0.0001616</v>
      </c>
      <c r="F53" s="96">
        <v>0.0030484</v>
      </c>
      <c r="G53" s="96">
        <v>0.0074038</v>
      </c>
      <c r="H53" s="96">
        <v>0.0175551</v>
      </c>
      <c r="I53" s="96">
        <v>0.0061693</v>
      </c>
      <c r="J53" s="96">
        <v>0.0396243</v>
      </c>
      <c r="K53" s="115">
        <v>36.2247118</v>
      </c>
    </row>
    <row r="54" spans="1:11" ht="12.75">
      <c r="A54" s="99"/>
      <c r="B54" s="95">
        <v>38613</v>
      </c>
      <c r="C54" s="96"/>
      <c r="D54" s="96"/>
      <c r="E54" s="96"/>
      <c r="F54" s="96"/>
      <c r="G54" s="96"/>
      <c r="H54" s="96"/>
      <c r="I54" s="96"/>
      <c r="J54" s="96"/>
      <c r="K54" s="115"/>
    </row>
    <row r="55" spans="1:11" ht="12.75">
      <c r="A55" s="99"/>
      <c r="B55" s="95">
        <v>38619</v>
      </c>
      <c r="C55" s="96">
        <v>0.00020065</v>
      </c>
      <c r="D55" s="96">
        <v>5.015E-05</v>
      </c>
      <c r="E55" s="96">
        <v>2.51E-05</v>
      </c>
      <c r="F55" s="96">
        <v>0.00100315</v>
      </c>
      <c r="G55" s="96">
        <v>0.0033717</v>
      </c>
      <c r="H55" s="96">
        <v>0.0051773</v>
      </c>
      <c r="I55" s="96">
        <v>0.0029091</v>
      </c>
      <c r="J55" s="96">
        <v>0.0126396</v>
      </c>
      <c r="K55" s="115">
        <v>21.1496587</v>
      </c>
    </row>
    <row r="56" spans="1:11" ht="12.75">
      <c r="A56" s="99"/>
      <c r="B56" s="95">
        <v>38625</v>
      </c>
      <c r="C56" s="96">
        <v>0.0007022</v>
      </c>
      <c r="D56" s="96">
        <v>5.015E-05</v>
      </c>
      <c r="E56" s="96">
        <v>0.0001393</v>
      </c>
      <c r="F56" s="96">
        <v>0.0030791</v>
      </c>
      <c r="G56" s="96">
        <v>0.005456</v>
      </c>
      <c r="H56" s="96">
        <v>0.0085658</v>
      </c>
      <c r="I56" s="96">
        <v>0.0045755</v>
      </c>
      <c r="J56" s="96">
        <v>0.0180566</v>
      </c>
      <c r="K56" s="115">
        <v>21.1217935</v>
      </c>
    </row>
    <row r="57" spans="1:11" ht="12.75">
      <c r="A57" s="99"/>
      <c r="B57" s="95">
        <v>38631</v>
      </c>
      <c r="C57" s="96">
        <v>0.00020065</v>
      </c>
      <c r="D57" s="96">
        <v>5.015E-05</v>
      </c>
      <c r="E57" s="96">
        <v>7.52E-05</v>
      </c>
      <c r="F57" s="96">
        <v>0.0023574</v>
      </c>
      <c r="G57" s="96">
        <v>0.00100315</v>
      </c>
      <c r="H57" s="96">
        <v>0.002689</v>
      </c>
      <c r="I57" s="96">
        <v>0.0047956</v>
      </c>
      <c r="J57" s="96">
        <v>0.006069</v>
      </c>
      <c r="K57" s="115">
        <v>8.7496612</v>
      </c>
    </row>
    <row r="58" spans="1:11" ht="12.75">
      <c r="A58" s="99"/>
      <c r="B58" s="95">
        <v>38637</v>
      </c>
      <c r="C58" s="96">
        <v>0.00020065</v>
      </c>
      <c r="D58" s="96">
        <v>5.015E-05</v>
      </c>
      <c r="E58" s="96">
        <v>7.24E-05</v>
      </c>
      <c r="F58" s="96">
        <v>0.0020063</v>
      </c>
      <c r="G58" s="96">
        <v>0.0022766</v>
      </c>
      <c r="H58" s="96">
        <v>0.0018057000000000001</v>
      </c>
      <c r="I58" s="96">
        <v>0.00050155</v>
      </c>
      <c r="J58" s="96">
        <v>0.007192</v>
      </c>
      <c r="K58" s="115">
        <v>7.4678637</v>
      </c>
    </row>
    <row r="59" spans="1:11" ht="12.75">
      <c r="A59" s="99"/>
      <c r="B59" s="95">
        <v>38643</v>
      </c>
      <c r="C59" s="96">
        <v>0.0008638000000000001</v>
      </c>
      <c r="D59" s="96">
        <v>5.015E-05</v>
      </c>
      <c r="E59" s="96">
        <v>0.0006409</v>
      </c>
      <c r="F59" s="96">
        <v>0.0024187</v>
      </c>
      <c r="G59" s="96">
        <v>0.0074428</v>
      </c>
      <c r="H59" s="96">
        <v>0.0121381</v>
      </c>
      <c r="I59" s="96">
        <v>0.0016747</v>
      </c>
      <c r="J59" s="96">
        <v>0.0529661</v>
      </c>
      <c r="K59" s="115">
        <v>22.9051639</v>
      </c>
    </row>
    <row r="60" spans="1:11" ht="12.75">
      <c r="A60" s="99"/>
      <c r="B60" s="95">
        <v>38649</v>
      </c>
      <c r="C60" s="96">
        <v>0.0015855</v>
      </c>
      <c r="D60" s="96">
        <v>5.015E-05</v>
      </c>
      <c r="E60" s="96">
        <v>0.0002313</v>
      </c>
      <c r="F60" s="96">
        <v>0.0026695</v>
      </c>
      <c r="G60" s="96">
        <v>0.0071613</v>
      </c>
      <c r="H60" s="96">
        <v>0.0080642</v>
      </c>
      <c r="I60" s="96">
        <v>0.0020174</v>
      </c>
      <c r="J60" s="96">
        <v>0.02869</v>
      </c>
      <c r="K60" s="115">
        <v>19.5334792</v>
      </c>
    </row>
    <row r="61" spans="1:11" ht="12.75">
      <c r="A61" s="99"/>
      <c r="B61" s="95">
        <v>38655</v>
      </c>
      <c r="C61" s="96">
        <v>0.0012149</v>
      </c>
      <c r="D61" s="96">
        <v>5.015E-05</v>
      </c>
      <c r="E61" s="96">
        <v>0.0005629</v>
      </c>
      <c r="F61" s="96">
        <v>0.0027893</v>
      </c>
      <c r="G61" s="96">
        <v>0.0117368</v>
      </c>
      <c r="H61" s="96">
        <v>0.0180566</v>
      </c>
      <c r="I61" s="96">
        <v>0.006108</v>
      </c>
      <c r="J61" s="96">
        <v>0.0569787</v>
      </c>
      <c r="K61" s="115">
        <v>24.967185999999998</v>
      </c>
    </row>
    <row r="62" spans="1:11" ht="12.75">
      <c r="A62" s="99"/>
      <c r="B62" s="95">
        <v>38661</v>
      </c>
      <c r="C62" s="96">
        <v>0.0029286</v>
      </c>
      <c r="D62" s="96">
        <v>5.015E-05</v>
      </c>
      <c r="E62" s="96">
        <v>0.0004013</v>
      </c>
      <c r="F62" s="96">
        <v>0.0027893</v>
      </c>
      <c r="G62" s="96">
        <v>0.01274</v>
      </c>
      <c r="H62" s="96">
        <v>0.0136428</v>
      </c>
      <c r="I62" s="96">
        <v>0.0068214</v>
      </c>
      <c r="J62" s="96">
        <v>0.0366148</v>
      </c>
      <c r="K62" s="115">
        <v>39.847183</v>
      </c>
    </row>
    <row r="63" spans="1:11" ht="12.75">
      <c r="A63" s="99"/>
      <c r="B63" s="95">
        <v>38667</v>
      </c>
      <c r="C63" s="96">
        <v>0.0006716000000000001</v>
      </c>
      <c r="D63" s="96">
        <v>5.015E-05</v>
      </c>
      <c r="E63" s="96">
        <v>0.0002619</v>
      </c>
      <c r="F63" s="96">
        <v>0.0026973</v>
      </c>
      <c r="G63" s="96">
        <v>0.0048959</v>
      </c>
      <c r="H63" s="96">
        <v>0.0079639</v>
      </c>
      <c r="I63" s="96">
        <v>0.0029398000000000002</v>
      </c>
      <c r="J63" s="96">
        <v>0.022972</v>
      </c>
      <c r="K63" s="115">
        <v>19.0597714</v>
      </c>
    </row>
    <row r="64" spans="1:11" ht="12.75">
      <c r="A64" s="99"/>
      <c r="B64" s="95">
        <v>38673</v>
      </c>
      <c r="C64" s="96">
        <v>0.0008332</v>
      </c>
      <c r="D64" s="96">
        <v>5.015E-05</v>
      </c>
      <c r="E64" s="96">
        <v>0.0002619</v>
      </c>
      <c r="F64" s="96">
        <v>0.0025775</v>
      </c>
      <c r="G64" s="96">
        <v>0.0057179</v>
      </c>
      <c r="H64" s="96">
        <v>0.0093098</v>
      </c>
      <c r="I64" s="96">
        <v>0.0031906</v>
      </c>
      <c r="J64" s="96">
        <v>0.0328029</v>
      </c>
      <c r="K64" s="115">
        <v>21.5397709</v>
      </c>
    </row>
    <row r="65" spans="1:11" ht="12.75">
      <c r="A65" s="99"/>
      <c r="B65" s="95">
        <v>38679</v>
      </c>
      <c r="C65" s="96">
        <v>0.00020065</v>
      </c>
      <c r="D65" s="96">
        <v>5.015E-05</v>
      </c>
      <c r="E65" s="96">
        <v>0.0001198</v>
      </c>
      <c r="F65" s="96">
        <v>0.00100315</v>
      </c>
      <c r="G65" s="96">
        <v>0.0027698</v>
      </c>
      <c r="H65" s="96">
        <v>0.0040739</v>
      </c>
      <c r="I65" s="96">
        <v>0.0016747</v>
      </c>
      <c r="J65" s="96">
        <v>0.0142447</v>
      </c>
      <c r="K65" s="115">
        <v>12.3721323</v>
      </c>
    </row>
    <row r="66" spans="1:11" ht="12.75">
      <c r="A66" s="99"/>
      <c r="B66" s="95">
        <v>38685</v>
      </c>
      <c r="C66" s="96"/>
      <c r="D66" s="96"/>
      <c r="E66" s="96"/>
      <c r="F66" s="96"/>
      <c r="G66" s="96"/>
      <c r="H66" s="96"/>
      <c r="I66" s="96"/>
      <c r="J66" s="96"/>
      <c r="K66" s="115"/>
    </row>
    <row r="67" spans="1:11" ht="12.75">
      <c r="A67" s="99"/>
      <c r="B67" s="95">
        <v>38691</v>
      </c>
      <c r="C67" s="96">
        <v>0.0008917</v>
      </c>
      <c r="D67" s="96">
        <v>5.015E-05</v>
      </c>
      <c r="E67" s="96">
        <v>0.0003121</v>
      </c>
      <c r="F67" s="96">
        <v>0.0021066</v>
      </c>
      <c r="G67" s="96">
        <v>0.0117368</v>
      </c>
      <c r="H67" s="96">
        <v>0.0057374</v>
      </c>
      <c r="I67" s="96">
        <v>0.0018363000000000001</v>
      </c>
      <c r="J67" s="96">
        <v>0.0317997</v>
      </c>
      <c r="K67" s="115">
        <v>24.1869614</v>
      </c>
    </row>
    <row r="68" spans="1:11" ht="12.75">
      <c r="A68" s="99"/>
      <c r="B68" s="95">
        <v>38697</v>
      </c>
      <c r="C68" s="96">
        <v>0.0010143</v>
      </c>
      <c r="D68" s="96">
        <v>5.015E-05</v>
      </c>
      <c r="E68" s="96">
        <v>0.0002313</v>
      </c>
      <c r="F68" s="96">
        <v>0.0021763</v>
      </c>
      <c r="G68" s="96">
        <v>0.0051857</v>
      </c>
      <c r="H68" s="96">
        <v>0.0042439</v>
      </c>
      <c r="I68" s="96">
        <v>0.0044138</v>
      </c>
      <c r="J68" s="96">
        <v>0.0329032</v>
      </c>
      <c r="K68" s="115">
        <v>24.3541524</v>
      </c>
    </row>
    <row r="69" spans="1:11" ht="12.75">
      <c r="A69" s="99"/>
      <c r="B69" s="95">
        <v>38703</v>
      </c>
      <c r="C69" s="96"/>
      <c r="D69" s="96"/>
      <c r="E69" s="96"/>
      <c r="F69" s="96"/>
      <c r="G69" s="96"/>
      <c r="H69" s="96"/>
      <c r="I69" s="96"/>
      <c r="J69" s="96"/>
      <c r="K69" s="96"/>
    </row>
    <row r="70" spans="1:11" ht="12.75">
      <c r="A70" s="99"/>
      <c r="B70" s="95">
        <v>38709</v>
      </c>
      <c r="C70" s="96"/>
      <c r="D70" s="96"/>
      <c r="E70" s="96"/>
      <c r="F70" s="96"/>
      <c r="G70" s="96"/>
      <c r="H70" s="96"/>
      <c r="I70" s="96"/>
      <c r="J70" s="96"/>
      <c r="K70" s="96"/>
    </row>
    <row r="71" spans="1:11" ht="12.75">
      <c r="A71" s="99"/>
      <c r="B71" s="95">
        <v>38715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12.75">
      <c r="A72" s="116"/>
      <c r="B72" s="89"/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2.75">
      <c r="A73" s="116"/>
      <c r="B73" s="95" t="s">
        <v>28</v>
      </c>
      <c r="C73" s="100">
        <f aca="true" t="shared" si="0" ref="C73:K73">COUNTA(C11:C71)</f>
        <v>48</v>
      </c>
      <c r="D73" s="100">
        <f t="shared" si="0"/>
        <v>48</v>
      </c>
      <c r="E73" s="100">
        <f t="shared" si="0"/>
        <v>48</v>
      </c>
      <c r="F73" s="100">
        <f t="shared" si="0"/>
        <v>48</v>
      </c>
      <c r="G73" s="100">
        <f t="shared" si="0"/>
        <v>48</v>
      </c>
      <c r="H73" s="100">
        <f t="shared" si="0"/>
        <v>48</v>
      </c>
      <c r="I73" s="100">
        <f t="shared" si="0"/>
        <v>48</v>
      </c>
      <c r="J73" s="100">
        <f t="shared" si="0"/>
        <v>48</v>
      </c>
      <c r="K73" s="100">
        <f t="shared" si="0"/>
        <v>48</v>
      </c>
    </row>
    <row r="74" spans="1:11" ht="12.75">
      <c r="A74" s="116"/>
      <c r="B74" s="95" t="s">
        <v>29</v>
      </c>
      <c r="C74" s="117">
        <v>10</v>
      </c>
      <c r="D74" s="117">
        <v>48</v>
      </c>
      <c r="E74" s="117">
        <v>4</v>
      </c>
      <c r="F74" s="117">
        <v>10</v>
      </c>
      <c r="G74" s="117">
        <v>1</v>
      </c>
      <c r="H74" s="117">
        <v>0</v>
      </c>
      <c r="I74" s="117">
        <v>3</v>
      </c>
      <c r="J74" s="117">
        <v>0</v>
      </c>
      <c r="K74" s="117">
        <v>0</v>
      </c>
    </row>
    <row r="75" spans="1:11" ht="12.75">
      <c r="A75" s="116"/>
      <c r="B75" s="88" t="s">
        <v>30</v>
      </c>
      <c r="C75" s="100">
        <f aca="true" t="shared" si="1" ref="C75:K75">C74*100/C73</f>
        <v>20.833333333333332</v>
      </c>
      <c r="D75" s="100">
        <f t="shared" si="1"/>
        <v>100</v>
      </c>
      <c r="E75" s="100">
        <f t="shared" si="1"/>
        <v>8.333333333333334</v>
      </c>
      <c r="F75" s="100">
        <f t="shared" si="1"/>
        <v>20.833333333333332</v>
      </c>
      <c r="G75" s="100">
        <f t="shared" si="1"/>
        <v>2.0833333333333335</v>
      </c>
      <c r="H75" s="100">
        <f t="shared" si="1"/>
        <v>0</v>
      </c>
      <c r="I75" s="100">
        <f t="shared" si="1"/>
        <v>6.25</v>
      </c>
      <c r="J75" s="100">
        <f t="shared" si="1"/>
        <v>0</v>
      </c>
      <c r="K75" s="100">
        <f t="shared" si="1"/>
        <v>0</v>
      </c>
    </row>
    <row r="76" spans="1:11" ht="12.75">
      <c r="A76" s="116"/>
      <c r="B76" s="89" t="s">
        <v>9</v>
      </c>
      <c r="C76" s="98">
        <f>AVERAGE(C11:C71)</f>
        <v>0.0008537218749999999</v>
      </c>
      <c r="D76" s="98"/>
      <c r="E76" s="98">
        <f aca="true" t="shared" si="2" ref="E76:K76">AVERAGE(E11:E71)</f>
        <v>0.0001743020833333333</v>
      </c>
      <c r="F76" s="98">
        <f t="shared" si="2"/>
        <v>0.0022928843749999996</v>
      </c>
      <c r="G76" s="98">
        <f t="shared" si="2"/>
        <v>0.0062603177083333334</v>
      </c>
      <c r="H76" s="98">
        <f t="shared" si="2"/>
        <v>0.00923694166666667</v>
      </c>
      <c r="I76" s="98">
        <f t="shared" si="2"/>
        <v>0.003668286458333334</v>
      </c>
      <c r="J76" s="98">
        <f t="shared" si="2"/>
        <v>0.028587254166666673</v>
      </c>
      <c r="K76" s="98">
        <f t="shared" si="2"/>
        <v>27.480090516666667</v>
      </c>
    </row>
    <row r="77" spans="1:11" ht="12.75">
      <c r="A77" s="116"/>
      <c r="B77" s="89" t="s">
        <v>11</v>
      </c>
      <c r="C77" s="96">
        <f aca="true" t="shared" si="3" ref="C77:K77">MIN(C11:C71)</f>
        <v>0.00019615</v>
      </c>
      <c r="D77" s="96">
        <f t="shared" si="3"/>
        <v>4.905E-05</v>
      </c>
      <c r="E77" s="96">
        <f t="shared" si="3"/>
        <v>2.51E-05</v>
      </c>
      <c r="F77" s="96">
        <f t="shared" si="3"/>
        <v>0.00100315</v>
      </c>
      <c r="G77" s="96">
        <f t="shared" si="3"/>
        <v>0.00100315</v>
      </c>
      <c r="H77" s="96">
        <f t="shared" si="3"/>
        <v>0.0018057000000000001</v>
      </c>
      <c r="I77" s="96">
        <f t="shared" si="3"/>
        <v>0.00049045</v>
      </c>
      <c r="J77" s="96">
        <f t="shared" si="3"/>
        <v>0.006069</v>
      </c>
      <c r="K77" s="96">
        <f t="shared" si="3"/>
        <v>7.4678637</v>
      </c>
    </row>
    <row r="78" spans="1:11" ht="12.75">
      <c r="A78" s="116"/>
      <c r="B78" s="89" t="s">
        <v>12</v>
      </c>
      <c r="C78" s="96">
        <f aca="true" t="shared" si="4" ref="C78:K78">MAX(C11:C71)</f>
        <v>0.0029286</v>
      </c>
      <c r="D78" s="96">
        <f t="shared" si="4"/>
        <v>5.13E-05</v>
      </c>
      <c r="E78" s="96">
        <f t="shared" si="4"/>
        <v>0.0006409</v>
      </c>
      <c r="F78" s="96">
        <f t="shared" si="4"/>
        <v>0.0059336</v>
      </c>
      <c r="G78" s="96">
        <f t="shared" si="4"/>
        <v>0.0144185</v>
      </c>
      <c r="H78" s="96">
        <f t="shared" si="4"/>
        <v>0.0272856</v>
      </c>
      <c r="I78" s="96">
        <f t="shared" si="4"/>
        <v>0.0098228</v>
      </c>
      <c r="J78" s="96">
        <f t="shared" si="4"/>
        <v>0.0590223</v>
      </c>
      <c r="K78" s="96">
        <f t="shared" si="4"/>
        <v>66.3190878</v>
      </c>
    </row>
    <row r="79" spans="1:11" ht="12.75">
      <c r="A79" s="116"/>
      <c r="B79" s="89" t="s">
        <v>13</v>
      </c>
      <c r="C79" s="96">
        <f aca="true" t="shared" si="5" ref="C79:K79">STDEVP(C11:C71)</f>
        <v>0.00059045699143988</v>
      </c>
      <c r="D79" s="96">
        <f t="shared" si="5"/>
        <v>7.018576541306137E-07</v>
      </c>
      <c r="E79" s="96">
        <f t="shared" si="5"/>
        <v>0.00012657972329653113</v>
      </c>
      <c r="F79" s="96">
        <f t="shared" si="5"/>
        <v>0.0008800220731225688</v>
      </c>
      <c r="G79" s="96">
        <f t="shared" si="5"/>
        <v>0.0033130083989965724</v>
      </c>
      <c r="H79" s="96">
        <f t="shared" si="5"/>
        <v>0.005297061805371963</v>
      </c>
      <c r="I79" s="96">
        <f t="shared" si="5"/>
        <v>0.002048007855965858</v>
      </c>
      <c r="J79" s="96">
        <f t="shared" si="5"/>
        <v>0.013646694728333146</v>
      </c>
      <c r="K79" s="96">
        <f t="shared" si="5"/>
        <v>11.318666762749528</v>
      </c>
    </row>
    <row r="80" spans="1:3" ht="12.75">
      <c r="A80" s="107"/>
      <c r="B80" s="108"/>
      <c r="C80" s="8"/>
    </row>
    <row r="81" spans="1:3" ht="12.75">
      <c r="A81" s="110" t="s">
        <v>19</v>
      </c>
      <c r="B81" s="111"/>
      <c r="C81" s="112"/>
    </row>
    <row r="82" spans="1:3" ht="12.75">
      <c r="A82" s="110" t="s">
        <v>20</v>
      </c>
      <c r="B82" s="111"/>
      <c r="C82" s="112"/>
    </row>
    <row r="83" spans="1:3" ht="12.75">
      <c r="A83" s="110" t="s">
        <v>21</v>
      </c>
      <c r="B83" s="111"/>
      <c r="C83" s="112"/>
    </row>
    <row r="84" spans="1:3" ht="12.75">
      <c r="A84" s="110" t="s">
        <v>22</v>
      </c>
      <c r="B84" s="111"/>
      <c r="C84" s="112"/>
    </row>
    <row r="85" spans="1:3" ht="12.75">
      <c r="A85" s="110" t="s">
        <v>23</v>
      </c>
      <c r="B85" s="111"/>
      <c r="C85" s="112"/>
    </row>
    <row r="86" spans="1:3" ht="12.75">
      <c r="A86" s="110" t="s">
        <v>24</v>
      </c>
      <c r="B86" s="111"/>
      <c r="C86" s="112"/>
    </row>
    <row r="87" spans="1:3" ht="12.75">
      <c r="A87" s="110" t="s">
        <v>31</v>
      </c>
      <c r="B87" s="111"/>
      <c r="C87" s="112"/>
    </row>
    <row r="88" spans="1:3" ht="12.75">
      <c r="A88" s="110" t="s">
        <v>32</v>
      </c>
      <c r="B88" s="111"/>
      <c r="C88" s="112"/>
    </row>
    <row r="89" spans="1:3" ht="12.75">
      <c r="A89" s="110"/>
      <c r="B89" s="111"/>
      <c r="C89" s="112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6=Average:Sample rerun due to high data for some metals.
7=High data confirmed by reanalysis.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7" customWidth="1"/>
    <col min="2" max="2" width="9.7109375" style="113" customWidth="1"/>
    <col min="3" max="7" width="9.7109375" style="7" customWidth="1"/>
    <col min="8" max="8" width="11.421875" style="7" bestFit="1" customWidth="1"/>
    <col min="9" max="11" width="9.7109375" style="7" customWidth="1"/>
    <col min="12" max="12" width="4.7109375" style="109" customWidth="1"/>
    <col min="13" max="13" width="9.7109375" style="7" customWidth="1"/>
    <col min="14" max="16384" width="9.140625" style="7" customWidth="1"/>
  </cols>
  <sheetData>
    <row r="1" spans="1:23" ht="12.75">
      <c r="A1" s="161" t="s">
        <v>33</v>
      </c>
      <c r="B1" s="120"/>
      <c r="C1" s="121"/>
      <c r="D1" s="162" t="s">
        <v>34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12.75">
      <c r="A2" s="161" t="s">
        <v>35</v>
      </c>
      <c r="B2" s="120"/>
      <c r="C2" s="121"/>
      <c r="D2" s="163" t="s">
        <v>36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2.75">
      <c r="A3" s="161" t="s">
        <v>43</v>
      </c>
      <c r="B3" s="120"/>
      <c r="C3" s="121"/>
      <c r="D3" s="163" t="s">
        <v>37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>
      <c r="A4" s="161" t="s">
        <v>45</v>
      </c>
      <c r="B4" s="120"/>
      <c r="C4" s="121"/>
      <c r="D4" s="163" t="s">
        <v>39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14.25">
      <c r="A5" s="161" t="s">
        <v>40</v>
      </c>
      <c r="B5" s="120"/>
      <c r="C5" s="121"/>
      <c r="D5" s="164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ht="12.75">
      <c r="A6" s="161" t="s">
        <v>41</v>
      </c>
      <c r="B6" s="120"/>
      <c r="C6" s="121"/>
      <c r="D6" s="164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2.75">
      <c r="A7" s="165" t="s">
        <v>42</v>
      </c>
      <c r="B7" s="120"/>
      <c r="C7" s="121"/>
      <c r="D7" s="121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</row>
    <row r="8" spans="2:12" ht="12.75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3" ht="12.75">
      <c r="B9" s="86"/>
      <c r="C9" s="3"/>
      <c r="D9" s="3"/>
      <c r="E9" s="3"/>
      <c r="F9" s="3"/>
      <c r="G9" s="3"/>
      <c r="H9" s="3"/>
      <c r="I9" s="3"/>
      <c r="J9" s="3"/>
      <c r="K9" s="5"/>
      <c r="L9" s="87"/>
      <c r="M9" s="5"/>
    </row>
    <row r="10" spans="1:13" ht="12.75">
      <c r="A10" s="88" t="s">
        <v>18</v>
      </c>
      <c r="B10" s="89" t="s">
        <v>0</v>
      </c>
      <c r="C10" s="88" t="s">
        <v>1</v>
      </c>
      <c r="D10" s="90" t="s">
        <v>2</v>
      </c>
      <c r="E10" s="90" t="s">
        <v>3</v>
      </c>
      <c r="F10" s="90" t="s">
        <v>4</v>
      </c>
      <c r="G10" s="91" t="s">
        <v>5</v>
      </c>
      <c r="H10" s="88" t="s">
        <v>15</v>
      </c>
      <c r="I10" s="91" t="s">
        <v>6</v>
      </c>
      <c r="J10" s="90" t="s">
        <v>7</v>
      </c>
      <c r="K10" s="90" t="s">
        <v>8</v>
      </c>
      <c r="L10" s="92" t="s">
        <v>18</v>
      </c>
      <c r="M10" s="93" t="s">
        <v>10</v>
      </c>
    </row>
    <row r="11" spans="1:13" ht="12.75">
      <c r="A11" s="94"/>
      <c r="B11" s="95">
        <v>37989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2.75">
      <c r="A12" s="94"/>
      <c r="B12" s="95">
        <v>37995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12.75">
      <c r="A13" s="88"/>
      <c r="B13" s="95">
        <v>38001</v>
      </c>
      <c r="C13" s="96">
        <v>0.000444</v>
      </c>
      <c r="D13" s="97">
        <v>5.29E-05</v>
      </c>
      <c r="E13" s="96">
        <v>0.0001264</v>
      </c>
      <c r="F13" s="97">
        <v>0.0021375</v>
      </c>
      <c r="G13" s="97">
        <v>0.0055041000000000005</v>
      </c>
      <c r="H13" s="96">
        <v>0.0075887</v>
      </c>
      <c r="I13" s="96">
        <v>0.0029961000000000002</v>
      </c>
      <c r="J13" s="97">
        <v>0.0335537</v>
      </c>
      <c r="K13" s="97">
        <v>25.3446019</v>
      </c>
      <c r="L13" s="98"/>
      <c r="M13" s="97">
        <v>23.6944609</v>
      </c>
    </row>
    <row r="14" spans="1:13" ht="12.75">
      <c r="A14" s="99"/>
      <c r="B14" s="95">
        <v>38007</v>
      </c>
      <c r="C14" s="96">
        <v>0.0007789</v>
      </c>
      <c r="D14" s="97">
        <v>5.195E-05</v>
      </c>
      <c r="E14" s="96">
        <v>0.0003116</v>
      </c>
      <c r="F14" s="97">
        <v>0.0020973</v>
      </c>
      <c r="G14" s="97">
        <v>0.0076737</v>
      </c>
      <c r="H14" s="96">
        <v>0.0119433</v>
      </c>
      <c r="I14" s="96">
        <v>0.0019531000000000001</v>
      </c>
      <c r="J14" s="97">
        <v>0.0603398</v>
      </c>
      <c r="K14" s="97">
        <v>31.1565304</v>
      </c>
      <c r="L14" s="96"/>
      <c r="M14" s="97">
        <v>15.1119907</v>
      </c>
    </row>
    <row r="15" spans="1:13" ht="12.75">
      <c r="A15" s="99"/>
      <c r="B15" s="95">
        <v>38013</v>
      </c>
      <c r="C15" s="96">
        <v>0.0004514</v>
      </c>
      <c r="D15" s="96">
        <v>5.24E-05</v>
      </c>
      <c r="E15" s="96">
        <v>0.0001689</v>
      </c>
      <c r="F15" s="96">
        <v>0.0010484000000000001</v>
      </c>
      <c r="G15" s="96">
        <v>0.0051576</v>
      </c>
      <c r="H15" s="96">
        <v>0.0041529</v>
      </c>
      <c r="I15" s="96">
        <v>0.0012698</v>
      </c>
      <c r="J15" s="96">
        <v>0.0224362</v>
      </c>
      <c r="K15" s="96">
        <v>18.1434643</v>
      </c>
      <c r="L15" s="96"/>
      <c r="M15" s="96">
        <v>17.706691</v>
      </c>
    </row>
    <row r="16" spans="1:13" ht="12.75">
      <c r="A16" s="99"/>
      <c r="B16" s="95">
        <v>38019</v>
      </c>
      <c r="C16" s="96">
        <v>0.0007593</v>
      </c>
      <c r="D16" s="96">
        <v>5.0600000000000003E-05</v>
      </c>
      <c r="E16" s="96">
        <v>0.0002334</v>
      </c>
      <c r="F16" s="96">
        <v>0.0022272</v>
      </c>
      <c r="G16" s="96">
        <v>0.0081494</v>
      </c>
      <c r="H16" s="96">
        <v>0.0056495</v>
      </c>
      <c r="I16" s="96">
        <v>0.0059925</v>
      </c>
      <c r="J16" s="96">
        <v>0.056894</v>
      </c>
      <c r="K16" s="96">
        <v>27.333423999999997</v>
      </c>
      <c r="L16" s="96"/>
      <c r="M16" s="96">
        <v>16.3380579</v>
      </c>
    </row>
    <row r="17" spans="1:13" ht="12.75">
      <c r="A17" s="94"/>
      <c r="B17" s="95">
        <v>38025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2.75">
      <c r="A18" s="99"/>
      <c r="B18" s="95">
        <v>38031</v>
      </c>
      <c r="C18" s="96">
        <v>0.0012141</v>
      </c>
      <c r="D18" s="96">
        <v>4.2999999999999995E-05</v>
      </c>
      <c r="E18" s="96">
        <v>0.0003131</v>
      </c>
      <c r="F18" s="96">
        <v>0.0028991</v>
      </c>
      <c r="G18" s="96">
        <v>0.0038885</v>
      </c>
      <c r="H18" s="96">
        <v>0.007296700000000001</v>
      </c>
      <c r="I18" s="96">
        <v>0.0017375000000000001</v>
      </c>
      <c r="J18" s="96">
        <v>0.0226285</v>
      </c>
      <c r="K18" s="96">
        <v>16.6343616</v>
      </c>
      <c r="L18" s="96"/>
      <c r="M18" s="96">
        <v>12.4032376</v>
      </c>
    </row>
    <row r="19" spans="1:13" ht="12.75">
      <c r="A19" s="99"/>
      <c r="B19" s="95">
        <v>38037</v>
      </c>
      <c r="C19" s="96">
        <v>0.0009583</v>
      </c>
      <c r="D19" s="96">
        <v>4.61E-05</v>
      </c>
      <c r="E19" s="96">
        <v>0.0002101</v>
      </c>
      <c r="F19" s="96">
        <v>0.0034412</v>
      </c>
      <c r="G19" s="96">
        <v>0.0059138</v>
      </c>
      <c r="H19" s="96">
        <v>0.0119916</v>
      </c>
      <c r="I19" s="96">
        <v>0.0052758</v>
      </c>
      <c r="J19" s="96">
        <v>0.039480100000000004</v>
      </c>
      <c r="K19" s="96">
        <v>33.3100798</v>
      </c>
      <c r="L19" s="96"/>
      <c r="M19" s="96">
        <v>23.1241971</v>
      </c>
    </row>
    <row r="20" spans="1:13" ht="12.75">
      <c r="A20" s="99"/>
      <c r="B20" s="95">
        <v>38043</v>
      </c>
      <c r="C20" s="96">
        <v>0.0010357</v>
      </c>
      <c r="D20" s="97">
        <v>4.93E-05</v>
      </c>
      <c r="E20" s="96">
        <v>0.0001808</v>
      </c>
      <c r="F20" s="97">
        <v>0.0031261</v>
      </c>
      <c r="G20" s="97">
        <v>0.0058385</v>
      </c>
      <c r="H20" s="96">
        <v>0.0117374</v>
      </c>
      <c r="I20" s="96">
        <v>0.0026521</v>
      </c>
      <c r="J20" s="97">
        <v>0.0328449</v>
      </c>
      <c r="K20" s="97">
        <v>22.1651026</v>
      </c>
      <c r="L20" s="96"/>
      <c r="M20" s="97">
        <v>11.1486573</v>
      </c>
    </row>
    <row r="21" spans="1:13" ht="12.75">
      <c r="A21" s="99"/>
      <c r="B21" s="95">
        <v>38049</v>
      </c>
      <c r="C21" s="96">
        <v>0.0014801</v>
      </c>
      <c r="D21" s="96">
        <v>4.97E-05</v>
      </c>
      <c r="E21" s="96">
        <v>0.0002817</v>
      </c>
      <c r="F21" s="96">
        <v>0.0037279</v>
      </c>
      <c r="G21" s="96">
        <v>0.0069284</v>
      </c>
      <c r="H21" s="96">
        <v>0.0144146</v>
      </c>
      <c r="I21" s="96">
        <v>0.0054179</v>
      </c>
      <c r="J21" s="96">
        <v>0.0477172</v>
      </c>
      <c r="K21" s="96">
        <v>30.9278205</v>
      </c>
      <c r="L21" s="96"/>
      <c r="M21" s="96">
        <v>21.2614471</v>
      </c>
    </row>
    <row r="22" spans="1:13" ht="12.75">
      <c r="A22" s="100"/>
      <c r="B22" s="95">
        <v>38055</v>
      </c>
      <c r="C22" s="96">
        <v>0.0007891</v>
      </c>
      <c r="D22" s="96">
        <v>4.93E-05</v>
      </c>
      <c r="E22" s="96">
        <v>0.0001425</v>
      </c>
      <c r="F22" s="96">
        <v>0.0031754</v>
      </c>
      <c r="G22" s="96">
        <v>0.0042714</v>
      </c>
      <c r="H22" s="96">
        <v>0.0080277</v>
      </c>
      <c r="I22" s="96">
        <v>0.0043097000000000005</v>
      </c>
      <c r="J22" s="96">
        <v>0.027715999999999998</v>
      </c>
      <c r="K22" s="96">
        <v>18.1375747</v>
      </c>
      <c r="L22" s="96"/>
      <c r="M22" s="96">
        <v>11.618445999999999</v>
      </c>
    </row>
    <row r="23" spans="1:13" ht="12.75">
      <c r="A23" s="99"/>
      <c r="B23" s="95">
        <v>38061</v>
      </c>
      <c r="C23" s="96">
        <v>0.0015105000000000001</v>
      </c>
      <c r="D23" s="96">
        <v>4.97E-05</v>
      </c>
      <c r="E23" s="96">
        <v>0.00027340000000000003</v>
      </c>
      <c r="F23" s="96">
        <v>0.0035098</v>
      </c>
      <c r="G23" s="96">
        <v>0.007685</v>
      </c>
      <c r="H23" s="96">
        <v>0.0140169</v>
      </c>
      <c r="I23" s="96">
        <v>0.0049098</v>
      </c>
      <c r="J23" s="96">
        <v>0.0453313</v>
      </c>
      <c r="K23" s="96">
        <v>34.2415155</v>
      </c>
      <c r="L23" s="96"/>
      <c r="M23" s="96">
        <v>20.3760687</v>
      </c>
    </row>
    <row r="24" spans="1:13" s="101" customFormat="1" ht="12.75">
      <c r="A24" s="99"/>
      <c r="B24" s="95">
        <v>38067</v>
      </c>
      <c r="C24" s="96">
        <v>0.0013014</v>
      </c>
      <c r="D24" s="96">
        <v>4.93E-05</v>
      </c>
      <c r="E24" s="96">
        <v>0.0002849</v>
      </c>
      <c r="F24" s="96">
        <v>0.0036193</v>
      </c>
      <c r="G24" s="96">
        <v>0.0150909</v>
      </c>
      <c r="H24" s="96">
        <v>0.0182472</v>
      </c>
      <c r="I24" s="96">
        <v>0.0044577</v>
      </c>
      <c r="J24" s="96">
        <v>0.076934</v>
      </c>
      <c r="K24" s="96">
        <v>22.1103063</v>
      </c>
      <c r="L24" s="96"/>
      <c r="M24" s="96">
        <v>13.136434</v>
      </c>
    </row>
    <row r="25" spans="1:13" ht="12.75">
      <c r="A25" s="99"/>
      <c r="B25" s="95">
        <v>38073</v>
      </c>
      <c r="C25" s="96">
        <v>0.000948</v>
      </c>
      <c r="D25" s="96">
        <v>4.93E-05</v>
      </c>
      <c r="E25" s="96">
        <v>0.00015340000000000002</v>
      </c>
      <c r="F25" s="96">
        <v>0.0029974</v>
      </c>
      <c r="G25" s="96">
        <v>0.0055043</v>
      </c>
      <c r="H25" s="96">
        <v>0.0055618</v>
      </c>
      <c r="I25" s="96">
        <v>0.0028412</v>
      </c>
      <c r="J25" s="96">
        <v>0.0193321</v>
      </c>
      <c r="K25" s="96">
        <v>15.6443431</v>
      </c>
      <c r="L25" s="96"/>
      <c r="M25" s="96">
        <v>9.662576999999999</v>
      </c>
    </row>
    <row r="26" spans="1:13" ht="12.75">
      <c r="A26" s="99"/>
      <c r="B26" s="95">
        <v>38079</v>
      </c>
      <c r="C26" s="96">
        <v>0.0005911</v>
      </c>
      <c r="D26" s="96">
        <v>4.925E-05</v>
      </c>
      <c r="E26" s="96">
        <v>9.58E-05</v>
      </c>
      <c r="F26" s="96">
        <v>0.0030843</v>
      </c>
      <c r="G26" s="96">
        <v>0.0020006</v>
      </c>
      <c r="H26" s="96">
        <v>0.0048085</v>
      </c>
      <c r="I26" s="96">
        <v>0.0063547000000000005</v>
      </c>
      <c r="J26" s="96">
        <v>0.019409100000000002</v>
      </c>
      <c r="K26" s="96">
        <v>13.3827421</v>
      </c>
      <c r="L26" s="96"/>
      <c r="M26" s="96">
        <v>9.2246958</v>
      </c>
    </row>
    <row r="27" spans="1:13" ht="12.75">
      <c r="A27" s="102"/>
      <c r="B27" s="95">
        <v>38085</v>
      </c>
      <c r="C27" s="103">
        <v>0.0016591</v>
      </c>
      <c r="D27" s="96">
        <v>5.0600000000000003E-05</v>
      </c>
      <c r="E27" s="103">
        <v>0.0002306</v>
      </c>
      <c r="F27" s="96">
        <v>0.0036051</v>
      </c>
      <c r="G27" s="96">
        <v>0.008827100000000001</v>
      </c>
      <c r="H27" s="103">
        <v>0.012350700000000001</v>
      </c>
      <c r="I27" s="103">
        <v>0.0040297</v>
      </c>
      <c r="J27" s="96">
        <v>0.0312816</v>
      </c>
      <c r="K27" s="96">
        <v>29.808055</v>
      </c>
      <c r="L27" s="103"/>
      <c r="M27" s="96"/>
    </row>
    <row r="28" spans="1:13" ht="12.75">
      <c r="A28" s="99"/>
      <c r="B28" s="95">
        <v>38091</v>
      </c>
      <c r="C28" s="96">
        <v>0.00020225</v>
      </c>
      <c r="D28" s="96">
        <v>5.055E-05</v>
      </c>
      <c r="E28" s="96">
        <v>0.0001517</v>
      </c>
      <c r="F28" s="96">
        <v>0.0022359</v>
      </c>
      <c r="G28" s="96">
        <v>0.0051767</v>
      </c>
      <c r="H28" s="96">
        <v>0.0083929</v>
      </c>
      <c r="I28" s="96">
        <v>0.0020111</v>
      </c>
      <c r="J28" s="96">
        <v>0.0270999</v>
      </c>
      <c r="K28" s="96">
        <v>16.2352079</v>
      </c>
      <c r="L28" s="96"/>
      <c r="M28" s="96"/>
    </row>
    <row r="29" spans="1:13" ht="12.75">
      <c r="A29" s="99"/>
      <c r="B29" s="95">
        <v>38097</v>
      </c>
      <c r="C29" s="96">
        <v>0.00020065</v>
      </c>
      <c r="D29" s="96">
        <v>5.015E-05</v>
      </c>
      <c r="E29" s="96">
        <v>0.00013099999999999999</v>
      </c>
      <c r="F29" s="96">
        <v>0.0026973</v>
      </c>
      <c r="G29" s="96">
        <v>0.0056483</v>
      </c>
      <c r="H29" s="96">
        <v>0.0138434</v>
      </c>
      <c r="I29" s="96">
        <v>0.0022069</v>
      </c>
      <c r="J29" s="96">
        <v>0.0165519</v>
      </c>
      <c r="K29" s="96">
        <v>36.2247118</v>
      </c>
      <c r="L29" s="96"/>
      <c r="M29" s="96"/>
    </row>
    <row r="30" spans="1:13" ht="12.75">
      <c r="A30" s="99"/>
      <c r="B30" s="95">
        <v>38103</v>
      </c>
      <c r="C30" s="96">
        <v>0.0008527</v>
      </c>
      <c r="D30" s="96">
        <v>5.015E-05</v>
      </c>
      <c r="E30" s="96">
        <v>0.0002201</v>
      </c>
      <c r="F30" s="96">
        <v>0.002388</v>
      </c>
      <c r="G30" s="96">
        <v>0.0058182</v>
      </c>
      <c r="H30" s="96">
        <v>0.0112352</v>
      </c>
      <c r="I30" s="96">
        <v>0.0030401</v>
      </c>
      <c r="J30" s="96">
        <v>0.0453422</v>
      </c>
      <c r="K30" s="96">
        <v>33.9954988</v>
      </c>
      <c r="L30" s="96"/>
      <c r="M30" s="96"/>
    </row>
    <row r="31" spans="1:13" ht="12.75">
      <c r="A31" s="99"/>
      <c r="B31" s="95">
        <v>38109</v>
      </c>
      <c r="C31" s="96">
        <v>0.0004208</v>
      </c>
      <c r="D31" s="96">
        <v>5.015E-05</v>
      </c>
      <c r="E31" s="96">
        <v>7.8E-05</v>
      </c>
      <c r="F31" s="96">
        <v>0.0020871</v>
      </c>
      <c r="G31" s="96">
        <v>0.0021958</v>
      </c>
      <c r="H31" s="96">
        <v>0.0040126</v>
      </c>
      <c r="I31" s="96">
        <v>0.0012038</v>
      </c>
      <c r="J31" s="96">
        <v>0.007192</v>
      </c>
      <c r="K31" s="96">
        <v>20.2579734</v>
      </c>
      <c r="L31" s="96"/>
      <c r="M31" s="96"/>
    </row>
    <row r="32" spans="1:13" ht="12.75">
      <c r="A32" s="99"/>
      <c r="B32" s="95">
        <v>38115</v>
      </c>
      <c r="C32" s="96">
        <v>0.0012486</v>
      </c>
      <c r="D32" s="96">
        <v>5.075E-05</v>
      </c>
      <c r="E32" s="96">
        <v>0.0001268</v>
      </c>
      <c r="F32" s="96">
        <v>0.0022436</v>
      </c>
      <c r="G32" s="96">
        <v>0.0061078</v>
      </c>
      <c r="H32" s="96">
        <v>0.009335</v>
      </c>
      <c r="I32" s="96">
        <v>0.0033682</v>
      </c>
      <c r="J32" s="96">
        <v>0.0180612</v>
      </c>
      <c r="K32" s="96">
        <v>37.7685059</v>
      </c>
      <c r="L32" s="96"/>
      <c r="M32" s="96"/>
    </row>
    <row r="33" spans="1:13" ht="12.75">
      <c r="A33" s="99"/>
      <c r="B33" s="95">
        <v>38121</v>
      </c>
      <c r="C33" s="96">
        <v>0.0013458</v>
      </c>
      <c r="D33" s="96">
        <v>5.13E-05</v>
      </c>
      <c r="E33" s="96">
        <v>0.0001882</v>
      </c>
      <c r="F33" s="96">
        <v>0.0029369</v>
      </c>
      <c r="G33" s="96">
        <v>0.0076073</v>
      </c>
      <c r="H33" s="96">
        <v>0.0132415</v>
      </c>
      <c r="I33" s="96">
        <v>0.009352300000000001</v>
      </c>
      <c r="J33" s="96">
        <v>0.0385955</v>
      </c>
      <c r="K33" s="96">
        <v>52.1791377</v>
      </c>
      <c r="L33" s="96"/>
      <c r="M33" s="96"/>
    </row>
    <row r="34" spans="1:13" ht="12.75">
      <c r="A34" s="99"/>
      <c r="B34" s="95">
        <v>38127</v>
      </c>
      <c r="C34" s="96">
        <v>0.0015925</v>
      </c>
      <c r="D34" s="96">
        <v>5.075E-05</v>
      </c>
      <c r="E34" s="96">
        <v>0.0002227</v>
      </c>
      <c r="F34" s="96">
        <v>0.0034104</v>
      </c>
      <c r="G34" s="96">
        <v>0.0088897</v>
      </c>
      <c r="H34" s="96">
        <v>0.0120746</v>
      </c>
      <c r="I34" s="96">
        <v>0.0066264</v>
      </c>
      <c r="J34" s="96">
        <v>0.0389636</v>
      </c>
      <c r="K34" s="96">
        <v>29.5947248</v>
      </c>
      <c r="L34" s="96"/>
      <c r="M34" s="96"/>
    </row>
    <row r="35" spans="1:13" ht="12.75">
      <c r="A35" s="99"/>
      <c r="B35" s="95">
        <v>38133</v>
      </c>
      <c r="C35" s="96">
        <v>0.0009019</v>
      </c>
      <c r="D35" s="96">
        <v>5.075E-05</v>
      </c>
      <c r="E35" s="96">
        <v>0.0001268</v>
      </c>
      <c r="F35" s="96">
        <v>0.003247</v>
      </c>
      <c r="G35" s="96">
        <v>0.004706999999999999</v>
      </c>
      <c r="H35" s="96">
        <v>0.0115673</v>
      </c>
      <c r="I35" s="96">
        <v>0.0049606</v>
      </c>
      <c r="J35" s="96">
        <v>0.0263816</v>
      </c>
      <c r="K35" s="96">
        <v>30.1584338</v>
      </c>
      <c r="L35" s="96"/>
      <c r="M35" s="96"/>
    </row>
    <row r="36" spans="1:13" ht="12.75">
      <c r="A36" s="94"/>
      <c r="B36" s="95">
        <v>38139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2.75">
      <c r="A37" s="99"/>
      <c r="B37" s="95">
        <v>38145</v>
      </c>
      <c r="C37" s="96">
        <v>0.001754</v>
      </c>
      <c r="D37" s="96">
        <v>5.195E-05</v>
      </c>
      <c r="E37" s="96">
        <v>0.0002048</v>
      </c>
      <c r="F37" s="96">
        <v>0.0033638</v>
      </c>
      <c r="G37" s="96">
        <v>0.0098028</v>
      </c>
      <c r="H37" s="96">
        <v>0.010904800000000001</v>
      </c>
      <c r="I37" s="96">
        <v>0.0060351</v>
      </c>
      <c r="J37" s="96">
        <v>0.029079400000000002</v>
      </c>
      <c r="K37" s="96">
        <v>34.9068535</v>
      </c>
      <c r="L37" s="96"/>
      <c r="M37" s="96"/>
    </row>
    <row r="38" spans="1:13" ht="12.75">
      <c r="A38" s="99"/>
      <c r="B38" s="95">
        <v>38151</v>
      </c>
      <c r="C38" s="96">
        <v>0.0009752000000000001</v>
      </c>
      <c r="D38" s="96">
        <v>5.13E-05</v>
      </c>
      <c r="E38" s="96">
        <v>0.0001426</v>
      </c>
      <c r="F38" s="96">
        <v>0.0027515</v>
      </c>
      <c r="G38" s="96">
        <v>0.0055743</v>
      </c>
      <c r="H38" s="96">
        <v>0.0060362</v>
      </c>
      <c r="I38" s="96">
        <v>0.0033759999999999997</v>
      </c>
      <c r="J38" s="96">
        <v>0.0194004</v>
      </c>
      <c r="K38" s="96">
        <v>15.7107677</v>
      </c>
      <c r="L38" s="96"/>
      <c r="M38" s="96"/>
    </row>
    <row r="39" spans="1:13" ht="12.75">
      <c r="A39" s="99"/>
      <c r="B39" s="95">
        <v>38157</v>
      </c>
      <c r="C39" s="96">
        <v>0.0007185000000000001</v>
      </c>
      <c r="D39" s="96">
        <v>5.13E-05</v>
      </c>
      <c r="E39" s="96">
        <v>0.0001226</v>
      </c>
      <c r="F39" s="96">
        <v>0.0024236</v>
      </c>
      <c r="G39" s="96">
        <v>0.0047617</v>
      </c>
      <c r="H39" s="96">
        <v>0.0066208000000000005</v>
      </c>
      <c r="I39" s="96">
        <v>0.0012432</v>
      </c>
      <c r="J39" s="96">
        <v>0.0147812</v>
      </c>
      <c r="K39" s="96">
        <v>20.5294968</v>
      </c>
      <c r="L39" s="96"/>
      <c r="M39" s="96"/>
    </row>
    <row r="40" spans="1:13" ht="12.75">
      <c r="A40" s="99"/>
      <c r="B40" s="95">
        <v>38163</v>
      </c>
      <c r="C40" s="96">
        <v>0.0016823</v>
      </c>
      <c r="D40" s="97">
        <v>5.13E-05</v>
      </c>
      <c r="E40" s="96">
        <v>0.0003279</v>
      </c>
      <c r="F40" s="97">
        <v>0.0031621</v>
      </c>
      <c r="G40" s="97">
        <v>0.0082517</v>
      </c>
      <c r="H40" s="96">
        <v>0.010202</v>
      </c>
      <c r="I40" s="96">
        <v>0.0054802</v>
      </c>
      <c r="J40" s="97">
        <v>0.025046</v>
      </c>
      <c r="K40" s="97">
        <v>29.0834538</v>
      </c>
      <c r="L40" s="96"/>
      <c r="M40" s="96"/>
    </row>
    <row r="41" spans="1:13" ht="12.75">
      <c r="A41" s="99"/>
      <c r="B41" s="95">
        <v>38169</v>
      </c>
      <c r="C41" s="96">
        <v>0.0008098000000000001</v>
      </c>
      <c r="D41" s="96">
        <v>5.13E-05</v>
      </c>
      <c r="E41" s="96">
        <v>0.0001853</v>
      </c>
      <c r="F41" s="96">
        <v>0.0030481</v>
      </c>
      <c r="G41" s="96">
        <v>0.0058709</v>
      </c>
      <c r="H41" s="96">
        <v>0.0101108</v>
      </c>
      <c r="I41" s="96">
        <v>0.0021157</v>
      </c>
      <c r="J41" s="96">
        <v>0.0203242</v>
      </c>
      <c r="K41" s="96">
        <v>30.7942452</v>
      </c>
      <c r="L41" s="96"/>
      <c r="M41" s="96"/>
    </row>
    <row r="42" spans="1:13" ht="12.75">
      <c r="A42" s="99"/>
      <c r="B42" s="95">
        <v>38175</v>
      </c>
      <c r="C42" s="96">
        <v>0.0002053</v>
      </c>
      <c r="D42" s="96">
        <v>5.13E-05</v>
      </c>
      <c r="E42" s="96">
        <v>7.13E-05</v>
      </c>
      <c r="F42" s="96">
        <v>0.0024949</v>
      </c>
      <c r="G42" s="96">
        <v>0.0030281</v>
      </c>
      <c r="H42" s="96">
        <v>0.0031193</v>
      </c>
      <c r="I42" s="96">
        <v>0.00051325</v>
      </c>
      <c r="J42" s="96">
        <v>0.0082004</v>
      </c>
      <c r="K42" s="96">
        <v>34.215828</v>
      </c>
      <c r="L42" s="96"/>
      <c r="M42" s="96"/>
    </row>
    <row r="43" spans="1:13" ht="12.75">
      <c r="A43" s="99"/>
      <c r="B43" s="95">
        <v>38181</v>
      </c>
      <c r="C43" s="96">
        <v>0.0002053</v>
      </c>
      <c r="D43" s="96">
        <v>5.13E-05</v>
      </c>
      <c r="E43" s="96">
        <v>2.565E-05</v>
      </c>
      <c r="F43" s="96">
        <v>0.0027088</v>
      </c>
      <c r="G43" s="96">
        <v>0.00102645</v>
      </c>
      <c r="H43" s="96">
        <v>0.0002965</v>
      </c>
      <c r="I43" s="96">
        <v>0.00051325</v>
      </c>
      <c r="J43" s="96">
        <v>0.0035527</v>
      </c>
      <c r="K43" s="96">
        <v>1.1690407999999999</v>
      </c>
      <c r="L43" s="96"/>
      <c r="M43" s="96"/>
    </row>
    <row r="44" spans="1:13" ht="12.75">
      <c r="A44" s="99"/>
      <c r="B44" s="95">
        <v>38187</v>
      </c>
      <c r="C44" s="96">
        <v>0.0012631</v>
      </c>
      <c r="D44" s="96">
        <v>5.13E-05</v>
      </c>
      <c r="E44" s="96">
        <v>7.13E-05</v>
      </c>
      <c r="F44" s="96">
        <v>0.0028228</v>
      </c>
      <c r="G44" s="96">
        <v>0.0053377</v>
      </c>
      <c r="H44" s="96">
        <v>0.004967</v>
      </c>
      <c r="I44" s="96">
        <v>0.0025348000000000002</v>
      </c>
      <c r="J44" s="96">
        <v>0.016628900000000002</v>
      </c>
      <c r="K44" s="96">
        <v>26.9164513</v>
      </c>
      <c r="L44" s="96"/>
      <c r="M44" s="96"/>
    </row>
    <row r="45" spans="1:13" ht="12.75">
      <c r="A45" s="99"/>
      <c r="B45" s="104">
        <v>38193</v>
      </c>
      <c r="C45" s="96">
        <v>0.0006472</v>
      </c>
      <c r="D45" s="96">
        <v>5.13E-05</v>
      </c>
      <c r="E45" s="96">
        <v>5.13E-05</v>
      </c>
      <c r="F45" s="96">
        <v>0.0024749</v>
      </c>
      <c r="G45" s="96">
        <v>0.0028855</v>
      </c>
      <c r="H45" s="96">
        <v>0.0029055</v>
      </c>
      <c r="I45" s="96">
        <v>0.0023209999999999997</v>
      </c>
      <c r="J45" s="96">
        <v>0.012009800000000001</v>
      </c>
      <c r="K45" s="96">
        <v>18.2484416</v>
      </c>
      <c r="L45" s="96"/>
      <c r="M45" s="96"/>
    </row>
    <row r="46" spans="1:13" ht="12.75">
      <c r="A46" s="94"/>
      <c r="B46" s="89">
        <v>38199</v>
      </c>
      <c r="C46" s="96">
        <v>0.00044199999999999996</v>
      </c>
      <c r="D46" s="96">
        <v>5.13E-05</v>
      </c>
      <c r="E46" s="96">
        <v>8.27E-05</v>
      </c>
      <c r="F46" s="96">
        <v>0.00102645</v>
      </c>
      <c r="G46" s="96">
        <v>0.0021556</v>
      </c>
      <c r="H46" s="96">
        <v>0.0038094</v>
      </c>
      <c r="I46" s="96">
        <v>0.0036639</v>
      </c>
      <c r="J46" s="96">
        <v>0.010778</v>
      </c>
      <c r="K46" s="96">
        <v>20.6720627</v>
      </c>
      <c r="L46" s="96"/>
      <c r="M46" s="96"/>
    </row>
    <row r="47" spans="1:13" ht="12.75">
      <c r="A47" s="94"/>
      <c r="B47" s="89">
        <v>38205</v>
      </c>
      <c r="C47" s="96">
        <v>0.0004819</v>
      </c>
      <c r="D47" s="96">
        <v>5.13E-05</v>
      </c>
      <c r="E47" s="96">
        <v>9.120000000000001E-05</v>
      </c>
      <c r="F47" s="96">
        <v>0.00102645</v>
      </c>
      <c r="G47" s="96">
        <v>0.0076872</v>
      </c>
      <c r="H47" s="96">
        <v>0.0033474</v>
      </c>
      <c r="I47" s="96">
        <v>0.00051325</v>
      </c>
      <c r="J47" s="96">
        <v>0.009688800000000001</v>
      </c>
      <c r="K47" s="96">
        <v>12.6598563</v>
      </c>
      <c r="L47" s="96"/>
      <c r="M47" s="96"/>
    </row>
    <row r="48" spans="1:13" ht="12.75">
      <c r="A48" s="94"/>
      <c r="B48" s="89">
        <v>38211</v>
      </c>
      <c r="C48" s="96">
        <v>0.0010151000000000001</v>
      </c>
      <c r="D48" s="96">
        <v>5.13E-05</v>
      </c>
      <c r="E48" s="96">
        <v>7.13E-05</v>
      </c>
      <c r="F48" s="96">
        <v>0.0035299</v>
      </c>
      <c r="G48" s="96">
        <v>0.0078212</v>
      </c>
      <c r="H48" s="96">
        <v>0.0059735000000000005</v>
      </c>
      <c r="I48" s="96">
        <v>0.0036754</v>
      </c>
      <c r="J48" s="96">
        <v>0.027098900000000002</v>
      </c>
      <c r="K48" s="96">
        <v>24.6068829</v>
      </c>
      <c r="L48" s="96"/>
      <c r="M48" s="96"/>
    </row>
    <row r="49" spans="1:13" ht="12.75">
      <c r="A49" s="94"/>
      <c r="B49" s="89">
        <v>38217</v>
      </c>
      <c r="C49" s="96">
        <v>0.0011804</v>
      </c>
      <c r="D49" s="96">
        <v>5.13E-05</v>
      </c>
      <c r="E49" s="96">
        <v>0.0001939</v>
      </c>
      <c r="F49" s="96">
        <v>0.0037153</v>
      </c>
      <c r="G49" s="96">
        <v>0.0079951</v>
      </c>
      <c r="H49" s="96">
        <v>0.0130362</v>
      </c>
      <c r="I49" s="96">
        <v>0.0060876</v>
      </c>
      <c r="J49" s="96">
        <v>0.0352081</v>
      </c>
      <c r="K49" s="96">
        <v>39.6333341</v>
      </c>
      <c r="L49" s="96"/>
      <c r="M49" s="96"/>
    </row>
    <row r="50" spans="1:13" ht="12.75">
      <c r="A50" s="94"/>
      <c r="B50" s="89">
        <v>38223</v>
      </c>
      <c r="C50" s="96">
        <v>0.000576</v>
      </c>
      <c r="D50" s="96">
        <v>5.13E-05</v>
      </c>
      <c r="E50" s="96">
        <v>0.0002566</v>
      </c>
      <c r="F50" s="96">
        <v>0.0029568</v>
      </c>
      <c r="G50" s="96">
        <v>0.0046819</v>
      </c>
      <c r="H50" s="96">
        <v>0.0076872</v>
      </c>
      <c r="I50" s="96">
        <v>0.003202</v>
      </c>
      <c r="J50" s="96">
        <v>0.0202216</v>
      </c>
      <c r="K50" s="96">
        <v>23.9795928</v>
      </c>
      <c r="L50" s="96"/>
      <c r="M50" s="96"/>
    </row>
    <row r="51" spans="1:13" ht="12.75">
      <c r="A51" s="94">
        <v>4</v>
      </c>
      <c r="B51" s="89">
        <v>38230</v>
      </c>
      <c r="C51" s="96">
        <v>0.0007103</v>
      </c>
      <c r="D51" s="96">
        <v>5.075E-05</v>
      </c>
      <c r="E51" s="96">
        <v>0.0001466</v>
      </c>
      <c r="F51" s="96">
        <v>0.0029426</v>
      </c>
      <c r="G51" s="96">
        <v>0.0068293</v>
      </c>
      <c r="H51" s="96">
        <v>0.0046478</v>
      </c>
      <c r="I51" s="96">
        <v>0.00050735</v>
      </c>
      <c r="J51" s="96">
        <v>0.0135967</v>
      </c>
      <c r="K51" s="96">
        <v>20.5190092</v>
      </c>
      <c r="L51" s="96"/>
      <c r="M51" s="96"/>
    </row>
    <row r="52" spans="1:13" ht="12.75">
      <c r="A52" s="94"/>
      <c r="B52" s="89">
        <v>38235</v>
      </c>
      <c r="C52" s="96">
        <v>0.0006214</v>
      </c>
      <c r="D52" s="96">
        <v>5.015E-05</v>
      </c>
      <c r="E52" s="96">
        <v>0.0002173</v>
      </c>
      <c r="F52" s="96">
        <v>0.002558</v>
      </c>
      <c r="G52" s="96">
        <v>0.0040739</v>
      </c>
      <c r="H52" s="96">
        <v>0.0029788</v>
      </c>
      <c r="I52" s="96">
        <v>0.0023769</v>
      </c>
      <c r="J52" s="96">
        <v>0.0122384</v>
      </c>
      <c r="K52" s="96">
        <v>24.4377479</v>
      </c>
      <c r="L52" s="96"/>
      <c r="M52" s="96"/>
    </row>
    <row r="53" spans="1:13" ht="12.75">
      <c r="A53" s="94"/>
      <c r="B53" s="89">
        <v>38241</v>
      </c>
      <c r="C53" s="96">
        <v>0.0004821</v>
      </c>
      <c r="D53" s="96">
        <v>5.015E-05</v>
      </c>
      <c r="E53" s="96">
        <v>0.0001003</v>
      </c>
      <c r="F53" s="96">
        <v>0.0026583</v>
      </c>
      <c r="G53" s="96">
        <v>0.0047259</v>
      </c>
      <c r="H53" s="96">
        <v>0.0036726000000000003</v>
      </c>
      <c r="I53" s="96">
        <v>0.00282</v>
      </c>
      <c r="J53" s="96">
        <v>0.0110346</v>
      </c>
      <c r="K53" s="96">
        <v>15.6044912</v>
      </c>
      <c r="L53" s="96"/>
      <c r="M53" s="96"/>
    </row>
    <row r="54" spans="1:13" ht="12.75">
      <c r="A54" s="94"/>
      <c r="B54" s="89">
        <v>38247</v>
      </c>
      <c r="C54" s="96">
        <v>0.0008638000000000001</v>
      </c>
      <c r="D54" s="96">
        <v>5.015E-05</v>
      </c>
      <c r="E54" s="96">
        <v>2.51E-05</v>
      </c>
      <c r="F54" s="96">
        <v>0.0022766</v>
      </c>
      <c r="G54" s="96">
        <v>0.0031488</v>
      </c>
      <c r="H54" s="96">
        <v>0.0046953</v>
      </c>
      <c r="I54" s="96">
        <v>0.0022264</v>
      </c>
      <c r="J54" s="96">
        <v>0.0173544</v>
      </c>
      <c r="K54" s="96">
        <v>20.5087599</v>
      </c>
      <c r="L54" s="96"/>
      <c r="M54" s="96"/>
    </row>
    <row r="55" spans="1:13" ht="12.75">
      <c r="A55" s="94"/>
      <c r="B55" s="89">
        <v>38253</v>
      </c>
      <c r="C55" s="96">
        <v>0.0011035</v>
      </c>
      <c r="D55" s="96">
        <v>5.015E-05</v>
      </c>
      <c r="E55" s="96">
        <v>0.0001616</v>
      </c>
      <c r="F55" s="96">
        <v>0.0027698</v>
      </c>
      <c r="G55" s="96">
        <v>0.0120378</v>
      </c>
      <c r="H55" s="96">
        <v>0.010232100000000001</v>
      </c>
      <c r="I55" s="96">
        <v>0.0019951</v>
      </c>
      <c r="J55" s="96">
        <v>0.0254799</v>
      </c>
      <c r="K55" s="96">
        <v>30.9303309</v>
      </c>
      <c r="L55" s="96"/>
      <c r="M55" s="96"/>
    </row>
    <row r="56" spans="1:13" ht="12.75">
      <c r="A56" s="94"/>
      <c r="B56" s="89">
        <v>38259</v>
      </c>
      <c r="C56" s="96">
        <v>0.0005127</v>
      </c>
      <c r="D56" s="96">
        <v>5.015E-05</v>
      </c>
      <c r="E56" s="96">
        <v>2.51E-05</v>
      </c>
      <c r="F56" s="96">
        <v>0.0022961</v>
      </c>
      <c r="G56" s="96">
        <v>0.0027977</v>
      </c>
      <c r="H56" s="96">
        <v>0.0032296</v>
      </c>
      <c r="I56" s="96">
        <v>0.0023769</v>
      </c>
      <c r="J56" s="96">
        <v>0.0111349</v>
      </c>
      <c r="K56" s="96">
        <v>14.2112331</v>
      </c>
      <c r="L56" s="96"/>
      <c r="M56" s="96"/>
    </row>
    <row r="57" spans="1:13" ht="12.75">
      <c r="A57" s="94"/>
      <c r="B57" s="89">
        <v>38265</v>
      </c>
      <c r="C57" s="96">
        <v>0.00020065</v>
      </c>
      <c r="D57" s="96">
        <v>5.015E-05</v>
      </c>
      <c r="E57" s="96">
        <v>5.02E-05</v>
      </c>
      <c r="F57" s="96">
        <v>0.0023769</v>
      </c>
      <c r="G57" s="96">
        <v>0.0038928</v>
      </c>
      <c r="H57" s="96">
        <v>0.0078942</v>
      </c>
      <c r="I57" s="96">
        <v>0.0011229999999999999</v>
      </c>
      <c r="J57" s="96">
        <v>0.0193607</v>
      </c>
      <c r="K57" s="96">
        <v>15.3815699</v>
      </c>
      <c r="L57" s="96"/>
      <c r="M57" s="96"/>
    </row>
    <row r="58" spans="1:13" ht="12.75">
      <c r="A58" s="94"/>
      <c r="B58" s="89">
        <v>38271</v>
      </c>
      <c r="C58" s="96">
        <v>0.00020065</v>
      </c>
      <c r="D58" s="96">
        <v>5.015E-05</v>
      </c>
      <c r="E58" s="96">
        <v>8.08E-05</v>
      </c>
      <c r="F58" s="96">
        <v>0.0024271</v>
      </c>
      <c r="G58" s="96">
        <v>0.0045337</v>
      </c>
      <c r="H58" s="96">
        <v>0.0081951</v>
      </c>
      <c r="I58" s="96">
        <v>0.00050155</v>
      </c>
      <c r="J58" s="96">
        <v>0.017856</v>
      </c>
      <c r="K58" s="96">
        <v>16.078198999999998</v>
      </c>
      <c r="L58" s="96"/>
      <c r="M58" s="96"/>
    </row>
    <row r="59" spans="1:13" ht="12.75">
      <c r="A59" s="94"/>
      <c r="B59" s="89">
        <v>38277</v>
      </c>
      <c r="C59" s="96">
        <v>0.00020065</v>
      </c>
      <c r="D59" s="96">
        <v>5.015E-05</v>
      </c>
      <c r="E59" s="96">
        <v>0.0001115</v>
      </c>
      <c r="F59" s="96">
        <v>0.0022766</v>
      </c>
      <c r="G59" s="96">
        <v>0.0030986</v>
      </c>
      <c r="H59" s="96">
        <v>0.0075849</v>
      </c>
      <c r="I59" s="96">
        <v>0.0015437</v>
      </c>
      <c r="J59" s="96">
        <v>0.014044</v>
      </c>
      <c r="K59" s="96">
        <v>15.7995474</v>
      </c>
      <c r="L59" s="96"/>
      <c r="M59" s="96"/>
    </row>
    <row r="60" spans="1:13" ht="12.75">
      <c r="A60" s="94"/>
      <c r="B60" s="89">
        <v>38283</v>
      </c>
      <c r="C60" s="96">
        <v>0.0004208</v>
      </c>
      <c r="D60" s="96">
        <v>5.015E-05</v>
      </c>
      <c r="E60" s="96">
        <v>2.51E-05</v>
      </c>
      <c r="F60" s="96">
        <v>0.0022571</v>
      </c>
      <c r="G60" s="96">
        <v>0.0035222</v>
      </c>
      <c r="H60" s="96">
        <v>0.0040321</v>
      </c>
      <c r="I60" s="96">
        <v>0.003642</v>
      </c>
      <c r="J60" s="96">
        <v>0.013341800000000001</v>
      </c>
      <c r="K60" s="96">
        <v>13.5981995</v>
      </c>
      <c r="L60" s="96"/>
      <c r="M60" s="96"/>
    </row>
    <row r="61" spans="1:13" ht="12.75">
      <c r="A61" s="94"/>
      <c r="B61" s="89">
        <v>38289</v>
      </c>
      <c r="C61" s="96">
        <v>0.0012149</v>
      </c>
      <c r="D61" s="96">
        <v>5.015E-05</v>
      </c>
      <c r="E61" s="96">
        <v>0.00013099999999999999</v>
      </c>
      <c r="F61" s="96">
        <v>0.0026193</v>
      </c>
      <c r="G61" s="96">
        <v>0.0056984</v>
      </c>
      <c r="H61" s="96">
        <v>0.0068827</v>
      </c>
      <c r="I61" s="96">
        <v>0.0034915000000000002</v>
      </c>
      <c r="J61" s="96">
        <v>0.0275865</v>
      </c>
      <c r="K61" s="96">
        <v>33.1595439</v>
      </c>
      <c r="L61" s="96"/>
      <c r="M61" s="96"/>
    </row>
    <row r="62" spans="1:13" ht="12.75">
      <c r="A62" s="94"/>
      <c r="B62" s="89">
        <v>38295</v>
      </c>
      <c r="C62" s="96">
        <v>0.0004013</v>
      </c>
      <c r="D62" s="96">
        <v>5.015E-05</v>
      </c>
      <c r="E62" s="96">
        <v>0.0001198</v>
      </c>
      <c r="F62" s="96">
        <v>0.0024884</v>
      </c>
      <c r="G62" s="96">
        <v>0.0043943</v>
      </c>
      <c r="H62" s="96">
        <v>0.0071725</v>
      </c>
      <c r="I62" s="96">
        <v>0.0035222</v>
      </c>
      <c r="J62" s="96">
        <v>0.0200629</v>
      </c>
      <c r="K62" s="96">
        <v>14.3226937</v>
      </c>
      <c r="L62" s="96"/>
      <c r="M62" s="96"/>
    </row>
    <row r="63" spans="1:13" ht="12.75">
      <c r="A63" s="94"/>
      <c r="B63" s="89">
        <v>38301</v>
      </c>
      <c r="C63" s="96">
        <v>0.0011425</v>
      </c>
      <c r="D63" s="96">
        <v>5.015E-05</v>
      </c>
      <c r="E63" s="96">
        <v>0.0002619</v>
      </c>
      <c r="F63" s="96">
        <v>0.0024577</v>
      </c>
      <c r="G63" s="96">
        <v>0.0074121000000000005</v>
      </c>
      <c r="H63" s="96">
        <v>0.0135425</v>
      </c>
      <c r="I63" s="96">
        <v>0.0038231000000000003</v>
      </c>
      <c r="J63" s="96">
        <v>0.0364142</v>
      </c>
      <c r="K63" s="96">
        <v>26.5276351</v>
      </c>
      <c r="L63" s="96"/>
      <c r="M63" s="96"/>
    </row>
    <row r="64" spans="1:13" ht="12.75">
      <c r="A64" s="94"/>
      <c r="B64" s="89">
        <v>38307</v>
      </c>
      <c r="C64" s="96">
        <v>0.0022682</v>
      </c>
      <c r="D64" s="96">
        <v>5.015E-05</v>
      </c>
      <c r="E64" s="96">
        <v>0.0010227</v>
      </c>
      <c r="F64" s="96">
        <v>0.0034302</v>
      </c>
      <c r="G64" s="96">
        <v>0.0156491</v>
      </c>
      <c r="H64" s="96">
        <v>0.0195613</v>
      </c>
      <c r="I64" s="96">
        <v>0.0047761</v>
      </c>
      <c r="J64" s="96">
        <v>0.0550727</v>
      </c>
      <c r="K64" s="96">
        <v>34.8314537</v>
      </c>
      <c r="L64" s="96"/>
      <c r="M64" s="96"/>
    </row>
    <row r="65" spans="1:13" ht="12.75">
      <c r="A65" s="94"/>
      <c r="B65" s="89">
        <v>38313</v>
      </c>
      <c r="C65" s="96">
        <v>0.0018057000000000001</v>
      </c>
      <c r="D65" s="96">
        <v>5.015E-05</v>
      </c>
      <c r="E65" s="96">
        <v>0.00043190000000000004</v>
      </c>
      <c r="F65" s="96">
        <v>0.002388</v>
      </c>
      <c r="G65" s="96">
        <v>0.0125393</v>
      </c>
      <c r="H65" s="96">
        <v>0.0085072</v>
      </c>
      <c r="I65" s="96">
        <v>0.0056483</v>
      </c>
      <c r="J65" s="96">
        <v>0.042332800000000004</v>
      </c>
      <c r="K65" s="96">
        <v>23.768984</v>
      </c>
      <c r="L65" s="96"/>
      <c r="M65" s="96"/>
    </row>
    <row r="66" spans="1:13" ht="12.75">
      <c r="A66" s="94"/>
      <c r="B66" s="89">
        <v>38319</v>
      </c>
      <c r="C66" s="96">
        <v>0.0004124</v>
      </c>
      <c r="D66" s="96">
        <v>5.015E-05</v>
      </c>
      <c r="E66" s="96">
        <v>6.69E-05</v>
      </c>
      <c r="F66" s="96">
        <v>0.00100315</v>
      </c>
      <c r="G66" s="96">
        <v>0.0029899</v>
      </c>
      <c r="H66" s="96">
        <v>0.002519</v>
      </c>
      <c r="I66" s="96">
        <v>0.00050155</v>
      </c>
      <c r="J66" s="96">
        <v>0.0100315</v>
      </c>
      <c r="K66" s="96">
        <v>8.3316837</v>
      </c>
      <c r="L66" s="96"/>
      <c r="M66" s="96"/>
    </row>
    <row r="67" spans="1:13" ht="12.75">
      <c r="A67" s="94"/>
      <c r="B67" s="89">
        <v>38325</v>
      </c>
      <c r="C67" s="96">
        <v>0.0013133</v>
      </c>
      <c r="D67" s="96">
        <v>4.905E-05</v>
      </c>
      <c r="E67" s="96">
        <v>0.0002915</v>
      </c>
      <c r="F67" s="96">
        <v>0.002384</v>
      </c>
      <c r="G67" s="96">
        <v>0.0110836</v>
      </c>
      <c r="H67" s="96">
        <v>0.0102009</v>
      </c>
      <c r="I67" s="96">
        <v>0.0065336000000000005</v>
      </c>
      <c r="J67" s="96">
        <v>0.0542412</v>
      </c>
      <c r="K67" s="96">
        <v>19.8622881</v>
      </c>
      <c r="L67" s="96"/>
      <c r="M67" s="96"/>
    </row>
    <row r="68" spans="1:13" ht="12.75">
      <c r="A68" s="94"/>
      <c r="B68" s="89">
        <v>38331</v>
      </c>
      <c r="C68" s="96">
        <v>0.00048499999999999997</v>
      </c>
      <c r="D68" s="96">
        <v>4.905E-05</v>
      </c>
      <c r="E68" s="96">
        <v>7.63E-05</v>
      </c>
      <c r="F68" s="96">
        <v>0.0009808500000000001</v>
      </c>
      <c r="G68" s="96">
        <v>0.0024712000000000002</v>
      </c>
      <c r="H68" s="96">
        <v>0.0032559</v>
      </c>
      <c r="I68" s="96">
        <v>0.0047272</v>
      </c>
      <c r="J68" s="96">
        <v>0.0187343</v>
      </c>
      <c r="K68" s="96">
        <v>8.8821755</v>
      </c>
      <c r="L68" s="96"/>
      <c r="M68" s="96"/>
    </row>
    <row r="69" spans="1:13" ht="12.75">
      <c r="A69" s="94"/>
      <c r="B69" s="89">
        <v>38337</v>
      </c>
      <c r="C69" s="96">
        <v>0.0012942000000000001</v>
      </c>
      <c r="D69" s="96">
        <v>4.905E-05</v>
      </c>
      <c r="E69" s="96">
        <v>0.0003133</v>
      </c>
      <c r="F69" s="96">
        <v>0.0027573</v>
      </c>
      <c r="G69" s="96">
        <v>0.0106913</v>
      </c>
      <c r="H69" s="96">
        <v>0.0133396</v>
      </c>
      <c r="I69" s="96">
        <v>0.0038444</v>
      </c>
      <c r="J69" s="96">
        <v>0.053456500000000004</v>
      </c>
      <c r="K69" s="96">
        <v>24.5485893</v>
      </c>
      <c r="L69" s="96"/>
      <c r="M69" s="96"/>
    </row>
    <row r="70" spans="1:13" ht="12.75">
      <c r="A70" s="94"/>
      <c r="B70" s="89">
        <v>38343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ht="12.75">
      <c r="A71" s="94"/>
      <c r="B71" s="89">
        <v>38349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2.75">
      <c r="A72" s="94"/>
      <c r="B72" s="89"/>
      <c r="C72" s="94"/>
      <c r="D72" s="94"/>
      <c r="E72" s="94"/>
      <c r="F72" s="94"/>
      <c r="G72" s="94"/>
      <c r="H72" s="94"/>
      <c r="I72" s="94"/>
      <c r="J72" s="94"/>
      <c r="K72" s="94"/>
      <c r="L72" s="105"/>
      <c r="M72" s="94"/>
    </row>
    <row r="73" spans="1:13" ht="12.75">
      <c r="A73" s="99"/>
      <c r="B73" s="95" t="s">
        <v>28</v>
      </c>
      <c r="C73" s="100">
        <f aca="true" t="shared" si="0" ref="C73:K73">COUNTA(C11:C71)</f>
        <v>55</v>
      </c>
      <c r="D73" s="100">
        <f t="shared" si="0"/>
        <v>55</v>
      </c>
      <c r="E73" s="100">
        <f t="shared" si="0"/>
        <v>55</v>
      </c>
      <c r="F73" s="100">
        <f t="shared" si="0"/>
        <v>55</v>
      </c>
      <c r="G73" s="100">
        <f t="shared" si="0"/>
        <v>55</v>
      </c>
      <c r="H73" s="100">
        <f t="shared" si="0"/>
        <v>55</v>
      </c>
      <c r="I73" s="100">
        <f t="shared" si="0"/>
        <v>55</v>
      </c>
      <c r="J73" s="100">
        <f t="shared" si="0"/>
        <v>55</v>
      </c>
      <c r="K73" s="100">
        <f t="shared" si="0"/>
        <v>55</v>
      </c>
      <c r="L73" s="100"/>
      <c r="M73" s="100">
        <f>COUNTA(M11:M71)</f>
        <v>13</v>
      </c>
    </row>
    <row r="74" spans="1:13" ht="12.75">
      <c r="A74" s="99"/>
      <c r="B74" s="95" t="s">
        <v>29</v>
      </c>
      <c r="C74" s="100">
        <v>7</v>
      </c>
      <c r="D74" s="100">
        <v>55</v>
      </c>
      <c r="E74" s="100">
        <v>4</v>
      </c>
      <c r="F74" s="100">
        <v>5</v>
      </c>
      <c r="G74" s="100">
        <v>1</v>
      </c>
      <c r="H74" s="100">
        <v>0</v>
      </c>
      <c r="I74" s="100">
        <v>6</v>
      </c>
      <c r="J74" s="100">
        <v>0</v>
      </c>
      <c r="K74" s="100">
        <v>0</v>
      </c>
      <c r="L74" s="100"/>
      <c r="M74" s="100">
        <v>0</v>
      </c>
    </row>
    <row r="75" spans="1:13" ht="12.75">
      <c r="A75" s="106"/>
      <c r="B75" s="88" t="s">
        <v>30</v>
      </c>
      <c r="C75" s="100">
        <f aca="true" t="shared" si="1" ref="C75:K75">C74*100/C73</f>
        <v>12.727272727272727</v>
      </c>
      <c r="D75" s="100">
        <f t="shared" si="1"/>
        <v>100</v>
      </c>
      <c r="E75" s="100">
        <f t="shared" si="1"/>
        <v>7.2727272727272725</v>
      </c>
      <c r="F75" s="100">
        <f t="shared" si="1"/>
        <v>9.090909090909092</v>
      </c>
      <c r="G75" s="100">
        <f t="shared" si="1"/>
        <v>1.8181818181818181</v>
      </c>
      <c r="H75" s="100">
        <f t="shared" si="1"/>
        <v>0</v>
      </c>
      <c r="I75" s="100">
        <f t="shared" si="1"/>
        <v>10.909090909090908</v>
      </c>
      <c r="J75" s="100">
        <f t="shared" si="1"/>
        <v>0</v>
      </c>
      <c r="K75" s="100">
        <f t="shared" si="1"/>
        <v>0</v>
      </c>
      <c r="L75" s="100"/>
      <c r="M75" s="100">
        <f>M74*100/M73</f>
        <v>0</v>
      </c>
    </row>
    <row r="76" spans="1:13" ht="12.75">
      <c r="A76" s="106"/>
      <c r="B76" s="89" t="s">
        <v>9</v>
      </c>
      <c r="C76" s="98">
        <f>AVERAGE(C11:C71)</f>
        <v>0.0008781154545454542</v>
      </c>
      <c r="D76" s="98"/>
      <c r="E76" s="98">
        <f aca="true" t="shared" si="2" ref="E76:K76">AVERAGE(E11:E71)</f>
        <v>0.00017834999999999997</v>
      </c>
      <c r="F76" s="98">
        <f t="shared" si="2"/>
        <v>0.002632647272727273</v>
      </c>
      <c r="G76" s="98">
        <f t="shared" si="2"/>
        <v>0.006128257272727273</v>
      </c>
      <c r="H76" s="98">
        <f t="shared" si="2"/>
        <v>0.00823001272727273</v>
      </c>
      <c r="I76" s="98">
        <f t="shared" si="2"/>
        <v>0.0033494999999999996</v>
      </c>
      <c r="J76" s="98">
        <f t="shared" si="2"/>
        <v>0.02689961454545455</v>
      </c>
      <c r="K76" s="98">
        <f t="shared" si="2"/>
        <v>23.803355607272724</v>
      </c>
      <c r="L76" s="98"/>
      <c r="M76" s="98">
        <f>AVERAGE(M11:M71)</f>
        <v>15.754381623076926</v>
      </c>
    </row>
    <row r="77" spans="1:13" ht="12.75">
      <c r="A77" s="106"/>
      <c r="B77" s="89" t="s">
        <v>11</v>
      </c>
      <c r="C77" s="96">
        <f aca="true" t="shared" si="3" ref="C77:K77">MIN(C11:C71)</f>
        <v>0.00020065</v>
      </c>
      <c r="D77" s="96">
        <f t="shared" si="3"/>
        <v>4.2999999999999995E-05</v>
      </c>
      <c r="E77" s="96">
        <f t="shared" si="3"/>
        <v>2.51E-05</v>
      </c>
      <c r="F77" s="96">
        <f t="shared" si="3"/>
        <v>0.0009808500000000001</v>
      </c>
      <c r="G77" s="96">
        <f t="shared" si="3"/>
        <v>0.00102645</v>
      </c>
      <c r="H77" s="96">
        <f t="shared" si="3"/>
        <v>0.0002965</v>
      </c>
      <c r="I77" s="96">
        <f t="shared" si="3"/>
        <v>0.00050155</v>
      </c>
      <c r="J77" s="96">
        <f t="shared" si="3"/>
        <v>0.0035527</v>
      </c>
      <c r="K77" s="96">
        <f t="shared" si="3"/>
        <v>1.1690407999999999</v>
      </c>
      <c r="L77" s="96"/>
      <c r="M77" s="96">
        <f>MIN(M11:M71)</f>
        <v>9.2246958</v>
      </c>
    </row>
    <row r="78" spans="1:13" ht="12.75">
      <c r="A78" s="106"/>
      <c r="B78" s="89" t="s">
        <v>12</v>
      </c>
      <c r="C78" s="96">
        <f aca="true" t="shared" si="4" ref="C78:K78">MAX(C11:C71)</f>
        <v>0.0022682</v>
      </c>
      <c r="D78" s="96">
        <f t="shared" si="4"/>
        <v>5.29E-05</v>
      </c>
      <c r="E78" s="96">
        <f t="shared" si="4"/>
        <v>0.0010227</v>
      </c>
      <c r="F78" s="96">
        <f t="shared" si="4"/>
        <v>0.0037279</v>
      </c>
      <c r="G78" s="96">
        <f t="shared" si="4"/>
        <v>0.0156491</v>
      </c>
      <c r="H78" s="96">
        <f t="shared" si="4"/>
        <v>0.0195613</v>
      </c>
      <c r="I78" s="96">
        <f t="shared" si="4"/>
        <v>0.009352300000000001</v>
      </c>
      <c r="J78" s="96">
        <f t="shared" si="4"/>
        <v>0.076934</v>
      </c>
      <c r="K78" s="96">
        <f t="shared" si="4"/>
        <v>52.1791377</v>
      </c>
      <c r="L78" s="96"/>
      <c r="M78" s="96">
        <f>MAX(M11:M71)</f>
        <v>23.6944609</v>
      </c>
    </row>
    <row r="79" spans="1:13" ht="12.75">
      <c r="A79" s="106"/>
      <c r="B79" s="89" t="s">
        <v>13</v>
      </c>
      <c r="C79" s="96">
        <f aca="true" t="shared" si="5" ref="C79:K79">STDEVP(C11:C71)</f>
        <v>0.0004907402903103481</v>
      </c>
      <c r="D79" s="96">
        <f t="shared" si="5"/>
        <v>1.436592041676418E-06</v>
      </c>
      <c r="E79" s="96">
        <f t="shared" si="5"/>
        <v>0.000146804364871943</v>
      </c>
      <c r="F79" s="96">
        <f t="shared" si="5"/>
        <v>0.0006843399585412166</v>
      </c>
      <c r="G79" s="96">
        <f t="shared" si="5"/>
        <v>0.0031246483385904693</v>
      </c>
      <c r="H79" s="96">
        <f t="shared" si="5"/>
        <v>0.004206200957160727</v>
      </c>
      <c r="I79" s="96">
        <f t="shared" si="5"/>
        <v>0.0019306023390500324</v>
      </c>
      <c r="J79" s="96">
        <f t="shared" si="5"/>
        <v>0.015662922516073277</v>
      </c>
      <c r="K79" s="96">
        <f t="shared" si="5"/>
        <v>9.235962043996999</v>
      </c>
      <c r="L79" s="96"/>
      <c r="M79" s="96">
        <f>STDEVP(M11:M71)</f>
        <v>4.8813697103782765</v>
      </c>
    </row>
    <row r="80" spans="1:3" ht="12.75">
      <c r="A80" s="107"/>
      <c r="B80" s="108"/>
      <c r="C80" s="8"/>
    </row>
    <row r="81" spans="1:3" ht="12.75">
      <c r="A81" s="110" t="s">
        <v>19</v>
      </c>
      <c r="B81" s="111"/>
      <c r="C81" s="112"/>
    </row>
    <row r="82" spans="1:3" ht="12.75">
      <c r="A82" s="110" t="s">
        <v>20</v>
      </c>
      <c r="B82" s="111"/>
      <c r="C82" s="112"/>
    </row>
    <row r="83" spans="1:3" ht="12.75">
      <c r="A83" s="110" t="s">
        <v>21</v>
      </c>
      <c r="B83" s="111"/>
      <c r="C83" s="112"/>
    </row>
    <row r="84" spans="1:3" ht="12.75">
      <c r="A84" s="110" t="s">
        <v>22</v>
      </c>
      <c r="B84" s="111"/>
      <c r="C84" s="112"/>
    </row>
    <row r="85" spans="1:3" ht="12.75">
      <c r="A85" s="110" t="s">
        <v>23</v>
      </c>
      <c r="B85" s="111"/>
      <c r="C85" s="112"/>
    </row>
    <row r="86" spans="1:3" ht="12.75">
      <c r="A86" s="110" t="s">
        <v>24</v>
      </c>
      <c r="B86" s="111"/>
      <c r="C86" s="112"/>
    </row>
    <row r="87" spans="1:3" ht="12.75">
      <c r="A87" s="110" t="s">
        <v>25</v>
      </c>
      <c r="B87" s="111"/>
      <c r="C87" s="112"/>
    </row>
    <row r="88" spans="1:3" ht="12.75">
      <c r="A88" s="110" t="s">
        <v>26</v>
      </c>
      <c r="B88" s="111"/>
      <c r="C88" s="112"/>
    </row>
    <row r="89" spans="1:3" ht="12.75">
      <c r="A89" s="110" t="s">
        <v>27</v>
      </c>
      <c r="B89" s="111"/>
      <c r="C89" s="112"/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50" customWidth="1"/>
    <col min="2" max="2" width="9.7109375" style="84" customWidth="1"/>
    <col min="3" max="7" width="9.7109375" style="50" customWidth="1"/>
    <col min="8" max="8" width="11.57421875" style="50" bestFit="1" customWidth="1"/>
    <col min="9" max="11" width="9.7109375" style="50" customWidth="1"/>
    <col min="12" max="12" width="4.7109375" style="80" customWidth="1"/>
    <col min="13" max="13" width="9.7109375" style="50" customWidth="1"/>
    <col min="14" max="16384" width="9.140625" style="50" customWidth="1"/>
  </cols>
  <sheetData>
    <row r="1" spans="1:4" ht="12.75">
      <c r="A1" s="161" t="s">
        <v>33</v>
      </c>
      <c r="B1" s="120"/>
      <c r="C1" s="121"/>
      <c r="D1" s="162" t="s">
        <v>34</v>
      </c>
    </row>
    <row r="2" spans="1:23" ht="12.75">
      <c r="A2" s="161" t="s">
        <v>35</v>
      </c>
      <c r="B2" s="120"/>
      <c r="C2" s="121"/>
      <c r="D2" s="163" t="s">
        <v>36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12.75">
      <c r="A3" s="161" t="s">
        <v>43</v>
      </c>
      <c r="B3" s="120"/>
      <c r="C3" s="121"/>
      <c r="D3" s="163" t="s">
        <v>37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12.75">
      <c r="A4" s="161" t="s">
        <v>46</v>
      </c>
      <c r="B4" s="120"/>
      <c r="C4" s="121"/>
      <c r="D4" s="163" t="s">
        <v>39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14.25">
      <c r="A5" s="161" t="s">
        <v>40</v>
      </c>
      <c r="B5" s="120"/>
      <c r="C5" s="121"/>
      <c r="D5" s="164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2.75">
      <c r="A6" s="161" t="s">
        <v>41</v>
      </c>
      <c r="B6" s="120"/>
      <c r="C6" s="121"/>
      <c r="D6" s="164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2.75">
      <c r="A7" s="165" t="s">
        <v>42</v>
      </c>
      <c r="B7" s="120"/>
      <c r="C7" s="121"/>
      <c r="D7" s="121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 ht="12.75">
      <c r="A8" s="49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13" ht="12.75">
      <c r="A9" s="49"/>
      <c r="B9" s="51"/>
      <c r="C9" s="52"/>
      <c r="D9" s="52"/>
      <c r="E9" s="52"/>
      <c r="F9" s="52"/>
      <c r="G9" s="52"/>
      <c r="H9" s="52"/>
      <c r="I9" s="52"/>
      <c r="J9" s="52"/>
      <c r="K9" s="53"/>
      <c r="L9" s="54"/>
      <c r="M9" s="53"/>
    </row>
    <row r="10" spans="1:13" ht="12.75">
      <c r="A10" s="55" t="s">
        <v>18</v>
      </c>
      <c r="B10" s="56" t="s">
        <v>0</v>
      </c>
      <c r="C10" s="55" t="s">
        <v>1</v>
      </c>
      <c r="D10" s="57" t="s">
        <v>2</v>
      </c>
      <c r="E10" s="57" t="s">
        <v>3</v>
      </c>
      <c r="F10" s="57" t="s">
        <v>4</v>
      </c>
      <c r="G10" s="58" t="s">
        <v>5</v>
      </c>
      <c r="H10" s="59" t="s">
        <v>15</v>
      </c>
      <c r="I10" s="58" t="s">
        <v>6</v>
      </c>
      <c r="J10" s="57" t="s">
        <v>7</v>
      </c>
      <c r="K10" s="57" t="s">
        <v>8</v>
      </c>
      <c r="L10" s="60" t="s">
        <v>18</v>
      </c>
      <c r="M10" s="57" t="s">
        <v>10</v>
      </c>
    </row>
    <row r="11" spans="1:13" ht="12.75">
      <c r="A11" s="55"/>
      <c r="B11" s="131">
        <v>37623</v>
      </c>
      <c r="C11" s="55"/>
      <c r="D11" s="57"/>
      <c r="E11" s="57"/>
      <c r="F11" s="57"/>
      <c r="G11" s="58"/>
      <c r="H11" s="55"/>
      <c r="I11" s="58"/>
      <c r="J11" s="57"/>
      <c r="K11" s="57"/>
      <c r="L11" s="60"/>
      <c r="M11" s="57"/>
    </row>
    <row r="12" spans="1:13" ht="12.75">
      <c r="A12" s="62"/>
      <c r="B12" s="131">
        <v>37629</v>
      </c>
      <c r="C12" s="63">
        <v>0.0015781</v>
      </c>
      <c r="D12" s="63">
        <v>4.93E-05</v>
      </c>
      <c r="E12" s="63">
        <v>0.0004521</v>
      </c>
      <c r="F12" s="63">
        <v>0.005307</v>
      </c>
      <c r="G12" s="63">
        <v>0.0113428</v>
      </c>
      <c r="H12" s="63">
        <v>0.0301818</v>
      </c>
      <c r="I12" s="63">
        <v>0.0049919000000000005</v>
      </c>
      <c r="J12" s="63">
        <v>0.0756518</v>
      </c>
      <c r="K12" s="64">
        <v>33.1517604</v>
      </c>
      <c r="L12" s="65"/>
      <c r="M12" s="64">
        <v>16.5091376</v>
      </c>
    </row>
    <row r="13" spans="1:13" ht="12.75">
      <c r="A13" s="62"/>
      <c r="B13" s="131">
        <v>37635</v>
      </c>
      <c r="C13" s="63">
        <v>0.0009097</v>
      </c>
      <c r="D13" s="63">
        <v>5.2499999999999995E-05</v>
      </c>
      <c r="E13" s="63">
        <v>0.0002741</v>
      </c>
      <c r="F13" s="63">
        <v>0.0034522</v>
      </c>
      <c r="G13" s="63">
        <v>0.0076305</v>
      </c>
      <c r="H13" s="63">
        <v>0.0242356</v>
      </c>
      <c r="I13" s="63">
        <v>0.0040091</v>
      </c>
      <c r="J13" s="63">
        <v>0.0441938</v>
      </c>
      <c r="K13" s="64">
        <v>54.5242712</v>
      </c>
      <c r="L13" s="65"/>
      <c r="M13" s="64">
        <v>26.6598335</v>
      </c>
    </row>
    <row r="14" spans="1:13" ht="12.75">
      <c r="A14" s="62"/>
      <c r="B14" s="131">
        <v>37641</v>
      </c>
      <c r="C14" s="63">
        <v>0.0009814000000000001</v>
      </c>
      <c r="D14" s="63">
        <v>5.15E-05</v>
      </c>
      <c r="E14" s="63">
        <v>0.0004063</v>
      </c>
      <c r="F14" s="63">
        <v>0.0038856</v>
      </c>
      <c r="G14" s="63">
        <v>0.0105296</v>
      </c>
      <c r="H14" s="63">
        <v>0.0318692</v>
      </c>
      <c r="I14" s="63">
        <v>0.0036081</v>
      </c>
      <c r="J14" s="63">
        <v>0.0554005</v>
      </c>
      <c r="K14" s="64">
        <v>72.1047672</v>
      </c>
      <c r="L14" s="65"/>
      <c r="M14" s="64">
        <v>30.2239824</v>
      </c>
    </row>
    <row r="15" spans="1:13" ht="12.75">
      <c r="A15" s="62"/>
      <c r="B15" s="131">
        <v>37647</v>
      </c>
      <c r="C15" s="63"/>
      <c r="D15" s="63"/>
      <c r="E15" s="63"/>
      <c r="F15" s="63"/>
      <c r="G15" s="63"/>
      <c r="H15" s="63"/>
      <c r="I15" s="63"/>
      <c r="J15" s="63"/>
      <c r="K15" s="64"/>
      <c r="L15" s="65"/>
      <c r="M15" s="64"/>
    </row>
    <row r="16" spans="1:13" ht="12.75">
      <c r="A16" s="62"/>
      <c r="B16" s="131">
        <v>37653</v>
      </c>
      <c r="C16" s="63">
        <v>0.0004321</v>
      </c>
      <c r="D16" s="63">
        <v>5.15E-05</v>
      </c>
      <c r="E16" s="63">
        <v>9.16E-05</v>
      </c>
      <c r="F16" s="63">
        <v>0.00103005</v>
      </c>
      <c r="G16" s="63">
        <v>0.0024407</v>
      </c>
      <c r="H16" s="63">
        <v>0.0017711</v>
      </c>
      <c r="I16" s="63">
        <v>0.0020916</v>
      </c>
      <c r="J16" s="63">
        <v>0.0134939</v>
      </c>
      <c r="K16" s="64">
        <v>15.6799256</v>
      </c>
      <c r="L16" s="65"/>
      <c r="M16" s="64">
        <v>12.8309359</v>
      </c>
    </row>
    <row r="17" spans="1:13" ht="12.75">
      <c r="A17" s="62"/>
      <c r="B17" s="131">
        <v>37659</v>
      </c>
      <c r="C17" s="63">
        <v>0.0010421</v>
      </c>
      <c r="D17" s="63">
        <v>5.055E-05</v>
      </c>
      <c r="E17" s="63">
        <v>0.0003652</v>
      </c>
      <c r="F17" s="63">
        <v>0.0010112</v>
      </c>
      <c r="G17" s="63">
        <v>0.0054801</v>
      </c>
      <c r="H17" s="63">
        <v>0.0055615000000000005</v>
      </c>
      <c r="I17" s="63">
        <v>0.002042</v>
      </c>
      <c r="J17" s="63">
        <v>0.0343804</v>
      </c>
      <c r="K17" s="64">
        <v>26.4875434</v>
      </c>
      <c r="L17" s="65"/>
      <c r="M17" s="64">
        <v>19.8166677</v>
      </c>
    </row>
    <row r="18" spans="1:13" ht="12.75">
      <c r="A18" s="62"/>
      <c r="B18" s="131">
        <v>37665</v>
      </c>
      <c r="C18" s="63">
        <v>0.0010449</v>
      </c>
      <c r="D18" s="63">
        <v>5.39E-05</v>
      </c>
      <c r="E18" s="63">
        <v>0.00038920000000000003</v>
      </c>
      <c r="F18" s="63">
        <v>0.0041917000000000005</v>
      </c>
      <c r="G18" s="63">
        <v>0.008050999999999999</v>
      </c>
      <c r="H18" s="63">
        <v>0.0164913</v>
      </c>
      <c r="I18" s="63">
        <v>0.0041827</v>
      </c>
      <c r="J18" s="63">
        <v>0.0682286</v>
      </c>
      <c r="K18" s="64">
        <v>41.9168264</v>
      </c>
      <c r="L18" s="65"/>
      <c r="M18" s="64">
        <v>23.8085144</v>
      </c>
    </row>
    <row r="19" spans="1:13" ht="12.75">
      <c r="A19" s="66">
        <v>4</v>
      </c>
      <c r="B19" s="131">
        <v>37672</v>
      </c>
      <c r="C19" s="63">
        <v>0.0012066</v>
      </c>
      <c r="D19" s="63">
        <v>5.39E-05</v>
      </c>
      <c r="E19" s="63">
        <v>0.00048199999999999995</v>
      </c>
      <c r="F19" s="63">
        <v>0.0057336</v>
      </c>
      <c r="G19" s="63">
        <v>0.0082456</v>
      </c>
      <c r="H19" s="63">
        <v>0.013042100000000001</v>
      </c>
      <c r="I19" s="63">
        <v>0.0099702</v>
      </c>
      <c r="J19" s="63">
        <v>0.1318224</v>
      </c>
      <c r="K19" s="64">
        <v>45.8091032</v>
      </c>
      <c r="L19" s="65">
        <v>4</v>
      </c>
      <c r="M19" s="64">
        <v>32.2199058</v>
      </c>
    </row>
    <row r="20" spans="1:13" ht="12.75">
      <c r="A20" s="62"/>
      <c r="B20" s="131">
        <v>37677</v>
      </c>
      <c r="C20" s="63">
        <v>0.0012799999999999999</v>
      </c>
      <c r="D20" s="63">
        <v>5.2499999999999995E-05</v>
      </c>
      <c r="E20" s="63">
        <v>0.0003003</v>
      </c>
      <c r="F20" s="63">
        <v>0.0039042</v>
      </c>
      <c r="G20" s="63">
        <v>0.011126500000000001</v>
      </c>
      <c r="H20" s="63">
        <v>0.0099922</v>
      </c>
      <c r="I20" s="63">
        <v>0.013015800000000001</v>
      </c>
      <c r="J20" s="63">
        <v>0.0568918</v>
      </c>
      <c r="K20" s="64">
        <v>31.4899534</v>
      </c>
      <c r="L20" s="65"/>
      <c r="M20" s="64">
        <v>18.5050609</v>
      </c>
    </row>
    <row r="21" spans="1:13" ht="12.75">
      <c r="A21" s="62"/>
      <c r="B21" s="131">
        <v>37683</v>
      </c>
      <c r="C21" s="63">
        <v>0.0011639999999999999</v>
      </c>
      <c r="D21" s="63">
        <v>5.2E-05</v>
      </c>
      <c r="E21" s="63">
        <v>0.0002195</v>
      </c>
      <c r="F21" s="63">
        <v>0.0026514</v>
      </c>
      <c r="G21" s="63">
        <v>0.0069665000000000005</v>
      </c>
      <c r="H21" s="63">
        <v>0.0073102</v>
      </c>
      <c r="I21" s="63">
        <v>0.0064062</v>
      </c>
      <c r="J21" s="63">
        <v>0.0318171</v>
      </c>
      <c r="K21" s="64">
        <v>29.171443999999997</v>
      </c>
      <c r="L21" s="65"/>
      <c r="M21" s="64">
        <v>20.0732864</v>
      </c>
    </row>
    <row r="22" spans="1:13" ht="12.75">
      <c r="A22" s="62"/>
      <c r="B22" s="131">
        <v>37689</v>
      </c>
      <c r="C22" s="63">
        <v>0.0010816</v>
      </c>
      <c r="D22" s="63">
        <v>5.15E-05</v>
      </c>
      <c r="E22" s="63">
        <v>0.00019460000000000001</v>
      </c>
      <c r="F22" s="63">
        <v>0.0025437</v>
      </c>
      <c r="G22" s="63">
        <v>0.0052934</v>
      </c>
      <c r="H22" s="63">
        <v>0.012875900000000001</v>
      </c>
      <c r="I22" s="63">
        <v>0.0022032</v>
      </c>
      <c r="J22" s="63">
        <v>0.0284299</v>
      </c>
      <c r="K22" s="64">
        <v>34.9078635</v>
      </c>
      <c r="L22" s="65"/>
      <c r="M22" s="64">
        <v>17.3360201</v>
      </c>
    </row>
    <row r="23" spans="1:13" ht="12.75">
      <c r="A23" s="62"/>
      <c r="B23" s="131">
        <v>37695</v>
      </c>
      <c r="C23" s="63">
        <v>0.0011649</v>
      </c>
      <c r="D23" s="63">
        <v>5.24E-05</v>
      </c>
      <c r="E23" s="63">
        <v>0.00036399999999999996</v>
      </c>
      <c r="F23" s="63">
        <v>0.0031569000000000002</v>
      </c>
      <c r="G23" s="63">
        <v>0.0057663</v>
      </c>
      <c r="H23" s="63">
        <v>0.0076214</v>
      </c>
      <c r="I23" s="63">
        <v>0.0097095</v>
      </c>
      <c r="J23" s="63">
        <v>0.026839500000000002</v>
      </c>
      <c r="K23" s="64">
        <v>25.3950269</v>
      </c>
      <c r="L23" s="65"/>
      <c r="M23" s="64">
        <v>17.5736296</v>
      </c>
    </row>
    <row r="24" spans="1:13" s="71" customFormat="1" ht="12.75">
      <c r="A24" s="67"/>
      <c r="B24" s="132">
        <v>37701</v>
      </c>
      <c r="C24" s="68">
        <v>0.0012132</v>
      </c>
      <c r="D24" s="68">
        <v>5.15E-05</v>
      </c>
      <c r="E24" s="68">
        <v>0.000206</v>
      </c>
      <c r="F24" s="68">
        <v>0.0025981</v>
      </c>
      <c r="G24" s="68">
        <v>0.0076454</v>
      </c>
      <c r="H24" s="68">
        <v>0.0105267</v>
      </c>
      <c r="I24" s="68">
        <v>0.0030329999999999997</v>
      </c>
      <c r="J24" s="68">
        <v>0.0859821</v>
      </c>
      <c r="K24" s="69">
        <v>28.8991329</v>
      </c>
      <c r="L24" s="70"/>
      <c r="M24" s="69">
        <v>17.2233247</v>
      </c>
    </row>
    <row r="25" spans="1:13" ht="12.75">
      <c r="A25" s="62"/>
      <c r="B25" s="131">
        <v>37707</v>
      </c>
      <c r="C25" s="63">
        <v>0.0008841</v>
      </c>
      <c r="D25" s="63">
        <v>5.15E-05</v>
      </c>
      <c r="E25" s="63">
        <v>0.0001459</v>
      </c>
      <c r="F25" s="63">
        <v>0.0022862</v>
      </c>
      <c r="G25" s="63">
        <v>0.0049758</v>
      </c>
      <c r="H25" s="63">
        <v>0.0090961</v>
      </c>
      <c r="I25" s="63">
        <v>0.0040573</v>
      </c>
      <c r="J25" s="63">
        <v>0.0285329</v>
      </c>
      <c r="K25" s="64">
        <v>25.3511205</v>
      </c>
      <c r="L25" s="65"/>
      <c r="M25" s="64">
        <v>14.1581568</v>
      </c>
    </row>
    <row r="26" spans="1:13" ht="12.75">
      <c r="A26" s="62"/>
      <c r="B26" s="131">
        <v>37713</v>
      </c>
      <c r="C26" s="63"/>
      <c r="D26" s="63"/>
      <c r="E26" s="63"/>
      <c r="F26" s="63"/>
      <c r="G26" s="63"/>
      <c r="H26" s="63"/>
      <c r="I26" s="63"/>
      <c r="J26" s="63"/>
      <c r="K26" s="64"/>
      <c r="L26" s="65"/>
      <c r="M26" s="64"/>
    </row>
    <row r="27" spans="1:13" ht="12.75">
      <c r="A27" s="62"/>
      <c r="B27" s="131">
        <v>37719</v>
      </c>
      <c r="C27" s="63"/>
      <c r="D27" s="63"/>
      <c r="E27" s="63"/>
      <c r="F27" s="63"/>
      <c r="G27" s="63"/>
      <c r="H27" s="63"/>
      <c r="I27" s="63"/>
      <c r="J27" s="63"/>
      <c r="K27" s="64"/>
      <c r="L27" s="65"/>
      <c r="M27" s="64"/>
    </row>
    <row r="28" spans="1:13" ht="12.75">
      <c r="A28" s="62">
        <v>2</v>
      </c>
      <c r="B28" s="131">
        <v>37725</v>
      </c>
      <c r="C28" s="63">
        <v>0.001867</v>
      </c>
      <c r="D28" s="63">
        <v>5.015E-05</v>
      </c>
      <c r="E28" s="63">
        <v>0.0003316</v>
      </c>
      <c r="F28" s="63">
        <v>0.0039234000000000005</v>
      </c>
      <c r="G28" s="63">
        <v>0.0128403</v>
      </c>
      <c r="H28" s="63">
        <v>0.02869</v>
      </c>
      <c r="I28" s="63">
        <v>0.012438999999999999</v>
      </c>
      <c r="J28" s="63">
        <v>0.0590853</v>
      </c>
      <c r="K28" s="64">
        <v>61.024705999999995</v>
      </c>
      <c r="L28" s="65"/>
      <c r="M28" s="64">
        <v>32.4032041</v>
      </c>
    </row>
    <row r="29" spans="1:13" ht="12.75">
      <c r="A29" s="62"/>
      <c r="B29" s="131">
        <v>37731</v>
      </c>
      <c r="C29" s="63">
        <v>0.0004456</v>
      </c>
      <c r="D29" s="63">
        <v>5.24E-05</v>
      </c>
      <c r="E29" s="63">
        <v>0.00011070000000000001</v>
      </c>
      <c r="F29" s="63">
        <v>0.0010484000000000001</v>
      </c>
      <c r="G29" s="63">
        <v>0.0037889</v>
      </c>
      <c r="H29" s="63">
        <v>0.0080845</v>
      </c>
      <c r="I29" s="63">
        <v>0.0050936</v>
      </c>
      <c r="J29" s="63">
        <v>0.020548999999999998</v>
      </c>
      <c r="K29" s="64">
        <v>28.3655461</v>
      </c>
      <c r="L29" s="65"/>
      <c r="M29" s="64">
        <v>12.698552999999999</v>
      </c>
    </row>
    <row r="30" spans="1:13" ht="12.75">
      <c r="A30" s="62"/>
      <c r="B30" s="131">
        <v>37737</v>
      </c>
      <c r="C30" s="63">
        <v>0.0005987</v>
      </c>
      <c r="D30" s="63">
        <v>5.44E-05</v>
      </c>
      <c r="E30" s="63">
        <v>0.0001209</v>
      </c>
      <c r="F30" s="63">
        <v>0.0010885</v>
      </c>
      <c r="G30" s="63">
        <v>0.0046473</v>
      </c>
      <c r="H30" s="63">
        <v>0.005889999999999999</v>
      </c>
      <c r="I30" s="63">
        <v>0.0016781</v>
      </c>
      <c r="J30" s="63">
        <v>0.0190365</v>
      </c>
      <c r="K30" s="64">
        <v>27.5751739</v>
      </c>
      <c r="L30" s="65"/>
      <c r="M30" s="64">
        <v>10.2464186</v>
      </c>
    </row>
    <row r="31" spans="1:13" ht="12.75">
      <c r="A31" s="62"/>
      <c r="B31" s="131">
        <v>37743</v>
      </c>
      <c r="C31" s="63">
        <v>0.0005665000000000001</v>
      </c>
      <c r="D31" s="63">
        <v>5.15E-05</v>
      </c>
      <c r="E31" s="63">
        <v>0.00012299999999999998</v>
      </c>
      <c r="F31" s="63">
        <v>0.00103005</v>
      </c>
      <c r="G31" s="63">
        <v>0.0056768</v>
      </c>
      <c r="H31" s="63">
        <v>0.0133909</v>
      </c>
      <c r="I31" s="63">
        <v>0.0021517</v>
      </c>
      <c r="J31" s="63">
        <v>0.0202923</v>
      </c>
      <c r="K31" s="64">
        <v>68.9573369</v>
      </c>
      <c r="L31" s="65"/>
      <c r="M31" s="64">
        <v>17.6028217</v>
      </c>
    </row>
    <row r="32" spans="1:13" ht="12.75">
      <c r="A32" s="62"/>
      <c r="B32" s="131">
        <v>37749</v>
      </c>
      <c r="C32" s="63">
        <v>0.000206</v>
      </c>
      <c r="D32" s="63">
        <v>5.15E-05</v>
      </c>
      <c r="E32" s="63">
        <v>5.15E-05</v>
      </c>
      <c r="F32" s="63">
        <v>0.00103005</v>
      </c>
      <c r="G32" s="63">
        <v>0.00103005</v>
      </c>
      <c r="H32" s="63">
        <v>0.0030788</v>
      </c>
      <c r="I32" s="63">
        <v>0.0015049999999999998</v>
      </c>
      <c r="J32" s="63">
        <v>0.0208074</v>
      </c>
      <c r="K32" s="64">
        <v>13.1333683</v>
      </c>
      <c r="L32" s="65"/>
      <c r="M32" s="64">
        <v>21.6897123</v>
      </c>
    </row>
    <row r="33" spans="1:13" ht="12.75">
      <c r="A33" s="62"/>
      <c r="B33" s="132">
        <v>37755</v>
      </c>
      <c r="C33" s="72">
        <v>0.0004479</v>
      </c>
      <c r="D33" s="72">
        <v>5.105E-05</v>
      </c>
      <c r="E33" s="72">
        <v>0.0001134</v>
      </c>
      <c r="F33" s="72">
        <v>0.00102055</v>
      </c>
      <c r="G33" s="72">
        <v>0.0050205</v>
      </c>
      <c r="H33" s="72">
        <v>0.007552</v>
      </c>
      <c r="I33" s="72">
        <v>0.0039915</v>
      </c>
      <c r="J33" s="72">
        <v>0.0205129</v>
      </c>
      <c r="K33" s="64"/>
      <c r="L33" s="65"/>
      <c r="M33" s="64">
        <v>15.2090715</v>
      </c>
    </row>
    <row r="34" spans="1:13" ht="12.75">
      <c r="A34" s="62"/>
      <c r="B34" s="131">
        <v>37761</v>
      </c>
      <c r="C34" s="63">
        <v>0.0018005</v>
      </c>
      <c r="D34" s="63">
        <v>5.055E-05</v>
      </c>
      <c r="E34" s="63">
        <v>0.0001629</v>
      </c>
      <c r="F34" s="63">
        <v>0.0010112</v>
      </c>
      <c r="G34" s="63">
        <v>0.0080783</v>
      </c>
      <c r="H34" s="63">
        <v>0.009080999999999999</v>
      </c>
      <c r="I34" s="63">
        <v>0.0032555</v>
      </c>
      <c r="J34" s="63">
        <v>0.0220439</v>
      </c>
      <c r="K34" s="64">
        <v>28.0885932</v>
      </c>
      <c r="L34" s="65"/>
      <c r="M34" s="64">
        <v>18.2450474</v>
      </c>
    </row>
    <row r="35" spans="1:13" ht="12.75">
      <c r="A35" s="62"/>
      <c r="B35" s="131">
        <v>37767</v>
      </c>
      <c r="C35" s="63">
        <v>0.0008658</v>
      </c>
      <c r="D35" s="63">
        <v>5.335E-05</v>
      </c>
      <c r="E35" s="63">
        <v>7.41E-05</v>
      </c>
      <c r="F35" s="63">
        <v>0.00106745</v>
      </c>
      <c r="G35" s="63">
        <v>0.0032142</v>
      </c>
      <c r="H35" s="63">
        <v>0.0048153</v>
      </c>
      <c r="I35" s="63">
        <v>0.0025085</v>
      </c>
      <c r="J35" s="63">
        <v>0.0368265</v>
      </c>
      <c r="K35" s="64">
        <v>17.7312744</v>
      </c>
      <c r="L35" s="65"/>
      <c r="M35" s="64">
        <v>9.7793454</v>
      </c>
    </row>
    <row r="36" spans="1:13" ht="12.75">
      <c r="A36" s="62"/>
      <c r="B36" s="131">
        <v>37773</v>
      </c>
      <c r="C36" s="63">
        <v>0.00020795</v>
      </c>
      <c r="D36" s="63">
        <v>5.2E-05</v>
      </c>
      <c r="E36" s="63">
        <v>0.0001242</v>
      </c>
      <c r="F36" s="63">
        <v>0.00103975</v>
      </c>
      <c r="G36" s="63">
        <v>0.0045548</v>
      </c>
      <c r="H36" s="63">
        <v>0.008546400000000001</v>
      </c>
      <c r="I36" s="63">
        <v>0.0005199</v>
      </c>
      <c r="J36" s="63">
        <v>0.0285938</v>
      </c>
      <c r="K36" s="64">
        <v>35.5256199</v>
      </c>
      <c r="L36" s="65"/>
      <c r="M36" s="64">
        <v>13.5901421</v>
      </c>
    </row>
    <row r="37" spans="1:13" ht="12.75">
      <c r="A37" s="62"/>
      <c r="B37" s="131">
        <v>37779</v>
      </c>
      <c r="C37" s="63">
        <v>0.0005545</v>
      </c>
      <c r="D37" s="63">
        <v>5.335E-05</v>
      </c>
      <c r="E37" s="63">
        <v>0.0001275</v>
      </c>
      <c r="F37" s="63">
        <v>0.00106745</v>
      </c>
      <c r="G37" s="63">
        <v>0.0030956</v>
      </c>
      <c r="H37" s="63">
        <v>0.0026034</v>
      </c>
      <c r="I37" s="63">
        <v>0.0023602000000000002</v>
      </c>
      <c r="J37" s="63">
        <v>0.0238038</v>
      </c>
      <c r="K37" s="64">
        <v>27.812600999999997</v>
      </c>
      <c r="L37" s="65"/>
      <c r="M37" s="64">
        <v>23.2354678</v>
      </c>
    </row>
    <row r="38" spans="1:13" ht="12.75">
      <c r="A38" s="62"/>
      <c r="B38" s="131">
        <v>37785</v>
      </c>
      <c r="C38" s="63">
        <v>0.0011653</v>
      </c>
      <c r="D38" s="63">
        <v>5.335E-05</v>
      </c>
      <c r="E38" s="63">
        <v>0.0004803</v>
      </c>
      <c r="F38" s="63">
        <v>0.0026538</v>
      </c>
      <c r="G38" s="63">
        <v>0.0039792000000000004</v>
      </c>
      <c r="H38" s="63">
        <v>0.0063305</v>
      </c>
      <c r="I38" s="63">
        <v>0.0040296</v>
      </c>
      <c r="J38" s="63">
        <v>0.0375618</v>
      </c>
      <c r="K38" s="64">
        <v>32.0230374</v>
      </c>
      <c r="L38" s="65"/>
      <c r="M38" s="64">
        <v>25.7175062</v>
      </c>
    </row>
    <row r="39" spans="1:13" ht="12.75">
      <c r="A39" s="62"/>
      <c r="B39" s="131">
        <v>37791</v>
      </c>
      <c r="C39" s="63">
        <v>0.0009214000000000001</v>
      </c>
      <c r="D39" s="63">
        <v>5.2E-05</v>
      </c>
      <c r="E39" s="63">
        <v>0.00012130000000000001</v>
      </c>
      <c r="F39" s="63">
        <v>0.0029171</v>
      </c>
      <c r="G39" s="63">
        <v>0.0029345</v>
      </c>
      <c r="H39" s="63">
        <v>0.0051787000000000005</v>
      </c>
      <c r="I39" s="63">
        <v>0.0033071</v>
      </c>
      <c r="J39" s="63">
        <v>0.063149</v>
      </c>
      <c r="K39" s="64">
        <v>28.1027871</v>
      </c>
      <c r="L39" s="65"/>
      <c r="M39" s="64">
        <v>24.7007676</v>
      </c>
    </row>
    <row r="40" spans="1:13" ht="12.75">
      <c r="A40" s="62"/>
      <c r="B40" s="131">
        <v>37797</v>
      </c>
      <c r="C40" s="63">
        <v>0.0024181</v>
      </c>
      <c r="D40" s="63">
        <v>5.105E-05</v>
      </c>
      <c r="E40" s="63">
        <v>0.000326</v>
      </c>
      <c r="F40" s="63">
        <v>0.0033678000000000002</v>
      </c>
      <c r="G40" s="63">
        <v>0.0107157</v>
      </c>
      <c r="H40" s="63">
        <v>0.0289834</v>
      </c>
      <c r="I40" s="63">
        <v>0.0026222</v>
      </c>
      <c r="J40" s="63">
        <v>0.0392908</v>
      </c>
      <c r="K40" s="64">
        <v>73.422286</v>
      </c>
      <c r="L40" s="65"/>
      <c r="M40" s="64">
        <v>60.1071947</v>
      </c>
    </row>
    <row r="41" spans="1:13" ht="12.75">
      <c r="A41" s="62"/>
      <c r="B41" s="131">
        <v>37803</v>
      </c>
      <c r="C41" s="63">
        <v>0.0006158</v>
      </c>
      <c r="D41" s="63">
        <v>5.0600000000000003E-05</v>
      </c>
      <c r="E41" s="63">
        <v>0.0001265</v>
      </c>
      <c r="F41" s="63">
        <v>0.0026434</v>
      </c>
      <c r="G41" s="63">
        <v>0.0057113</v>
      </c>
      <c r="H41" s="63">
        <v>0.0153258</v>
      </c>
      <c r="I41" s="63">
        <v>0.0033042</v>
      </c>
      <c r="J41" s="63">
        <v>0.0519729</v>
      </c>
      <c r="K41" s="64">
        <v>39.0879219</v>
      </c>
      <c r="L41" s="65"/>
      <c r="M41" s="64">
        <v>26.8815218</v>
      </c>
    </row>
    <row r="42" spans="1:13" ht="12.75">
      <c r="A42" s="62"/>
      <c r="B42" s="131">
        <v>37809</v>
      </c>
      <c r="C42" s="63">
        <v>0.0009385</v>
      </c>
      <c r="D42" s="63">
        <v>5.15E-05</v>
      </c>
      <c r="E42" s="63">
        <v>0.000206</v>
      </c>
      <c r="F42" s="63">
        <v>0.0045323</v>
      </c>
      <c r="G42" s="63">
        <v>0.006581</v>
      </c>
      <c r="H42" s="63">
        <v>0.0191593</v>
      </c>
      <c r="I42" s="63">
        <v>0.0040487</v>
      </c>
      <c r="J42" s="63">
        <v>0.1030068</v>
      </c>
      <c r="K42" s="64">
        <v>37.4830337</v>
      </c>
      <c r="L42" s="65"/>
      <c r="M42" s="64">
        <v>26.1458815</v>
      </c>
    </row>
    <row r="43" spans="1:13" ht="12.75">
      <c r="A43" s="62"/>
      <c r="B43" s="131">
        <v>37815</v>
      </c>
      <c r="C43" s="63">
        <v>0.0009115</v>
      </c>
      <c r="D43" s="63">
        <v>5.29E-05</v>
      </c>
      <c r="E43" s="63">
        <v>0.000147</v>
      </c>
      <c r="F43" s="63">
        <v>0.0027315</v>
      </c>
      <c r="G43" s="63">
        <v>0.0044985</v>
      </c>
      <c r="H43" s="63">
        <v>0.0050807000000000005</v>
      </c>
      <c r="I43" s="63">
        <v>0.0020111</v>
      </c>
      <c r="J43" s="63">
        <v>0.0196876</v>
      </c>
      <c r="K43" s="64">
        <v>20.9342873</v>
      </c>
      <c r="L43" s="65"/>
      <c r="M43" s="64">
        <v>16.8924806</v>
      </c>
    </row>
    <row r="44" spans="1:13" ht="12.75">
      <c r="A44" s="62"/>
      <c r="B44" s="131">
        <v>37821</v>
      </c>
      <c r="C44" s="63">
        <v>0.000985</v>
      </c>
      <c r="D44" s="63">
        <v>5.29E-05</v>
      </c>
      <c r="E44" s="63">
        <v>0.0001705</v>
      </c>
      <c r="F44" s="63">
        <v>0.0028461</v>
      </c>
      <c r="G44" s="63">
        <v>0.0069977</v>
      </c>
      <c r="H44" s="63">
        <v>0.0067742</v>
      </c>
      <c r="I44" s="63">
        <v>0.0022228</v>
      </c>
      <c r="J44" s="63">
        <v>0.0168298</v>
      </c>
      <c r="K44" s="64">
        <v>25.7856319</v>
      </c>
      <c r="L44" s="65"/>
      <c r="M44" s="64">
        <v>21.0270512</v>
      </c>
    </row>
    <row r="45" spans="1:13" ht="12.75">
      <c r="A45" s="62"/>
      <c r="B45" s="131">
        <v>37827</v>
      </c>
      <c r="C45" s="63">
        <v>0.001194</v>
      </c>
      <c r="D45" s="63">
        <v>5.24E-05</v>
      </c>
      <c r="E45" s="63">
        <v>0.000198</v>
      </c>
      <c r="F45" s="63">
        <v>0.0033666</v>
      </c>
      <c r="G45" s="63">
        <v>0.005778</v>
      </c>
      <c r="H45" s="63">
        <v>0.0174037</v>
      </c>
      <c r="I45" s="63">
        <v>0.0032501</v>
      </c>
      <c r="J45" s="63">
        <v>0.025476600000000002</v>
      </c>
      <c r="K45" s="64">
        <v>41.9367417</v>
      </c>
      <c r="L45" s="65"/>
      <c r="M45" s="64">
        <v>28.8432292</v>
      </c>
    </row>
    <row r="46" spans="1:13" ht="12.75">
      <c r="A46" s="62"/>
      <c r="B46" s="131">
        <v>37833</v>
      </c>
      <c r="C46" s="63"/>
      <c r="D46" s="63"/>
      <c r="E46" s="63"/>
      <c r="F46" s="63"/>
      <c r="G46" s="63"/>
      <c r="H46" s="63"/>
      <c r="I46" s="63"/>
      <c r="J46" s="63"/>
      <c r="K46" s="64"/>
      <c r="L46" s="65"/>
      <c r="M46" s="64"/>
    </row>
    <row r="47" spans="1:13" ht="12.75">
      <c r="A47" s="62"/>
      <c r="B47" s="131">
        <v>37839</v>
      </c>
      <c r="C47" s="63"/>
      <c r="D47" s="63"/>
      <c r="E47" s="63"/>
      <c r="F47" s="63"/>
      <c r="G47" s="63"/>
      <c r="H47" s="63"/>
      <c r="I47" s="63"/>
      <c r="J47" s="63"/>
      <c r="K47" s="64"/>
      <c r="L47" s="65"/>
      <c r="M47" s="64"/>
    </row>
    <row r="48" spans="1:13" ht="12.75">
      <c r="A48" s="62"/>
      <c r="B48" s="131">
        <v>37845</v>
      </c>
      <c r="C48" s="63"/>
      <c r="D48" s="63"/>
      <c r="E48" s="63"/>
      <c r="F48" s="63"/>
      <c r="G48" s="63"/>
      <c r="H48" s="63"/>
      <c r="I48" s="63"/>
      <c r="J48" s="63"/>
      <c r="K48" s="64"/>
      <c r="L48" s="65"/>
      <c r="M48" s="64">
        <v>34.9877701</v>
      </c>
    </row>
    <row r="49" spans="1:13" ht="12.75">
      <c r="A49" s="62"/>
      <c r="B49" s="131">
        <v>37851</v>
      </c>
      <c r="C49" s="63">
        <v>0.0009671</v>
      </c>
      <c r="D49" s="63">
        <v>5.15E-05</v>
      </c>
      <c r="E49" s="63">
        <v>0.000186</v>
      </c>
      <c r="F49" s="63">
        <v>0.00103005</v>
      </c>
      <c r="G49" s="63">
        <v>0.0055938</v>
      </c>
      <c r="H49" s="63">
        <v>0.0124638</v>
      </c>
      <c r="I49" s="63">
        <v>0.0023577</v>
      </c>
      <c r="J49" s="63">
        <v>0.0294599</v>
      </c>
      <c r="K49" s="64">
        <v>35.4801235</v>
      </c>
      <c r="L49" s="65"/>
      <c r="M49" s="64">
        <v>23.4791855</v>
      </c>
    </row>
    <row r="50" spans="1:13" ht="12.75">
      <c r="A50" s="62"/>
      <c r="B50" s="131">
        <v>37857</v>
      </c>
      <c r="C50" s="63">
        <v>0.001027</v>
      </c>
      <c r="D50" s="63">
        <v>5.195E-05</v>
      </c>
      <c r="E50" s="63">
        <v>0.00027120000000000003</v>
      </c>
      <c r="F50" s="63">
        <v>0.0021175</v>
      </c>
      <c r="G50" s="63">
        <v>0.0084325</v>
      </c>
      <c r="H50" s="63">
        <v>0.0187978</v>
      </c>
      <c r="I50" s="63">
        <v>0.0018809</v>
      </c>
      <c r="J50" s="63">
        <v>0.1059322</v>
      </c>
      <c r="K50" s="64">
        <v>39.8111231</v>
      </c>
      <c r="L50" s="65"/>
      <c r="M50" s="64">
        <v>8.6437732</v>
      </c>
    </row>
    <row r="51" spans="1:13" ht="12.75">
      <c r="A51" s="62"/>
      <c r="B51" s="131">
        <v>37863</v>
      </c>
      <c r="C51" s="63">
        <v>0.0009185</v>
      </c>
      <c r="D51" s="63">
        <v>5.105E-05</v>
      </c>
      <c r="E51" s="63">
        <v>0.0001332</v>
      </c>
      <c r="F51" s="63">
        <v>0.00102055</v>
      </c>
      <c r="G51" s="63">
        <v>0.0046945</v>
      </c>
      <c r="H51" s="63">
        <v>0.0053975</v>
      </c>
      <c r="I51" s="63">
        <v>0.0015705</v>
      </c>
      <c r="J51" s="63">
        <v>0.0677639</v>
      </c>
      <c r="K51" s="64">
        <v>26.449032</v>
      </c>
      <c r="L51" s="65"/>
      <c r="M51" s="64">
        <v>20.9044445</v>
      </c>
    </row>
    <row r="52" spans="1:13" ht="12.75">
      <c r="A52" s="62"/>
      <c r="B52" s="73">
        <v>37869</v>
      </c>
      <c r="C52" s="63">
        <v>0.0025847</v>
      </c>
      <c r="D52" s="63">
        <v>4.97E-05</v>
      </c>
      <c r="E52" s="63">
        <v>0.0002099</v>
      </c>
      <c r="F52" s="63">
        <v>0.002604</v>
      </c>
      <c r="G52" s="63">
        <v>0.0075663</v>
      </c>
      <c r="H52" s="63">
        <v>0.0151104</v>
      </c>
      <c r="I52" s="63">
        <v>0.0013227</v>
      </c>
      <c r="J52" s="63">
        <v>0.0254492</v>
      </c>
      <c r="K52" s="64">
        <v>25.9848908</v>
      </c>
      <c r="L52" s="65"/>
      <c r="M52" s="64">
        <v>15.3706956</v>
      </c>
    </row>
    <row r="53" spans="1:13" ht="12.75">
      <c r="A53" s="62"/>
      <c r="B53" s="73">
        <v>37875</v>
      </c>
      <c r="C53" s="63">
        <v>0.0004468</v>
      </c>
      <c r="D53" s="63">
        <v>4.845E-05</v>
      </c>
      <c r="E53" s="63">
        <v>0.0001077</v>
      </c>
      <c r="F53" s="63">
        <v>0.0024817</v>
      </c>
      <c r="G53" s="63">
        <v>0.0059002</v>
      </c>
      <c r="H53" s="63">
        <v>0.0162794</v>
      </c>
      <c r="I53" s="63">
        <v>0.0053403</v>
      </c>
      <c r="J53" s="63">
        <v>0.0502916</v>
      </c>
      <c r="K53" s="64">
        <v>32.0311732</v>
      </c>
      <c r="L53" s="65"/>
      <c r="M53" s="64">
        <v>18.5369681</v>
      </c>
    </row>
    <row r="54" spans="1:13" ht="12.75">
      <c r="A54" s="62"/>
      <c r="B54" s="73">
        <v>37881</v>
      </c>
      <c r="C54" s="63">
        <v>0.0008309999999999999</v>
      </c>
      <c r="D54" s="63">
        <v>4.89E-05</v>
      </c>
      <c r="E54" s="63">
        <v>0.0001276</v>
      </c>
      <c r="F54" s="63">
        <v>0.002797</v>
      </c>
      <c r="G54" s="63">
        <v>0.0079294</v>
      </c>
      <c r="H54" s="63">
        <v>0.0344113</v>
      </c>
      <c r="I54" s="63">
        <v>0.0023272</v>
      </c>
      <c r="J54" s="63">
        <v>0.0334338</v>
      </c>
      <c r="K54" s="64">
        <v>47.2504277</v>
      </c>
      <c r="L54" s="65"/>
      <c r="M54" s="64">
        <v>21.952441</v>
      </c>
    </row>
    <row r="55" spans="1:13" ht="12.75">
      <c r="A55" s="62"/>
      <c r="B55" s="73">
        <v>37887</v>
      </c>
      <c r="C55" s="63">
        <v>0.0011541</v>
      </c>
      <c r="D55" s="63">
        <v>4.89E-05</v>
      </c>
      <c r="E55" s="63">
        <v>0.0001765</v>
      </c>
      <c r="F55" s="63">
        <v>0.0025526</v>
      </c>
      <c r="G55" s="63">
        <v>0.0061697</v>
      </c>
      <c r="H55" s="63">
        <v>0.0132953</v>
      </c>
      <c r="I55" s="63">
        <v>0.0034406000000000003</v>
      </c>
      <c r="J55" s="63">
        <v>0.030109900000000002</v>
      </c>
      <c r="K55" s="64">
        <v>33.4011644</v>
      </c>
      <c r="L55" s="65"/>
      <c r="M55" s="64">
        <v>23.4704289</v>
      </c>
    </row>
    <row r="56" spans="1:13" ht="12.75">
      <c r="A56" s="62"/>
      <c r="B56" s="73">
        <v>37893</v>
      </c>
      <c r="C56" s="63">
        <v>0.0015199</v>
      </c>
      <c r="D56" s="63">
        <v>4.8100000000000004E-05</v>
      </c>
      <c r="E56" s="63">
        <v>0.000366</v>
      </c>
      <c r="F56" s="63">
        <v>0.0030398</v>
      </c>
      <c r="G56" s="63">
        <v>0.014232</v>
      </c>
      <c r="H56" s="63">
        <v>0.0334644</v>
      </c>
      <c r="I56" s="63">
        <v>0.0025964</v>
      </c>
      <c r="J56" s="63">
        <v>0.0710638</v>
      </c>
      <c r="K56" s="64">
        <v>42.2044902</v>
      </c>
      <c r="L56" s="65"/>
      <c r="M56" s="64">
        <v>21.2226391</v>
      </c>
    </row>
    <row r="57" spans="1:13" ht="12.75">
      <c r="A57" s="62"/>
      <c r="B57" s="73">
        <v>37899</v>
      </c>
      <c r="C57" s="63">
        <v>0.0010722</v>
      </c>
      <c r="D57" s="63">
        <v>4.54E-05</v>
      </c>
      <c r="E57" s="63">
        <v>0.00023710000000000002</v>
      </c>
      <c r="F57" s="63">
        <v>0.0024345</v>
      </c>
      <c r="G57" s="63">
        <v>0.0077373</v>
      </c>
      <c r="H57" s="63">
        <v>0.0117158</v>
      </c>
      <c r="I57" s="63">
        <v>0.0023336</v>
      </c>
      <c r="J57" s="63">
        <v>0.028245</v>
      </c>
      <c r="K57" s="64">
        <v>32.2914827</v>
      </c>
      <c r="L57" s="65"/>
      <c r="M57" s="64">
        <v>21.5010313</v>
      </c>
    </row>
    <row r="58" spans="1:13" ht="12.75">
      <c r="A58" s="62"/>
      <c r="B58" s="73">
        <v>37905</v>
      </c>
      <c r="C58" s="63">
        <v>0.0006401</v>
      </c>
      <c r="D58" s="63">
        <v>4.33E-05</v>
      </c>
      <c r="E58" s="63">
        <v>0.0001299</v>
      </c>
      <c r="F58" s="63">
        <v>0.0008663</v>
      </c>
      <c r="G58" s="63">
        <v>0.0053182</v>
      </c>
      <c r="H58" s="63">
        <v>0.008923</v>
      </c>
      <c r="I58" s="63">
        <v>0.0014631</v>
      </c>
      <c r="J58" s="63">
        <v>0.017846</v>
      </c>
      <c r="K58" s="64">
        <v>27.4331028</v>
      </c>
      <c r="L58" s="65"/>
      <c r="M58" s="64">
        <v>22.2464718</v>
      </c>
    </row>
    <row r="59" spans="1:13" ht="12.75">
      <c r="A59" s="62"/>
      <c r="B59" s="131">
        <v>37911</v>
      </c>
      <c r="C59" s="63">
        <v>0.0006401</v>
      </c>
      <c r="D59" s="63">
        <v>4.6450000000000004E-05</v>
      </c>
      <c r="E59" s="63">
        <v>0.00012130000000000001</v>
      </c>
      <c r="F59" s="63">
        <v>0.0009292500000000001</v>
      </c>
      <c r="G59" s="63">
        <v>0.0058645</v>
      </c>
      <c r="H59" s="63">
        <v>0.0068402</v>
      </c>
      <c r="I59" s="63">
        <v>0.0009757</v>
      </c>
      <c r="J59" s="63">
        <v>0.0144031</v>
      </c>
      <c r="K59" s="64">
        <v>20.4688686</v>
      </c>
      <c r="L59" s="65"/>
      <c r="M59" s="64">
        <v>13.9446676</v>
      </c>
    </row>
    <row r="60" spans="1:13" ht="12.75">
      <c r="A60" s="62"/>
      <c r="B60" s="131">
        <v>37917</v>
      </c>
      <c r="C60" s="63">
        <v>0.0004668</v>
      </c>
      <c r="D60" s="63">
        <v>5.0600000000000003E-05</v>
      </c>
      <c r="E60" s="63">
        <v>0.00020250000000000002</v>
      </c>
      <c r="F60" s="63">
        <v>0.0025702</v>
      </c>
      <c r="G60" s="63">
        <v>0.0057001000000000005</v>
      </c>
      <c r="H60" s="63">
        <v>0.0173112</v>
      </c>
      <c r="I60" s="63">
        <v>0.0011445000000000001</v>
      </c>
      <c r="J60" s="63">
        <v>0.0273334</v>
      </c>
      <c r="K60" s="64">
        <v>35.1510089</v>
      </c>
      <c r="L60" s="65"/>
      <c r="M60" s="64"/>
    </row>
    <row r="61" spans="1:13" ht="12.75">
      <c r="A61" s="62"/>
      <c r="B61" s="131">
        <v>37923</v>
      </c>
      <c r="C61" s="63">
        <v>0.0005517</v>
      </c>
      <c r="D61" s="63">
        <v>5.015E-05</v>
      </c>
      <c r="E61" s="63">
        <v>0.0001811</v>
      </c>
      <c r="F61" s="63">
        <v>0.00100315</v>
      </c>
      <c r="G61" s="63">
        <v>0.0042021</v>
      </c>
      <c r="H61" s="63">
        <v>0.0079639</v>
      </c>
      <c r="I61" s="63">
        <v>0.0013431</v>
      </c>
      <c r="J61" s="63">
        <v>0.0234736</v>
      </c>
      <c r="K61" s="64">
        <v>19.5334789</v>
      </c>
      <c r="L61" s="65"/>
      <c r="M61" s="64">
        <v>11.9687511</v>
      </c>
    </row>
    <row r="62" spans="1:13" ht="12.75">
      <c r="A62" s="62"/>
      <c r="B62" s="131">
        <v>37929</v>
      </c>
      <c r="C62" s="63">
        <v>0.0013891</v>
      </c>
      <c r="D62" s="63">
        <v>5.105E-05</v>
      </c>
      <c r="E62" s="63">
        <v>0.0002041</v>
      </c>
      <c r="F62" s="63">
        <v>0.0023869</v>
      </c>
      <c r="G62" s="63">
        <v>0.0074103</v>
      </c>
      <c r="H62" s="63">
        <v>0.0067866</v>
      </c>
      <c r="I62" s="63">
        <v>0.0035322</v>
      </c>
      <c r="J62" s="63">
        <v>0.0636818</v>
      </c>
      <c r="K62" s="64">
        <v>24.4646459</v>
      </c>
      <c r="L62" s="65"/>
      <c r="M62" s="64">
        <v>19.1791938</v>
      </c>
    </row>
    <row r="63" spans="1:13" ht="12.75">
      <c r="A63" s="62"/>
      <c r="B63" s="73">
        <v>37935</v>
      </c>
      <c r="C63" s="63"/>
      <c r="D63" s="63"/>
      <c r="E63" s="63"/>
      <c r="F63" s="63"/>
      <c r="G63" s="63"/>
      <c r="H63" s="63"/>
      <c r="I63" s="63"/>
      <c r="J63" s="63"/>
      <c r="K63" s="64"/>
      <c r="L63" s="65"/>
      <c r="M63" s="64"/>
    </row>
    <row r="64" spans="1:13" ht="12.75">
      <c r="A64" s="62"/>
      <c r="B64" s="73">
        <v>37941</v>
      </c>
      <c r="C64" s="63"/>
      <c r="D64" s="63"/>
      <c r="E64" s="63"/>
      <c r="F64" s="63"/>
      <c r="G64" s="63"/>
      <c r="H64" s="63"/>
      <c r="I64" s="63"/>
      <c r="J64" s="63"/>
      <c r="K64" s="64"/>
      <c r="L64" s="65"/>
      <c r="M64" s="64"/>
    </row>
    <row r="65" spans="1:13" ht="12.75">
      <c r="A65" s="62"/>
      <c r="B65" s="73">
        <v>37947</v>
      </c>
      <c r="C65" s="63"/>
      <c r="D65" s="63"/>
      <c r="E65" s="63"/>
      <c r="F65" s="63"/>
      <c r="G65" s="63"/>
      <c r="H65" s="63"/>
      <c r="I65" s="63"/>
      <c r="J65" s="63"/>
      <c r="K65" s="64"/>
      <c r="L65" s="65"/>
      <c r="M65" s="64"/>
    </row>
    <row r="66" spans="1:13" ht="12.75">
      <c r="A66" s="62"/>
      <c r="B66" s="73">
        <v>37953</v>
      </c>
      <c r="C66" s="63">
        <v>0.00020245000000000001</v>
      </c>
      <c r="D66" s="63">
        <v>5.0600000000000003E-05</v>
      </c>
      <c r="E66" s="63">
        <v>8.999999999999999E-05</v>
      </c>
      <c r="F66" s="63">
        <v>0.00101235</v>
      </c>
      <c r="G66" s="63">
        <v>0.0035235</v>
      </c>
      <c r="H66" s="63">
        <v>0.0096989</v>
      </c>
      <c r="I66" s="63">
        <v>0.0011642</v>
      </c>
      <c r="J66" s="63">
        <v>0.0197408</v>
      </c>
      <c r="K66" s="64">
        <v>20.4719472</v>
      </c>
      <c r="L66" s="65"/>
      <c r="M66" s="64"/>
    </row>
    <row r="67" spans="1:13" ht="12.75">
      <c r="A67" s="62"/>
      <c r="B67" s="73">
        <v>37959</v>
      </c>
      <c r="C67" s="63">
        <v>0.0013089</v>
      </c>
      <c r="D67" s="63">
        <v>4.89E-05</v>
      </c>
      <c r="E67" s="63">
        <v>0.00039099999999999996</v>
      </c>
      <c r="F67" s="63">
        <v>0.0026205</v>
      </c>
      <c r="G67" s="63">
        <v>0.0172057</v>
      </c>
      <c r="H67" s="63">
        <v>0.0092193</v>
      </c>
      <c r="I67" s="63">
        <v>0.0133931</v>
      </c>
      <c r="J67" s="63">
        <v>0.077621</v>
      </c>
      <c r="K67" s="64">
        <v>39.1038034</v>
      </c>
      <c r="L67" s="65"/>
      <c r="M67" s="64"/>
    </row>
    <row r="68" spans="1:13" ht="12.75">
      <c r="A68" s="62"/>
      <c r="B68" s="73">
        <v>37965</v>
      </c>
      <c r="C68" s="63">
        <v>0.00020065</v>
      </c>
      <c r="D68" s="63">
        <v>5.015E-05</v>
      </c>
      <c r="E68" s="63">
        <v>0.0001505</v>
      </c>
      <c r="F68" s="63">
        <v>0.00100315</v>
      </c>
      <c r="G68" s="63">
        <v>0.0026973</v>
      </c>
      <c r="H68" s="63">
        <v>0.0064703</v>
      </c>
      <c r="I68" s="63">
        <v>0.00050155</v>
      </c>
      <c r="J68" s="63">
        <v>0.0185582</v>
      </c>
      <c r="K68" s="64">
        <v>18.307412</v>
      </c>
      <c r="L68" s="65"/>
      <c r="M68" s="64"/>
    </row>
    <row r="69" spans="1:13" ht="12.75">
      <c r="A69" s="62"/>
      <c r="B69" s="73">
        <v>37971</v>
      </c>
      <c r="C69" s="63"/>
      <c r="D69" s="63"/>
      <c r="E69" s="63"/>
      <c r="F69" s="63"/>
      <c r="G69" s="63"/>
      <c r="H69" s="63"/>
      <c r="I69" s="63"/>
      <c r="J69" s="63"/>
      <c r="K69" s="63"/>
      <c r="L69" s="65"/>
      <c r="M69" s="63"/>
    </row>
    <row r="70" spans="1:13" ht="12.75">
      <c r="A70" s="62"/>
      <c r="B70" s="73">
        <v>37977</v>
      </c>
      <c r="C70" s="63"/>
      <c r="D70" s="63"/>
      <c r="E70" s="63"/>
      <c r="F70" s="63"/>
      <c r="G70" s="63"/>
      <c r="H70" s="63"/>
      <c r="I70" s="63"/>
      <c r="J70" s="63"/>
      <c r="K70" s="63"/>
      <c r="L70" s="65"/>
      <c r="M70" s="63"/>
    </row>
    <row r="71" spans="1:13" ht="12.75">
      <c r="A71" s="62"/>
      <c r="B71" s="73">
        <v>37983</v>
      </c>
      <c r="C71" s="63"/>
      <c r="D71" s="63"/>
      <c r="E71" s="63"/>
      <c r="F71" s="63"/>
      <c r="G71" s="63"/>
      <c r="H71" s="63"/>
      <c r="I71" s="63"/>
      <c r="J71" s="63"/>
      <c r="K71" s="63"/>
      <c r="L71" s="65"/>
      <c r="M71" s="63"/>
    </row>
    <row r="72" spans="1:13" ht="12.75">
      <c r="A72" s="62"/>
      <c r="B72" s="61"/>
      <c r="C72" s="63"/>
      <c r="D72" s="63"/>
      <c r="E72" s="63"/>
      <c r="F72" s="63"/>
      <c r="G72" s="63"/>
      <c r="H72" s="63"/>
      <c r="I72" s="63"/>
      <c r="J72" s="63"/>
      <c r="K72" s="63"/>
      <c r="L72" s="65"/>
      <c r="M72" s="63"/>
    </row>
    <row r="73" spans="1:13" ht="12.75">
      <c r="A73" s="62"/>
      <c r="B73" s="73" t="s">
        <v>28</v>
      </c>
      <c r="C73" s="65">
        <f aca="true" t="shared" si="0" ref="C73:K73">COUNTA(C11:C71)</f>
        <v>48</v>
      </c>
      <c r="D73" s="65">
        <f t="shared" si="0"/>
        <v>48</v>
      </c>
      <c r="E73" s="65">
        <f t="shared" si="0"/>
        <v>48</v>
      </c>
      <c r="F73" s="65">
        <f t="shared" si="0"/>
        <v>48</v>
      </c>
      <c r="G73" s="65">
        <f t="shared" si="0"/>
        <v>48</v>
      </c>
      <c r="H73" s="65">
        <f t="shared" si="0"/>
        <v>48</v>
      </c>
      <c r="I73" s="65">
        <f t="shared" si="0"/>
        <v>48</v>
      </c>
      <c r="J73" s="65">
        <f t="shared" si="0"/>
        <v>48</v>
      </c>
      <c r="K73" s="65">
        <f t="shared" si="0"/>
        <v>47</v>
      </c>
      <c r="L73" s="65"/>
      <c r="M73" s="65">
        <f>COUNTA(M11:M71)</f>
        <v>45</v>
      </c>
    </row>
    <row r="74" spans="1:13" ht="12.75">
      <c r="A74" s="62"/>
      <c r="B74" s="73" t="s">
        <v>29</v>
      </c>
      <c r="C74" s="65">
        <v>4</v>
      </c>
      <c r="D74" s="65">
        <v>48</v>
      </c>
      <c r="E74" s="65">
        <v>0</v>
      </c>
      <c r="F74" s="65">
        <v>18</v>
      </c>
      <c r="G74" s="65">
        <v>1</v>
      </c>
      <c r="H74" s="65">
        <v>0</v>
      </c>
      <c r="I74" s="65">
        <v>2</v>
      </c>
      <c r="J74" s="65">
        <v>0</v>
      </c>
      <c r="K74" s="65">
        <v>0</v>
      </c>
      <c r="L74" s="65"/>
      <c r="M74" s="65">
        <v>0</v>
      </c>
    </row>
    <row r="75" spans="1:13" ht="12.75">
      <c r="A75" s="74"/>
      <c r="B75" s="55" t="s">
        <v>30</v>
      </c>
      <c r="C75" s="65">
        <f aca="true" t="shared" si="1" ref="C75:K75">C74*100/C73</f>
        <v>8.333333333333334</v>
      </c>
      <c r="D75" s="65">
        <f t="shared" si="1"/>
        <v>100</v>
      </c>
      <c r="E75" s="65">
        <f t="shared" si="1"/>
        <v>0</v>
      </c>
      <c r="F75" s="65">
        <f t="shared" si="1"/>
        <v>37.5</v>
      </c>
      <c r="G75" s="65">
        <f t="shared" si="1"/>
        <v>2.0833333333333335</v>
      </c>
      <c r="H75" s="65">
        <f t="shared" si="1"/>
        <v>0</v>
      </c>
      <c r="I75" s="65">
        <f t="shared" si="1"/>
        <v>4.166666666666667</v>
      </c>
      <c r="J75" s="65">
        <f t="shared" si="1"/>
        <v>0</v>
      </c>
      <c r="K75" s="65">
        <f t="shared" si="1"/>
        <v>0</v>
      </c>
      <c r="L75" s="65"/>
      <c r="M75" s="65">
        <f>M74*100/M73</f>
        <v>0</v>
      </c>
    </row>
    <row r="76" spans="1:13" ht="12.75">
      <c r="A76" s="74"/>
      <c r="B76" s="56" t="s">
        <v>9</v>
      </c>
      <c r="C76" s="75">
        <f>AVERAGE(C11:C71)</f>
        <v>0.000971121875</v>
      </c>
      <c r="D76" s="75"/>
      <c r="E76" s="75">
        <f aca="true" t="shared" si="2" ref="E76:K76">AVERAGE(E11:E71)</f>
        <v>0.00021441250000000001</v>
      </c>
      <c r="F76" s="75">
        <f t="shared" si="2"/>
        <v>0.0023459739583333327</v>
      </c>
      <c r="G76" s="75">
        <f t="shared" si="2"/>
        <v>0.0065586302083333325</v>
      </c>
      <c r="H76" s="75">
        <f t="shared" si="2"/>
        <v>0.012722766666666668</v>
      </c>
      <c r="I76" s="75">
        <f t="shared" si="2"/>
        <v>0.0036730572916666656</v>
      </c>
      <c r="J76" s="75">
        <f t="shared" si="2"/>
        <v>0.04197080416666666</v>
      </c>
      <c r="K76" s="76">
        <f t="shared" si="2"/>
        <v>33.86631618297872</v>
      </c>
      <c r="L76" s="75"/>
      <c r="M76" s="76">
        <f>AVERAGE(M11:M71)</f>
        <v>21.096940757777777</v>
      </c>
    </row>
    <row r="77" spans="1:13" ht="12.75">
      <c r="A77" s="74"/>
      <c r="B77" s="56" t="s">
        <v>11</v>
      </c>
      <c r="C77" s="63">
        <f aca="true" t="shared" si="3" ref="C77:K77">MIN(C11:C71)</f>
        <v>0.00020065</v>
      </c>
      <c r="D77" s="63">
        <f t="shared" si="3"/>
        <v>4.33E-05</v>
      </c>
      <c r="E77" s="63">
        <f t="shared" si="3"/>
        <v>5.15E-05</v>
      </c>
      <c r="F77" s="63">
        <f t="shared" si="3"/>
        <v>0.0008663</v>
      </c>
      <c r="G77" s="63">
        <f t="shared" si="3"/>
        <v>0.00103005</v>
      </c>
      <c r="H77" s="63">
        <f t="shared" si="3"/>
        <v>0.0017711</v>
      </c>
      <c r="I77" s="63">
        <f t="shared" si="3"/>
        <v>0.00050155</v>
      </c>
      <c r="J77" s="63">
        <f t="shared" si="3"/>
        <v>0.0134939</v>
      </c>
      <c r="K77" s="64">
        <f t="shared" si="3"/>
        <v>13.1333683</v>
      </c>
      <c r="L77" s="63"/>
      <c r="M77" s="64">
        <f>MIN(M11:M71)</f>
        <v>8.6437732</v>
      </c>
    </row>
    <row r="78" spans="1:13" ht="12.75">
      <c r="A78" s="74"/>
      <c r="B78" s="56" t="s">
        <v>12</v>
      </c>
      <c r="C78" s="63">
        <f aca="true" t="shared" si="4" ref="C78:K78">MAX(C11:C71)</f>
        <v>0.0025847</v>
      </c>
      <c r="D78" s="63">
        <f t="shared" si="4"/>
        <v>5.44E-05</v>
      </c>
      <c r="E78" s="63">
        <f t="shared" si="4"/>
        <v>0.00048199999999999995</v>
      </c>
      <c r="F78" s="63">
        <f t="shared" si="4"/>
        <v>0.0057336</v>
      </c>
      <c r="G78" s="63">
        <f t="shared" si="4"/>
        <v>0.0172057</v>
      </c>
      <c r="H78" s="63">
        <f t="shared" si="4"/>
        <v>0.0344113</v>
      </c>
      <c r="I78" s="63">
        <f t="shared" si="4"/>
        <v>0.0133931</v>
      </c>
      <c r="J78" s="63">
        <f t="shared" si="4"/>
        <v>0.1318224</v>
      </c>
      <c r="K78" s="64">
        <f t="shared" si="4"/>
        <v>73.422286</v>
      </c>
      <c r="L78" s="63"/>
      <c r="M78" s="64">
        <f>MAX(M11:M71)</f>
        <v>60.1071947</v>
      </c>
    </row>
    <row r="79" spans="1:13" ht="12.75">
      <c r="A79" s="74"/>
      <c r="B79" s="56" t="s">
        <v>13</v>
      </c>
      <c r="C79" s="63">
        <f aca="true" t="shared" si="5" ref="C79:K79">STDEVP(C11:C71)</f>
        <v>0.0005074227641254719</v>
      </c>
      <c r="D79" s="63">
        <f t="shared" si="5"/>
        <v>2.120335720518904E-06</v>
      </c>
      <c r="E79" s="63">
        <f t="shared" si="5"/>
        <v>0.00011337020593502513</v>
      </c>
      <c r="F79" s="63">
        <f t="shared" si="5"/>
        <v>0.001238422300835726</v>
      </c>
      <c r="G79" s="63">
        <f t="shared" si="5"/>
        <v>0.003112339670096474</v>
      </c>
      <c r="H79" s="63">
        <f t="shared" si="5"/>
        <v>0.008459137964068135</v>
      </c>
      <c r="I79" s="63">
        <f t="shared" si="5"/>
        <v>0.0030550618906883737</v>
      </c>
      <c r="J79" s="63">
        <f t="shared" si="5"/>
        <v>0.02672504167019638</v>
      </c>
      <c r="K79" s="64">
        <f t="shared" si="5"/>
        <v>13.680190586533056</v>
      </c>
      <c r="L79" s="63"/>
      <c r="M79" s="64">
        <f>STDEVP(M11:M71)</f>
        <v>8.467159268461186</v>
      </c>
    </row>
    <row r="80" spans="1:3" ht="12.75">
      <c r="A80" s="77"/>
      <c r="B80" s="78"/>
      <c r="C80" s="79"/>
    </row>
    <row r="81" spans="1:3" ht="12.75">
      <c r="A81" s="81" t="s">
        <v>19</v>
      </c>
      <c r="B81" s="82"/>
      <c r="C81" s="83"/>
    </row>
    <row r="82" spans="1:3" ht="12.75">
      <c r="A82" s="81" t="s">
        <v>20</v>
      </c>
      <c r="B82" s="82"/>
      <c r="C82" s="83"/>
    </row>
    <row r="83" spans="1:3" ht="12.75">
      <c r="A83" s="81" t="s">
        <v>21</v>
      </c>
      <c r="B83" s="82"/>
      <c r="C83" s="83"/>
    </row>
    <row r="84" spans="1:3" ht="12.75">
      <c r="A84" s="81" t="s">
        <v>22</v>
      </c>
      <c r="B84" s="82"/>
      <c r="C84" s="83"/>
    </row>
    <row r="85" spans="1:3" ht="12.75">
      <c r="A85" s="81" t="s">
        <v>23</v>
      </c>
      <c r="B85" s="82"/>
      <c r="C85" s="83"/>
    </row>
    <row r="86" spans="1:3" ht="12.75">
      <c r="A86" s="81" t="s">
        <v>24</v>
      </c>
      <c r="B86" s="82"/>
      <c r="C86" s="83"/>
    </row>
    <row r="87" spans="1:3" ht="12.75">
      <c r="A87" s="81" t="s">
        <v>25</v>
      </c>
      <c r="B87" s="82"/>
      <c r="C87" s="83"/>
    </row>
    <row r="88" spans="1:3" ht="12.75">
      <c r="A88" s="81" t="s">
        <v>26</v>
      </c>
      <c r="B88" s="82"/>
      <c r="C88" s="83"/>
    </row>
    <row r="89" spans="1:3" ht="12.75">
      <c r="A89" s="81" t="s">
        <v>27</v>
      </c>
      <c r="B89" s="82"/>
      <c r="C89" s="83"/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22" customWidth="1"/>
    <col min="2" max="2" width="9.7109375" style="48" customWidth="1"/>
    <col min="3" max="7" width="9.7109375" style="21" customWidth="1"/>
    <col min="8" max="8" width="10.421875" style="21" bestFit="1" customWidth="1"/>
    <col min="9" max="11" width="9.7109375" style="21" customWidth="1"/>
    <col min="12" max="12" width="4.7109375" style="22" customWidth="1"/>
    <col min="13" max="13" width="9.7109375" style="21" customWidth="1"/>
    <col min="14" max="16384" width="9.140625" style="21" customWidth="1"/>
  </cols>
  <sheetData>
    <row r="1" spans="1:4" ht="12.75" customHeight="1">
      <c r="A1" s="161" t="s">
        <v>33</v>
      </c>
      <c r="B1" s="120"/>
      <c r="C1" s="121"/>
      <c r="D1" s="162" t="s">
        <v>34</v>
      </c>
    </row>
    <row r="2" spans="1:4" ht="12.75" customHeight="1">
      <c r="A2" s="161" t="s">
        <v>35</v>
      </c>
      <c r="B2" s="120"/>
      <c r="C2" s="121"/>
      <c r="D2" s="163" t="s">
        <v>36</v>
      </c>
    </row>
    <row r="3" spans="1:23" ht="12.75" customHeight="1">
      <c r="A3" s="161" t="s">
        <v>43</v>
      </c>
      <c r="B3" s="120"/>
      <c r="C3" s="121"/>
      <c r="D3" s="163" t="s">
        <v>37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ht="12.75" customHeight="1">
      <c r="A4" s="161" t="s">
        <v>47</v>
      </c>
      <c r="B4" s="120"/>
      <c r="C4" s="121"/>
      <c r="D4" s="163" t="s">
        <v>39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2.75" customHeight="1">
      <c r="A5" s="161" t="s">
        <v>40</v>
      </c>
      <c r="B5" s="120"/>
      <c r="C5" s="121"/>
      <c r="D5" s="164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ht="12.75" customHeight="1">
      <c r="A6" s="161" t="s">
        <v>41</v>
      </c>
      <c r="B6" s="120"/>
      <c r="C6" s="121"/>
      <c r="D6" s="164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ht="12.75" customHeight="1">
      <c r="A7" s="165" t="s">
        <v>42</v>
      </c>
      <c r="B7" s="120"/>
      <c r="C7" s="121"/>
      <c r="D7" s="121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3:23" ht="12.75" customHeight="1"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12" s="20" customFormat="1" ht="12.75" customHeight="1">
      <c r="A9" s="23"/>
      <c r="B9" s="24"/>
      <c r="L9" s="23"/>
    </row>
    <row r="10" spans="1:13" s="20" customFormat="1" ht="12.75" customHeight="1">
      <c r="A10" s="25" t="s">
        <v>18</v>
      </c>
      <c r="B10" s="25" t="s">
        <v>0</v>
      </c>
      <c r="C10" s="25" t="s">
        <v>1</v>
      </c>
      <c r="D10" s="26" t="s">
        <v>2</v>
      </c>
      <c r="E10" s="26" t="s">
        <v>3</v>
      </c>
      <c r="F10" s="26" t="s">
        <v>4</v>
      </c>
      <c r="G10" s="27" t="s">
        <v>5</v>
      </c>
      <c r="H10" s="27" t="s">
        <v>15</v>
      </c>
      <c r="I10" s="27" t="s">
        <v>6</v>
      </c>
      <c r="J10" s="26" t="s">
        <v>7</v>
      </c>
      <c r="K10" s="26" t="s">
        <v>8</v>
      </c>
      <c r="L10" s="25" t="s">
        <v>18</v>
      </c>
      <c r="M10" s="26" t="s">
        <v>10</v>
      </c>
    </row>
    <row r="11" spans="1:13" ht="12.75" customHeight="1">
      <c r="A11" s="28"/>
      <c r="B11" s="133">
        <v>37257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.75" customHeight="1">
      <c r="A12" s="29"/>
      <c r="B12" s="133">
        <v>37263</v>
      </c>
      <c r="C12" s="32">
        <v>0.0006407</v>
      </c>
      <c r="D12" s="33">
        <v>5.24E-05</v>
      </c>
      <c r="E12" s="33">
        <v>0.0002475</v>
      </c>
      <c r="F12" s="33">
        <v>0.0023327</v>
      </c>
      <c r="G12" s="33">
        <v>0.009226100000000001</v>
      </c>
      <c r="H12" s="33">
        <v>0.0062497</v>
      </c>
      <c r="I12" s="33">
        <v>0.0025715</v>
      </c>
      <c r="J12" s="33">
        <v>0.0533791</v>
      </c>
      <c r="K12" s="34">
        <v>18.6385518</v>
      </c>
      <c r="L12" s="35"/>
      <c r="M12" s="34">
        <v>12.8024227</v>
      </c>
    </row>
    <row r="13" spans="1:13" ht="12.75" customHeight="1">
      <c r="A13" s="36"/>
      <c r="B13" s="133">
        <v>37269</v>
      </c>
      <c r="C13" s="32">
        <v>0.0006489</v>
      </c>
      <c r="D13" s="33">
        <v>4.97E-05</v>
      </c>
      <c r="E13" s="33">
        <v>0.0001353</v>
      </c>
      <c r="F13" s="33">
        <v>0.0009941</v>
      </c>
      <c r="G13" s="33">
        <v>0.0042415000000000005</v>
      </c>
      <c r="H13" s="33">
        <v>0.0052301</v>
      </c>
      <c r="I13" s="33">
        <v>0.0039157</v>
      </c>
      <c r="J13" s="33">
        <v>0.0266366</v>
      </c>
      <c r="K13" s="34">
        <v>16.7341592</v>
      </c>
      <c r="L13" s="35"/>
      <c r="M13" s="34">
        <v>12.2891853</v>
      </c>
    </row>
    <row r="14" spans="1:13" ht="12.75" customHeight="1">
      <c r="A14" s="36"/>
      <c r="B14" s="133">
        <v>37275</v>
      </c>
      <c r="C14" s="32">
        <v>0.0008549</v>
      </c>
      <c r="D14" s="33">
        <v>5.0600000000000003E-05</v>
      </c>
      <c r="E14" s="33">
        <v>0.0001743</v>
      </c>
      <c r="F14" s="33">
        <v>0.00101235</v>
      </c>
      <c r="G14" s="33">
        <v>0.006568999999999999</v>
      </c>
      <c r="H14" s="33">
        <v>0.0038272000000000002</v>
      </c>
      <c r="I14" s="33">
        <v>0.0055539000000000005</v>
      </c>
      <c r="J14" s="33">
        <v>0.0259161</v>
      </c>
      <c r="K14" s="34">
        <v>27.3334246</v>
      </c>
      <c r="L14" s="35"/>
      <c r="M14" s="34"/>
    </row>
    <row r="15" spans="1:13" ht="12.75" customHeight="1">
      <c r="A15" s="36"/>
      <c r="B15" s="133">
        <v>37281</v>
      </c>
      <c r="C15" s="32">
        <v>0.0009809</v>
      </c>
      <c r="D15" s="33">
        <v>5.105E-05</v>
      </c>
      <c r="E15" s="33">
        <v>0.0003062</v>
      </c>
      <c r="F15" s="33">
        <v>0.0031325</v>
      </c>
      <c r="G15" s="33">
        <v>0.0074896</v>
      </c>
      <c r="H15" s="33">
        <v>0.0081445</v>
      </c>
      <c r="I15" s="33">
        <v>0.0046435</v>
      </c>
      <c r="J15" s="33">
        <v>0.036331300000000004</v>
      </c>
      <c r="K15" s="34">
        <v>17.6893847</v>
      </c>
      <c r="L15" s="35"/>
      <c r="M15" s="34">
        <v>12.2891853</v>
      </c>
    </row>
    <row r="16" spans="1:13" ht="12.75" customHeight="1">
      <c r="A16" s="36"/>
      <c r="B16" s="133">
        <v>37287</v>
      </c>
      <c r="C16" s="32">
        <v>0.0006214</v>
      </c>
      <c r="D16" s="33">
        <v>5.015E-05</v>
      </c>
      <c r="E16" s="33">
        <v>0.0001895</v>
      </c>
      <c r="F16" s="33">
        <v>0.0027977</v>
      </c>
      <c r="G16" s="33">
        <v>0.0036225000000000003</v>
      </c>
      <c r="H16" s="33">
        <v>0.0037116000000000002</v>
      </c>
      <c r="I16" s="33">
        <v>0.0042634000000000005</v>
      </c>
      <c r="J16" s="33">
        <v>0.0170535</v>
      </c>
      <c r="K16" s="34">
        <v>12.3164018</v>
      </c>
      <c r="L16" s="35"/>
      <c r="M16" s="34">
        <v>8.1547726</v>
      </c>
    </row>
    <row r="17" spans="1:13" ht="12.75" customHeight="1">
      <c r="A17" s="36"/>
      <c r="B17" s="133">
        <v>37293</v>
      </c>
      <c r="C17" s="32">
        <v>0.0018742000000000001</v>
      </c>
      <c r="D17" s="33">
        <v>5.15E-05</v>
      </c>
      <c r="E17" s="33">
        <v>0.000372</v>
      </c>
      <c r="F17" s="33">
        <v>0.0029872</v>
      </c>
      <c r="G17" s="33">
        <v>0.015142</v>
      </c>
      <c r="H17" s="33">
        <v>0.024824600000000002</v>
      </c>
      <c r="I17" s="33">
        <v>0.0060145</v>
      </c>
      <c r="J17" s="33">
        <v>0.1004316</v>
      </c>
      <c r="K17" s="34">
        <v>33.7633434</v>
      </c>
      <c r="L17" s="35"/>
      <c r="M17" s="34">
        <v>24.4358046</v>
      </c>
    </row>
    <row r="18" spans="1:13" ht="12.75" customHeight="1">
      <c r="A18" s="36"/>
      <c r="B18" s="133">
        <v>37299</v>
      </c>
      <c r="C18" s="32">
        <v>0.0005629</v>
      </c>
      <c r="D18" s="33">
        <v>5.015E-05</v>
      </c>
      <c r="E18" s="33">
        <v>0.0001198</v>
      </c>
      <c r="F18" s="33">
        <v>0.0026193</v>
      </c>
      <c r="G18" s="33">
        <v>0.0065009</v>
      </c>
      <c r="H18" s="33">
        <v>0.0144453</v>
      </c>
      <c r="I18" s="33">
        <v>0.0036225000000000003</v>
      </c>
      <c r="J18" s="33">
        <v>0.0304956</v>
      </c>
      <c r="K18" s="34">
        <v>23.3788714</v>
      </c>
      <c r="L18" s="35"/>
      <c r="M18" s="34">
        <v>10.4928543</v>
      </c>
    </row>
    <row r="19" spans="1:13" ht="12.75" customHeight="1">
      <c r="A19" s="36"/>
      <c r="B19" s="133">
        <v>37305</v>
      </c>
      <c r="C19" s="32">
        <v>0.0007272</v>
      </c>
      <c r="D19" s="33">
        <v>4.725E-05</v>
      </c>
      <c r="E19" s="33">
        <v>0.0001995</v>
      </c>
      <c r="F19" s="33">
        <v>0.0023156</v>
      </c>
      <c r="G19" s="33">
        <v>0.0069941000000000005</v>
      </c>
      <c r="H19" s="33">
        <v>0.0155949</v>
      </c>
      <c r="I19" s="33">
        <v>0.0026097</v>
      </c>
      <c r="J19" s="33">
        <v>0.027976400000000002</v>
      </c>
      <c r="K19" s="34">
        <v>25.2827125</v>
      </c>
      <c r="L19" s="35"/>
      <c r="M19" s="34">
        <v>12.4317512</v>
      </c>
    </row>
    <row r="20" spans="1:13" ht="12.75" customHeight="1">
      <c r="A20" s="36"/>
      <c r="B20" s="133">
        <v>37311</v>
      </c>
      <c r="C20" s="32">
        <v>0.0013152</v>
      </c>
      <c r="D20" s="33">
        <v>5.015E-05</v>
      </c>
      <c r="E20" s="33">
        <v>0.0001616</v>
      </c>
      <c r="F20" s="33">
        <v>0.0020759999999999997</v>
      </c>
      <c r="G20" s="33">
        <v>0.008928</v>
      </c>
      <c r="H20" s="33">
        <v>0.0087162</v>
      </c>
      <c r="I20" s="33">
        <v>0.0054671</v>
      </c>
      <c r="J20" s="33">
        <v>0.0226711</v>
      </c>
      <c r="K20" s="34">
        <v>27.6143761</v>
      </c>
      <c r="L20" s="35"/>
      <c r="M20" s="34">
        <v>14.3991614</v>
      </c>
    </row>
    <row r="21" spans="1:13" ht="12.75" customHeight="1">
      <c r="A21" s="36"/>
      <c r="B21" s="133">
        <v>37317</v>
      </c>
      <c r="C21" s="32">
        <v>0.0007821</v>
      </c>
      <c r="D21" s="33">
        <v>5.29E-05</v>
      </c>
      <c r="E21" s="33">
        <v>0.0001176</v>
      </c>
      <c r="F21" s="33">
        <v>0.0010585</v>
      </c>
      <c r="G21" s="33">
        <v>0.0043721</v>
      </c>
      <c r="H21" s="33">
        <v>0.0087118</v>
      </c>
      <c r="I21" s="33">
        <v>0.0030813</v>
      </c>
      <c r="J21" s="33">
        <v>0.0154537</v>
      </c>
      <c r="K21" s="34">
        <v>26.5206841</v>
      </c>
      <c r="L21" s="35"/>
      <c r="M21" s="34">
        <v>13.2532024</v>
      </c>
    </row>
    <row r="22" spans="1:13" ht="12.75" customHeight="1">
      <c r="A22" s="36"/>
      <c r="B22" s="133">
        <v>37323</v>
      </c>
      <c r="C22" s="32">
        <v>0.0018447000000000001</v>
      </c>
      <c r="D22" s="33">
        <v>5.015E-05</v>
      </c>
      <c r="E22" s="33">
        <v>0.0003316</v>
      </c>
      <c r="F22" s="33">
        <v>0.0035612</v>
      </c>
      <c r="G22" s="33">
        <v>0.0101318</v>
      </c>
      <c r="H22" s="33">
        <v>0.0198623</v>
      </c>
      <c r="I22" s="33">
        <v>0.008445900000000001</v>
      </c>
      <c r="J22" s="33">
        <v>0.1005152</v>
      </c>
      <c r="K22" s="34">
        <v>34.2741499</v>
      </c>
      <c r="L22" s="35"/>
      <c r="M22" s="34">
        <v>14.7711904</v>
      </c>
    </row>
    <row r="23" spans="1:13" ht="12.75" customHeight="1">
      <c r="A23" s="36"/>
      <c r="B23" s="133">
        <v>37329</v>
      </c>
      <c r="C23" s="32">
        <v>0.0014111</v>
      </c>
      <c r="D23" s="33">
        <v>4.97E-05</v>
      </c>
      <c r="E23" s="33">
        <v>0.0002872</v>
      </c>
      <c r="F23" s="33">
        <v>0.0021567</v>
      </c>
      <c r="G23" s="33">
        <v>0.008767500000000001</v>
      </c>
      <c r="H23" s="33">
        <v>0.0081213</v>
      </c>
      <c r="I23" s="33">
        <v>0.0034794</v>
      </c>
      <c r="J23" s="33">
        <v>0.032308500000000004</v>
      </c>
      <c r="K23" s="34">
        <v>38.1074913</v>
      </c>
      <c r="L23" s="35"/>
      <c r="M23" s="34">
        <v>16.2525188</v>
      </c>
    </row>
    <row r="24" spans="1:13" ht="12.75" customHeight="1">
      <c r="A24" s="36"/>
      <c r="B24" s="133">
        <v>37335</v>
      </c>
      <c r="C24" s="32">
        <v>0.0004635</v>
      </c>
      <c r="D24" s="33">
        <v>5.15E-05</v>
      </c>
      <c r="E24" s="33">
        <v>0.00012299999999999998</v>
      </c>
      <c r="F24" s="33">
        <v>0.00103005</v>
      </c>
      <c r="G24" s="33">
        <v>0.0046353</v>
      </c>
      <c r="H24" s="33">
        <v>0.0072219</v>
      </c>
      <c r="I24" s="33">
        <v>0.0025351</v>
      </c>
      <c r="J24" s="33">
        <v>0.0183352</v>
      </c>
      <c r="K24" s="34">
        <v>16.1377336</v>
      </c>
      <c r="L24" s="35"/>
      <c r="M24" s="34">
        <v>5.1608876</v>
      </c>
    </row>
    <row r="25" spans="1:13" ht="12.75" customHeight="1">
      <c r="A25" s="36"/>
      <c r="B25" s="133">
        <v>37341</v>
      </c>
      <c r="C25" s="32">
        <v>0.0005265000000000001</v>
      </c>
      <c r="D25" s="33">
        <v>5.15E-05</v>
      </c>
      <c r="E25" s="33">
        <v>0.00012299999999999998</v>
      </c>
      <c r="F25" s="33">
        <v>0.0021002</v>
      </c>
      <c r="G25" s="33">
        <v>0.0048413</v>
      </c>
      <c r="H25" s="33">
        <v>0.0074565000000000005</v>
      </c>
      <c r="I25" s="33">
        <v>0.0021002</v>
      </c>
      <c r="J25" s="33">
        <v>0.013699900000000001</v>
      </c>
      <c r="K25" s="34">
        <v>17.6542228</v>
      </c>
      <c r="L25" s="35"/>
      <c r="M25" s="34">
        <v>7.9045273</v>
      </c>
    </row>
    <row r="26" spans="1:13" ht="12.75" customHeight="1">
      <c r="A26" s="36"/>
      <c r="B26" s="133">
        <v>37347</v>
      </c>
      <c r="C26" s="32">
        <v>0.0007396</v>
      </c>
      <c r="D26" s="33">
        <v>5.0600000000000003E-05</v>
      </c>
      <c r="E26" s="33">
        <v>0.0001912</v>
      </c>
      <c r="F26" s="33">
        <v>0.0021962</v>
      </c>
      <c r="G26" s="33">
        <v>0.0088693</v>
      </c>
      <c r="H26" s="33">
        <v>0.0087175</v>
      </c>
      <c r="I26" s="33">
        <v>0.0026518</v>
      </c>
      <c r="J26" s="33">
        <v>0.0216643</v>
      </c>
      <c r="K26" s="34">
        <v>23.0590619</v>
      </c>
      <c r="L26" s="35"/>
      <c r="M26" s="34">
        <v>10.012882</v>
      </c>
    </row>
    <row r="27" spans="1:13" ht="12.75" customHeight="1">
      <c r="A27" s="36"/>
      <c r="B27" s="133">
        <v>37353</v>
      </c>
      <c r="C27" s="32">
        <v>0.0010816</v>
      </c>
      <c r="D27" s="33">
        <v>5.15E-05</v>
      </c>
      <c r="E27" s="33">
        <v>0.00012299999999999998</v>
      </c>
      <c r="F27" s="33">
        <v>0.0021431</v>
      </c>
      <c r="G27" s="33">
        <v>0.0061289000000000005</v>
      </c>
      <c r="H27" s="33">
        <v>0.0111247</v>
      </c>
      <c r="I27" s="33">
        <v>0.0046353</v>
      </c>
      <c r="J27" s="33">
        <v>0.016481100000000002</v>
      </c>
      <c r="K27" s="34">
        <v>28.4413248</v>
      </c>
      <c r="L27" s="35"/>
      <c r="M27" s="34">
        <v>12.1439035</v>
      </c>
    </row>
    <row r="28" spans="1:13" ht="12.75" customHeight="1">
      <c r="A28" s="36"/>
      <c r="B28" s="133">
        <v>37359</v>
      </c>
      <c r="C28" s="32">
        <v>0.00020795</v>
      </c>
      <c r="D28" s="33">
        <v>5.2E-05</v>
      </c>
      <c r="E28" s="33">
        <v>0.0001675</v>
      </c>
      <c r="F28" s="33">
        <v>0.00103975</v>
      </c>
      <c r="G28" s="33">
        <v>0.0029316</v>
      </c>
      <c r="H28" s="33">
        <v>0.0039107000000000005</v>
      </c>
      <c r="I28" s="33">
        <v>0.0024549999999999997</v>
      </c>
      <c r="J28" s="33">
        <v>0.014452900000000001</v>
      </c>
      <c r="K28" s="34">
        <v>26.0232387</v>
      </c>
      <c r="L28" s="37">
        <v>5</v>
      </c>
      <c r="M28" s="34">
        <v>12.7861292</v>
      </c>
    </row>
    <row r="29" spans="1:13" ht="12.75" customHeight="1">
      <c r="A29" s="36"/>
      <c r="B29" s="133">
        <v>37365</v>
      </c>
      <c r="C29" s="32">
        <v>0.0018473</v>
      </c>
      <c r="D29" s="33">
        <v>5.335E-05</v>
      </c>
      <c r="E29" s="33">
        <v>0.00037360000000000003</v>
      </c>
      <c r="F29" s="33">
        <v>0.0028406</v>
      </c>
      <c r="G29" s="33">
        <v>0.012062</v>
      </c>
      <c r="H29" s="33">
        <v>0.0642596</v>
      </c>
      <c r="I29" s="33">
        <v>0.0095654</v>
      </c>
      <c r="J29" s="33">
        <v>0.07717550000000001</v>
      </c>
      <c r="K29" s="34">
        <v>94.8830738</v>
      </c>
      <c r="L29" s="35"/>
      <c r="M29" s="34">
        <v>35.3224117</v>
      </c>
    </row>
    <row r="30" spans="1:13" ht="12.75" customHeight="1">
      <c r="A30" s="36"/>
      <c r="B30" s="133">
        <v>37371</v>
      </c>
      <c r="C30" s="32">
        <v>0.000206</v>
      </c>
      <c r="D30" s="33">
        <v>5.15E-05</v>
      </c>
      <c r="E30" s="33">
        <v>0.00012299999999999998</v>
      </c>
      <c r="F30" s="33">
        <v>0.00103005</v>
      </c>
      <c r="G30" s="33">
        <v>0.0040373</v>
      </c>
      <c r="H30" s="33">
        <v>0.0109187</v>
      </c>
      <c r="I30" s="33">
        <v>0.0013191000000000001</v>
      </c>
      <c r="J30" s="33">
        <v>0.01576</v>
      </c>
      <c r="K30" s="34">
        <v>28.5271638</v>
      </c>
      <c r="L30" s="35"/>
      <c r="M30" s="34">
        <v>14.5376538</v>
      </c>
    </row>
    <row r="31" spans="1:13" ht="12.75" customHeight="1">
      <c r="A31" s="36"/>
      <c r="B31" s="133">
        <v>37377</v>
      </c>
      <c r="C31" s="32">
        <v>0.0009471</v>
      </c>
      <c r="D31" s="33">
        <v>5.15E-05</v>
      </c>
      <c r="E31" s="33">
        <v>0.000289</v>
      </c>
      <c r="F31" s="33">
        <v>0.0026581</v>
      </c>
      <c r="G31" s="33">
        <v>0.0062434000000000005</v>
      </c>
      <c r="H31" s="33">
        <v>0.018747200000000002</v>
      </c>
      <c r="I31" s="33">
        <v>0.0039143</v>
      </c>
      <c r="J31" s="33">
        <v>0.029872</v>
      </c>
      <c r="K31" s="34">
        <v>43.4917643</v>
      </c>
      <c r="L31" s="35"/>
      <c r="M31" s="34">
        <v>22.5654746</v>
      </c>
    </row>
    <row r="32" spans="1:13" ht="12.75" customHeight="1">
      <c r="A32" s="36"/>
      <c r="B32" s="133">
        <v>37383</v>
      </c>
      <c r="C32" s="32">
        <v>0.0007204000000000001</v>
      </c>
      <c r="D32" s="33">
        <v>5.29E-05</v>
      </c>
      <c r="E32" s="33">
        <v>0.0001794</v>
      </c>
      <c r="F32" s="33">
        <v>0.0030167</v>
      </c>
      <c r="G32" s="33">
        <v>0.008065</v>
      </c>
      <c r="H32" s="33">
        <v>0.020852</v>
      </c>
      <c r="I32" s="33">
        <v>0.0027726</v>
      </c>
      <c r="J32" s="33">
        <v>0.0378934</v>
      </c>
      <c r="K32" s="34">
        <v>42.9270497</v>
      </c>
      <c r="L32" s="35"/>
      <c r="M32" s="34">
        <v>19.4419225</v>
      </c>
    </row>
    <row r="33" spans="1:13" ht="12.75" customHeight="1">
      <c r="A33" s="36"/>
      <c r="B33" s="133">
        <v>37389</v>
      </c>
      <c r="C33" s="32">
        <v>0.0006066</v>
      </c>
      <c r="D33" s="33">
        <v>5.15E-05</v>
      </c>
      <c r="E33" s="33">
        <v>0.0001745</v>
      </c>
      <c r="F33" s="33">
        <v>0.0027297000000000003</v>
      </c>
      <c r="G33" s="33">
        <v>0.0055309</v>
      </c>
      <c r="H33" s="33">
        <v>0.011433800000000001</v>
      </c>
      <c r="I33" s="33">
        <v>0.0038942</v>
      </c>
      <c r="J33" s="33">
        <v>0.0261637</v>
      </c>
      <c r="K33" s="34">
        <v>34.9078635</v>
      </c>
      <c r="L33" s="35"/>
      <c r="M33" s="34">
        <v>16.5227149</v>
      </c>
    </row>
    <row r="34" spans="1:13" ht="12.75" customHeight="1">
      <c r="A34" s="36"/>
      <c r="B34" s="133">
        <v>37395</v>
      </c>
      <c r="C34" s="32">
        <v>0.00047630000000000003</v>
      </c>
      <c r="D34" s="33">
        <v>5.29E-05</v>
      </c>
      <c r="E34" s="33">
        <v>0.0002235</v>
      </c>
      <c r="F34" s="33">
        <v>0.0023492</v>
      </c>
      <c r="G34" s="33">
        <v>0.0045309</v>
      </c>
      <c r="H34" s="33">
        <v>0.0070183</v>
      </c>
      <c r="I34" s="33">
        <v>0.0016289</v>
      </c>
      <c r="J34" s="33">
        <v>0.0150303</v>
      </c>
      <c r="K34" s="34">
        <v>19.0525536</v>
      </c>
      <c r="L34" s="35"/>
      <c r="M34" s="34">
        <v>10.771875999999999</v>
      </c>
    </row>
    <row r="35" spans="1:13" ht="12.75" customHeight="1">
      <c r="A35" s="36"/>
      <c r="B35" s="133">
        <v>37401</v>
      </c>
      <c r="C35" s="32">
        <v>0.0008584</v>
      </c>
      <c r="D35" s="33">
        <v>5.15E-05</v>
      </c>
      <c r="E35" s="33">
        <v>0.00012880000000000001</v>
      </c>
      <c r="F35" s="33">
        <v>0.00103005</v>
      </c>
      <c r="G35" s="33">
        <v>0.0041459999999999995</v>
      </c>
      <c r="H35" s="33">
        <v>0.007982999999999999</v>
      </c>
      <c r="I35" s="33">
        <v>0.0015337</v>
      </c>
      <c r="J35" s="33">
        <v>0.0435375</v>
      </c>
      <c r="K35" s="34">
        <v>39.772073999999996</v>
      </c>
      <c r="L35" s="35"/>
      <c r="M35" s="34">
        <v>23.9375022</v>
      </c>
    </row>
    <row r="36" spans="1:13" ht="12.75" customHeight="1">
      <c r="A36" s="36"/>
      <c r="B36" s="133">
        <v>37407</v>
      </c>
      <c r="C36" s="32">
        <v>0.0007439</v>
      </c>
      <c r="D36" s="33">
        <v>5.15E-05</v>
      </c>
      <c r="E36" s="33">
        <v>0.00012299999999999998</v>
      </c>
      <c r="F36" s="33">
        <v>0.0022204</v>
      </c>
      <c r="G36" s="33">
        <v>0.0058227</v>
      </c>
      <c r="H36" s="33">
        <v>0.0153165</v>
      </c>
      <c r="I36" s="33">
        <v>0.0028155</v>
      </c>
      <c r="J36" s="33">
        <v>0.0188731</v>
      </c>
      <c r="K36" s="34">
        <v>41.7749842</v>
      </c>
      <c r="L36" s="35"/>
      <c r="M36" s="34">
        <v>24.9349564</v>
      </c>
    </row>
    <row r="37" spans="1:13" ht="12.75" customHeight="1">
      <c r="A37" s="36"/>
      <c r="B37" s="133">
        <v>37413</v>
      </c>
      <c r="C37" s="32">
        <v>0.000206</v>
      </c>
      <c r="D37" s="33">
        <v>5.15E-05</v>
      </c>
      <c r="E37" s="33">
        <v>9.730000000000001E-05</v>
      </c>
      <c r="F37" s="33">
        <v>0.0023806</v>
      </c>
      <c r="G37" s="33">
        <v>0.0049299999999999995</v>
      </c>
      <c r="H37" s="33">
        <v>0.0136684</v>
      </c>
      <c r="I37" s="33">
        <v>0.0022032</v>
      </c>
      <c r="J37" s="33">
        <v>0.044808</v>
      </c>
      <c r="K37" s="34">
        <v>24.0063094</v>
      </c>
      <c r="L37" s="35"/>
      <c r="M37" s="34">
        <v>14.8944453</v>
      </c>
    </row>
    <row r="38" spans="1:13" ht="12.75" customHeight="1">
      <c r="A38" s="36"/>
      <c r="B38" s="133">
        <v>37419</v>
      </c>
      <c r="C38" s="32">
        <v>0.0005145</v>
      </c>
      <c r="D38" s="33">
        <v>5.29E-05</v>
      </c>
      <c r="E38" s="33">
        <v>0.0001911</v>
      </c>
      <c r="F38" s="33">
        <v>0.0024433000000000002</v>
      </c>
      <c r="G38" s="33">
        <v>0.006836</v>
      </c>
      <c r="H38" s="33">
        <v>0.0062656000000000005</v>
      </c>
      <c r="I38" s="33">
        <v>0.003149</v>
      </c>
      <c r="J38" s="33">
        <v>0.0318954</v>
      </c>
      <c r="K38" s="34">
        <v>17.4354387</v>
      </c>
      <c r="L38" s="35"/>
      <c r="M38" s="34">
        <v>13.0269632</v>
      </c>
    </row>
    <row r="39" spans="1:13" ht="12.75" customHeight="1">
      <c r="A39" s="36"/>
      <c r="B39" s="133">
        <v>37425</v>
      </c>
      <c r="C39" s="32">
        <v>0.0010253</v>
      </c>
      <c r="D39" s="33">
        <v>5.2E-05</v>
      </c>
      <c r="E39" s="33">
        <v>0.00022820000000000002</v>
      </c>
      <c r="F39" s="33">
        <v>0.0025734</v>
      </c>
      <c r="G39" s="33">
        <v>0.0063831</v>
      </c>
      <c r="H39" s="33">
        <v>0.014909200000000001</v>
      </c>
      <c r="I39" s="33">
        <v>0.0025041</v>
      </c>
      <c r="J39" s="33">
        <v>0.0556453</v>
      </c>
      <c r="K39" s="34">
        <v>38.7027079</v>
      </c>
      <c r="L39" s="35"/>
      <c r="M39" s="34">
        <v>14.3143337</v>
      </c>
    </row>
    <row r="40" spans="1:13" ht="12.75" customHeight="1">
      <c r="A40" s="36"/>
      <c r="B40" s="133">
        <v>37431</v>
      </c>
      <c r="C40" s="32">
        <v>0.0008802</v>
      </c>
      <c r="D40" s="33">
        <v>5.0600000000000003E-05</v>
      </c>
      <c r="E40" s="33">
        <v>0.00020250000000000002</v>
      </c>
      <c r="F40" s="33">
        <v>0.0030764</v>
      </c>
      <c r="G40" s="33">
        <v>0.0065297</v>
      </c>
      <c r="H40" s="33">
        <v>0.0272322</v>
      </c>
      <c r="I40" s="33">
        <v>0.0045753</v>
      </c>
      <c r="J40" s="33">
        <v>0.0780521</v>
      </c>
      <c r="K40" s="34">
        <v>37.1194654</v>
      </c>
      <c r="L40" s="35"/>
      <c r="M40" s="34">
        <v>25.8393647</v>
      </c>
    </row>
    <row r="41" spans="1:13" ht="12.75" customHeight="1">
      <c r="A41" s="36"/>
      <c r="B41" s="133">
        <v>37437</v>
      </c>
      <c r="C41" s="32">
        <v>0.0008262</v>
      </c>
      <c r="D41" s="33">
        <v>5.29E-05</v>
      </c>
      <c r="E41" s="33">
        <v>0.0002029</v>
      </c>
      <c r="F41" s="33">
        <v>0.0027403</v>
      </c>
      <c r="G41" s="33">
        <v>0.0075887</v>
      </c>
      <c r="H41" s="33">
        <v>0.029848999999999997</v>
      </c>
      <c r="I41" s="33">
        <v>0.0027403</v>
      </c>
      <c r="J41" s="33">
        <v>0.029848999999999997</v>
      </c>
      <c r="K41" s="34">
        <v>61.4503657</v>
      </c>
      <c r="L41" s="35"/>
      <c r="M41" s="34">
        <v>49.9622354</v>
      </c>
    </row>
    <row r="42" spans="1:13" ht="12.75" customHeight="1">
      <c r="A42" s="36"/>
      <c r="B42" s="133">
        <v>37443</v>
      </c>
      <c r="C42" s="32">
        <v>0.0005442</v>
      </c>
      <c r="D42" s="33">
        <v>5.44E-05</v>
      </c>
      <c r="E42" s="33">
        <v>0.0001905</v>
      </c>
      <c r="F42" s="33">
        <v>0.0034288</v>
      </c>
      <c r="G42" s="33">
        <v>0.0047138</v>
      </c>
      <c r="H42" s="33">
        <v>0.0201371</v>
      </c>
      <c r="I42" s="33">
        <v>0.0028845</v>
      </c>
      <c r="J42" s="33">
        <v>0.0579079</v>
      </c>
      <c r="K42" s="34">
        <v>30.5382956</v>
      </c>
      <c r="L42" s="35"/>
      <c r="M42" s="34">
        <v>19.1327021</v>
      </c>
    </row>
    <row r="43" spans="1:13" ht="12.75" customHeight="1">
      <c r="A43" s="36"/>
      <c r="B43" s="133">
        <v>37449</v>
      </c>
      <c r="C43" s="32">
        <v>0.0007015</v>
      </c>
      <c r="D43" s="33">
        <v>5.49E-05</v>
      </c>
      <c r="E43" s="33">
        <v>0.0001616</v>
      </c>
      <c r="F43" s="33">
        <v>0.0023606</v>
      </c>
      <c r="G43" s="33">
        <v>0.0050385000000000004</v>
      </c>
      <c r="H43" s="33">
        <v>0.0120777</v>
      </c>
      <c r="I43" s="33">
        <v>0.0055448</v>
      </c>
      <c r="J43" s="33">
        <v>0.0249239</v>
      </c>
      <c r="K43" s="34">
        <v>24.3688471</v>
      </c>
      <c r="L43" s="35"/>
      <c r="M43" s="34">
        <v>15.9237362</v>
      </c>
    </row>
    <row r="44" spans="1:13" ht="12.75" customHeight="1">
      <c r="A44" s="36"/>
      <c r="B44" s="133">
        <v>37455</v>
      </c>
      <c r="C44" s="32">
        <v>0.0015745</v>
      </c>
      <c r="D44" s="33">
        <v>5.2499999999999995E-05</v>
      </c>
      <c r="E44" s="33">
        <v>0.0002887</v>
      </c>
      <c r="F44" s="33">
        <v>0.0027116</v>
      </c>
      <c r="G44" s="33">
        <v>0.0116892</v>
      </c>
      <c r="H44" s="33">
        <v>0.0311751</v>
      </c>
      <c r="I44" s="33">
        <v>0.0047876</v>
      </c>
      <c r="J44" s="33">
        <v>0.0591749</v>
      </c>
      <c r="K44" s="34">
        <v>80.76589899999999</v>
      </c>
      <c r="L44" s="35"/>
      <c r="M44" s="34">
        <v>61.3033564</v>
      </c>
    </row>
    <row r="45" spans="1:13" ht="12.75" customHeight="1">
      <c r="A45" s="36"/>
      <c r="B45" s="133">
        <v>37461</v>
      </c>
      <c r="C45" s="32">
        <v>0.0002117</v>
      </c>
      <c r="D45" s="33">
        <v>5.29E-05</v>
      </c>
      <c r="E45" s="33">
        <v>0.0001</v>
      </c>
      <c r="F45" s="33">
        <v>0.0010585</v>
      </c>
      <c r="G45" s="33">
        <v>0.004621999999999999</v>
      </c>
      <c r="H45" s="33">
        <v>0.0077475</v>
      </c>
      <c r="I45" s="33">
        <v>0.0022728</v>
      </c>
      <c r="J45" s="33">
        <v>0.0465876</v>
      </c>
      <c r="K45" s="34">
        <v>24.4331358</v>
      </c>
      <c r="L45" s="35"/>
      <c r="M45" s="34">
        <v>14.8047606</v>
      </c>
    </row>
    <row r="46" spans="1:13" ht="12.75" customHeight="1">
      <c r="A46" s="36"/>
      <c r="B46" s="133">
        <v>37467</v>
      </c>
      <c r="C46" s="32">
        <v>0.0005562</v>
      </c>
      <c r="D46" s="33">
        <v>5.24E-05</v>
      </c>
      <c r="E46" s="33">
        <v>0.0002097</v>
      </c>
      <c r="F46" s="33">
        <v>0.0027987</v>
      </c>
      <c r="G46" s="33">
        <v>0.006919600000000001</v>
      </c>
      <c r="H46" s="33">
        <v>0.0270492</v>
      </c>
      <c r="I46" s="33">
        <v>0.002956</v>
      </c>
      <c r="J46" s="33">
        <v>0.026420100000000002</v>
      </c>
      <c r="K46" s="34">
        <v>38.7332406</v>
      </c>
      <c r="L46" s="35"/>
      <c r="M46" s="34">
        <v>23.4485338</v>
      </c>
    </row>
    <row r="47" spans="1:13" ht="12.75" customHeight="1">
      <c r="A47" s="36"/>
      <c r="B47" s="133">
        <v>37473</v>
      </c>
      <c r="C47" s="32">
        <v>0.0008021</v>
      </c>
      <c r="D47" s="33">
        <v>5.49E-05</v>
      </c>
      <c r="E47" s="33">
        <v>0.000247</v>
      </c>
      <c r="F47" s="33">
        <v>0.004458999999999999</v>
      </c>
      <c r="G47" s="33">
        <v>0.0066854</v>
      </c>
      <c r="H47" s="33">
        <v>0.0299746</v>
      </c>
      <c r="I47" s="33">
        <v>0.0046328</v>
      </c>
      <c r="J47" s="33">
        <v>0.053581</v>
      </c>
      <c r="K47" s="34">
        <v>49.4086762</v>
      </c>
      <c r="L47" s="35"/>
      <c r="M47" s="34">
        <v>29.1497459</v>
      </c>
    </row>
    <row r="48" spans="1:13" ht="12.75" customHeight="1">
      <c r="A48" s="36"/>
      <c r="B48" s="133">
        <v>37479</v>
      </c>
      <c r="C48" s="32">
        <v>0.0010749</v>
      </c>
      <c r="D48" s="33">
        <v>5.39E-05</v>
      </c>
      <c r="E48" s="33">
        <v>0.0002575</v>
      </c>
      <c r="F48" s="33">
        <v>0.0029102</v>
      </c>
      <c r="G48" s="33">
        <v>0.0097666</v>
      </c>
      <c r="H48" s="33">
        <v>0.0265154</v>
      </c>
      <c r="I48" s="33">
        <v>0.006057</v>
      </c>
      <c r="J48" s="33">
        <v>0.024575200000000002</v>
      </c>
      <c r="K48" s="34">
        <v>58.0847452</v>
      </c>
      <c r="L48" s="35"/>
      <c r="M48" s="34">
        <v>34.3298796</v>
      </c>
    </row>
    <row r="49" spans="1:13" ht="12.75" customHeight="1">
      <c r="A49" s="36"/>
      <c r="B49" s="133">
        <v>37485</v>
      </c>
      <c r="C49" s="32">
        <v>0.0007385</v>
      </c>
      <c r="D49" s="33">
        <v>5.195E-05</v>
      </c>
      <c r="E49" s="33">
        <v>7.21E-05</v>
      </c>
      <c r="F49" s="33">
        <v>0.0025646</v>
      </c>
      <c r="G49" s="33">
        <v>0.0039869</v>
      </c>
      <c r="H49" s="33">
        <v>0.0191093</v>
      </c>
      <c r="I49" s="33">
        <v>0.003032</v>
      </c>
      <c r="J49" s="33">
        <v>0.0169284</v>
      </c>
      <c r="K49" s="34">
        <v>43.5614463</v>
      </c>
      <c r="L49" s="35"/>
      <c r="M49" s="34">
        <v>26.0539264</v>
      </c>
    </row>
    <row r="50" spans="1:13" ht="12.75" customHeight="1">
      <c r="A50" s="36"/>
      <c r="B50" s="133">
        <v>37491</v>
      </c>
      <c r="C50" s="32">
        <v>0.0006864</v>
      </c>
      <c r="D50" s="33">
        <v>5.44E-05</v>
      </c>
      <c r="E50" s="33">
        <v>0.0001088</v>
      </c>
      <c r="F50" s="33">
        <v>0.0027757</v>
      </c>
      <c r="G50" s="33">
        <v>0.0037674</v>
      </c>
      <c r="H50" s="33">
        <v>0.0085235</v>
      </c>
      <c r="I50" s="33">
        <v>0.0029057</v>
      </c>
      <c r="J50" s="33">
        <v>0.0396212</v>
      </c>
      <c r="K50" s="34">
        <v>31.4453737</v>
      </c>
      <c r="L50" s="35"/>
      <c r="M50" s="34">
        <v>20.8730457</v>
      </c>
    </row>
    <row r="51" spans="1:13" ht="12.75" customHeight="1">
      <c r="A51" s="36"/>
      <c r="B51" s="133">
        <v>37497</v>
      </c>
      <c r="C51" s="38">
        <v>0.0005148</v>
      </c>
      <c r="D51" s="38">
        <v>5.1475000000000004E-05</v>
      </c>
      <c r="E51" s="38">
        <v>9.725E-05</v>
      </c>
      <c r="F51" s="38">
        <v>0.0035921</v>
      </c>
      <c r="G51" s="38">
        <v>0.0056627000000000005</v>
      </c>
      <c r="H51" s="38">
        <v>0.013487550000000001</v>
      </c>
      <c r="I51" s="38">
        <v>0.00196765</v>
      </c>
      <c r="J51" s="38">
        <v>0.03397625</v>
      </c>
      <c r="K51" s="38">
        <v>27.56995595</v>
      </c>
      <c r="L51" s="35"/>
      <c r="M51" s="34">
        <v>14.0250121</v>
      </c>
    </row>
    <row r="52" spans="1:13" ht="12.75" customHeight="1">
      <c r="A52" s="36"/>
      <c r="B52" s="134">
        <f>B51+6</f>
        <v>37503</v>
      </c>
      <c r="C52" s="39"/>
      <c r="D52" s="39"/>
      <c r="E52" s="39"/>
      <c r="F52" s="39"/>
      <c r="G52" s="39"/>
      <c r="H52" s="39"/>
      <c r="I52" s="39"/>
      <c r="J52" s="39"/>
      <c r="K52" s="39"/>
      <c r="L52" s="35"/>
      <c r="M52" s="34"/>
    </row>
    <row r="53" spans="1:13" ht="12.75" customHeight="1">
      <c r="A53" s="36"/>
      <c r="B53" s="134">
        <f>B52+6</f>
        <v>37509</v>
      </c>
      <c r="C53" s="34"/>
      <c r="D53" s="33"/>
      <c r="E53" s="33"/>
      <c r="F53" s="33"/>
      <c r="G53" s="33"/>
      <c r="H53" s="33"/>
      <c r="I53" s="33"/>
      <c r="J53" s="33"/>
      <c r="K53" s="34"/>
      <c r="L53" s="35"/>
      <c r="M53" s="34"/>
    </row>
    <row r="54" spans="1:13" ht="12.75" customHeight="1">
      <c r="A54" s="36"/>
      <c r="B54" s="134">
        <f>B53+6</f>
        <v>37515</v>
      </c>
      <c r="C54" s="34"/>
      <c r="D54" s="33"/>
      <c r="E54" s="33"/>
      <c r="F54" s="33"/>
      <c r="G54" s="33"/>
      <c r="H54" s="33"/>
      <c r="I54" s="33"/>
      <c r="J54" s="33"/>
      <c r="K54" s="34"/>
      <c r="L54" s="35"/>
      <c r="M54" s="34"/>
    </row>
    <row r="55" spans="1:13" ht="12.75" customHeight="1">
      <c r="A55" s="36"/>
      <c r="B55" s="133">
        <v>37521</v>
      </c>
      <c r="C55" s="32">
        <v>0.0002041</v>
      </c>
      <c r="D55" s="33">
        <v>5.105E-05</v>
      </c>
      <c r="E55" s="33">
        <v>0.0001021</v>
      </c>
      <c r="F55" s="33">
        <v>0.012306</v>
      </c>
      <c r="G55" s="33">
        <v>0.0030871</v>
      </c>
      <c r="H55" s="33">
        <v>0.014420800000000001</v>
      </c>
      <c r="I55" s="33">
        <v>0.0059673</v>
      </c>
      <c r="J55" s="33">
        <v>0.015441400000000001</v>
      </c>
      <c r="K55" s="34">
        <v>25.9387613</v>
      </c>
      <c r="L55" s="35"/>
      <c r="M55" s="34">
        <v>13.708317300000001</v>
      </c>
    </row>
    <row r="56" spans="1:13" ht="12.75" customHeight="1">
      <c r="A56" s="36"/>
      <c r="B56" s="133">
        <v>37527</v>
      </c>
      <c r="C56" s="32">
        <v>0.0006407</v>
      </c>
      <c r="D56" s="33">
        <v>5.24E-05</v>
      </c>
      <c r="E56" s="33">
        <v>0.0001369</v>
      </c>
      <c r="F56" s="33">
        <v>0.0031249</v>
      </c>
      <c r="G56" s="33">
        <v>0.0095406</v>
      </c>
      <c r="H56" s="33">
        <v>0.0055246</v>
      </c>
      <c r="I56" s="33">
        <v>0.0016454</v>
      </c>
      <c r="J56" s="33">
        <v>0.0349123</v>
      </c>
      <c r="K56" s="34">
        <v>20.3276706</v>
      </c>
      <c r="L56" s="35"/>
      <c r="M56" s="34">
        <v>13.6618915</v>
      </c>
    </row>
    <row r="57" spans="1:13" ht="12.75" customHeight="1">
      <c r="A57" s="36"/>
      <c r="B57" s="133">
        <v>37533</v>
      </c>
      <c r="C57" s="32">
        <v>0.0007821</v>
      </c>
      <c r="D57" s="33">
        <v>4.54E-05</v>
      </c>
      <c r="E57" s="33">
        <v>0.0001463</v>
      </c>
      <c r="F57" s="33">
        <v>0.0009082000000000001</v>
      </c>
      <c r="G57" s="33">
        <v>0.0036681</v>
      </c>
      <c r="H57" s="33">
        <v>0.0060395</v>
      </c>
      <c r="I57" s="33">
        <v>0.003214</v>
      </c>
      <c r="J57" s="33">
        <v>0.01662</v>
      </c>
      <c r="K57" s="34">
        <v>32.5437599</v>
      </c>
      <c r="L57" s="35"/>
      <c r="M57" s="34">
        <v>28.1552292</v>
      </c>
    </row>
    <row r="58" spans="1:13" ht="12.75" customHeight="1">
      <c r="A58" s="36"/>
      <c r="B58" s="133">
        <v>37539</v>
      </c>
      <c r="C58" s="32">
        <v>0.00018905000000000001</v>
      </c>
      <c r="D58" s="33">
        <v>4.725E-05</v>
      </c>
      <c r="E58" s="33">
        <v>8.4E-05</v>
      </c>
      <c r="F58" s="33">
        <v>0.0028827</v>
      </c>
      <c r="G58" s="33">
        <v>0.0019559</v>
      </c>
      <c r="H58" s="33">
        <v>0.0029877000000000003</v>
      </c>
      <c r="I58" s="33">
        <v>0.0036021</v>
      </c>
      <c r="J58" s="33">
        <v>0.0264641</v>
      </c>
      <c r="K58" s="34">
        <v>10.7116788</v>
      </c>
      <c r="L58" s="37">
        <v>5</v>
      </c>
      <c r="M58" s="34">
        <v>8.7576227</v>
      </c>
    </row>
    <row r="59" spans="1:13" ht="12.75" customHeight="1">
      <c r="A59" s="37">
        <v>4</v>
      </c>
      <c r="B59" s="133">
        <v>37546</v>
      </c>
      <c r="C59" s="32">
        <v>0.001008</v>
      </c>
      <c r="D59" s="33">
        <v>5.2E-05</v>
      </c>
      <c r="E59" s="33">
        <v>0.00018199999999999998</v>
      </c>
      <c r="F59" s="33">
        <v>0.0036508</v>
      </c>
      <c r="G59" s="33">
        <v>0.0087341</v>
      </c>
      <c r="H59" s="33">
        <v>0.0159085</v>
      </c>
      <c r="I59" s="33">
        <v>0.0018716</v>
      </c>
      <c r="J59" s="33">
        <v>0.0639461</v>
      </c>
      <c r="K59" s="34">
        <v>27.7850783</v>
      </c>
      <c r="L59" s="37"/>
      <c r="M59" s="34">
        <v>16.5227149</v>
      </c>
    </row>
    <row r="60" spans="1:13" ht="12.75" customHeight="1">
      <c r="A60" s="36"/>
      <c r="B60" s="133">
        <v>37551</v>
      </c>
      <c r="C60" s="32">
        <v>0.0013267</v>
      </c>
      <c r="D60" s="33">
        <v>5.105E-05</v>
      </c>
      <c r="E60" s="33">
        <v>0.00020130000000000001</v>
      </c>
      <c r="F60" s="33">
        <v>0.0041644</v>
      </c>
      <c r="G60" s="33">
        <v>0.0101345</v>
      </c>
      <c r="H60" s="33">
        <v>0.0458223</v>
      </c>
      <c r="I60" s="33">
        <v>0.0049298</v>
      </c>
      <c r="J60" s="33">
        <v>0.0405155</v>
      </c>
      <c r="K60" s="34">
        <v>54.9958436</v>
      </c>
      <c r="L60" s="37">
        <v>5</v>
      </c>
      <c r="M60" s="34">
        <v>23.879118</v>
      </c>
    </row>
    <row r="61" spans="1:13" ht="12.75" customHeight="1">
      <c r="A61" s="36"/>
      <c r="B61" s="133">
        <v>37557</v>
      </c>
      <c r="C61" s="32">
        <v>0.0004777</v>
      </c>
      <c r="D61" s="33">
        <v>5.44E-05</v>
      </c>
      <c r="E61" s="33">
        <v>0.0001875</v>
      </c>
      <c r="F61" s="33">
        <v>0.0038309</v>
      </c>
      <c r="G61" s="33">
        <v>0.0079672</v>
      </c>
      <c r="H61" s="33">
        <v>0.0211168</v>
      </c>
      <c r="I61" s="33">
        <v>0.0039609</v>
      </c>
      <c r="J61" s="33">
        <v>0.0501796</v>
      </c>
      <c r="K61" s="34">
        <v>28.6939035</v>
      </c>
      <c r="L61" s="35"/>
      <c r="M61" s="34">
        <v>14.5376538</v>
      </c>
    </row>
    <row r="62" spans="1:13" ht="12.75" customHeight="1">
      <c r="A62" s="36"/>
      <c r="B62" s="133">
        <v>37563</v>
      </c>
      <c r="C62" s="32">
        <v>0.0019563000000000002</v>
      </c>
      <c r="D62" s="33">
        <v>5.44E-05</v>
      </c>
      <c r="E62" s="33">
        <v>0.0003205</v>
      </c>
      <c r="F62" s="33">
        <v>0.0035043</v>
      </c>
      <c r="G62" s="33">
        <v>0.0127656</v>
      </c>
      <c r="H62" s="33">
        <v>0.0329935</v>
      </c>
      <c r="I62" s="33">
        <v>0.0028906</v>
      </c>
      <c r="J62" s="33">
        <v>0.0592715</v>
      </c>
      <c r="K62" s="34">
        <v>44.4468263</v>
      </c>
      <c r="L62" s="35"/>
      <c r="M62" s="34">
        <v>25.7766029</v>
      </c>
    </row>
    <row r="63" spans="1:13" ht="12.75" customHeight="1">
      <c r="A63" s="36"/>
      <c r="B63" s="133">
        <v>37569</v>
      </c>
      <c r="C63" s="32">
        <v>0.0012232</v>
      </c>
      <c r="D63" s="33">
        <v>5.24E-05</v>
      </c>
      <c r="E63" s="33">
        <v>0.0002184</v>
      </c>
      <c r="F63" s="33">
        <v>0.0010484000000000001</v>
      </c>
      <c r="G63" s="33">
        <v>0.0058449</v>
      </c>
      <c r="H63" s="33">
        <v>0.0084922</v>
      </c>
      <c r="I63" s="33">
        <v>0.0040306000000000005</v>
      </c>
      <c r="J63" s="33">
        <v>0.038808999999999996</v>
      </c>
      <c r="K63" s="34">
        <v>24.3174856</v>
      </c>
      <c r="L63" s="35"/>
      <c r="M63" s="34">
        <v>19.1500017</v>
      </c>
    </row>
    <row r="64" spans="1:13" ht="12.75" customHeight="1">
      <c r="A64" s="36"/>
      <c r="B64" s="133">
        <v>37575</v>
      </c>
      <c r="C64" s="32">
        <v>0.0012955</v>
      </c>
      <c r="D64" s="33">
        <v>5.105E-05</v>
      </c>
      <c r="E64" s="33">
        <v>0.0004281</v>
      </c>
      <c r="F64" s="33">
        <v>0.0043061</v>
      </c>
      <c r="G64" s="33">
        <v>0.011328</v>
      </c>
      <c r="H64" s="33">
        <v>0.0184718</v>
      </c>
      <c r="I64" s="33">
        <v>0.007846800000000001</v>
      </c>
      <c r="J64" s="33">
        <v>0.0480675</v>
      </c>
      <c r="K64" s="34">
        <v>26.6474706</v>
      </c>
      <c r="L64" s="35"/>
      <c r="M64" s="34">
        <v>18.8288889</v>
      </c>
    </row>
    <row r="65" spans="1:13" ht="12.75" customHeight="1">
      <c r="A65" s="36"/>
      <c r="B65" s="133">
        <v>37581</v>
      </c>
      <c r="C65" s="32">
        <v>0.0024742</v>
      </c>
      <c r="D65" s="33">
        <v>4.97E-05</v>
      </c>
      <c r="E65" s="33">
        <v>0.00033140000000000003</v>
      </c>
      <c r="F65" s="33">
        <v>0.0036975000000000003</v>
      </c>
      <c r="G65" s="33">
        <v>0.0091762</v>
      </c>
      <c r="H65" s="33">
        <v>0.0175957</v>
      </c>
      <c r="I65" s="33">
        <v>0.0069891</v>
      </c>
      <c r="J65" s="33">
        <v>0.038869600000000004</v>
      </c>
      <c r="K65" s="34">
        <v>35.0699377</v>
      </c>
      <c r="L65" s="35"/>
      <c r="M65" s="34">
        <v>23.7039656</v>
      </c>
    </row>
    <row r="66" spans="1:13" ht="12.75" customHeight="1">
      <c r="A66" s="36"/>
      <c r="B66" s="133">
        <v>37587</v>
      </c>
      <c r="C66" s="32">
        <v>0.0008</v>
      </c>
      <c r="D66" s="33">
        <v>4.93E-05</v>
      </c>
      <c r="E66" s="33">
        <v>0.00018899999999999999</v>
      </c>
      <c r="F66" s="33">
        <v>0.0032549000000000002</v>
      </c>
      <c r="G66" s="33">
        <v>0.0048632</v>
      </c>
      <c r="H66" s="33">
        <v>0.0075153</v>
      </c>
      <c r="I66" s="33">
        <v>0.0021809</v>
      </c>
      <c r="J66" s="33">
        <v>0.0153868</v>
      </c>
      <c r="K66" s="34">
        <v>18.8773247</v>
      </c>
      <c r="L66" s="35"/>
      <c r="M66" s="34">
        <v>11.7822063</v>
      </c>
    </row>
    <row r="67" spans="1:13" ht="12.75" customHeight="1">
      <c r="A67" s="36"/>
      <c r="B67" s="133">
        <v>37593</v>
      </c>
      <c r="C67" s="32">
        <v>0.001153</v>
      </c>
      <c r="D67" s="33">
        <v>5.0600000000000003E-05</v>
      </c>
      <c r="E67" s="33">
        <v>0.0002896</v>
      </c>
      <c r="F67" s="33">
        <v>0.0039988</v>
      </c>
      <c r="G67" s="33">
        <v>0.0079076</v>
      </c>
      <c r="H67" s="33">
        <v>0.029661800000000002</v>
      </c>
      <c r="I67" s="33">
        <v>0.0028655</v>
      </c>
      <c r="J67" s="33">
        <v>0.0305729</v>
      </c>
      <c r="K67" s="34">
        <v>44.4308753</v>
      </c>
      <c r="L67" s="35"/>
      <c r="M67" s="34">
        <v>19.5284434</v>
      </c>
    </row>
    <row r="68" spans="1:13" ht="12.75" customHeight="1">
      <c r="A68" s="36"/>
      <c r="B68" s="133">
        <v>37599</v>
      </c>
      <c r="C68" s="32">
        <v>0.0019366000000000001</v>
      </c>
      <c r="D68" s="33">
        <v>5.015E-05</v>
      </c>
      <c r="E68" s="33">
        <v>0.0003901</v>
      </c>
      <c r="F68" s="33">
        <v>0.0028785</v>
      </c>
      <c r="G68" s="33">
        <v>0.012438999999999999</v>
      </c>
      <c r="H68" s="33">
        <v>0.012438999999999999</v>
      </c>
      <c r="I68" s="33">
        <v>0.0073035</v>
      </c>
      <c r="J68" s="33">
        <v>0.078446</v>
      </c>
      <c r="K68" s="34">
        <v>41.5190922</v>
      </c>
      <c r="L68" s="35"/>
      <c r="M68" s="34">
        <v>25.9637759</v>
      </c>
    </row>
    <row r="69" spans="1:13" ht="12.75" customHeight="1">
      <c r="A69" s="36"/>
      <c r="B69" s="133">
        <v>37605</v>
      </c>
      <c r="C69" s="32">
        <v>0.0006524</v>
      </c>
      <c r="D69" s="33">
        <v>5.15E-05</v>
      </c>
      <c r="E69" s="33">
        <v>0.0002861</v>
      </c>
      <c r="F69" s="33">
        <v>0.0021002</v>
      </c>
      <c r="G69" s="33">
        <v>0.0175255</v>
      </c>
      <c r="H69" s="33">
        <v>0.0141434</v>
      </c>
      <c r="I69" s="33">
        <v>0.0031703</v>
      </c>
      <c r="J69" s="33">
        <v>0.0847117</v>
      </c>
      <c r="K69" s="34">
        <v>24.0635354</v>
      </c>
      <c r="L69" s="35"/>
      <c r="M69" s="34">
        <v>13.2301206</v>
      </c>
    </row>
    <row r="70" spans="1:13" ht="12.75" customHeight="1">
      <c r="A70" s="36"/>
      <c r="B70" s="134">
        <f>B69+6</f>
        <v>37611</v>
      </c>
      <c r="C70" s="34"/>
      <c r="D70" s="33"/>
      <c r="E70" s="33"/>
      <c r="F70" s="33"/>
      <c r="G70" s="33"/>
      <c r="H70" s="33"/>
      <c r="I70" s="33"/>
      <c r="J70" s="33"/>
      <c r="K70" s="33"/>
      <c r="L70" s="30"/>
      <c r="M70" s="40"/>
    </row>
    <row r="71" spans="1:13" ht="12.75" customHeight="1">
      <c r="A71" s="36"/>
      <c r="B71" s="134">
        <f>B70+6</f>
        <v>37617</v>
      </c>
      <c r="C71" s="34"/>
      <c r="D71" s="33"/>
      <c r="E71" s="33"/>
      <c r="F71" s="33"/>
      <c r="G71" s="33"/>
      <c r="H71" s="33"/>
      <c r="I71" s="33"/>
      <c r="J71" s="33"/>
      <c r="K71" s="33"/>
      <c r="L71" s="30"/>
      <c r="M71" s="40"/>
    </row>
    <row r="72" spans="1:13" ht="12.75" customHeight="1">
      <c r="A72" s="41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30"/>
      <c r="M72" s="40"/>
    </row>
    <row r="73" spans="1:13" ht="12.75" customHeight="1">
      <c r="A73" s="42"/>
      <c r="B73" s="43" t="s">
        <v>9</v>
      </c>
      <c r="C73" s="31">
        <f aca="true" t="shared" si="0" ref="C73:K73">AVERAGE(C11:C71)</f>
        <v>0.0008848345454545457</v>
      </c>
      <c r="D73" s="31">
        <f t="shared" si="0"/>
        <v>5.155863636363637E-05</v>
      </c>
      <c r="E73" s="31">
        <f t="shared" si="0"/>
        <v>0.00020241909090909093</v>
      </c>
      <c r="F73" s="31">
        <f t="shared" si="0"/>
        <v>0.002744697272727273</v>
      </c>
      <c r="G73" s="31">
        <f t="shared" si="0"/>
        <v>0.007125214545454547</v>
      </c>
      <c r="H73" s="31">
        <f t="shared" si="0"/>
        <v>0.015695530000000003</v>
      </c>
      <c r="I73" s="31">
        <f t="shared" si="0"/>
        <v>0.003821284545454545</v>
      </c>
      <c r="J73" s="31">
        <f t="shared" si="0"/>
        <v>0.03825941545454546</v>
      </c>
      <c r="K73" s="31">
        <f t="shared" si="0"/>
        <v>32.841796469999984</v>
      </c>
      <c r="L73" s="31"/>
      <c r="M73" s="31">
        <f>AVERAGE(M11:M71)</f>
        <v>18.923768231481475</v>
      </c>
    </row>
    <row r="74" spans="1:13" ht="12.75" customHeight="1">
      <c r="A74" s="41"/>
      <c r="B74" s="43" t="s">
        <v>11</v>
      </c>
      <c r="C74" s="33">
        <f aca="true" t="shared" si="1" ref="C74:K74">MIN(C11:C71)</f>
        <v>0.00018905000000000001</v>
      </c>
      <c r="D74" s="33">
        <f t="shared" si="1"/>
        <v>4.54E-05</v>
      </c>
      <c r="E74" s="33">
        <f t="shared" si="1"/>
        <v>7.21E-05</v>
      </c>
      <c r="F74" s="33">
        <f t="shared" si="1"/>
        <v>0.0009082000000000001</v>
      </c>
      <c r="G74" s="33">
        <f t="shared" si="1"/>
        <v>0.0019559</v>
      </c>
      <c r="H74" s="33">
        <f t="shared" si="1"/>
        <v>0.0029877000000000003</v>
      </c>
      <c r="I74" s="33">
        <f t="shared" si="1"/>
        <v>0.0013191000000000001</v>
      </c>
      <c r="J74" s="33">
        <f t="shared" si="1"/>
        <v>0.013699900000000001</v>
      </c>
      <c r="K74" s="33">
        <f t="shared" si="1"/>
        <v>10.7116788</v>
      </c>
      <c r="L74" s="33"/>
      <c r="M74" s="33">
        <f>MIN(M11:M71)</f>
        <v>5.1608876</v>
      </c>
    </row>
    <row r="75" spans="1:13" ht="12.75" customHeight="1">
      <c r="A75" s="41"/>
      <c r="B75" s="43" t="s">
        <v>12</v>
      </c>
      <c r="C75" s="33">
        <f aca="true" t="shared" si="2" ref="C75:K75">MAX(C11:C71)</f>
        <v>0.0024742</v>
      </c>
      <c r="D75" s="33">
        <f t="shared" si="2"/>
        <v>5.49E-05</v>
      </c>
      <c r="E75" s="33">
        <f t="shared" si="2"/>
        <v>0.0004281</v>
      </c>
      <c r="F75" s="33">
        <f t="shared" si="2"/>
        <v>0.012306</v>
      </c>
      <c r="G75" s="33">
        <f t="shared" si="2"/>
        <v>0.0175255</v>
      </c>
      <c r="H75" s="33">
        <f t="shared" si="2"/>
        <v>0.0642596</v>
      </c>
      <c r="I75" s="33">
        <f t="shared" si="2"/>
        <v>0.0095654</v>
      </c>
      <c r="J75" s="33">
        <f t="shared" si="2"/>
        <v>0.1005152</v>
      </c>
      <c r="K75" s="33">
        <f t="shared" si="2"/>
        <v>94.8830738</v>
      </c>
      <c r="L75" s="33"/>
      <c r="M75" s="33">
        <f>MAX(M11:M71)</f>
        <v>61.3033564</v>
      </c>
    </row>
    <row r="76" spans="1:13" ht="12.75" customHeight="1">
      <c r="A76" s="41"/>
      <c r="B76" s="43" t="s">
        <v>13</v>
      </c>
      <c r="C76" s="33">
        <f aca="true" t="shared" si="3" ref="C76:K76">STDEVP(C11:C71)</f>
        <v>0.0005016650061067305</v>
      </c>
      <c r="D76" s="33">
        <f t="shared" si="3"/>
        <v>1.8278851303040213E-06</v>
      </c>
      <c r="E76" s="33">
        <f t="shared" si="3"/>
        <v>8.537187981302691E-05</v>
      </c>
      <c r="F76" s="33">
        <f t="shared" si="3"/>
        <v>0.0015946412914513567</v>
      </c>
      <c r="G76" s="33">
        <f t="shared" si="3"/>
        <v>0.0031493638493810773</v>
      </c>
      <c r="H76" s="33">
        <f t="shared" si="3"/>
        <v>0.011225431478706971</v>
      </c>
      <c r="I76" s="33">
        <f t="shared" si="3"/>
        <v>0.0018070126309834953</v>
      </c>
      <c r="J76" s="33">
        <f t="shared" si="3"/>
        <v>0.021809124261293326</v>
      </c>
      <c r="K76" s="33">
        <f t="shared" si="3"/>
        <v>15.459891073630994</v>
      </c>
      <c r="L76" s="33"/>
      <c r="M76" s="33">
        <f>STDEVP(M11:M71)</f>
        <v>9.82619376601395</v>
      </c>
    </row>
    <row r="77" spans="1:13" ht="12.75" customHeight="1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ht="12.75" customHeight="1">
      <c r="A78" s="47" t="s">
        <v>19</v>
      </c>
    </row>
    <row r="79" ht="12.75" customHeight="1">
      <c r="A79" s="47" t="s">
        <v>20</v>
      </c>
    </row>
    <row r="80" ht="12.75" customHeight="1">
      <c r="A80" s="47" t="s">
        <v>21</v>
      </c>
    </row>
    <row r="81" ht="12.75" customHeight="1">
      <c r="A81" s="47" t="s">
        <v>22</v>
      </c>
    </row>
    <row r="82" ht="12.75" customHeight="1">
      <c r="A82" s="47" t="s">
        <v>23</v>
      </c>
    </row>
    <row r="83" ht="12.75" customHeight="1">
      <c r="A83" s="47" t="s">
        <v>24</v>
      </c>
    </row>
    <row r="84" ht="12.75" customHeight="1">
      <c r="A84" s="47" t="s">
        <v>25</v>
      </c>
    </row>
    <row r="85" ht="12.75" customHeight="1">
      <c r="A85" s="47" t="s">
        <v>26</v>
      </c>
    </row>
    <row r="86" ht="12.75" customHeight="1">
      <c r="A86" s="47" t="s">
        <v>27</v>
      </c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PADER</dc:creator>
  <cp:keywords/>
  <dc:description/>
  <cp:lastModifiedBy>Donald Torsello</cp:lastModifiedBy>
  <cp:lastPrinted>2007-05-07T15:28:01Z</cp:lastPrinted>
  <dcterms:created xsi:type="dcterms:W3CDTF">1998-12-16T19:36:16Z</dcterms:created>
  <dcterms:modified xsi:type="dcterms:W3CDTF">2010-02-04T14:12:27Z</dcterms:modified>
  <cp:category/>
  <cp:version/>
  <cp:contentType/>
  <cp:contentStatus/>
</cp:coreProperties>
</file>