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02"/>
  <workbookPr codeName="ThisWorkbook"/>
  <mc:AlternateContent xmlns:mc="http://schemas.openxmlformats.org/markup-compatibility/2006">
    <mc:Choice Requires="x15">
      <x15ac:absPath xmlns:x15ac="http://schemas.microsoft.com/office/spreadsheetml/2010/11/ac" url="P:\DAMS\DS Gen Info\PMP - Extreme Rainfall Info\PMP Study\PMP Items for DEP Website Download\"/>
    </mc:Choice>
  </mc:AlternateContent>
  <xr:revisionPtr revIDLastSave="16" documentId="13_ncr:1_{C549D694-8B52-4B0E-BA66-EBC54EFA7C7E}" xr6:coauthVersionLast="47" xr6:coauthVersionMax="47" xr10:uidLastSave="{8A34D2E2-629E-41EC-8133-28C02E717123}"/>
  <workbookProtection workbookAlgorithmName="SHA-512" workbookHashValue="DViVs4sKr4TqPW7jquTjvsuLvvna3rOEmv5rjNm2uI7HHcKiFqEbgcoIfxr8u4iciQ1HmO9QVmDdqzXeSh0aFQ==" workbookSaltValue="DfMKxEQCYnEIn26eVFcevA==" workbookSpinCount="100000" lockStructure="1"/>
  <bookViews>
    <workbookView xWindow="-120" yWindow="-120" windowWidth="29040" windowHeight="15840" firstSheet="24" activeTab="24" xr2:uid="{58574C54-0F96-4B6E-92ED-3D47A58C5001}"/>
  </bookViews>
  <sheets>
    <sheet name="1275_2" sheetId="26" state="hidden" r:id="rId1"/>
    <sheet name="1276_1" sheetId="31" state="hidden" r:id="rId2"/>
    <sheet name="1276_2" sheetId="28" state="hidden" r:id="rId3"/>
    <sheet name="1298_1" sheetId="52" state="hidden" r:id="rId4"/>
    <sheet name="1299_1" sheetId="30" state="hidden" r:id="rId5"/>
    <sheet name="1491_1" sheetId="20" state="hidden" r:id="rId6"/>
    <sheet name="1551_1" sheetId="21" state="hidden" r:id="rId7"/>
    <sheet name="1552_2" sheetId="29" state="hidden" r:id="rId8"/>
    <sheet name="1567_1" sheetId="27" state="hidden" r:id="rId9"/>
    <sheet name="1628_1" sheetId="22" state="hidden" r:id="rId10"/>
    <sheet name="1630_1" sheetId="19" state="hidden" r:id="rId11"/>
    <sheet name="1669_1" sheetId="25" state="hidden" r:id="rId12"/>
    <sheet name="1720_1" sheetId="32" state="hidden" r:id="rId13"/>
    <sheet name="Input" sheetId="3" state="hidden" r:id="rId14"/>
    <sheet name="Sheet3" sheetId="45" state="hidden" r:id="rId15"/>
    <sheet name="24 HR Ia 0.05" sheetId="44" state="hidden" r:id="rId16"/>
    <sheet name="24 HR Ia 0.2" sheetId="43" state="hidden" r:id="rId17"/>
    <sheet name="12 HR Ia 0.05" sheetId="42" state="hidden" r:id="rId18"/>
    <sheet name="12 HR Ia 0.2" sheetId="41" state="hidden" r:id="rId19"/>
    <sheet name="3 HR Ia 0.05" sheetId="40" state="hidden" r:id="rId20"/>
    <sheet name="3 HR Ia 0.2" sheetId="39" state="hidden" r:id="rId21"/>
    <sheet name="Ia 0.2" sheetId="38" state="hidden" r:id="rId22"/>
    <sheet name="Ia 0.05" sheetId="37" state="hidden" r:id="rId23"/>
    <sheet name="Compare" sheetId="35" state="hidden" r:id="rId24"/>
    <sheet name="Storm Specific Dist" sheetId="33" r:id="rId25"/>
    <sheet name="1344_1" sheetId="2" state="hidden" r:id="rId26"/>
    <sheet name="1681_5" sheetId="4" state="hidden" r:id="rId27"/>
    <sheet name="1681_4" sheetId="34" state="hidden" r:id="rId28"/>
    <sheet name="1547_1" sheetId="5" state="hidden" r:id="rId29"/>
    <sheet name="1406_1" sheetId="6" state="hidden" r:id="rId30"/>
    <sheet name="1546_1" sheetId="48" state="hidden" r:id="rId31"/>
    <sheet name="2 HR Ia 0.05" sheetId="47" state="hidden" r:id="rId32"/>
    <sheet name="2 HR Ia 0.2" sheetId="46" state="hidden" r:id="rId33"/>
    <sheet name="1343_1" sheetId="7" state="hidden" r:id="rId34"/>
    <sheet name="1534_1" sheetId="8" state="hidden" r:id="rId35"/>
    <sheet name="1536_1" sheetId="9" state="hidden" r:id="rId36"/>
    <sheet name="1681_1" sheetId="10" state="hidden" r:id="rId37"/>
    <sheet name="1226_1" sheetId="11" state="hidden" r:id="rId38"/>
    <sheet name="1286_1_GEN" sheetId="12" state="hidden" r:id="rId39"/>
    <sheet name="1286_1_LOC" sheetId="49" state="hidden" r:id="rId40"/>
    <sheet name="1339_1" sheetId="13" state="hidden" r:id="rId41"/>
    <sheet name="1699_1" sheetId="14" state="hidden" r:id="rId42"/>
    <sheet name="1206_1" sheetId="15" state="hidden" r:id="rId43"/>
    <sheet name="1629_1_GEN" sheetId="16" state="hidden" r:id="rId44"/>
    <sheet name="1629_1_LOC" sheetId="50" state="hidden" r:id="rId45"/>
    <sheet name="1681_2" sheetId="51" state="hidden" r:id="rId46"/>
    <sheet name="1201_1" sheetId="17" state="hidden" r:id="rId47"/>
    <sheet name="1340_1" sheetId="18" state="hidden" r:id="rId48"/>
  </sheets>
  <externalReferences>
    <externalReference r:id="rId49"/>
  </externalReferences>
  <definedNames>
    <definedName name="General">Input!$O$3:$O$10</definedName>
    <definedName name="Local">Input!$N$3:$N$17</definedName>
    <definedName name="_xlnm.Print_Area" localSheetId="36">'1681_1'!$S$1:$AD$27</definedName>
    <definedName name="_xlnm.Print_Area" localSheetId="45">'1681_2'!$S$1:$AD$27</definedName>
    <definedName name="Tropical">Input!$M$3:$M$16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107" i="52" l="1"/>
  <c r="AK107" i="52"/>
  <c r="AF107" i="52"/>
  <c r="AA107" i="52"/>
  <c r="V107" i="52"/>
  <c r="Q107" i="52"/>
  <c r="L107" i="52"/>
  <c r="AP106" i="52"/>
  <c r="AK106" i="52"/>
  <c r="AF106" i="52"/>
  <c r="AA106" i="52"/>
  <c r="V106" i="52"/>
  <c r="Q106" i="52"/>
  <c r="L106" i="52"/>
  <c r="AP105" i="52"/>
  <c r="AK105" i="52"/>
  <c r="AF105" i="52"/>
  <c r="AA105" i="52"/>
  <c r="V105" i="52"/>
  <c r="Q105" i="52"/>
  <c r="L105" i="52"/>
  <c r="AP104" i="52"/>
  <c r="AK104" i="52"/>
  <c r="AF104" i="52"/>
  <c r="AA104" i="52"/>
  <c r="V104" i="52"/>
  <c r="Q104" i="52"/>
  <c r="L104" i="52"/>
  <c r="AP103" i="52"/>
  <c r="AK103" i="52"/>
  <c r="AF103" i="52"/>
  <c r="AA103" i="52"/>
  <c r="V103" i="52"/>
  <c r="Q103" i="52"/>
  <c r="L103" i="52"/>
  <c r="AP102" i="52"/>
  <c r="AK102" i="52"/>
  <c r="AF102" i="52"/>
  <c r="AA102" i="52"/>
  <c r="V102" i="52"/>
  <c r="Q102" i="52"/>
  <c r="L102" i="52"/>
  <c r="AP101" i="52"/>
  <c r="AK101" i="52"/>
  <c r="AF101" i="52"/>
  <c r="AA101" i="52"/>
  <c r="V101" i="52"/>
  <c r="Q101" i="52"/>
  <c r="L101" i="52"/>
  <c r="AP100" i="52"/>
  <c r="AK100" i="52"/>
  <c r="AF100" i="52"/>
  <c r="AA100" i="52"/>
  <c r="V100" i="52"/>
  <c r="Q100" i="52"/>
  <c r="L100" i="52"/>
  <c r="AP99" i="52"/>
  <c r="AK99" i="52"/>
  <c r="AF99" i="52"/>
  <c r="AA99" i="52"/>
  <c r="V99" i="52"/>
  <c r="Q99" i="52"/>
  <c r="L99" i="52"/>
  <c r="AP98" i="52"/>
  <c r="AK98" i="52"/>
  <c r="AF98" i="52"/>
  <c r="AA98" i="52"/>
  <c r="V98" i="52"/>
  <c r="Q98" i="52"/>
  <c r="L98" i="52"/>
  <c r="AP97" i="52"/>
  <c r="AK97" i="52"/>
  <c r="AF97" i="52"/>
  <c r="AA97" i="52"/>
  <c r="V97" i="52"/>
  <c r="Q97" i="52"/>
  <c r="L97" i="52"/>
  <c r="AP96" i="52"/>
  <c r="AK96" i="52"/>
  <c r="AF96" i="52"/>
  <c r="AA96" i="52"/>
  <c r="V96" i="52"/>
  <c r="Q96" i="52"/>
  <c r="L96" i="52"/>
  <c r="AP95" i="52"/>
  <c r="AK95" i="52"/>
  <c r="AF95" i="52"/>
  <c r="AA95" i="52"/>
  <c r="V95" i="52"/>
  <c r="Q95" i="52"/>
  <c r="L95" i="52"/>
  <c r="AP94" i="52"/>
  <c r="AK94" i="52"/>
  <c r="AF94" i="52"/>
  <c r="AA94" i="52"/>
  <c r="V94" i="52"/>
  <c r="Q94" i="52"/>
  <c r="L94" i="52"/>
  <c r="AP93" i="52"/>
  <c r="AK93" i="52"/>
  <c r="AF93" i="52"/>
  <c r="AA93" i="52"/>
  <c r="V93" i="52"/>
  <c r="Q93" i="52"/>
  <c r="L93" i="52"/>
  <c r="AP92" i="52"/>
  <c r="AK92" i="52"/>
  <c r="AF92" i="52"/>
  <c r="AA92" i="52"/>
  <c r="V92" i="52"/>
  <c r="Q92" i="52"/>
  <c r="L92" i="52"/>
  <c r="AP91" i="52"/>
  <c r="AK91" i="52"/>
  <c r="AF91" i="52"/>
  <c r="AA91" i="52"/>
  <c r="V91" i="52"/>
  <c r="Q91" i="52"/>
  <c r="L91" i="52"/>
  <c r="AP90" i="52"/>
  <c r="AK90" i="52"/>
  <c r="AF90" i="52"/>
  <c r="AA90" i="52"/>
  <c r="V90" i="52"/>
  <c r="Q90" i="52"/>
  <c r="L90" i="52"/>
  <c r="AP89" i="52"/>
  <c r="AK89" i="52"/>
  <c r="AF89" i="52"/>
  <c r="AA89" i="52"/>
  <c r="V89" i="52"/>
  <c r="Q89" i="52"/>
  <c r="L89" i="52"/>
  <c r="AP88" i="52"/>
  <c r="AK88" i="52"/>
  <c r="AF88" i="52"/>
  <c r="AA88" i="52"/>
  <c r="V88" i="52"/>
  <c r="Q88" i="52"/>
  <c r="L88" i="52"/>
  <c r="AP87" i="52"/>
  <c r="AK87" i="52"/>
  <c r="AF87" i="52"/>
  <c r="AA87" i="52"/>
  <c r="V87" i="52"/>
  <c r="Q87" i="52"/>
  <c r="L87" i="52"/>
  <c r="AP86" i="52"/>
  <c r="AK86" i="52"/>
  <c r="AF86" i="52"/>
  <c r="AA86" i="52"/>
  <c r="V86" i="52"/>
  <c r="Q86" i="52"/>
  <c r="L86" i="52"/>
  <c r="AP85" i="52"/>
  <c r="AK85" i="52"/>
  <c r="AF85" i="52"/>
  <c r="AA85" i="52"/>
  <c r="V85" i="52"/>
  <c r="Q85" i="52"/>
  <c r="L85" i="52"/>
  <c r="AP84" i="52"/>
  <c r="AK84" i="52"/>
  <c r="AF84" i="52"/>
  <c r="AA84" i="52"/>
  <c r="V84" i="52"/>
  <c r="Q84" i="52"/>
  <c r="L84" i="52"/>
  <c r="G82" i="52"/>
  <c r="F82" i="52"/>
  <c r="E82" i="52"/>
  <c r="D82" i="52"/>
  <c r="C82" i="52"/>
  <c r="B82" i="52"/>
  <c r="V73" i="52"/>
  <c r="Q73" i="52"/>
  <c r="L73" i="52"/>
  <c r="V72" i="52"/>
  <c r="Q72" i="52"/>
  <c r="L72" i="52"/>
  <c r="V71" i="52"/>
  <c r="Q71" i="52"/>
  <c r="L71" i="52"/>
  <c r="AF59" i="52"/>
  <c r="AA59" i="52"/>
  <c r="V59" i="52"/>
  <c r="Q59" i="52"/>
  <c r="L59" i="52"/>
  <c r="AF58" i="52"/>
  <c r="AA58" i="52"/>
  <c r="V58" i="52"/>
  <c r="Q58" i="52"/>
  <c r="L58" i="52"/>
  <c r="AF57" i="52"/>
  <c r="AA57" i="52"/>
  <c r="V57" i="52"/>
  <c r="Q57" i="52"/>
  <c r="L57" i="52"/>
  <c r="AF56" i="52"/>
  <c r="AA56" i="52"/>
  <c r="V56" i="52"/>
  <c r="Q56" i="52"/>
  <c r="L56" i="52"/>
  <c r="AF55" i="52"/>
  <c r="AA55" i="52"/>
  <c r="V55" i="52"/>
  <c r="Q55" i="52"/>
  <c r="L55" i="52"/>
  <c r="AF54" i="52"/>
  <c r="AA54" i="52"/>
  <c r="V54" i="52"/>
  <c r="Q54" i="52"/>
  <c r="L54" i="52"/>
  <c r="G54" i="52"/>
  <c r="F54" i="52"/>
  <c r="E54" i="52"/>
  <c r="D54" i="52"/>
  <c r="D71" i="52" s="1"/>
  <c r="C54" i="52"/>
  <c r="C71" i="52" s="1"/>
  <c r="B54" i="52"/>
  <c r="B71" i="52" s="1"/>
  <c r="AP43" i="52"/>
  <c r="AK43" i="52"/>
  <c r="AF43" i="52"/>
  <c r="AA43" i="52"/>
  <c r="V43" i="52"/>
  <c r="Q43" i="52"/>
  <c r="L43" i="52"/>
  <c r="AP42" i="52"/>
  <c r="AK42" i="52"/>
  <c r="AF42" i="52"/>
  <c r="AA42" i="52"/>
  <c r="V42" i="52"/>
  <c r="Q42" i="52"/>
  <c r="L42" i="52"/>
  <c r="AP41" i="52"/>
  <c r="AK41" i="52"/>
  <c r="AF41" i="52"/>
  <c r="AA41" i="52"/>
  <c r="V41" i="52"/>
  <c r="Q41" i="52"/>
  <c r="L41" i="52"/>
  <c r="AP40" i="52"/>
  <c r="AK40" i="52"/>
  <c r="AF40" i="52"/>
  <c r="AA40" i="52"/>
  <c r="V40" i="52"/>
  <c r="Q40" i="52"/>
  <c r="L40" i="52"/>
  <c r="AP39" i="52"/>
  <c r="AK39" i="52"/>
  <c r="AF39" i="52"/>
  <c r="AA39" i="52"/>
  <c r="V39" i="52"/>
  <c r="Q39" i="52"/>
  <c r="L39" i="52"/>
  <c r="AP38" i="52"/>
  <c r="AK38" i="52"/>
  <c r="AF38" i="52"/>
  <c r="AA38" i="52"/>
  <c r="V38" i="52"/>
  <c r="Q38" i="52"/>
  <c r="L38" i="52"/>
  <c r="AP37" i="52"/>
  <c r="AK37" i="52"/>
  <c r="AF37" i="52"/>
  <c r="AA37" i="52"/>
  <c r="V37" i="52"/>
  <c r="Q37" i="52"/>
  <c r="L37" i="52"/>
  <c r="AP36" i="52"/>
  <c r="AK36" i="52"/>
  <c r="AF36" i="52"/>
  <c r="AA36" i="52"/>
  <c r="V36" i="52"/>
  <c r="Q36" i="52"/>
  <c r="L36" i="52"/>
  <c r="AP35" i="52"/>
  <c r="AK35" i="52"/>
  <c r="AF35" i="52"/>
  <c r="AA35" i="52"/>
  <c r="V35" i="52"/>
  <c r="Q35" i="52"/>
  <c r="L35" i="52"/>
  <c r="AP34" i="52"/>
  <c r="AK34" i="52"/>
  <c r="AF34" i="52"/>
  <c r="AA34" i="52"/>
  <c r="V34" i="52"/>
  <c r="Q34" i="52"/>
  <c r="L34" i="52"/>
  <c r="AP33" i="52"/>
  <c r="AK33" i="52"/>
  <c r="AF33" i="52"/>
  <c r="AA33" i="52"/>
  <c r="V33" i="52"/>
  <c r="Q33" i="52"/>
  <c r="L33" i="52"/>
  <c r="AP32" i="52"/>
  <c r="AK32" i="52"/>
  <c r="AF32" i="52"/>
  <c r="AA32" i="52"/>
  <c r="V32" i="52"/>
  <c r="Q32" i="52"/>
  <c r="L32" i="52"/>
  <c r="G30" i="52"/>
  <c r="F30" i="52"/>
  <c r="E30" i="52"/>
  <c r="D30" i="52"/>
  <c r="C30" i="52"/>
  <c r="B30" i="52"/>
  <c r="F27" i="52"/>
  <c r="I82" i="52" s="1"/>
  <c r="E15" i="52"/>
  <c r="H82" i="52" s="1"/>
  <c r="D11" i="52"/>
  <c r="C10" i="52"/>
  <c r="B9" i="52"/>
  <c r="K6" i="52"/>
  <c r="K7" i="52" s="1"/>
  <c r="K8" i="52" s="1"/>
  <c r="K9" i="52" s="1"/>
  <c r="K10" i="52" s="1"/>
  <c r="K11" i="52" s="1"/>
  <c r="K12" i="52" s="1"/>
  <c r="K13" i="52" s="1"/>
  <c r="K14" i="52" s="1"/>
  <c r="K15" i="52" s="1"/>
  <c r="K16" i="52" s="1"/>
  <c r="K17" i="52" s="1"/>
  <c r="K18" i="52" s="1"/>
  <c r="K19" i="52" s="1"/>
  <c r="K20" i="52" s="1"/>
  <c r="K21" i="52" s="1"/>
  <c r="K22" i="52" s="1"/>
  <c r="K23" i="52" s="1"/>
  <c r="K24" i="52" s="1"/>
  <c r="K25" i="52" s="1"/>
  <c r="K26" i="52" s="1"/>
  <c r="K27" i="52" s="1"/>
  <c r="S5" i="52"/>
  <c r="S6" i="52" s="1"/>
  <c r="S7" i="52" s="1"/>
  <c r="S8" i="52" s="1"/>
  <c r="S9" i="52" s="1"/>
  <c r="S10" i="52" s="1"/>
  <c r="S11" i="52" s="1"/>
  <c r="S12" i="52" s="1"/>
  <c r="S13" i="52" s="1"/>
  <c r="S14" i="52" s="1"/>
  <c r="S15" i="52" s="1"/>
  <c r="S16" i="52" s="1"/>
  <c r="S17" i="52" s="1"/>
  <c r="S18" i="52" s="1"/>
  <c r="S19" i="52" s="1"/>
  <c r="S20" i="52" s="1"/>
  <c r="S21" i="52" s="1"/>
  <c r="S22" i="52" s="1"/>
  <c r="S23" i="52" s="1"/>
  <c r="S24" i="52" s="1"/>
  <c r="S25" i="52" s="1"/>
  <c r="S26" i="52" s="1"/>
  <c r="S27" i="52" s="1"/>
  <c r="O5" i="52"/>
  <c r="O6" i="52" s="1"/>
  <c r="O7" i="52" s="1"/>
  <c r="O8" i="52" s="1"/>
  <c r="O9" i="52" s="1"/>
  <c r="O10" i="52" s="1"/>
  <c r="O11" i="52" s="1"/>
  <c r="O12" i="52" s="1"/>
  <c r="O13" i="52" s="1"/>
  <c r="O14" i="52" s="1"/>
  <c r="O15" i="52" s="1"/>
  <c r="O16" i="52" s="1"/>
  <c r="O17" i="52" s="1"/>
  <c r="O18" i="52" s="1"/>
  <c r="O19" i="52" s="1"/>
  <c r="O20" i="52" s="1"/>
  <c r="O21" i="52" s="1"/>
  <c r="O22" i="52" s="1"/>
  <c r="O23" i="52" s="1"/>
  <c r="O24" i="52" s="1"/>
  <c r="O25" i="52" s="1"/>
  <c r="O26" i="52" s="1"/>
  <c r="O27" i="52" s="1"/>
  <c r="M5" i="52"/>
  <c r="M6" i="52" s="1"/>
  <c r="M7" i="52" s="1"/>
  <c r="M8" i="52" s="1"/>
  <c r="M9" i="52" s="1"/>
  <c r="M10" i="52" s="1"/>
  <c r="M11" i="52" s="1"/>
  <c r="M12" i="52" s="1"/>
  <c r="M13" i="52" s="1"/>
  <c r="M14" i="52" s="1"/>
  <c r="M15" i="52" s="1"/>
  <c r="M16" i="52" s="1"/>
  <c r="M17" i="52" s="1"/>
  <c r="M18" i="52" s="1"/>
  <c r="M19" i="52" s="1"/>
  <c r="M20" i="52" s="1"/>
  <c r="M21" i="52" s="1"/>
  <c r="M22" i="52" s="1"/>
  <c r="M23" i="52" s="1"/>
  <c r="M24" i="52" s="1"/>
  <c r="M25" i="52" s="1"/>
  <c r="M26" i="52" s="1"/>
  <c r="M27" i="52" s="1"/>
  <c r="K5" i="52"/>
  <c r="AA4" i="52"/>
  <c r="AA5" i="52" s="1"/>
  <c r="AA6" i="52" s="1"/>
  <c r="AA7" i="52" s="1"/>
  <c r="AA8" i="52" s="1"/>
  <c r="AA9" i="52" s="1"/>
  <c r="AA10" i="52" s="1"/>
  <c r="AA11" i="52" s="1"/>
  <c r="AA12" i="52" s="1"/>
  <c r="AA13" i="52" s="1"/>
  <c r="AA14" i="52" s="1"/>
  <c r="AA15" i="52" s="1"/>
  <c r="AA16" i="52" s="1"/>
  <c r="AA17" i="52" s="1"/>
  <c r="AA18" i="52" s="1"/>
  <c r="AA19" i="52" s="1"/>
  <c r="AA20" i="52" s="1"/>
  <c r="AA21" i="52" s="1"/>
  <c r="AA22" i="52" s="1"/>
  <c r="AA23" i="52" s="1"/>
  <c r="AA24" i="52" s="1"/>
  <c r="AA25" i="52" s="1"/>
  <c r="AA26" i="52" s="1"/>
  <c r="AA27" i="52" s="1"/>
  <c r="W4" i="52"/>
  <c r="W5" i="52" s="1"/>
  <c r="W6" i="52" s="1"/>
  <c r="W7" i="52" s="1"/>
  <c r="W8" i="52" s="1"/>
  <c r="W9" i="52" s="1"/>
  <c r="W10" i="52" s="1"/>
  <c r="W11" i="52" s="1"/>
  <c r="W12" i="52" s="1"/>
  <c r="W13" i="52" s="1"/>
  <c r="W14" i="52" s="1"/>
  <c r="W15" i="52" s="1"/>
  <c r="W16" i="52" s="1"/>
  <c r="W17" i="52" s="1"/>
  <c r="W18" i="52" s="1"/>
  <c r="W19" i="52" s="1"/>
  <c r="W20" i="52" s="1"/>
  <c r="W21" i="52" s="1"/>
  <c r="W22" i="52" s="1"/>
  <c r="W23" i="52" s="1"/>
  <c r="W24" i="52" s="1"/>
  <c r="W25" i="52" s="1"/>
  <c r="W26" i="52" s="1"/>
  <c r="W27" i="52" s="1"/>
  <c r="S4" i="52"/>
  <c r="O4" i="52"/>
  <c r="M4" i="52"/>
  <c r="K4" i="52"/>
  <c r="H30" i="52" l="1"/>
  <c r="AP107" i="51"/>
  <c r="AP106" i="51"/>
  <c r="AP105" i="51"/>
  <c r="AP104" i="51"/>
  <c r="AP103" i="51"/>
  <c r="AP102" i="51"/>
  <c r="AP101" i="51"/>
  <c r="AP100" i="51"/>
  <c r="AP99" i="51"/>
  <c r="AP98" i="51"/>
  <c r="AP97" i="51"/>
  <c r="AP96" i="51"/>
  <c r="AK107" i="51"/>
  <c r="AK106" i="51"/>
  <c r="AK105" i="51"/>
  <c r="AK104" i="51"/>
  <c r="AK103" i="51"/>
  <c r="AK102" i="51"/>
  <c r="AK101" i="51"/>
  <c r="AK100" i="51"/>
  <c r="AK99" i="51"/>
  <c r="AK98" i="51"/>
  <c r="AK97" i="51"/>
  <c r="AK96" i="51"/>
  <c r="AF107" i="51"/>
  <c r="AF106" i="51"/>
  <c r="AF105" i="51"/>
  <c r="AF104" i="51"/>
  <c r="AF103" i="51"/>
  <c r="AF102" i="51"/>
  <c r="AF101" i="51"/>
  <c r="AF100" i="51"/>
  <c r="AF99" i="51"/>
  <c r="AF98" i="51"/>
  <c r="AF97" i="51"/>
  <c r="AF96" i="51"/>
  <c r="AA107" i="51"/>
  <c r="AA106" i="51"/>
  <c r="AA105" i="51"/>
  <c r="AA104" i="51"/>
  <c r="AA103" i="51"/>
  <c r="AA102" i="51"/>
  <c r="AA101" i="51"/>
  <c r="AA100" i="51"/>
  <c r="AA99" i="51"/>
  <c r="AA98" i="51"/>
  <c r="AA97" i="51"/>
  <c r="AA96" i="51"/>
  <c r="V107" i="51"/>
  <c r="V106" i="51"/>
  <c r="V105" i="51"/>
  <c r="V104" i="51"/>
  <c r="V103" i="51"/>
  <c r="V102" i="51"/>
  <c r="V101" i="51"/>
  <c r="V100" i="51"/>
  <c r="V99" i="51"/>
  <c r="V98" i="51"/>
  <c r="V97" i="51"/>
  <c r="V96" i="51"/>
  <c r="Q107" i="51"/>
  <c r="Q106" i="51"/>
  <c r="Q105" i="51"/>
  <c r="Q104" i="51"/>
  <c r="Q103" i="51"/>
  <c r="Q102" i="51"/>
  <c r="Q101" i="51"/>
  <c r="Q100" i="51"/>
  <c r="Q99" i="51"/>
  <c r="Q98" i="51"/>
  <c r="Q97" i="51"/>
  <c r="Q96" i="51"/>
  <c r="L107" i="51"/>
  <c r="L106" i="51"/>
  <c r="L105" i="51"/>
  <c r="L104" i="51"/>
  <c r="L103" i="51"/>
  <c r="L102" i="51"/>
  <c r="L101" i="51"/>
  <c r="L100" i="51"/>
  <c r="L99" i="51"/>
  <c r="L98" i="51"/>
  <c r="L97" i="51"/>
  <c r="L96" i="51"/>
  <c r="G82" i="51"/>
  <c r="F82" i="51"/>
  <c r="E82" i="51"/>
  <c r="D82" i="51"/>
  <c r="C82" i="51"/>
  <c r="B82" i="51"/>
  <c r="G54" i="51"/>
  <c r="F54" i="51"/>
  <c r="E54" i="51"/>
  <c r="D54" i="51"/>
  <c r="D71" i="51" s="1"/>
  <c r="C54" i="51"/>
  <c r="C71" i="51" s="1"/>
  <c r="B54" i="51"/>
  <c r="B71" i="51" s="1"/>
  <c r="G30" i="51"/>
  <c r="F30" i="51"/>
  <c r="E30" i="51"/>
  <c r="D30" i="51"/>
  <c r="C30" i="51"/>
  <c r="B30" i="51"/>
  <c r="F27" i="51"/>
  <c r="I82" i="51" s="1"/>
  <c r="E15" i="51"/>
  <c r="H82" i="51" s="1"/>
  <c r="D11" i="51"/>
  <c r="C10" i="51"/>
  <c r="B9" i="51"/>
  <c r="K5" i="51"/>
  <c r="K6" i="51" s="1"/>
  <c r="K7" i="51" s="1"/>
  <c r="K8" i="51" s="1"/>
  <c r="K9" i="51" s="1"/>
  <c r="K10" i="51" s="1"/>
  <c r="K11" i="51" s="1"/>
  <c r="K12" i="51" s="1"/>
  <c r="K13" i="51" s="1"/>
  <c r="K14" i="51" s="1"/>
  <c r="K15" i="51" s="1"/>
  <c r="K16" i="51" s="1"/>
  <c r="K17" i="51" s="1"/>
  <c r="K18" i="51" s="1"/>
  <c r="K19" i="51" s="1"/>
  <c r="K20" i="51" s="1"/>
  <c r="K21" i="51" s="1"/>
  <c r="K22" i="51" s="1"/>
  <c r="K23" i="51" s="1"/>
  <c r="K24" i="51" s="1"/>
  <c r="K25" i="51" s="1"/>
  <c r="K26" i="51" s="1"/>
  <c r="K27" i="51" s="1"/>
  <c r="AA4" i="51"/>
  <c r="AA5" i="51" s="1"/>
  <c r="AA6" i="51" s="1"/>
  <c r="AA7" i="51" s="1"/>
  <c r="AA8" i="51" s="1"/>
  <c r="AA9" i="51" s="1"/>
  <c r="AA10" i="51" s="1"/>
  <c r="AA11" i="51" s="1"/>
  <c r="AA12" i="51" s="1"/>
  <c r="AA13" i="51" s="1"/>
  <c r="AA14" i="51" s="1"/>
  <c r="AA15" i="51" s="1"/>
  <c r="AA16" i="51" s="1"/>
  <c r="AA17" i="51" s="1"/>
  <c r="AA18" i="51" s="1"/>
  <c r="AA19" i="51" s="1"/>
  <c r="AA20" i="51" s="1"/>
  <c r="AA21" i="51" s="1"/>
  <c r="AA22" i="51" s="1"/>
  <c r="AA23" i="51" s="1"/>
  <c r="AA24" i="51" s="1"/>
  <c r="AA25" i="51" s="1"/>
  <c r="AA26" i="51" s="1"/>
  <c r="AA27" i="51" s="1"/>
  <c r="W4" i="51"/>
  <c r="W5" i="51" s="1"/>
  <c r="W6" i="51" s="1"/>
  <c r="W7" i="51" s="1"/>
  <c r="W8" i="51" s="1"/>
  <c r="W9" i="51" s="1"/>
  <c r="W10" i="51" s="1"/>
  <c r="W11" i="51" s="1"/>
  <c r="W12" i="51" s="1"/>
  <c r="W13" i="51" s="1"/>
  <c r="W14" i="51" s="1"/>
  <c r="W15" i="51" s="1"/>
  <c r="W16" i="51" s="1"/>
  <c r="W17" i="51" s="1"/>
  <c r="W18" i="51" s="1"/>
  <c r="W19" i="51" s="1"/>
  <c r="W20" i="51" s="1"/>
  <c r="W21" i="51" s="1"/>
  <c r="W22" i="51" s="1"/>
  <c r="W23" i="51" s="1"/>
  <c r="W24" i="51" s="1"/>
  <c r="W25" i="51" s="1"/>
  <c r="W26" i="51" s="1"/>
  <c r="W27" i="51" s="1"/>
  <c r="S4" i="51"/>
  <c r="S5" i="51" s="1"/>
  <c r="S6" i="51" s="1"/>
  <c r="S7" i="51" s="1"/>
  <c r="S8" i="51" s="1"/>
  <c r="S9" i="51" s="1"/>
  <c r="S10" i="51" s="1"/>
  <c r="S11" i="51" s="1"/>
  <c r="S12" i="51" s="1"/>
  <c r="S13" i="51" s="1"/>
  <c r="S14" i="51" s="1"/>
  <c r="S15" i="51" s="1"/>
  <c r="S16" i="51" s="1"/>
  <c r="S17" i="51" s="1"/>
  <c r="S18" i="51" s="1"/>
  <c r="S19" i="51" s="1"/>
  <c r="S20" i="51" s="1"/>
  <c r="S21" i="51" s="1"/>
  <c r="S22" i="51" s="1"/>
  <c r="S23" i="51" s="1"/>
  <c r="S24" i="51" s="1"/>
  <c r="S25" i="51" s="1"/>
  <c r="S26" i="51" s="1"/>
  <c r="S27" i="51" s="1"/>
  <c r="O4" i="51"/>
  <c r="O5" i="51" s="1"/>
  <c r="O6" i="51" s="1"/>
  <c r="O7" i="51" s="1"/>
  <c r="O8" i="51" s="1"/>
  <c r="O9" i="51" s="1"/>
  <c r="O10" i="51" s="1"/>
  <c r="O11" i="51" s="1"/>
  <c r="O12" i="51" s="1"/>
  <c r="O13" i="51" s="1"/>
  <c r="O14" i="51" s="1"/>
  <c r="O15" i="51" s="1"/>
  <c r="O16" i="51" s="1"/>
  <c r="O17" i="51" s="1"/>
  <c r="O18" i="51" s="1"/>
  <c r="O19" i="51" s="1"/>
  <c r="O20" i="51" s="1"/>
  <c r="O21" i="51" s="1"/>
  <c r="O22" i="51" s="1"/>
  <c r="O23" i="51" s="1"/>
  <c r="O24" i="51" s="1"/>
  <c r="O25" i="51" s="1"/>
  <c r="O26" i="51" s="1"/>
  <c r="O27" i="51" s="1"/>
  <c r="M4" i="51"/>
  <c r="M5" i="51" s="1"/>
  <c r="M6" i="51" s="1"/>
  <c r="M7" i="51" s="1"/>
  <c r="M8" i="51" s="1"/>
  <c r="M9" i="51" s="1"/>
  <c r="M10" i="51" s="1"/>
  <c r="M11" i="51" s="1"/>
  <c r="M12" i="51" s="1"/>
  <c r="M13" i="51" s="1"/>
  <c r="M14" i="51" s="1"/>
  <c r="M15" i="51" s="1"/>
  <c r="M16" i="51" s="1"/>
  <c r="M17" i="51" s="1"/>
  <c r="M18" i="51" s="1"/>
  <c r="M19" i="51" s="1"/>
  <c r="M20" i="51" s="1"/>
  <c r="M21" i="51" s="1"/>
  <c r="M22" i="51" s="1"/>
  <c r="M23" i="51" s="1"/>
  <c r="M24" i="51" s="1"/>
  <c r="M25" i="51" s="1"/>
  <c r="M26" i="51" s="1"/>
  <c r="M27" i="51" s="1"/>
  <c r="K4" i="51"/>
  <c r="AP107" i="50"/>
  <c r="AK107" i="50"/>
  <c r="AF107" i="50"/>
  <c r="AA107" i="50"/>
  <c r="V107" i="50"/>
  <c r="Q107" i="50"/>
  <c r="L107" i="50"/>
  <c r="AP106" i="50"/>
  <c r="AK106" i="50"/>
  <c r="AF106" i="50"/>
  <c r="AA106" i="50"/>
  <c r="V106" i="50"/>
  <c r="Q106" i="50"/>
  <c r="L106" i="50"/>
  <c r="AP105" i="50"/>
  <c r="AK105" i="50"/>
  <c r="AF105" i="50"/>
  <c r="AA105" i="50"/>
  <c r="V105" i="50"/>
  <c r="Q105" i="50"/>
  <c r="L105" i="50"/>
  <c r="AP104" i="50"/>
  <c r="AK104" i="50"/>
  <c r="AF104" i="50"/>
  <c r="AA104" i="50"/>
  <c r="V104" i="50"/>
  <c r="Q104" i="50"/>
  <c r="L104" i="50"/>
  <c r="AP103" i="50"/>
  <c r="AK103" i="50"/>
  <c r="AF103" i="50"/>
  <c r="AA103" i="50"/>
  <c r="V103" i="50"/>
  <c r="Q103" i="50"/>
  <c r="L103" i="50"/>
  <c r="AP102" i="50"/>
  <c r="AK102" i="50"/>
  <c r="AF102" i="50"/>
  <c r="AA102" i="50"/>
  <c r="V102" i="50"/>
  <c r="Q102" i="50"/>
  <c r="L102" i="50"/>
  <c r="AP101" i="50"/>
  <c r="AK101" i="50"/>
  <c r="AF101" i="50"/>
  <c r="AA101" i="50"/>
  <c r="V101" i="50"/>
  <c r="Q101" i="50"/>
  <c r="L101" i="50"/>
  <c r="AP100" i="50"/>
  <c r="AK100" i="50"/>
  <c r="AF100" i="50"/>
  <c r="AA100" i="50"/>
  <c r="V100" i="50"/>
  <c r="Q100" i="50"/>
  <c r="L100" i="50"/>
  <c r="AP99" i="50"/>
  <c r="AK99" i="50"/>
  <c r="AF99" i="50"/>
  <c r="AA99" i="50"/>
  <c r="V99" i="50"/>
  <c r="Q99" i="50"/>
  <c r="L99" i="50"/>
  <c r="AP98" i="50"/>
  <c r="AK98" i="50"/>
  <c r="AF98" i="50"/>
  <c r="AA98" i="50"/>
  <c r="V98" i="50"/>
  <c r="Q98" i="50"/>
  <c r="L98" i="50"/>
  <c r="AP97" i="50"/>
  <c r="AK97" i="50"/>
  <c r="AF97" i="50"/>
  <c r="AA97" i="50"/>
  <c r="V97" i="50"/>
  <c r="Q97" i="50"/>
  <c r="L97" i="50"/>
  <c r="AP96" i="50"/>
  <c r="AK96" i="50"/>
  <c r="AF96" i="50"/>
  <c r="AA96" i="50"/>
  <c r="V96" i="50"/>
  <c r="Q96" i="50"/>
  <c r="L96" i="50"/>
  <c r="AP95" i="50"/>
  <c r="AK95" i="50"/>
  <c r="AF95" i="50"/>
  <c r="AA95" i="50"/>
  <c r="V95" i="50"/>
  <c r="Q95" i="50"/>
  <c r="L95" i="50"/>
  <c r="AP94" i="50"/>
  <c r="AK94" i="50"/>
  <c r="AF94" i="50"/>
  <c r="AA94" i="50"/>
  <c r="V94" i="50"/>
  <c r="Q94" i="50"/>
  <c r="L94" i="50"/>
  <c r="AP93" i="50"/>
  <c r="AK93" i="50"/>
  <c r="AF93" i="50"/>
  <c r="AA93" i="50"/>
  <c r="V93" i="50"/>
  <c r="Q93" i="50"/>
  <c r="L93" i="50"/>
  <c r="AP92" i="50"/>
  <c r="AK92" i="50"/>
  <c r="AF92" i="50"/>
  <c r="AA92" i="50"/>
  <c r="V92" i="50"/>
  <c r="Q92" i="50"/>
  <c r="L92" i="50"/>
  <c r="AP91" i="50"/>
  <c r="AK91" i="50"/>
  <c r="AF91" i="50"/>
  <c r="AA91" i="50"/>
  <c r="V91" i="50"/>
  <c r="Q91" i="50"/>
  <c r="L91" i="50"/>
  <c r="AP90" i="50"/>
  <c r="AK90" i="50"/>
  <c r="AF90" i="50"/>
  <c r="AA90" i="50"/>
  <c r="V90" i="50"/>
  <c r="Q90" i="50"/>
  <c r="L90" i="50"/>
  <c r="AP89" i="50"/>
  <c r="AK89" i="50"/>
  <c r="AF89" i="50"/>
  <c r="AA89" i="50"/>
  <c r="V89" i="50"/>
  <c r="Q89" i="50"/>
  <c r="L89" i="50"/>
  <c r="AP88" i="50"/>
  <c r="AK88" i="50"/>
  <c r="AF88" i="50"/>
  <c r="AA88" i="50"/>
  <c r="V88" i="50"/>
  <c r="Q88" i="50"/>
  <c r="L88" i="50"/>
  <c r="AP87" i="50"/>
  <c r="AK87" i="50"/>
  <c r="AF87" i="50"/>
  <c r="AA87" i="50"/>
  <c r="V87" i="50"/>
  <c r="Q87" i="50"/>
  <c r="L87" i="50"/>
  <c r="AP86" i="50"/>
  <c r="AK86" i="50"/>
  <c r="AF86" i="50"/>
  <c r="AA86" i="50"/>
  <c r="V86" i="50"/>
  <c r="Q86" i="50"/>
  <c r="L86" i="50"/>
  <c r="AP85" i="50"/>
  <c r="AK85" i="50"/>
  <c r="AF85" i="50"/>
  <c r="AA85" i="50"/>
  <c r="V85" i="50"/>
  <c r="Q85" i="50"/>
  <c r="L85" i="50"/>
  <c r="AP84" i="50"/>
  <c r="AK84" i="50"/>
  <c r="AF84" i="50"/>
  <c r="AA84" i="50"/>
  <c r="V84" i="50"/>
  <c r="Q84" i="50"/>
  <c r="L84" i="50"/>
  <c r="G82" i="50"/>
  <c r="F82" i="50"/>
  <c r="E82" i="50"/>
  <c r="D82" i="50"/>
  <c r="C82" i="50"/>
  <c r="B82" i="50"/>
  <c r="V73" i="50"/>
  <c r="Q73" i="50"/>
  <c r="L73" i="50"/>
  <c r="V72" i="50"/>
  <c r="Q72" i="50"/>
  <c r="L72" i="50"/>
  <c r="V71" i="50"/>
  <c r="Q71" i="50"/>
  <c r="L71" i="50"/>
  <c r="AF59" i="50"/>
  <c r="AA59" i="50"/>
  <c r="V59" i="50"/>
  <c r="Q59" i="50"/>
  <c r="L59" i="50"/>
  <c r="AF58" i="50"/>
  <c r="AA58" i="50"/>
  <c r="V58" i="50"/>
  <c r="Q58" i="50"/>
  <c r="L58" i="50"/>
  <c r="AF57" i="50"/>
  <c r="AA57" i="50"/>
  <c r="V57" i="50"/>
  <c r="Q57" i="50"/>
  <c r="L57" i="50"/>
  <c r="AF56" i="50"/>
  <c r="AA56" i="50"/>
  <c r="V56" i="50"/>
  <c r="Q56" i="50"/>
  <c r="L56" i="50"/>
  <c r="AF55" i="50"/>
  <c r="AA55" i="50"/>
  <c r="V55" i="50"/>
  <c r="Q55" i="50"/>
  <c r="L55" i="50"/>
  <c r="AF54" i="50"/>
  <c r="AA54" i="50"/>
  <c r="V54" i="50"/>
  <c r="Q54" i="50"/>
  <c r="L54" i="50"/>
  <c r="G54" i="50"/>
  <c r="F54" i="50"/>
  <c r="E54" i="50"/>
  <c r="D54" i="50"/>
  <c r="D71" i="50" s="1"/>
  <c r="C54" i="50"/>
  <c r="C71" i="50" s="1"/>
  <c r="B54" i="50"/>
  <c r="B71" i="50" s="1"/>
  <c r="AP43" i="50"/>
  <c r="AK43" i="50"/>
  <c r="AF43" i="50"/>
  <c r="AA43" i="50"/>
  <c r="V43" i="50"/>
  <c r="Q43" i="50"/>
  <c r="L43" i="50"/>
  <c r="AP42" i="50"/>
  <c r="AK42" i="50"/>
  <c r="AF42" i="50"/>
  <c r="AA42" i="50"/>
  <c r="V42" i="50"/>
  <c r="Q42" i="50"/>
  <c r="L42" i="50"/>
  <c r="AP41" i="50"/>
  <c r="AK41" i="50"/>
  <c r="AF41" i="50"/>
  <c r="AA41" i="50"/>
  <c r="V41" i="50"/>
  <c r="Q41" i="50"/>
  <c r="L41" i="50"/>
  <c r="AP40" i="50"/>
  <c r="AK40" i="50"/>
  <c r="AF40" i="50"/>
  <c r="AA40" i="50"/>
  <c r="V40" i="50"/>
  <c r="Q40" i="50"/>
  <c r="L40" i="50"/>
  <c r="AP39" i="50"/>
  <c r="AK39" i="50"/>
  <c r="AF39" i="50"/>
  <c r="AA39" i="50"/>
  <c r="V39" i="50"/>
  <c r="Q39" i="50"/>
  <c r="L39" i="50"/>
  <c r="AP38" i="50"/>
  <c r="AK38" i="50"/>
  <c r="AF38" i="50"/>
  <c r="AA38" i="50"/>
  <c r="V38" i="50"/>
  <c r="Q38" i="50"/>
  <c r="L38" i="50"/>
  <c r="AP37" i="50"/>
  <c r="AK37" i="50"/>
  <c r="AF37" i="50"/>
  <c r="AA37" i="50"/>
  <c r="V37" i="50"/>
  <c r="Q37" i="50"/>
  <c r="L37" i="50"/>
  <c r="AP36" i="50"/>
  <c r="AK36" i="50"/>
  <c r="AF36" i="50"/>
  <c r="AA36" i="50"/>
  <c r="V36" i="50"/>
  <c r="Q36" i="50"/>
  <c r="L36" i="50"/>
  <c r="AP35" i="50"/>
  <c r="AK35" i="50"/>
  <c r="AF35" i="50"/>
  <c r="AA35" i="50"/>
  <c r="V35" i="50"/>
  <c r="Q35" i="50"/>
  <c r="L35" i="50"/>
  <c r="AP34" i="50"/>
  <c r="AK34" i="50"/>
  <c r="AF34" i="50"/>
  <c r="AA34" i="50"/>
  <c r="V34" i="50"/>
  <c r="Q34" i="50"/>
  <c r="L34" i="50"/>
  <c r="AP33" i="50"/>
  <c r="AK33" i="50"/>
  <c r="AF33" i="50"/>
  <c r="AA33" i="50"/>
  <c r="V33" i="50"/>
  <c r="Q33" i="50"/>
  <c r="L33" i="50"/>
  <c r="AP32" i="50"/>
  <c r="AK32" i="50"/>
  <c r="AF32" i="50"/>
  <c r="AA32" i="50"/>
  <c r="V32" i="50"/>
  <c r="Q32" i="50"/>
  <c r="L32" i="50"/>
  <c r="G30" i="50"/>
  <c r="F30" i="50"/>
  <c r="E30" i="50"/>
  <c r="D30" i="50"/>
  <c r="C30" i="50"/>
  <c r="B30" i="50"/>
  <c r="F27" i="50"/>
  <c r="I82" i="50" s="1"/>
  <c r="E15" i="50"/>
  <c r="H82" i="50" s="1"/>
  <c r="D11" i="50"/>
  <c r="C10" i="50"/>
  <c r="B9" i="50"/>
  <c r="S5" i="50"/>
  <c r="S6" i="50" s="1"/>
  <c r="S7" i="50" s="1"/>
  <c r="S8" i="50" s="1"/>
  <c r="S9" i="50" s="1"/>
  <c r="S10" i="50" s="1"/>
  <c r="S11" i="50" s="1"/>
  <c r="S12" i="50" s="1"/>
  <c r="S13" i="50" s="1"/>
  <c r="S14" i="50" s="1"/>
  <c r="S15" i="50" s="1"/>
  <c r="S16" i="50" s="1"/>
  <c r="S17" i="50" s="1"/>
  <c r="S18" i="50" s="1"/>
  <c r="S19" i="50" s="1"/>
  <c r="S20" i="50" s="1"/>
  <c r="S21" i="50" s="1"/>
  <c r="S22" i="50" s="1"/>
  <c r="S23" i="50" s="1"/>
  <c r="S24" i="50" s="1"/>
  <c r="S25" i="50" s="1"/>
  <c r="S26" i="50" s="1"/>
  <c r="S27" i="50" s="1"/>
  <c r="AA4" i="50"/>
  <c r="AA5" i="50" s="1"/>
  <c r="AA6" i="50" s="1"/>
  <c r="AA7" i="50" s="1"/>
  <c r="AA8" i="50" s="1"/>
  <c r="AA9" i="50" s="1"/>
  <c r="AA10" i="50" s="1"/>
  <c r="AA11" i="50" s="1"/>
  <c r="AA12" i="50" s="1"/>
  <c r="AA13" i="50" s="1"/>
  <c r="AA14" i="50" s="1"/>
  <c r="AA15" i="50" s="1"/>
  <c r="AA16" i="50" s="1"/>
  <c r="AA17" i="50" s="1"/>
  <c r="AA18" i="50" s="1"/>
  <c r="AA19" i="50" s="1"/>
  <c r="AA20" i="50" s="1"/>
  <c r="AA21" i="50" s="1"/>
  <c r="AA22" i="50" s="1"/>
  <c r="AA23" i="50" s="1"/>
  <c r="AA24" i="50" s="1"/>
  <c r="AA25" i="50" s="1"/>
  <c r="AA26" i="50" s="1"/>
  <c r="AA27" i="50" s="1"/>
  <c r="W4" i="50"/>
  <c r="W5" i="50" s="1"/>
  <c r="W6" i="50" s="1"/>
  <c r="W7" i="50" s="1"/>
  <c r="W8" i="50" s="1"/>
  <c r="W9" i="50" s="1"/>
  <c r="W10" i="50" s="1"/>
  <c r="W11" i="50" s="1"/>
  <c r="W12" i="50" s="1"/>
  <c r="W13" i="50" s="1"/>
  <c r="W14" i="50" s="1"/>
  <c r="W15" i="50" s="1"/>
  <c r="W16" i="50" s="1"/>
  <c r="W17" i="50" s="1"/>
  <c r="W18" i="50" s="1"/>
  <c r="W19" i="50" s="1"/>
  <c r="W20" i="50" s="1"/>
  <c r="W21" i="50" s="1"/>
  <c r="W22" i="50" s="1"/>
  <c r="W23" i="50" s="1"/>
  <c r="W24" i="50" s="1"/>
  <c r="W25" i="50" s="1"/>
  <c r="W26" i="50" s="1"/>
  <c r="W27" i="50" s="1"/>
  <c r="S4" i="50"/>
  <c r="O4" i="50"/>
  <c r="O5" i="50" s="1"/>
  <c r="O6" i="50" s="1"/>
  <c r="O7" i="50" s="1"/>
  <c r="O8" i="50" s="1"/>
  <c r="O9" i="50" s="1"/>
  <c r="O10" i="50" s="1"/>
  <c r="O11" i="50" s="1"/>
  <c r="O12" i="50" s="1"/>
  <c r="O13" i="50" s="1"/>
  <c r="O14" i="50" s="1"/>
  <c r="O15" i="50" s="1"/>
  <c r="O16" i="50" s="1"/>
  <c r="O17" i="50" s="1"/>
  <c r="O18" i="50" s="1"/>
  <c r="O19" i="50" s="1"/>
  <c r="O20" i="50" s="1"/>
  <c r="O21" i="50" s="1"/>
  <c r="O22" i="50" s="1"/>
  <c r="O23" i="50" s="1"/>
  <c r="O24" i="50" s="1"/>
  <c r="O25" i="50" s="1"/>
  <c r="O26" i="50" s="1"/>
  <c r="O27" i="50" s="1"/>
  <c r="M4" i="50"/>
  <c r="M5" i="50" s="1"/>
  <c r="M6" i="50" s="1"/>
  <c r="M7" i="50" s="1"/>
  <c r="M8" i="50" s="1"/>
  <c r="M9" i="50" s="1"/>
  <c r="M10" i="50" s="1"/>
  <c r="M11" i="50" s="1"/>
  <c r="M12" i="50" s="1"/>
  <c r="M13" i="50" s="1"/>
  <c r="M14" i="50" s="1"/>
  <c r="M15" i="50" s="1"/>
  <c r="M16" i="50" s="1"/>
  <c r="M17" i="50" s="1"/>
  <c r="M18" i="50" s="1"/>
  <c r="M19" i="50" s="1"/>
  <c r="M20" i="50" s="1"/>
  <c r="M21" i="50" s="1"/>
  <c r="M22" i="50" s="1"/>
  <c r="M23" i="50" s="1"/>
  <c r="M24" i="50" s="1"/>
  <c r="M25" i="50" s="1"/>
  <c r="M26" i="50" s="1"/>
  <c r="M27" i="50" s="1"/>
  <c r="K4" i="50"/>
  <c r="K5" i="50" s="1"/>
  <c r="K6" i="50" s="1"/>
  <c r="K7" i="50" s="1"/>
  <c r="K8" i="50" s="1"/>
  <c r="K9" i="50" s="1"/>
  <c r="K10" i="50" s="1"/>
  <c r="K11" i="50" s="1"/>
  <c r="K12" i="50" s="1"/>
  <c r="K13" i="50" s="1"/>
  <c r="K14" i="50" s="1"/>
  <c r="K15" i="50" s="1"/>
  <c r="K16" i="50" s="1"/>
  <c r="K17" i="50" s="1"/>
  <c r="K18" i="50" s="1"/>
  <c r="K19" i="50" s="1"/>
  <c r="K20" i="50" s="1"/>
  <c r="K21" i="50" s="1"/>
  <c r="K22" i="50" s="1"/>
  <c r="K23" i="50" s="1"/>
  <c r="K24" i="50" s="1"/>
  <c r="K25" i="50" s="1"/>
  <c r="K26" i="50" s="1"/>
  <c r="K27" i="50" s="1"/>
  <c r="H30" i="51" l="1"/>
  <c r="H30" i="50"/>
  <c r="AP107" i="49"/>
  <c r="AK107" i="49"/>
  <c r="AF107" i="49"/>
  <c r="AA107" i="49"/>
  <c r="V107" i="49"/>
  <c r="Q107" i="49"/>
  <c r="L107" i="49"/>
  <c r="AP106" i="49"/>
  <c r="AK106" i="49"/>
  <c r="AF106" i="49"/>
  <c r="AA106" i="49"/>
  <c r="V106" i="49"/>
  <c r="Q106" i="49"/>
  <c r="L106" i="49"/>
  <c r="AP105" i="49"/>
  <c r="AK105" i="49"/>
  <c r="AF105" i="49"/>
  <c r="AA105" i="49"/>
  <c r="V105" i="49"/>
  <c r="Q105" i="49"/>
  <c r="L105" i="49"/>
  <c r="AP104" i="49"/>
  <c r="AK104" i="49"/>
  <c r="AF104" i="49"/>
  <c r="AA104" i="49"/>
  <c r="V104" i="49"/>
  <c r="Q104" i="49"/>
  <c r="L104" i="49"/>
  <c r="AP103" i="49"/>
  <c r="AK103" i="49"/>
  <c r="AF103" i="49"/>
  <c r="AA103" i="49"/>
  <c r="V103" i="49"/>
  <c r="Q103" i="49"/>
  <c r="L103" i="49"/>
  <c r="AP102" i="49"/>
  <c r="AK102" i="49"/>
  <c r="AF102" i="49"/>
  <c r="AA102" i="49"/>
  <c r="V102" i="49"/>
  <c r="Q102" i="49"/>
  <c r="L102" i="49"/>
  <c r="AP101" i="49"/>
  <c r="AK101" i="49"/>
  <c r="AF101" i="49"/>
  <c r="AA101" i="49"/>
  <c r="V101" i="49"/>
  <c r="Q101" i="49"/>
  <c r="L101" i="49"/>
  <c r="AP100" i="49"/>
  <c r="AK100" i="49"/>
  <c r="AF100" i="49"/>
  <c r="AA100" i="49"/>
  <c r="V100" i="49"/>
  <c r="Q100" i="49"/>
  <c r="L100" i="49"/>
  <c r="AP99" i="49"/>
  <c r="AK99" i="49"/>
  <c r="AF99" i="49"/>
  <c r="AA99" i="49"/>
  <c r="V99" i="49"/>
  <c r="Q99" i="49"/>
  <c r="L99" i="49"/>
  <c r="AP98" i="49"/>
  <c r="AK98" i="49"/>
  <c r="AF98" i="49"/>
  <c r="AA98" i="49"/>
  <c r="V98" i="49"/>
  <c r="Q98" i="49"/>
  <c r="L98" i="49"/>
  <c r="AP97" i="49"/>
  <c r="AK97" i="49"/>
  <c r="AF97" i="49"/>
  <c r="AA97" i="49"/>
  <c r="V97" i="49"/>
  <c r="Q97" i="49"/>
  <c r="L97" i="49"/>
  <c r="AP96" i="49"/>
  <c r="AK96" i="49"/>
  <c r="AF96" i="49"/>
  <c r="AA96" i="49"/>
  <c r="V96" i="49"/>
  <c r="Q96" i="49"/>
  <c r="L96" i="49"/>
  <c r="AP95" i="49"/>
  <c r="AK95" i="49"/>
  <c r="AF95" i="49"/>
  <c r="AA95" i="49"/>
  <c r="V95" i="49"/>
  <c r="Q95" i="49"/>
  <c r="L95" i="49"/>
  <c r="AP94" i="49"/>
  <c r="AK94" i="49"/>
  <c r="AF94" i="49"/>
  <c r="AA94" i="49"/>
  <c r="V94" i="49"/>
  <c r="Q94" i="49"/>
  <c r="L94" i="49"/>
  <c r="AP93" i="49"/>
  <c r="AK93" i="49"/>
  <c r="AF93" i="49"/>
  <c r="AA93" i="49"/>
  <c r="V93" i="49"/>
  <c r="Q93" i="49"/>
  <c r="L93" i="49"/>
  <c r="AP92" i="49"/>
  <c r="AK92" i="49"/>
  <c r="AF92" i="49"/>
  <c r="AA92" i="49"/>
  <c r="V92" i="49"/>
  <c r="Q92" i="49"/>
  <c r="L92" i="49"/>
  <c r="AP91" i="49"/>
  <c r="AK91" i="49"/>
  <c r="AF91" i="49"/>
  <c r="AA91" i="49"/>
  <c r="V91" i="49"/>
  <c r="Q91" i="49"/>
  <c r="L91" i="49"/>
  <c r="AP90" i="49"/>
  <c r="AK90" i="49"/>
  <c r="AF90" i="49"/>
  <c r="AA90" i="49"/>
  <c r="V90" i="49"/>
  <c r="Q90" i="49"/>
  <c r="L90" i="49"/>
  <c r="AP89" i="49"/>
  <c r="AK89" i="49"/>
  <c r="AF89" i="49"/>
  <c r="AA89" i="49"/>
  <c r="V89" i="49"/>
  <c r="Q89" i="49"/>
  <c r="L89" i="49"/>
  <c r="AP88" i="49"/>
  <c r="AK88" i="49"/>
  <c r="AF88" i="49"/>
  <c r="AA88" i="49"/>
  <c r="V88" i="49"/>
  <c r="Q88" i="49"/>
  <c r="L88" i="49"/>
  <c r="AP87" i="49"/>
  <c r="AK87" i="49"/>
  <c r="AF87" i="49"/>
  <c r="AA87" i="49"/>
  <c r="V87" i="49"/>
  <c r="Q87" i="49"/>
  <c r="L87" i="49"/>
  <c r="AP86" i="49"/>
  <c r="AK86" i="49"/>
  <c r="AF86" i="49"/>
  <c r="AA86" i="49"/>
  <c r="V86" i="49"/>
  <c r="Q86" i="49"/>
  <c r="L86" i="49"/>
  <c r="AP85" i="49"/>
  <c r="AK85" i="49"/>
  <c r="AF85" i="49"/>
  <c r="AA85" i="49"/>
  <c r="V85" i="49"/>
  <c r="Q85" i="49"/>
  <c r="L85" i="49"/>
  <c r="AP84" i="49"/>
  <c r="AK84" i="49"/>
  <c r="AF84" i="49"/>
  <c r="AA84" i="49"/>
  <c r="V84" i="49"/>
  <c r="Q84" i="49"/>
  <c r="L84" i="49"/>
  <c r="G82" i="49"/>
  <c r="F82" i="49"/>
  <c r="E82" i="49"/>
  <c r="D82" i="49"/>
  <c r="C82" i="49"/>
  <c r="B82" i="49"/>
  <c r="V73" i="49"/>
  <c r="Q73" i="49"/>
  <c r="L73" i="49"/>
  <c r="V72" i="49"/>
  <c r="Q72" i="49"/>
  <c r="L72" i="49"/>
  <c r="V71" i="49"/>
  <c r="Q71" i="49"/>
  <c r="L71" i="49"/>
  <c r="C71" i="49"/>
  <c r="AF59" i="49"/>
  <c r="AA59" i="49"/>
  <c r="V59" i="49"/>
  <c r="Q59" i="49"/>
  <c r="L59" i="49"/>
  <c r="AF58" i="49"/>
  <c r="AA58" i="49"/>
  <c r="V58" i="49"/>
  <c r="Q58" i="49"/>
  <c r="L58" i="49"/>
  <c r="AF57" i="49"/>
  <c r="AA57" i="49"/>
  <c r="V57" i="49"/>
  <c r="Q57" i="49"/>
  <c r="L57" i="49"/>
  <c r="AF56" i="49"/>
  <c r="AA56" i="49"/>
  <c r="V56" i="49"/>
  <c r="Q56" i="49"/>
  <c r="L56" i="49"/>
  <c r="AF55" i="49"/>
  <c r="AA55" i="49"/>
  <c r="V55" i="49"/>
  <c r="Q55" i="49"/>
  <c r="L55" i="49"/>
  <c r="AF54" i="49"/>
  <c r="AA54" i="49"/>
  <c r="V54" i="49"/>
  <c r="Q54" i="49"/>
  <c r="L54" i="49"/>
  <c r="G54" i="49"/>
  <c r="F54" i="49"/>
  <c r="E54" i="49"/>
  <c r="D54" i="49"/>
  <c r="D71" i="49" s="1"/>
  <c r="C54" i="49"/>
  <c r="B54" i="49"/>
  <c r="B71" i="49" s="1"/>
  <c r="AP43" i="49"/>
  <c r="AK43" i="49"/>
  <c r="AF43" i="49"/>
  <c r="AA43" i="49"/>
  <c r="V43" i="49"/>
  <c r="Q43" i="49"/>
  <c r="L43" i="49"/>
  <c r="AP42" i="49"/>
  <c r="AK42" i="49"/>
  <c r="AF42" i="49"/>
  <c r="AA42" i="49"/>
  <c r="V42" i="49"/>
  <c r="Q42" i="49"/>
  <c r="L42" i="49"/>
  <c r="AP41" i="49"/>
  <c r="AK41" i="49"/>
  <c r="AF41" i="49"/>
  <c r="AA41" i="49"/>
  <c r="V41" i="49"/>
  <c r="Q41" i="49"/>
  <c r="L41" i="49"/>
  <c r="AP40" i="49"/>
  <c r="AK40" i="49"/>
  <c r="AF40" i="49"/>
  <c r="AA40" i="49"/>
  <c r="V40" i="49"/>
  <c r="Q40" i="49"/>
  <c r="L40" i="49"/>
  <c r="AP39" i="49"/>
  <c r="AK39" i="49"/>
  <c r="AF39" i="49"/>
  <c r="AA39" i="49"/>
  <c r="V39" i="49"/>
  <c r="Q39" i="49"/>
  <c r="L39" i="49"/>
  <c r="AP38" i="49"/>
  <c r="AK38" i="49"/>
  <c r="AF38" i="49"/>
  <c r="AA38" i="49"/>
  <c r="V38" i="49"/>
  <c r="Q38" i="49"/>
  <c r="L38" i="49"/>
  <c r="AP37" i="49"/>
  <c r="AK37" i="49"/>
  <c r="AF37" i="49"/>
  <c r="AA37" i="49"/>
  <c r="V37" i="49"/>
  <c r="Q37" i="49"/>
  <c r="L37" i="49"/>
  <c r="AP36" i="49"/>
  <c r="AK36" i="49"/>
  <c r="AF36" i="49"/>
  <c r="AA36" i="49"/>
  <c r="V36" i="49"/>
  <c r="Q36" i="49"/>
  <c r="L36" i="49"/>
  <c r="AP35" i="49"/>
  <c r="AK35" i="49"/>
  <c r="AF35" i="49"/>
  <c r="AA35" i="49"/>
  <c r="V35" i="49"/>
  <c r="Q35" i="49"/>
  <c r="L35" i="49"/>
  <c r="AP34" i="49"/>
  <c r="AK34" i="49"/>
  <c r="AF34" i="49"/>
  <c r="AA34" i="49"/>
  <c r="V34" i="49"/>
  <c r="Q34" i="49"/>
  <c r="L34" i="49"/>
  <c r="AP33" i="49"/>
  <c r="AK33" i="49"/>
  <c r="AF33" i="49"/>
  <c r="AA33" i="49"/>
  <c r="V33" i="49"/>
  <c r="Q33" i="49"/>
  <c r="L33" i="49"/>
  <c r="AP32" i="49"/>
  <c r="AK32" i="49"/>
  <c r="AF32" i="49"/>
  <c r="AA32" i="49"/>
  <c r="V32" i="49"/>
  <c r="Q32" i="49"/>
  <c r="L32" i="49"/>
  <c r="G30" i="49"/>
  <c r="F30" i="49"/>
  <c r="E30" i="49"/>
  <c r="D30" i="49"/>
  <c r="C30" i="49"/>
  <c r="B30" i="49"/>
  <c r="F27" i="49"/>
  <c r="I82" i="49" s="1"/>
  <c r="E15" i="49"/>
  <c r="H82" i="49" s="1"/>
  <c r="D11" i="49"/>
  <c r="C10" i="49"/>
  <c r="B9" i="49"/>
  <c r="W5" i="49"/>
  <c r="W6" i="49" s="1"/>
  <c r="W7" i="49" s="1"/>
  <c r="W8" i="49" s="1"/>
  <c r="W9" i="49" s="1"/>
  <c r="W10" i="49" s="1"/>
  <c r="W11" i="49" s="1"/>
  <c r="W12" i="49" s="1"/>
  <c r="W13" i="49" s="1"/>
  <c r="W14" i="49" s="1"/>
  <c r="W15" i="49" s="1"/>
  <c r="W16" i="49" s="1"/>
  <c r="W17" i="49" s="1"/>
  <c r="W18" i="49" s="1"/>
  <c r="W19" i="49" s="1"/>
  <c r="W20" i="49" s="1"/>
  <c r="W21" i="49" s="1"/>
  <c r="W22" i="49" s="1"/>
  <c r="W23" i="49" s="1"/>
  <c r="W24" i="49" s="1"/>
  <c r="W25" i="49" s="1"/>
  <c r="W26" i="49" s="1"/>
  <c r="W27" i="49" s="1"/>
  <c r="S5" i="49"/>
  <c r="S6" i="49" s="1"/>
  <c r="S7" i="49" s="1"/>
  <c r="S8" i="49" s="1"/>
  <c r="S9" i="49" s="1"/>
  <c r="S10" i="49" s="1"/>
  <c r="S11" i="49" s="1"/>
  <c r="S12" i="49" s="1"/>
  <c r="S13" i="49" s="1"/>
  <c r="S14" i="49" s="1"/>
  <c r="S15" i="49" s="1"/>
  <c r="S16" i="49" s="1"/>
  <c r="S17" i="49" s="1"/>
  <c r="S18" i="49" s="1"/>
  <c r="S19" i="49" s="1"/>
  <c r="S20" i="49" s="1"/>
  <c r="S21" i="49" s="1"/>
  <c r="S22" i="49" s="1"/>
  <c r="S23" i="49" s="1"/>
  <c r="S24" i="49" s="1"/>
  <c r="S25" i="49" s="1"/>
  <c r="S26" i="49" s="1"/>
  <c r="S27" i="49" s="1"/>
  <c r="O5" i="49"/>
  <c r="O6" i="49" s="1"/>
  <c r="O7" i="49" s="1"/>
  <c r="O8" i="49" s="1"/>
  <c r="O9" i="49" s="1"/>
  <c r="O10" i="49" s="1"/>
  <c r="O11" i="49" s="1"/>
  <c r="O12" i="49" s="1"/>
  <c r="O13" i="49" s="1"/>
  <c r="O14" i="49" s="1"/>
  <c r="O15" i="49" s="1"/>
  <c r="O16" i="49" s="1"/>
  <c r="O17" i="49" s="1"/>
  <c r="O18" i="49" s="1"/>
  <c r="O19" i="49" s="1"/>
  <c r="O20" i="49" s="1"/>
  <c r="O21" i="49" s="1"/>
  <c r="O22" i="49" s="1"/>
  <c r="O23" i="49" s="1"/>
  <c r="O24" i="49" s="1"/>
  <c r="O25" i="49" s="1"/>
  <c r="O26" i="49" s="1"/>
  <c r="O27" i="49" s="1"/>
  <c r="AA4" i="49"/>
  <c r="AA5" i="49" s="1"/>
  <c r="AA6" i="49" s="1"/>
  <c r="AA7" i="49" s="1"/>
  <c r="AA8" i="49" s="1"/>
  <c r="AA9" i="49" s="1"/>
  <c r="AA10" i="49" s="1"/>
  <c r="AA11" i="49" s="1"/>
  <c r="AA12" i="49" s="1"/>
  <c r="AA13" i="49" s="1"/>
  <c r="AA14" i="49" s="1"/>
  <c r="AA15" i="49" s="1"/>
  <c r="AA16" i="49" s="1"/>
  <c r="AA17" i="49" s="1"/>
  <c r="AA18" i="49" s="1"/>
  <c r="AA19" i="49" s="1"/>
  <c r="AA20" i="49" s="1"/>
  <c r="AA21" i="49" s="1"/>
  <c r="AA22" i="49" s="1"/>
  <c r="AA23" i="49" s="1"/>
  <c r="AA24" i="49" s="1"/>
  <c r="AA25" i="49" s="1"/>
  <c r="AA26" i="49" s="1"/>
  <c r="AA27" i="49" s="1"/>
  <c r="W4" i="49"/>
  <c r="S4" i="49"/>
  <c r="O4" i="49"/>
  <c r="M4" i="49"/>
  <c r="M5" i="49" s="1"/>
  <c r="M6" i="49" s="1"/>
  <c r="M7" i="49" s="1"/>
  <c r="M8" i="49" s="1"/>
  <c r="M9" i="49" s="1"/>
  <c r="M10" i="49" s="1"/>
  <c r="M11" i="49" s="1"/>
  <c r="M12" i="49" s="1"/>
  <c r="M13" i="49" s="1"/>
  <c r="M14" i="49" s="1"/>
  <c r="M15" i="49" s="1"/>
  <c r="M16" i="49" s="1"/>
  <c r="M17" i="49" s="1"/>
  <c r="M18" i="49" s="1"/>
  <c r="M19" i="49" s="1"/>
  <c r="M20" i="49" s="1"/>
  <c r="M21" i="49" s="1"/>
  <c r="M22" i="49" s="1"/>
  <c r="M23" i="49" s="1"/>
  <c r="M24" i="49" s="1"/>
  <c r="M25" i="49" s="1"/>
  <c r="M26" i="49" s="1"/>
  <c r="M27" i="49" s="1"/>
  <c r="K4" i="49"/>
  <c r="K5" i="49" s="1"/>
  <c r="K6" i="49" s="1"/>
  <c r="K7" i="49" s="1"/>
  <c r="K8" i="49" s="1"/>
  <c r="K9" i="49" s="1"/>
  <c r="K10" i="49" s="1"/>
  <c r="K11" i="49" s="1"/>
  <c r="K12" i="49" s="1"/>
  <c r="K13" i="49" s="1"/>
  <c r="K14" i="49" s="1"/>
  <c r="K15" i="49" s="1"/>
  <c r="K16" i="49" s="1"/>
  <c r="K17" i="49" s="1"/>
  <c r="K18" i="49" s="1"/>
  <c r="K19" i="49" s="1"/>
  <c r="K20" i="49" s="1"/>
  <c r="K21" i="49" s="1"/>
  <c r="K22" i="49" s="1"/>
  <c r="K23" i="49" s="1"/>
  <c r="K24" i="49" s="1"/>
  <c r="K25" i="49" s="1"/>
  <c r="K26" i="49" s="1"/>
  <c r="K27" i="49" s="1"/>
  <c r="H30" i="49" l="1"/>
  <c r="AP107" i="48"/>
  <c r="AP106" i="48"/>
  <c r="AP105" i="48"/>
  <c r="AP104" i="48"/>
  <c r="AP103" i="48"/>
  <c r="AP102" i="48"/>
  <c r="AP85" i="48"/>
  <c r="AP84" i="48"/>
  <c r="AK107" i="48"/>
  <c r="AK106" i="48"/>
  <c r="AK105" i="48"/>
  <c r="AK104" i="48"/>
  <c r="AK103" i="48"/>
  <c r="AK102" i="48"/>
  <c r="AK85" i="48"/>
  <c r="AK84" i="48"/>
  <c r="AF107" i="48"/>
  <c r="AF106" i="48"/>
  <c r="AF105" i="48"/>
  <c r="AF104" i="48"/>
  <c r="AF103" i="48"/>
  <c r="AF102" i="48"/>
  <c r="AF85" i="48"/>
  <c r="AF84" i="48"/>
  <c r="AA107" i="48"/>
  <c r="AA106" i="48"/>
  <c r="AA105" i="48"/>
  <c r="AA104" i="48"/>
  <c r="AA103" i="48"/>
  <c r="AA102" i="48"/>
  <c r="AA85" i="48"/>
  <c r="AA84" i="48"/>
  <c r="V107" i="48"/>
  <c r="V106" i="48"/>
  <c r="V105" i="48"/>
  <c r="V104" i="48"/>
  <c r="V103" i="48"/>
  <c r="V102" i="48"/>
  <c r="V85" i="48"/>
  <c r="V84" i="48"/>
  <c r="Q107" i="48"/>
  <c r="Q106" i="48"/>
  <c r="Q105" i="48"/>
  <c r="Q104" i="48"/>
  <c r="Q103" i="48"/>
  <c r="Q102" i="48"/>
  <c r="Q85" i="48"/>
  <c r="Q84" i="48"/>
  <c r="L107" i="48"/>
  <c r="L106" i="48"/>
  <c r="L105" i="48"/>
  <c r="L104" i="48"/>
  <c r="L103" i="48"/>
  <c r="L102" i="48"/>
  <c r="L85" i="48"/>
  <c r="L84" i="48"/>
  <c r="G82" i="48"/>
  <c r="F82" i="48"/>
  <c r="E82" i="48"/>
  <c r="D82" i="48"/>
  <c r="C82" i="48"/>
  <c r="B82" i="48"/>
  <c r="G54" i="48"/>
  <c r="F54" i="48"/>
  <c r="E54" i="48"/>
  <c r="D54" i="48"/>
  <c r="D71" i="48" s="1"/>
  <c r="C54" i="48"/>
  <c r="C71" i="48" s="1"/>
  <c r="B54" i="48"/>
  <c r="B71" i="48" s="1"/>
  <c r="G30" i="48"/>
  <c r="F30" i="48"/>
  <c r="E30" i="48"/>
  <c r="D30" i="48"/>
  <c r="C30" i="48"/>
  <c r="B30" i="48"/>
  <c r="F27" i="48"/>
  <c r="I82" i="48" s="1"/>
  <c r="E15" i="48"/>
  <c r="D11" i="48"/>
  <c r="C10" i="48"/>
  <c r="B9" i="48"/>
  <c r="M5" i="48"/>
  <c r="M6" i="48" s="1"/>
  <c r="M7" i="48" s="1"/>
  <c r="M8" i="48" s="1"/>
  <c r="M9" i="48" s="1"/>
  <c r="M10" i="48" s="1"/>
  <c r="M11" i="48" s="1"/>
  <c r="M12" i="48" s="1"/>
  <c r="M13" i="48" s="1"/>
  <c r="M14" i="48" s="1"/>
  <c r="M15" i="48" s="1"/>
  <c r="M16" i="48" s="1"/>
  <c r="M17" i="48" s="1"/>
  <c r="M18" i="48" s="1"/>
  <c r="M19" i="48" s="1"/>
  <c r="M20" i="48" s="1"/>
  <c r="M21" i="48" s="1"/>
  <c r="M22" i="48" s="1"/>
  <c r="M23" i="48" s="1"/>
  <c r="M24" i="48" s="1"/>
  <c r="M25" i="48" s="1"/>
  <c r="M26" i="48" s="1"/>
  <c r="M27" i="48" s="1"/>
  <c r="K5" i="48"/>
  <c r="K6" i="48" s="1"/>
  <c r="K7" i="48" s="1"/>
  <c r="K8" i="48" s="1"/>
  <c r="K9" i="48" s="1"/>
  <c r="K10" i="48" s="1"/>
  <c r="K11" i="48" s="1"/>
  <c r="K12" i="48" s="1"/>
  <c r="K13" i="48" s="1"/>
  <c r="K14" i="48" s="1"/>
  <c r="K15" i="48" s="1"/>
  <c r="K16" i="48" s="1"/>
  <c r="K17" i="48" s="1"/>
  <c r="K18" i="48" s="1"/>
  <c r="K19" i="48" s="1"/>
  <c r="K20" i="48" s="1"/>
  <c r="K21" i="48" s="1"/>
  <c r="K22" i="48" s="1"/>
  <c r="K23" i="48" s="1"/>
  <c r="K24" i="48" s="1"/>
  <c r="K25" i="48" s="1"/>
  <c r="K26" i="48" s="1"/>
  <c r="K27" i="48" s="1"/>
  <c r="AA4" i="48"/>
  <c r="AA5" i="48" s="1"/>
  <c r="AA6" i="48" s="1"/>
  <c r="AA7" i="48" s="1"/>
  <c r="AA8" i="48" s="1"/>
  <c r="AA9" i="48" s="1"/>
  <c r="AA10" i="48" s="1"/>
  <c r="AA11" i="48" s="1"/>
  <c r="AA12" i="48" s="1"/>
  <c r="AA13" i="48" s="1"/>
  <c r="AA14" i="48" s="1"/>
  <c r="AA15" i="48" s="1"/>
  <c r="AA16" i="48" s="1"/>
  <c r="AA17" i="48" s="1"/>
  <c r="AA18" i="48" s="1"/>
  <c r="AA19" i="48" s="1"/>
  <c r="AA20" i="48" s="1"/>
  <c r="AA21" i="48" s="1"/>
  <c r="AA22" i="48" s="1"/>
  <c r="AA23" i="48" s="1"/>
  <c r="AA24" i="48" s="1"/>
  <c r="AA25" i="48" s="1"/>
  <c r="AA26" i="48" s="1"/>
  <c r="AA27" i="48" s="1"/>
  <c r="W4" i="48"/>
  <c r="W5" i="48" s="1"/>
  <c r="W6" i="48" s="1"/>
  <c r="W7" i="48" s="1"/>
  <c r="W8" i="48" s="1"/>
  <c r="W9" i="48" s="1"/>
  <c r="W10" i="48" s="1"/>
  <c r="W11" i="48" s="1"/>
  <c r="W12" i="48" s="1"/>
  <c r="W13" i="48" s="1"/>
  <c r="W14" i="48" s="1"/>
  <c r="W15" i="48" s="1"/>
  <c r="W16" i="48" s="1"/>
  <c r="W17" i="48" s="1"/>
  <c r="W18" i="48" s="1"/>
  <c r="W19" i="48" s="1"/>
  <c r="W20" i="48" s="1"/>
  <c r="W21" i="48" s="1"/>
  <c r="W22" i="48" s="1"/>
  <c r="W23" i="48" s="1"/>
  <c r="W24" i="48" s="1"/>
  <c r="W25" i="48" s="1"/>
  <c r="W26" i="48" s="1"/>
  <c r="W27" i="48" s="1"/>
  <c r="S4" i="48"/>
  <c r="S5" i="48" s="1"/>
  <c r="S6" i="48" s="1"/>
  <c r="S7" i="48" s="1"/>
  <c r="S8" i="48" s="1"/>
  <c r="S9" i="48" s="1"/>
  <c r="S10" i="48" s="1"/>
  <c r="S11" i="48" s="1"/>
  <c r="S12" i="48" s="1"/>
  <c r="S13" i="48" s="1"/>
  <c r="S14" i="48" s="1"/>
  <c r="S15" i="48" s="1"/>
  <c r="S16" i="48" s="1"/>
  <c r="S17" i="48" s="1"/>
  <c r="S18" i="48" s="1"/>
  <c r="S19" i="48" s="1"/>
  <c r="S20" i="48" s="1"/>
  <c r="S21" i="48" s="1"/>
  <c r="S22" i="48" s="1"/>
  <c r="S23" i="48" s="1"/>
  <c r="S24" i="48" s="1"/>
  <c r="S25" i="48" s="1"/>
  <c r="S26" i="48" s="1"/>
  <c r="S27" i="48" s="1"/>
  <c r="O4" i="48"/>
  <c r="O5" i="48" s="1"/>
  <c r="O6" i="48" s="1"/>
  <c r="O7" i="48" s="1"/>
  <c r="O8" i="48" s="1"/>
  <c r="O9" i="48" s="1"/>
  <c r="O10" i="48" s="1"/>
  <c r="O11" i="48" s="1"/>
  <c r="O12" i="48" s="1"/>
  <c r="O13" i="48" s="1"/>
  <c r="O14" i="48" s="1"/>
  <c r="O15" i="48" s="1"/>
  <c r="O16" i="48" s="1"/>
  <c r="O17" i="48" s="1"/>
  <c r="O18" i="48" s="1"/>
  <c r="O19" i="48" s="1"/>
  <c r="O20" i="48" s="1"/>
  <c r="O21" i="48" s="1"/>
  <c r="O22" i="48" s="1"/>
  <c r="O23" i="48" s="1"/>
  <c r="O24" i="48" s="1"/>
  <c r="O25" i="48" s="1"/>
  <c r="O26" i="48" s="1"/>
  <c r="O27" i="48" s="1"/>
  <c r="M4" i="48"/>
  <c r="K4" i="48"/>
  <c r="H82" i="48" l="1"/>
  <c r="H30" i="48"/>
  <c r="P22" i="47"/>
  <c r="D4" i="47"/>
  <c r="P22" i="46"/>
  <c r="D4" i="46"/>
  <c r="AP107" i="18"/>
  <c r="AK107" i="18"/>
  <c r="AF107" i="18"/>
  <c r="AA107" i="18"/>
  <c r="V107" i="18"/>
  <c r="Q107" i="18"/>
  <c r="L107" i="18"/>
  <c r="AP106" i="18"/>
  <c r="AK106" i="18"/>
  <c r="AF106" i="18"/>
  <c r="AA106" i="18"/>
  <c r="V106" i="18"/>
  <c r="Q106" i="18"/>
  <c r="L106" i="18"/>
  <c r="AP105" i="18"/>
  <c r="AK105" i="18"/>
  <c r="AF105" i="18"/>
  <c r="AA105" i="18"/>
  <c r="V105" i="18"/>
  <c r="Q105" i="18"/>
  <c r="L105" i="18"/>
  <c r="AP104" i="18"/>
  <c r="AK104" i="18"/>
  <c r="AF104" i="18"/>
  <c r="AA104" i="18"/>
  <c r="V104" i="18"/>
  <c r="Q104" i="18"/>
  <c r="L104" i="18"/>
  <c r="AP103" i="18"/>
  <c r="AK103" i="18"/>
  <c r="AF103" i="18"/>
  <c r="AA103" i="18"/>
  <c r="V103" i="18"/>
  <c r="Q103" i="18"/>
  <c r="L103" i="18"/>
  <c r="AP102" i="18"/>
  <c r="AK102" i="18"/>
  <c r="AF102" i="18"/>
  <c r="AA102" i="18"/>
  <c r="V102" i="18"/>
  <c r="Q102" i="18"/>
  <c r="L102" i="18"/>
  <c r="AP101" i="18"/>
  <c r="AK101" i="18"/>
  <c r="AF101" i="18"/>
  <c r="AA101" i="18"/>
  <c r="V101" i="18"/>
  <c r="Q101" i="18"/>
  <c r="L101" i="18"/>
  <c r="AP100" i="18"/>
  <c r="AK100" i="18"/>
  <c r="AF100" i="18"/>
  <c r="AA100" i="18"/>
  <c r="V100" i="18"/>
  <c r="Q100" i="18"/>
  <c r="L100" i="18"/>
  <c r="AP99" i="18"/>
  <c r="AK99" i="18"/>
  <c r="AF99" i="18"/>
  <c r="AA99" i="18"/>
  <c r="V99" i="18"/>
  <c r="Q99" i="18"/>
  <c r="L99" i="18"/>
  <c r="AP98" i="18"/>
  <c r="AK98" i="18"/>
  <c r="AF98" i="18"/>
  <c r="AA98" i="18"/>
  <c r="V98" i="18"/>
  <c r="Q98" i="18"/>
  <c r="L98" i="18"/>
  <c r="AP97" i="18"/>
  <c r="AK97" i="18"/>
  <c r="AF97" i="18"/>
  <c r="AA97" i="18"/>
  <c r="V97" i="18"/>
  <c r="Q97" i="18"/>
  <c r="L97" i="18"/>
  <c r="AP96" i="18"/>
  <c r="AK96" i="18"/>
  <c r="AF96" i="18"/>
  <c r="AA96" i="18"/>
  <c r="V96" i="18"/>
  <c r="Q96" i="18"/>
  <c r="L96" i="18"/>
  <c r="AP95" i="18"/>
  <c r="AK95" i="18"/>
  <c r="AF95" i="18"/>
  <c r="AA95" i="18"/>
  <c r="V95" i="18"/>
  <c r="Q95" i="18"/>
  <c r="L95" i="18"/>
  <c r="AP94" i="18"/>
  <c r="AK94" i="18"/>
  <c r="AF94" i="18"/>
  <c r="AA94" i="18"/>
  <c r="V94" i="18"/>
  <c r="Q94" i="18"/>
  <c r="L94" i="18"/>
  <c r="AP93" i="18"/>
  <c r="AK93" i="18"/>
  <c r="AF93" i="18"/>
  <c r="AA93" i="18"/>
  <c r="V93" i="18"/>
  <c r="Q93" i="18"/>
  <c r="L93" i="18"/>
  <c r="AP92" i="18"/>
  <c r="AK92" i="18"/>
  <c r="AF92" i="18"/>
  <c r="AA92" i="18"/>
  <c r="V92" i="18"/>
  <c r="Q92" i="18"/>
  <c r="L92" i="18"/>
  <c r="AP91" i="18"/>
  <c r="AK91" i="18"/>
  <c r="AF91" i="18"/>
  <c r="AA91" i="18"/>
  <c r="V91" i="18"/>
  <c r="Q91" i="18"/>
  <c r="L91" i="18"/>
  <c r="AP90" i="18"/>
  <c r="AK90" i="18"/>
  <c r="AF90" i="18"/>
  <c r="AA90" i="18"/>
  <c r="V90" i="18"/>
  <c r="Q90" i="18"/>
  <c r="L90" i="18"/>
  <c r="AP89" i="18"/>
  <c r="AK89" i="18"/>
  <c r="AF89" i="18"/>
  <c r="AA89" i="18"/>
  <c r="V89" i="18"/>
  <c r="Q89" i="18"/>
  <c r="L89" i="18"/>
  <c r="AP88" i="18"/>
  <c r="AK88" i="18"/>
  <c r="AF88" i="18"/>
  <c r="AA88" i="18"/>
  <c r="V88" i="18"/>
  <c r="Q88" i="18"/>
  <c r="L88" i="18"/>
  <c r="AP87" i="18"/>
  <c r="AK87" i="18"/>
  <c r="AF87" i="18"/>
  <c r="AA87" i="18"/>
  <c r="V87" i="18"/>
  <c r="Q87" i="18"/>
  <c r="L87" i="18"/>
  <c r="AP86" i="18"/>
  <c r="AK86" i="18"/>
  <c r="AF86" i="18"/>
  <c r="AA86" i="18"/>
  <c r="V86" i="18"/>
  <c r="Q86" i="18"/>
  <c r="L86" i="18"/>
  <c r="AP85" i="18"/>
  <c r="AK85" i="18"/>
  <c r="AF85" i="18"/>
  <c r="AA85" i="18"/>
  <c r="V85" i="18"/>
  <c r="Q85" i="18"/>
  <c r="L85" i="18"/>
  <c r="AP84" i="18"/>
  <c r="AK84" i="18"/>
  <c r="AF84" i="18"/>
  <c r="AA84" i="18"/>
  <c r="V84" i="18"/>
  <c r="Q84" i="18"/>
  <c r="L84" i="18"/>
  <c r="G82" i="18"/>
  <c r="F82" i="18"/>
  <c r="E82" i="18"/>
  <c r="D82" i="18"/>
  <c r="C82" i="18"/>
  <c r="B82" i="18"/>
  <c r="V73" i="18"/>
  <c r="Q73" i="18"/>
  <c r="L73" i="18"/>
  <c r="V72" i="18"/>
  <c r="Q72" i="18"/>
  <c r="L72" i="18"/>
  <c r="V71" i="18"/>
  <c r="Q71" i="18"/>
  <c r="L71" i="18"/>
  <c r="AF59" i="18"/>
  <c r="AA59" i="18"/>
  <c r="V59" i="18"/>
  <c r="Q59" i="18"/>
  <c r="L59" i="18"/>
  <c r="AF58" i="18"/>
  <c r="AA58" i="18"/>
  <c r="V58" i="18"/>
  <c r="Q58" i="18"/>
  <c r="L58" i="18"/>
  <c r="AF57" i="18"/>
  <c r="AA57" i="18"/>
  <c r="V57" i="18"/>
  <c r="Q57" i="18"/>
  <c r="L57" i="18"/>
  <c r="AF56" i="18"/>
  <c r="AA56" i="18"/>
  <c r="V56" i="18"/>
  <c r="Q56" i="18"/>
  <c r="L56" i="18"/>
  <c r="AF55" i="18"/>
  <c r="AA55" i="18"/>
  <c r="V55" i="18"/>
  <c r="Q55" i="18"/>
  <c r="L55" i="18"/>
  <c r="AF54" i="18"/>
  <c r="AA54" i="18"/>
  <c r="V54" i="18"/>
  <c r="Q54" i="18"/>
  <c r="L54" i="18"/>
  <c r="G54" i="18"/>
  <c r="F54" i="18"/>
  <c r="E54" i="18"/>
  <c r="D54" i="18"/>
  <c r="D71" i="18" s="1"/>
  <c r="C54" i="18"/>
  <c r="B54" i="18"/>
  <c r="B71" i="18" s="1"/>
  <c r="AP43" i="18"/>
  <c r="AK43" i="18"/>
  <c r="AF43" i="18"/>
  <c r="AA43" i="18"/>
  <c r="V43" i="18"/>
  <c r="Q43" i="18"/>
  <c r="L43" i="18"/>
  <c r="AP42" i="18"/>
  <c r="AK42" i="18"/>
  <c r="AF42" i="18"/>
  <c r="AA42" i="18"/>
  <c r="V42" i="18"/>
  <c r="Q42" i="18"/>
  <c r="L42" i="18"/>
  <c r="AP41" i="18"/>
  <c r="AK41" i="18"/>
  <c r="AF41" i="18"/>
  <c r="AA41" i="18"/>
  <c r="V41" i="18"/>
  <c r="Q41" i="18"/>
  <c r="L41" i="18"/>
  <c r="AP40" i="18"/>
  <c r="AK40" i="18"/>
  <c r="AF40" i="18"/>
  <c r="AA40" i="18"/>
  <c r="V40" i="18"/>
  <c r="Q40" i="18"/>
  <c r="L40" i="18"/>
  <c r="AP39" i="18"/>
  <c r="AK39" i="18"/>
  <c r="AF39" i="18"/>
  <c r="AA39" i="18"/>
  <c r="V39" i="18"/>
  <c r="Q39" i="18"/>
  <c r="L39" i="18"/>
  <c r="AP38" i="18"/>
  <c r="AK38" i="18"/>
  <c r="AF38" i="18"/>
  <c r="AA38" i="18"/>
  <c r="V38" i="18"/>
  <c r="Q38" i="18"/>
  <c r="L38" i="18"/>
  <c r="AP37" i="18"/>
  <c r="AK37" i="18"/>
  <c r="AF37" i="18"/>
  <c r="AA37" i="18"/>
  <c r="V37" i="18"/>
  <c r="Q37" i="18"/>
  <c r="L37" i="18"/>
  <c r="AP36" i="18"/>
  <c r="AK36" i="18"/>
  <c r="AF36" i="18"/>
  <c r="AA36" i="18"/>
  <c r="V36" i="18"/>
  <c r="Q36" i="18"/>
  <c r="L36" i="18"/>
  <c r="AP35" i="18"/>
  <c r="AK35" i="18"/>
  <c r="AF35" i="18"/>
  <c r="AA35" i="18"/>
  <c r="V35" i="18"/>
  <c r="Q35" i="18"/>
  <c r="L35" i="18"/>
  <c r="AP34" i="18"/>
  <c r="AK34" i="18"/>
  <c r="AF34" i="18"/>
  <c r="AA34" i="18"/>
  <c r="V34" i="18"/>
  <c r="Q34" i="18"/>
  <c r="L34" i="18"/>
  <c r="AP33" i="18"/>
  <c r="AK33" i="18"/>
  <c r="AF33" i="18"/>
  <c r="AA33" i="18"/>
  <c r="V33" i="18"/>
  <c r="Q33" i="18"/>
  <c r="L33" i="18"/>
  <c r="AP32" i="18"/>
  <c r="AK32" i="18"/>
  <c r="AF32" i="18"/>
  <c r="AA32" i="18"/>
  <c r="V32" i="18"/>
  <c r="Q32" i="18"/>
  <c r="L32" i="18"/>
  <c r="G30" i="18"/>
  <c r="F30" i="18"/>
  <c r="E30" i="18"/>
  <c r="D30" i="18"/>
  <c r="C30" i="18"/>
  <c r="B30" i="18"/>
  <c r="AP107" i="17"/>
  <c r="AK107" i="17"/>
  <c r="AF107" i="17"/>
  <c r="AA107" i="17"/>
  <c r="V107" i="17"/>
  <c r="Q107" i="17"/>
  <c r="L107" i="17"/>
  <c r="AP106" i="17"/>
  <c r="AK106" i="17"/>
  <c r="AF106" i="17"/>
  <c r="AA106" i="17"/>
  <c r="V106" i="17"/>
  <c r="Q106" i="17"/>
  <c r="L106" i="17"/>
  <c r="AP105" i="17"/>
  <c r="AK105" i="17"/>
  <c r="AF105" i="17"/>
  <c r="AA105" i="17"/>
  <c r="V105" i="17"/>
  <c r="Q105" i="17"/>
  <c r="L105" i="17"/>
  <c r="AP104" i="17"/>
  <c r="AK104" i="17"/>
  <c r="AF104" i="17"/>
  <c r="AA104" i="17"/>
  <c r="V104" i="17"/>
  <c r="Q104" i="17"/>
  <c r="L104" i="17"/>
  <c r="AP103" i="17"/>
  <c r="AK103" i="17"/>
  <c r="AF103" i="17"/>
  <c r="AA103" i="17"/>
  <c r="V103" i="17"/>
  <c r="Q103" i="17"/>
  <c r="L103" i="17"/>
  <c r="AP102" i="17"/>
  <c r="AK102" i="17"/>
  <c r="AF102" i="17"/>
  <c r="AA102" i="17"/>
  <c r="V102" i="17"/>
  <c r="Q102" i="17"/>
  <c r="L102" i="17"/>
  <c r="AP101" i="17"/>
  <c r="AK101" i="17"/>
  <c r="AF101" i="17"/>
  <c r="AA101" i="17"/>
  <c r="V101" i="17"/>
  <c r="Q101" i="17"/>
  <c r="L101" i="17"/>
  <c r="AP100" i="17"/>
  <c r="AK100" i="17"/>
  <c r="AF100" i="17"/>
  <c r="AA100" i="17"/>
  <c r="V100" i="17"/>
  <c r="Q100" i="17"/>
  <c r="L100" i="17"/>
  <c r="AP99" i="17"/>
  <c r="AK99" i="17"/>
  <c r="AF99" i="17"/>
  <c r="AA99" i="17"/>
  <c r="V99" i="17"/>
  <c r="Q99" i="17"/>
  <c r="L99" i="17"/>
  <c r="AP98" i="17"/>
  <c r="AK98" i="17"/>
  <c r="AF98" i="17"/>
  <c r="AA98" i="17"/>
  <c r="V98" i="17"/>
  <c r="Q98" i="17"/>
  <c r="L98" i="17"/>
  <c r="AP97" i="17"/>
  <c r="AK97" i="17"/>
  <c r="AF97" i="17"/>
  <c r="AA97" i="17"/>
  <c r="V97" i="17"/>
  <c r="Q97" i="17"/>
  <c r="L97" i="17"/>
  <c r="AP96" i="17"/>
  <c r="AK96" i="17"/>
  <c r="AF96" i="17"/>
  <c r="AA96" i="17"/>
  <c r="V96" i="17"/>
  <c r="Q96" i="17"/>
  <c r="L96" i="17"/>
  <c r="AP95" i="17"/>
  <c r="AK95" i="17"/>
  <c r="AF95" i="17"/>
  <c r="AA95" i="17"/>
  <c r="V95" i="17"/>
  <c r="Q95" i="17"/>
  <c r="L95" i="17"/>
  <c r="AP94" i="17"/>
  <c r="AK94" i="17"/>
  <c r="AF94" i="17"/>
  <c r="AA94" i="17"/>
  <c r="V94" i="17"/>
  <c r="Q94" i="17"/>
  <c r="L94" i="17"/>
  <c r="AP93" i="17"/>
  <c r="AK93" i="17"/>
  <c r="AF93" i="17"/>
  <c r="AA93" i="17"/>
  <c r="V93" i="17"/>
  <c r="Q93" i="17"/>
  <c r="L93" i="17"/>
  <c r="AP92" i="17"/>
  <c r="AK92" i="17"/>
  <c r="AF92" i="17"/>
  <c r="AA92" i="17"/>
  <c r="V92" i="17"/>
  <c r="Q92" i="17"/>
  <c r="L92" i="17"/>
  <c r="AP91" i="17"/>
  <c r="AK91" i="17"/>
  <c r="AF91" i="17"/>
  <c r="AA91" i="17"/>
  <c r="V91" i="17"/>
  <c r="Q91" i="17"/>
  <c r="L91" i="17"/>
  <c r="AP90" i="17"/>
  <c r="AK90" i="17"/>
  <c r="AF90" i="17"/>
  <c r="AA90" i="17"/>
  <c r="V90" i="17"/>
  <c r="Q90" i="17"/>
  <c r="L90" i="17"/>
  <c r="AP89" i="17"/>
  <c r="AK89" i="17"/>
  <c r="AF89" i="17"/>
  <c r="AA89" i="17"/>
  <c r="V89" i="17"/>
  <c r="Q89" i="17"/>
  <c r="L89" i="17"/>
  <c r="AP88" i="17"/>
  <c r="AK88" i="17"/>
  <c r="AF88" i="17"/>
  <c r="AA88" i="17"/>
  <c r="V88" i="17"/>
  <c r="Q88" i="17"/>
  <c r="L88" i="17"/>
  <c r="AP87" i="17"/>
  <c r="AK87" i="17"/>
  <c r="AF87" i="17"/>
  <c r="AA87" i="17"/>
  <c r="V87" i="17"/>
  <c r="Q87" i="17"/>
  <c r="L87" i="17"/>
  <c r="AP86" i="17"/>
  <c r="AK86" i="17"/>
  <c r="AF86" i="17"/>
  <c r="AA86" i="17"/>
  <c r="V86" i="17"/>
  <c r="Q86" i="17"/>
  <c r="L86" i="17"/>
  <c r="AP85" i="17"/>
  <c r="AK85" i="17"/>
  <c r="AF85" i="17"/>
  <c r="AA85" i="17"/>
  <c r="V85" i="17"/>
  <c r="Q85" i="17"/>
  <c r="L85" i="17"/>
  <c r="AP84" i="17"/>
  <c r="AK84" i="17"/>
  <c r="AF84" i="17"/>
  <c r="AA84" i="17"/>
  <c r="V84" i="17"/>
  <c r="Q84" i="17"/>
  <c r="L84" i="17"/>
  <c r="G82" i="17"/>
  <c r="F82" i="17"/>
  <c r="E82" i="17"/>
  <c r="D82" i="17"/>
  <c r="C82" i="17"/>
  <c r="B82" i="17"/>
  <c r="V73" i="17"/>
  <c r="Q73" i="17"/>
  <c r="L73" i="17"/>
  <c r="V72" i="17"/>
  <c r="Q72" i="17"/>
  <c r="L72" i="17"/>
  <c r="V71" i="17"/>
  <c r="Q71" i="17"/>
  <c r="L71" i="17"/>
  <c r="AF59" i="17"/>
  <c r="AA59" i="17"/>
  <c r="V59" i="17"/>
  <c r="Q59" i="17"/>
  <c r="L59" i="17"/>
  <c r="AF58" i="17"/>
  <c r="AA58" i="17"/>
  <c r="V58" i="17"/>
  <c r="Q58" i="17"/>
  <c r="L58" i="17"/>
  <c r="AF57" i="17"/>
  <c r="AA57" i="17"/>
  <c r="V57" i="17"/>
  <c r="Q57" i="17"/>
  <c r="L57" i="17"/>
  <c r="AF56" i="17"/>
  <c r="AA56" i="17"/>
  <c r="V56" i="17"/>
  <c r="Q56" i="17"/>
  <c r="L56" i="17"/>
  <c r="AF55" i="17"/>
  <c r="AA55" i="17"/>
  <c r="V55" i="17"/>
  <c r="Q55" i="17"/>
  <c r="L55" i="17"/>
  <c r="AF54" i="17"/>
  <c r="AA54" i="17"/>
  <c r="V54" i="17"/>
  <c r="Q54" i="17"/>
  <c r="L54" i="17"/>
  <c r="G54" i="17"/>
  <c r="F54" i="17"/>
  <c r="E54" i="17"/>
  <c r="D54" i="17"/>
  <c r="C54" i="17"/>
  <c r="C71" i="17" s="1"/>
  <c r="B54" i="17"/>
  <c r="B71" i="17" s="1"/>
  <c r="AP43" i="17"/>
  <c r="AK43" i="17"/>
  <c r="AF43" i="17"/>
  <c r="AA43" i="17"/>
  <c r="V43" i="17"/>
  <c r="Q43" i="17"/>
  <c r="L43" i="17"/>
  <c r="AP42" i="17"/>
  <c r="AK42" i="17"/>
  <c r="AF42" i="17"/>
  <c r="AA42" i="17"/>
  <c r="V42" i="17"/>
  <c r="Q42" i="17"/>
  <c r="L42" i="17"/>
  <c r="AP41" i="17"/>
  <c r="AK41" i="17"/>
  <c r="AF41" i="17"/>
  <c r="AA41" i="17"/>
  <c r="V41" i="17"/>
  <c r="Q41" i="17"/>
  <c r="L41" i="17"/>
  <c r="AP40" i="17"/>
  <c r="AK40" i="17"/>
  <c r="AF40" i="17"/>
  <c r="AA40" i="17"/>
  <c r="V40" i="17"/>
  <c r="Q40" i="17"/>
  <c r="L40" i="17"/>
  <c r="AP39" i="17"/>
  <c r="AK39" i="17"/>
  <c r="AF39" i="17"/>
  <c r="AA39" i="17"/>
  <c r="V39" i="17"/>
  <c r="Q39" i="17"/>
  <c r="L39" i="17"/>
  <c r="AP38" i="17"/>
  <c r="AK38" i="17"/>
  <c r="AF38" i="17"/>
  <c r="AA38" i="17"/>
  <c r="V38" i="17"/>
  <c r="Q38" i="17"/>
  <c r="L38" i="17"/>
  <c r="AP37" i="17"/>
  <c r="AK37" i="17"/>
  <c r="AF37" i="17"/>
  <c r="AA37" i="17"/>
  <c r="V37" i="17"/>
  <c r="Q37" i="17"/>
  <c r="L37" i="17"/>
  <c r="AP36" i="17"/>
  <c r="AK36" i="17"/>
  <c r="AF36" i="17"/>
  <c r="AA36" i="17"/>
  <c r="V36" i="17"/>
  <c r="Q36" i="17"/>
  <c r="L36" i="17"/>
  <c r="AP35" i="17"/>
  <c r="AK35" i="17"/>
  <c r="AF35" i="17"/>
  <c r="AA35" i="17"/>
  <c r="V35" i="17"/>
  <c r="Q35" i="17"/>
  <c r="L35" i="17"/>
  <c r="AP34" i="17"/>
  <c r="AK34" i="17"/>
  <c r="AF34" i="17"/>
  <c r="AA34" i="17"/>
  <c r="V34" i="17"/>
  <c r="Q34" i="17"/>
  <c r="L34" i="17"/>
  <c r="AP33" i="17"/>
  <c r="AK33" i="17"/>
  <c r="AF33" i="17"/>
  <c r="AA33" i="17"/>
  <c r="V33" i="17"/>
  <c r="Q33" i="17"/>
  <c r="L33" i="17"/>
  <c r="AP32" i="17"/>
  <c r="AK32" i="17"/>
  <c r="AF32" i="17"/>
  <c r="AA32" i="17"/>
  <c r="V32" i="17"/>
  <c r="Q32" i="17"/>
  <c r="L32" i="17"/>
  <c r="G30" i="17"/>
  <c r="F30" i="17"/>
  <c r="E30" i="17"/>
  <c r="D30" i="17"/>
  <c r="C30" i="17"/>
  <c r="B30" i="17"/>
  <c r="AP107" i="16"/>
  <c r="AK107" i="16"/>
  <c r="AF107" i="16"/>
  <c r="AA107" i="16"/>
  <c r="V107" i="16"/>
  <c r="Q107" i="16"/>
  <c r="L107" i="16"/>
  <c r="AP106" i="16"/>
  <c r="AK106" i="16"/>
  <c r="AF106" i="16"/>
  <c r="AA106" i="16"/>
  <c r="V106" i="16"/>
  <c r="Q106" i="16"/>
  <c r="L106" i="16"/>
  <c r="AP105" i="16"/>
  <c r="AK105" i="16"/>
  <c r="AF105" i="16"/>
  <c r="AA105" i="16"/>
  <c r="V105" i="16"/>
  <c r="Q105" i="16"/>
  <c r="L105" i="16"/>
  <c r="AP104" i="16"/>
  <c r="AK104" i="16"/>
  <c r="AF104" i="16"/>
  <c r="AA104" i="16"/>
  <c r="V104" i="16"/>
  <c r="Q104" i="16"/>
  <c r="L104" i="16"/>
  <c r="AP103" i="16"/>
  <c r="AK103" i="16"/>
  <c r="AF103" i="16"/>
  <c r="AA103" i="16"/>
  <c r="V103" i="16"/>
  <c r="Q103" i="16"/>
  <c r="L103" i="16"/>
  <c r="AP102" i="16"/>
  <c r="AK102" i="16"/>
  <c r="AF102" i="16"/>
  <c r="AA102" i="16"/>
  <c r="V102" i="16"/>
  <c r="Q102" i="16"/>
  <c r="L102" i="16"/>
  <c r="AP101" i="16"/>
  <c r="AK101" i="16"/>
  <c r="AF101" i="16"/>
  <c r="AA101" i="16"/>
  <c r="V101" i="16"/>
  <c r="Q101" i="16"/>
  <c r="L101" i="16"/>
  <c r="AP100" i="16"/>
  <c r="AK100" i="16"/>
  <c r="AF100" i="16"/>
  <c r="AA100" i="16"/>
  <c r="V100" i="16"/>
  <c r="Q100" i="16"/>
  <c r="L100" i="16"/>
  <c r="AP99" i="16"/>
  <c r="AK99" i="16"/>
  <c r="AF99" i="16"/>
  <c r="AA99" i="16"/>
  <c r="V99" i="16"/>
  <c r="Q99" i="16"/>
  <c r="L99" i="16"/>
  <c r="AP98" i="16"/>
  <c r="AK98" i="16"/>
  <c r="AF98" i="16"/>
  <c r="AA98" i="16"/>
  <c r="V98" i="16"/>
  <c r="Q98" i="16"/>
  <c r="L98" i="16"/>
  <c r="AP97" i="16"/>
  <c r="AK97" i="16"/>
  <c r="AF97" i="16"/>
  <c r="AA97" i="16"/>
  <c r="V97" i="16"/>
  <c r="Q97" i="16"/>
  <c r="L97" i="16"/>
  <c r="AP96" i="16"/>
  <c r="AK96" i="16"/>
  <c r="AF96" i="16"/>
  <c r="AA96" i="16"/>
  <c r="V96" i="16"/>
  <c r="Q96" i="16"/>
  <c r="L96" i="16"/>
  <c r="AP95" i="16"/>
  <c r="AK95" i="16"/>
  <c r="AF95" i="16"/>
  <c r="AA95" i="16"/>
  <c r="V95" i="16"/>
  <c r="Q95" i="16"/>
  <c r="L95" i="16"/>
  <c r="AP94" i="16"/>
  <c r="AK94" i="16"/>
  <c r="AF94" i="16"/>
  <c r="AA94" i="16"/>
  <c r="V94" i="16"/>
  <c r="Q94" i="16"/>
  <c r="L94" i="16"/>
  <c r="AP93" i="16"/>
  <c r="AK93" i="16"/>
  <c r="AF93" i="16"/>
  <c r="AA93" i="16"/>
  <c r="V93" i="16"/>
  <c r="Q93" i="16"/>
  <c r="L93" i="16"/>
  <c r="AP92" i="16"/>
  <c r="AK92" i="16"/>
  <c r="AF92" i="16"/>
  <c r="AA92" i="16"/>
  <c r="V92" i="16"/>
  <c r="Q92" i="16"/>
  <c r="L92" i="16"/>
  <c r="AP91" i="16"/>
  <c r="AK91" i="16"/>
  <c r="AF91" i="16"/>
  <c r="AA91" i="16"/>
  <c r="V91" i="16"/>
  <c r="Q91" i="16"/>
  <c r="L91" i="16"/>
  <c r="AP90" i="16"/>
  <c r="AK90" i="16"/>
  <c r="AF90" i="16"/>
  <c r="AA90" i="16"/>
  <c r="V90" i="16"/>
  <c r="Q90" i="16"/>
  <c r="L90" i="16"/>
  <c r="AP89" i="16"/>
  <c r="AK89" i="16"/>
  <c r="AF89" i="16"/>
  <c r="AA89" i="16"/>
  <c r="V89" i="16"/>
  <c r="Q89" i="16"/>
  <c r="L89" i="16"/>
  <c r="AP88" i="16"/>
  <c r="AK88" i="16"/>
  <c r="AF88" i="16"/>
  <c r="AA88" i="16"/>
  <c r="V88" i="16"/>
  <c r="Q88" i="16"/>
  <c r="L88" i="16"/>
  <c r="AP87" i="16"/>
  <c r="AK87" i="16"/>
  <c r="AF87" i="16"/>
  <c r="AA87" i="16"/>
  <c r="V87" i="16"/>
  <c r="Q87" i="16"/>
  <c r="L87" i="16"/>
  <c r="AP86" i="16"/>
  <c r="AK86" i="16"/>
  <c r="AF86" i="16"/>
  <c r="AA86" i="16"/>
  <c r="V86" i="16"/>
  <c r="Q86" i="16"/>
  <c r="L86" i="16"/>
  <c r="AP85" i="16"/>
  <c r="AK85" i="16"/>
  <c r="AF85" i="16"/>
  <c r="AA85" i="16"/>
  <c r="V85" i="16"/>
  <c r="Q85" i="16"/>
  <c r="L85" i="16"/>
  <c r="AP84" i="16"/>
  <c r="AK84" i="16"/>
  <c r="AF84" i="16"/>
  <c r="AA84" i="16"/>
  <c r="V84" i="16"/>
  <c r="Q84" i="16"/>
  <c r="L84" i="16"/>
  <c r="G82" i="16"/>
  <c r="F82" i="16"/>
  <c r="E82" i="16"/>
  <c r="D82" i="16"/>
  <c r="C82" i="16"/>
  <c r="B82" i="16"/>
  <c r="V73" i="16"/>
  <c r="Q73" i="16"/>
  <c r="L73" i="16"/>
  <c r="V72" i="16"/>
  <c r="Q72" i="16"/>
  <c r="L72" i="16"/>
  <c r="V71" i="16"/>
  <c r="Q71" i="16"/>
  <c r="L71" i="16"/>
  <c r="AF59" i="16"/>
  <c r="AA59" i="16"/>
  <c r="V59" i="16"/>
  <c r="Q59" i="16"/>
  <c r="L59" i="16"/>
  <c r="AF58" i="16"/>
  <c r="AA58" i="16"/>
  <c r="V58" i="16"/>
  <c r="Q58" i="16"/>
  <c r="L58" i="16"/>
  <c r="AF57" i="16"/>
  <c r="AA57" i="16"/>
  <c r="V57" i="16"/>
  <c r="Q57" i="16"/>
  <c r="L57" i="16"/>
  <c r="AF56" i="16"/>
  <c r="AA56" i="16"/>
  <c r="V56" i="16"/>
  <c r="Q56" i="16"/>
  <c r="L56" i="16"/>
  <c r="AF55" i="16"/>
  <c r="AA55" i="16"/>
  <c r="V55" i="16"/>
  <c r="Q55" i="16"/>
  <c r="L55" i="16"/>
  <c r="AF54" i="16"/>
  <c r="AA54" i="16"/>
  <c r="V54" i="16"/>
  <c r="Q54" i="16"/>
  <c r="L54" i="16"/>
  <c r="G54" i="16"/>
  <c r="F54" i="16"/>
  <c r="E54" i="16"/>
  <c r="D54" i="16"/>
  <c r="D71" i="16" s="1"/>
  <c r="C54" i="16"/>
  <c r="B54" i="16"/>
  <c r="B71" i="16" s="1"/>
  <c r="AP43" i="16"/>
  <c r="AK43" i="16"/>
  <c r="AF43" i="16"/>
  <c r="AA43" i="16"/>
  <c r="V43" i="16"/>
  <c r="Q43" i="16"/>
  <c r="L43" i="16"/>
  <c r="AP42" i="16"/>
  <c r="AK42" i="16"/>
  <c r="AF42" i="16"/>
  <c r="AA42" i="16"/>
  <c r="V42" i="16"/>
  <c r="Q42" i="16"/>
  <c r="L42" i="16"/>
  <c r="AP41" i="16"/>
  <c r="AK41" i="16"/>
  <c r="AF41" i="16"/>
  <c r="AA41" i="16"/>
  <c r="V41" i="16"/>
  <c r="Q41" i="16"/>
  <c r="L41" i="16"/>
  <c r="AP40" i="16"/>
  <c r="AK40" i="16"/>
  <c r="AF40" i="16"/>
  <c r="AA40" i="16"/>
  <c r="V40" i="16"/>
  <c r="Q40" i="16"/>
  <c r="L40" i="16"/>
  <c r="AP39" i="16"/>
  <c r="AK39" i="16"/>
  <c r="AF39" i="16"/>
  <c r="AA39" i="16"/>
  <c r="V39" i="16"/>
  <c r="Q39" i="16"/>
  <c r="L39" i="16"/>
  <c r="AP38" i="16"/>
  <c r="AK38" i="16"/>
  <c r="AF38" i="16"/>
  <c r="AA38" i="16"/>
  <c r="V38" i="16"/>
  <c r="Q38" i="16"/>
  <c r="L38" i="16"/>
  <c r="AP37" i="16"/>
  <c r="AK37" i="16"/>
  <c r="AF37" i="16"/>
  <c r="AA37" i="16"/>
  <c r="V37" i="16"/>
  <c r="Q37" i="16"/>
  <c r="L37" i="16"/>
  <c r="AP36" i="16"/>
  <c r="AK36" i="16"/>
  <c r="AF36" i="16"/>
  <c r="AA36" i="16"/>
  <c r="V36" i="16"/>
  <c r="Q36" i="16"/>
  <c r="L36" i="16"/>
  <c r="AP35" i="16"/>
  <c r="AK35" i="16"/>
  <c r="AF35" i="16"/>
  <c r="AA35" i="16"/>
  <c r="V35" i="16"/>
  <c r="Q35" i="16"/>
  <c r="L35" i="16"/>
  <c r="AP34" i="16"/>
  <c r="AK34" i="16"/>
  <c r="AF34" i="16"/>
  <c r="AA34" i="16"/>
  <c r="V34" i="16"/>
  <c r="Q34" i="16"/>
  <c r="L34" i="16"/>
  <c r="AP33" i="16"/>
  <c r="AK33" i="16"/>
  <c r="AF33" i="16"/>
  <c r="AA33" i="16"/>
  <c r="V33" i="16"/>
  <c r="Q33" i="16"/>
  <c r="L33" i="16"/>
  <c r="AP32" i="16"/>
  <c r="AK32" i="16"/>
  <c r="AF32" i="16"/>
  <c r="AA32" i="16"/>
  <c r="V32" i="16"/>
  <c r="Q32" i="16"/>
  <c r="L32" i="16"/>
  <c r="G30" i="16"/>
  <c r="F30" i="16"/>
  <c r="E30" i="16"/>
  <c r="D30" i="16"/>
  <c r="C30" i="16"/>
  <c r="B30" i="16"/>
  <c r="AP107" i="15"/>
  <c r="AK107" i="15"/>
  <c r="AF107" i="15"/>
  <c r="AA107" i="15"/>
  <c r="V107" i="15"/>
  <c r="Q107" i="15"/>
  <c r="L107" i="15"/>
  <c r="AP106" i="15"/>
  <c r="AK106" i="15"/>
  <c r="AF106" i="15"/>
  <c r="AA106" i="15"/>
  <c r="V106" i="15"/>
  <c r="Q106" i="15"/>
  <c r="L106" i="15"/>
  <c r="AP105" i="15"/>
  <c r="AK105" i="15"/>
  <c r="AF105" i="15"/>
  <c r="AA105" i="15"/>
  <c r="V105" i="15"/>
  <c r="Q105" i="15"/>
  <c r="L105" i="15"/>
  <c r="AP104" i="15"/>
  <c r="AK104" i="15"/>
  <c r="AF104" i="15"/>
  <c r="AA104" i="15"/>
  <c r="V104" i="15"/>
  <c r="Q104" i="15"/>
  <c r="L104" i="15"/>
  <c r="AP103" i="15"/>
  <c r="AK103" i="15"/>
  <c r="AF103" i="15"/>
  <c r="AA103" i="15"/>
  <c r="V103" i="15"/>
  <c r="Q103" i="15"/>
  <c r="L103" i="15"/>
  <c r="AP102" i="15"/>
  <c r="AK102" i="15"/>
  <c r="AF102" i="15"/>
  <c r="AA102" i="15"/>
  <c r="V102" i="15"/>
  <c r="Q102" i="15"/>
  <c r="L102" i="15"/>
  <c r="AP101" i="15"/>
  <c r="AK101" i="15"/>
  <c r="AF101" i="15"/>
  <c r="AA101" i="15"/>
  <c r="V101" i="15"/>
  <c r="Q101" i="15"/>
  <c r="L101" i="15"/>
  <c r="AP100" i="15"/>
  <c r="AK100" i="15"/>
  <c r="AF100" i="15"/>
  <c r="AA100" i="15"/>
  <c r="V100" i="15"/>
  <c r="Q100" i="15"/>
  <c r="L100" i="15"/>
  <c r="AP99" i="15"/>
  <c r="AK99" i="15"/>
  <c r="AF99" i="15"/>
  <c r="AA99" i="15"/>
  <c r="V99" i="15"/>
  <c r="Q99" i="15"/>
  <c r="L99" i="15"/>
  <c r="AP98" i="15"/>
  <c r="AK98" i="15"/>
  <c r="AF98" i="15"/>
  <c r="AA98" i="15"/>
  <c r="V98" i="15"/>
  <c r="Q98" i="15"/>
  <c r="L98" i="15"/>
  <c r="AP97" i="15"/>
  <c r="AK97" i="15"/>
  <c r="AF97" i="15"/>
  <c r="AA97" i="15"/>
  <c r="V97" i="15"/>
  <c r="Q97" i="15"/>
  <c r="L97" i="15"/>
  <c r="AP96" i="15"/>
  <c r="AK96" i="15"/>
  <c r="AF96" i="15"/>
  <c r="AA96" i="15"/>
  <c r="V96" i="15"/>
  <c r="Q96" i="15"/>
  <c r="L96" i="15"/>
  <c r="AP95" i="15"/>
  <c r="AK95" i="15"/>
  <c r="AF95" i="15"/>
  <c r="AA95" i="15"/>
  <c r="V95" i="15"/>
  <c r="Q95" i="15"/>
  <c r="L95" i="15"/>
  <c r="AP94" i="15"/>
  <c r="AK94" i="15"/>
  <c r="AF94" i="15"/>
  <c r="AA94" i="15"/>
  <c r="V94" i="15"/>
  <c r="Q94" i="15"/>
  <c r="L94" i="15"/>
  <c r="AP93" i="15"/>
  <c r="AK93" i="15"/>
  <c r="AF93" i="15"/>
  <c r="AA93" i="15"/>
  <c r="V93" i="15"/>
  <c r="Q93" i="15"/>
  <c r="L93" i="15"/>
  <c r="AP92" i="15"/>
  <c r="AK92" i="15"/>
  <c r="AF92" i="15"/>
  <c r="AA92" i="15"/>
  <c r="V92" i="15"/>
  <c r="Q92" i="15"/>
  <c r="L92" i="15"/>
  <c r="AP91" i="15"/>
  <c r="AK91" i="15"/>
  <c r="AF91" i="15"/>
  <c r="AA91" i="15"/>
  <c r="V91" i="15"/>
  <c r="Q91" i="15"/>
  <c r="L91" i="15"/>
  <c r="AP90" i="15"/>
  <c r="AK90" i="15"/>
  <c r="AF90" i="15"/>
  <c r="AA90" i="15"/>
  <c r="V90" i="15"/>
  <c r="Q90" i="15"/>
  <c r="L90" i="15"/>
  <c r="AP89" i="15"/>
  <c r="AK89" i="15"/>
  <c r="AF89" i="15"/>
  <c r="AA89" i="15"/>
  <c r="V89" i="15"/>
  <c r="Q89" i="15"/>
  <c r="L89" i="15"/>
  <c r="AP88" i="15"/>
  <c r="AK88" i="15"/>
  <c r="AF88" i="15"/>
  <c r="AA88" i="15"/>
  <c r="V88" i="15"/>
  <c r="Q88" i="15"/>
  <c r="L88" i="15"/>
  <c r="AP87" i="15"/>
  <c r="AK87" i="15"/>
  <c r="AF87" i="15"/>
  <c r="AA87" i="15"/>
  <c r="V87" i="15"/>
  <c r="Q87" i="15"/>
  <c r="L87" i="15"/>
  <c r="AP86" i="15"/>
  <c r="AK86" i="15"/>
  <c r="AF86" i="15"/>
  <c r="AA86" i="15"/>
  <c r="V86" i="15"/>
  <c r="Q86" i="15"/>
  <c r="L86" i="15"/>
  <c r="AP85" i="15"/>
  <c r="AK85" i="15"/>
  <c r="AF85" i="15"/>
  <c r="AA85" i="15"/>
  <c r="V85" i="15"/>
  <c r="Q85" i="15"/>
  <c r="L85" i="15"/>
  <c r="AP84" i="15"/>
  <c r="AK84" i="15"/>
  <c r="AF84" i="15"/>
  <c r="AA84" i="15"/>
  <c r="V84" i="15"/>
  <c r="Q84" i="15"/>
  <c r="L84" i="15"/>
  <c r="G82" i="15"/>
  <c r="F82" i="15"/>
  <c r="E82" i="15"/>
  <c r="D82" i="15"/>
  <c r="C82" i="15"/>
  <c r="B82" i="15"/>
  <c r="V73" i="15"/>
  <c r="Q73" i="15"/>
  <c r="L73" i="15"/>
  <c r="V72" i="15"/>
  <c r="Q72" i="15"/>
  <c r="L72" i="15"/>
  <c r="V71" i="15"/>
  <c r="Q71" i="15"/>
  <c r="L71" i="15"/>
  <c r="AF59" i="15"/>
  <c r="AA59" i="15"/>
  <c r="V59" i="15"/>
  <c r="Q59" i="15"/>
  <c r="L59" i="15"/>
  <c r="AF58" i="15"/>
  <c r="AA58" i="15"/>
  <c r="V58" i="15"/>
  <c r="Q58" i="15"/>
  <c r="L58" i="15"/>
  <c r="AF57" i="15"/>
  <c r="AA57" i="15"/>
  <c r="V57" i="15"/>
  <c r="Q57" i="15"/>
  <c r="L57" i="15"/>
  <c r="AF56" i="15"/>
  <c r="AA56" i="15"/>
  <c r="V56" i="15"/>
  <c r="Q56" i="15"/>
  <c r="L56" i="15"/>
  <c r="AF55" i="15"/>
  <c r="AA55" i="15"/>
  <c r="V55" i="15"/>
  <c r="Q55" i="15"/>
  <c r="L55" i="15"/>
  <c r="AF54" i="15"/>
  <c r="AA54" i="15"/>
  <c r="V54" i="15"/>
  <c r="Q54" i="15"/>
  <c r="L54" i="15"/>
  <c r="G54" i="15"/>
  <c r="F54" i="15"/>
  <c r="E54" i="15"/>
  <c r="D54" i="15"/>
  <c r="C54" i="15"/>
  <c r="C71" i="15" s="1"/>
  <c r="B54" i="15"/>
  <c r="B71" i="15" s="1"/>
  <c r="AP43" i="15"/>
  <c r="AK43" i="15"/>
  <c r="AF43" i="15"/>
  <c r="AA43" i="15"/>
  <c r="V43" i="15"/>
  <c r="Q43" i="15"/>
  <c r="L43" i="15"/>
  <c r="AP42" i="15"/>
  <c r="AK42" i="15"/>
  <c r="AF42" i="15"/>
  <c r="AA42" i="15"/>
  <c r="V42" i="15"/>
  <c r="Q42" i="15"/>
  <c r="L42" i="15"/>
  <c r="AP41" i="15"/>
  <c r="AK41" i="15"/>
  <c r="AF41" i="15"/>
  <c r="AA41" i="15"/>
  <c r="V41" i="15"/>
  <c r="Q41" i="15"/>
  <c r="L41" i="15"/>
  <c r="AP40" i="15"/>
  <c r="AK40" i="15"/>
  <c r="AF40" i="15"/>
  <c r="AA40" i="15"/>
  <c r="V40" i="15"/>
  <c r="Q40" i="15"/>
  <c r="L40" i="15"/>
  <c r="AP39" i="15"/>
  <c r="AK39" i="15"/>
  <c r="AF39" i="15"/>
  <c r="AA39" i="15"/>
  <c r="V39" i="15"/>
  <c r="Q39" i="15"/>
  <c r="L39" i="15"/>
  <c r="AP38" i="15"/>
  <c r="AK38" i="15"/>
  <c r="AF38" i="15"/>
  <c r="AA38" i="15"/>
  <c r="V38" i="15"/>
  <c r="Q38" i="15"/>
  <c r="L38" i="15"/>
  <c r="AP37" i="15"/>
  <c r="AK37" i="15"/>
  <c r="AF37" i="15"/>
  <c r="AA37" i="15"/>
  <c r="V37" i="15"/>
  <c r="Q37" i="15"/>
  <c r="L37" i="15"/>
  <c r="AP36" i="15"/>
  <c r="AK36" i="15"/>
  <c r="AF36" i="15"/>
  <c r="AA36" i="15"/>
  <c r="V36" i="15"/>
  <c r="Q36" i="15"/>
  <c r="L36" i="15"/>
  <c r="AP35" i="15"/>
  <c r="AK35" i="15"/>
  <c r="AF35" i="15"/>
  <c r="AA35" i="15"/>
  <c r="V35" i="15"/>
  <c r="Q35" i="15"/>
  <c r="L35" i="15"/>
  <c r="AP34" i="15"/>
  <c r="AK34" i="15"/>
  <c r="AF34" i="15"/>
  <c r="AA34" i="15"/>
  <c r="V34" i="15"/>
  <c r="Q34" i="15"/>
  <c r="L34" i="15"/>
  <c r="AP33" i="15"/>
  <c r="AK33" i="15"/>
  <c r="AF33" i="15"/>
  <c r="AA33" i="15"/>
  <c r="V33" i="15"/>
  <c r="Q33" i="15"/>
  <c r="L33" i="15"/>
  <c r="AP32" i="15"/>
  <c r="AK32" i="15"/>
  <c r="AF32" i="15"/>
  <c r="AA32" i="15"/>
  <c r="V32" i="15"/>
  <c r="Q32" i="15"/>
  <c r="L32" i="15"/>
  <c r="G30" i="15"/>
  <c r="F30" i="15"/>
  <c r="E30" i="15"/>
  <c r="D30" i="15"/>
  <c r="C30" i="15"/>
  <c r="B30" i="15"/>
  <c r="AP107" i="14"/>
  <c r="AK107" i="14"/>
  <c r="AF107" i="14"/>
  <c r="AA107" i="14"/>
  <c r="V107" i="14"/>
  <c r="Q107" i="14"/>
  <c r="L107" i="14"/>
  <c r="AP106" i="14"/>
  <c r="AK106" i="14"/>
  <c r="AF106" i="14"/>
  <c r="AA106" i="14"/>
  <c r="V106" i="14"/>
  <c r="Q106" i="14"/>
  <c r="L106" i="14"/>
  <c r="AP105" i="14"/>
  <c r="AK105" i="14"/>
  <c r="AF105" i="14"/>
  <c r="AA105" i="14"/>
  <c r="V105" i="14"/>
  <c r="Q105" i="14"/>
  <c r="L105" i="14"/>
  <c r="AP104" i="14"/>
  <c r="AK104" i="14"/>
  <c r="AF104" i="14"/>
  <c r="AA104" i="14"/>
  <c r="V104" i="14"/>
  <c r="Q104" i="14"/>
  <c r="L104" i="14"/>
  <c r="AP103" i="14"/>
  <c r="AK103" i="14"/>
  <c r="AF103" i="14"/>
  <c r="AA103" i="14"/>
  <c r="V103" i="14"/>
  <c r="Q103" i="14"/>
  <c r="L103" i="14"/>
  <c r="AP102" i="14"/>
  <c r="AK102" i="14"/>
  <c r="AF102" i="14"/>
  <c r="AA102" i="14"/>
  <c r="V102" i="14"/>
  <c r="Q102" i="14"/>
  <c r="L102" i="14"/>
  <c r="AP101" i="14"/>
  <c r="AK101" i="14"/>
  <c r="AF101" i="14"/>
  <c r="AA101" i="14"/>
  <c r="V101" i="14"/>
  <c r="Q101" i="14"/>
  <c r="L101" i="14"/>
  <c r="AP100" i="14"/>
  <c r="AK100" i="14"/>
  <c r="AF100" i="14"/>
  <c r="AA100" i="14"/>
  <c r="V100" i="14"/>
  <c r="Q100" i="14"/>
  <c r="L100" i="14"/>
  <c r="AP99" i="14"/>
  <c r="AK99" i="14"/>
  <c r="AF99" i="14"/>
  <c r="AA99" i="14"/>
  <c r="V99" i="14"/>
  <c r="Q99" i="14"/>
  <c r="L99" i="14"/>
  <c r="AP98" i="14"/>
  <c r="AK98" i="14"/>
  <c r="AF98" i="14"/>
  <c r="AA98" i="14"/>
  <c r="V98" i="14"/>
  <c r="Q98" i="14"/>
  <c r="L98" i="14"/>
  <c r="AP97" i="14"/>
  <c r="AK97" i="14"/>
  <c r="AF97" i="14"/>
  <c r="AA97" i="14"/>
  <c r="V97" i="14"/>
  <c r="Q97" i="14"/>
  <c r="L97" i="14"/>
  <c r="AP96" i="14"/>
  <c r="AK96" i="14"/>
  <c r="AF96" i="14"/>
  <c r="AA96" i="14"/>
  <c r="V96" i="14"/>
  <c r="Q96" i="14"/>
  <c r="L96" i="14"/>
  <c r="AP95" i="14"/>
  <c r="AK95" i="14"/>
  <c r="AF95" i="14"/>
  <c r="AA95" i="14"/>
  <c r="V95" i="14"/>
  <c r="Q95" i="14"/>
  <c r="L95" i="14"/>
  <c r="AP94" i="14"/>
  <c r="AK94" i="14"/>
  <c r="AF94" i="14"/>
  <c r="AA94" i="14"/>
  <c r="V94" i="14"/>
  <c r="Q94" i="14"/>
  <c r="L94" i="14"/>
  <c r="AP93" i="14"/>
  <c r="AK93" i="14"/>
  <c r="AF93" i="14"/>
  <c r="AA93" i="14"/>
  <c r="V93" i="14"/>
  <c r="Q93" i="14"/>
  <c r="L93" i="14"/>
  <c r="AP92" i="14"/>
  <c r="AK92" i="14"/>
  <c r="AF92" i="14"/>
  <c r="AA92" i="14"/>
  <c r="V92" i="14"/>
  <c r="Q92" i="14"/>
  <c r="L92" i="14"/>
  <c r="AP91" i="14"/>
  <c r="AK91" i="14"/>
  <c r="AF91" i="14"/>
  <c r="AA91" i="14"/>
  <c r="V91" i="14"/>
  <c r="Q91" i="14"/>
  <c r="L91" i="14"/>
  <c r="AP90" i="14"/>
  <c r="AK90" i="14"/>
  <c r="AF90" i="14"/>
  <c r="AA90" i="14"/>
  <c r="V90" i="14"/>
  <c r="Q90" i="14"/>
  <c r="L90" i="14"/>
  <c r="AP89" i="14"/>
  <c r="AK89" i="14"/>
  <c r="AF89" i="14"/>
  <c r="AA89" i="14"/>
  <c r="V89" i="14"/>
  <c r="Q89" i="14"/>
  <c r="L89" i="14"/>
  <c r="AP88" i="14"/>
  <c r="AK88" i="14"/>
  <c r="AF88" i="14"/>
  <c r="AA88" i="14"/>
  <c r="V88" i="14"/>
  <c r="Q88" i="14"/>
  <c r="L88" i="14"/>
  <c r="AP87" i="14"/>
  <c r="AK87" i="14"/>
  <c r="AF87" i="14"/>
  <c r="AA87" i="14"/>
  <c r="V87" i="14"/>
  <c r="Q87" i="14"/>
  <c r="L87" i="14"/>
  <c r="AP86" i="14"/>
  <c r="AK86" i="14"/>
  <c r="AF86" i="14"/>
  <c r="AA86" i="14"/>
  <c r="V86" i="14"/>
  <c r="Q86" i="14"/>
  <c r="L86" i="14"/>
  <c r="AP85" i="14"/>
  <c r="AK85" i="14"/>
  <c r="AF85" i="14"/>
  <c r="AA85" i="14"/>
  <c r="V85" i="14"/>
  <c r="Q85" i="14"/>
  <c r="L85" i="14"/>
  <c r="AP84" i="14"/>
  <c r="AK84" i="14"/>
  <c r="AF84" i="14"/>
  <c r="AA84" i="14"/>
  <c r="V84" i="14"/>
  <c r="Q84" i="14"/>
  <c r="L84" i="14"/>
  <c r="G82" i="14"/>
  <c r="F82" i="14"/>
  <c r="E82" i="14"/>
  <c r="D82" i="14"/>
  <c r="C82" i="14"/>
  <c r="B82" i="14"/>
  <c r="V73" i="14"/>
  <c r="Q73" i="14"/>
  <c r="L73" i="14"/>
  <c r="V72" i="14"/>
  <c r="Q72" i="14"/>
  <c r="L72" i="14"/>
  <c r="V71" i="14"/>
  <c r="Q71" i="14"/>
  <c r="L71" i="14"/>
  <c r="AF59" i="14"/>
  <c r="AA59" i="14"/>
  <c r="V59" i="14"/>
  <c r="Q59" i="14"/>
  <c r="L59" i="14"/>
  <c r="AF58" i="14"/>
  <c r="AA58" i="14"/>
  <c r="V58" i="14"/>
  <c r="Q58" i="14"/>
  <c r="L58" i="14"/>
  <c r="AF57" i="14"/>
  <c r="AA57" i="14"/>
  <c r="V57" i="14"/>
  <c r="Q57" i="14"/>
  <c r="L57" i="14"/>
  <c r="AF56" i="14"/>
  <c r="AA56" i="14"/>
  <c r="V56" i="14"/>
  <c r="Q56" i="14"/>
  <c r="L56" i="14"/>
  <c r="AF55" i="14"/>
  <c r="AA55" i="14"/>
  <c r="V55" i="14"/>
  <c r="Q55" i="14"/>
  <c r="L55" i="14"/>
  <c r="AF54" i="14"/>
  <c r="AA54" i="14"/>
  <c r="V54" i="14"/>
  <c r="Q54" i="14"/>
  <c r="L54" i="14"/>
  <c r="G54" i="14"/>
  <c r="F54" i="14"/>
  <c r="E54" i="14"/>
  <c r="D54" i="14"/>
  <c r="D71" i="14" s="1"/>
  <c r="C54" i="14"/>
  <c r="C71" i="14" s="1"/>
  <c r="B54" i="14"/>
  <c r="AP43" i="14"/>
  <c r="AK43" i="14"/>
  <c r="AF43" i="14"/>
  <c r="AA43" i="14"/>
  <c r="V43" i="14"/>
  <c r="Q43" i="14"/>
  <c r="L43" i="14"/>
  <c r="AP42" i="14"/>
  <c r="AK42" i="14"/>
  <c r="AF42" i="14"/>
  <c r="AA42" i="14"/>
  <c r="V42" i="14"/>
  <c r="Q42" i="14"/>
  <c r="L42" i="14"/>
  <c r="AP41" i="14"/>
  <c r="AK41" i="14"/>
  <c r="AF41" i="14"/>
  <c r="AA41" i="14"/>
  <c r="V41" i="14"/>
  <c r="Q41" i="14"/>
  <c r="L41" i="14"/>
  <c r="AP40" i="14"/>
  <c r="AK40" i="14"/>
  <c r="AF40" i="14"/>
  <c r="AA40" i="14"/>
  <c r="V40" i="14"/>
  <c r="Q40" i="14"/>
  <c r="L40" i="14"/>
  <c r="AP39" i="14"/>
  <c r="AK39" i="14"/>
  <c r="AF39" i="14"/>
  <c r="AA39" i="14"/>
  <c r="V39" i="14"/>
  <c r="Q39" i="14"/>
  <c r="L39" i="14"/>
  <c r="AP38" i="14"/>
  <c r="AK38" i="14"/>
  <c r="AF38" i="14"/>
  <c r="AA38" i="14"/>
  <c r="V38" i="14"/>
  <c r="Q38" i="14"/>
  <c r="L38" i="14"/>
  <c r="AP37" i="14"/>
  <c r="AK37" i="14"/>
  <c r="AF37" i="14"/>
  <c r="AA37" i="14"/>
  <c r="V37" i="14"/>
  <c r="Q37" i="14"/>
  <c r="L37" i="14"/>
  <c r="AP36" i="14"/>
  <c r="AK36" i="14"/>
  <c r="AF36" i="14"/>
  <c r="AA36" i="14"/>
  <c r="V36" i="14"/>
  <c r="Q36" i="14"/>
  <c r="L36" i="14"/>
  <c r="AP35" i="14"/>
  <c r="AK35" i="14"/>
  <c r="AF35" i="14"/>
  <c r="AA35" i="14"/>
  <c r="V35" i="14"/>
  <c r="Q35" i="14"/>
  <c r="L35" i="14"/>
  <c r="AP34" i="14"/>
  <c r="AK34" i="14"/>
  <c r="AF34" i="14"/>
  <c r="AA34" i="14"/>
  <c r="V34" i="14"/>
  <c r="Q34" i="14"/>
  <c r="L34" i="14"/>
  <c r="AP33" i="14"/>
  <c r="AK33" i="14"/>
  <c r="AF33" i="14"/>
  <c r="AA33" i="14"/>
  <c r="V33" i="14"/>
  <c r="Q33" i="14"/>
  <c r="L33" i="14"/>
  <c r="AP32" i="14"/>
  <c r="AK32" i="14"/>
  <c r="AF32" i="14"/>
  <c r="AA32" i="14"/>
  <c r="V32" i="14"/>
  <c r="Q32" i="14"/>
  <c r="L32" i="14"/>
  <c r="G30" i="14"/>
  <c r="F30" i="14"/>
  <c r="E30" i="14"/>
  <c r="D30" i="14"/>
  <c r="C30" i="14"/>
  <c r="B30" i="14"/>
  <c r="AP107" i="13"/>
  <c r="AK107" i="13"/>
  <c r="AF107" i="13"/>
  <c r="AA107" i="13"/>
  <c r="V107" i="13"/>
  <c r="Q107" i="13"/>
  <c r="L107" i="13"/>
  <c r="AP106" i="13"/>
  <c r="AK106" i="13"/>
  <c r="AF106" i="13"/>
  <c r="AA106" i="13"/>
  <c r="V106" i="13"/>
  <c r="Q106" i="13"/>
  <c r="L106" i="13"/>
  <c r="AP105" i="13"/>
  <c r="AK105" i="13"/>
  <c r="AF105" i="13"/>
  <c r="AA105" i="13"/>
  <c r="V105" i="13"/>
  <c r="Q105" i="13"/>
  <c r="L105" i="13"/>
  <c r="AP104" i="13"/>
  <c r="AK104" i="13"/>
  <c r="AF104" i="13"/>
  <c r="AA104" i="13"/>
  <c r="V104" i="13"/>
  <c r="Q104" i="13"/>
  <c r="L104" i="13"/>
  <c r="AP103" i="13"/>
  <c r="AK103" i="13"/>
  <c r="AF103" i="13"/>
  <c r="AA103" i="13"/>
  <c r="V103" i="13"/>
  <c r="Q103" i="13"/>
  <c r="L103" i="13"/>
  <c r="AP102" i="13"/>
  <c r="AK102" i="13"/>
  <c r="AF102" i="13"/>
  <c r="AA102" i="13"/>
  <c r="V102" i="13"/>
  <c r="Q102" i="13"/>
  <c r="L102" i="13"/>
  <c r="AP101" i="13"/>
  <c r="AK101" i="13"/>
  <c r="AF101" i="13"/>
  <c r="AA101" i="13"/>
  <c r="V101" i="13"/>
  <c r="Q101" i="13"/>
  <c r="L101" i="13"/>
  <c r="AP100" i="13"/>
  <c r="AK100" i="13"/>
  <c r="AF100" i="13"/>
  <c r="AA100" i="13"/>
  <c r="V100" i="13"/>
  <c r="Q100" i="13"/>
  <c r="L100" i="13"/>
  <c r="AP99" i="13"/>
  <c r="AK99" i="13"/>
  <c r="AF99" i="13"/>
  <c r="AA99" i="13"/>
  <c r="V99" i="13"/>
  <c r="Q99" i="13"/>
  <c r="L99" i="13"/>
  <c r="AP98" i="13"/>
  <c r="AK98" i="13"/>
  <c r="AF98" i="13"/>
  <c r="AA98" i="13"/>
  <c r="V98" i="13"/>
  <c r="Q98" i="13"/>
  <c r="L98" i="13"/>
  <c r="AP97" i="13"/>
  <c r="AK97" i="13"/>
  <c r="AF97" i="13"/>
  <c r="AA97" i="13"/>
  <c r="V97" i="13"/>
  <c r="Q97" i="13"/>
  <c r="L97" i="13"/>
  <c r="AP96" i="13"/>
  <c r="AK96" i="13"/>
  <c r="AF96" i="13"/>
  <c r="AA96" i="13"/>
  <c r="V96" i="13"/>
  <c r="Q96" i="13"/>
  <c r="L96" i="13"/>
  <c r="AP95" i="13"/>
  <c r="AK95" i="13"/>
  <c r="AF95" i="13"/>
  <c r="AA95" i="13"/>
  <c r="V95" i="13"/>
  <c r="Q95" i="13"/>
  <c r="L95" i="13"/>
  <c r="AP94" i="13"/>
  <c r="AK94" i="13"/>
  <c r="AF94" i="13"/>
  <c r="AA94" i="13"/>
  <c r="V94" i="13"/>
  <c r="Q94" i="13"/>
  <c r="L94" i="13"/>
  <c r="AP93" i="13"/>
  <c r="AK93" i="13"/>
  <c r="AF93" i="13"/>
  <c r="AA93" i="13"/>
  <c r="V93" i="13"/>
  <c r="Q93" i="13"/>
  <c r="L93" i="13"/>
  <c r="AP92" i="13"/>
  <c r="AK92" i="13"/>
  <c r="AF92" i="13"/>
  <c r="AA92" i="13"/>
  <c r="V92" i="13"/>
  <c r="Q92" i="13"/>
  <c r="L92" i="13"/>
  <c r="AP91" i="13"/>
  <c r="AK91" i="13"/>
  <c r="AF91" i="13"/>
  <c r="AA91" i="13"/>
  <c r="V91" i="13"/>
  <c r="Q91" i="13"/>
  <c r="L91" i="13"/>
  <c r="AP90" i="13"/>
  <c r="AK90" i="13"/>
  <c r="AF90" i="13"/>
  <c r="AA90" i="13"/>
  <c r="V90" i="13"/>
  <c r="Q90" i="13"/>
  <c r="L90" i="13"/>
  <c r="AP89" i="13"/>
  <c r="AK89" i="13"/>
  <c r="AF89" i="13"/>
  <c r="AA89" i="13"/>
  <c r="V89" i="13"/>
  <c r="Q89" i="13"/>
  <c r="L89" i="13"/>
  <c r="AP88" i="13"/>
  <c r="AK88" i="13"/>
  <c r="AF88" i="13"/>
  <c r="AA88" i="13"/>
  <c r="V88" i="13"/>
  <c r="Q88" i="13"/>
  <c r="L88" i="13"/>
  <c r="AP87" i="13"/>
  <c r="AK87" i="13"/>
  <c r="AF87" i="13"/>
  <c r="AA87" i="13"/>
  <c r="V87" i="13"/>
  <c r="Q87" i="13"/>
  <c r="L87" i="13"/>
  <c r="AP86" i="13"/>
  <c r="AK86" i="13"/>
  <c r="AF86" i="13"/>
  <c r="AA86" i="13"/>
  <c r="V86" i="13"/>
  <c r="Q86" i="13"/>
  <c r="L86" i="13"/>
  <c r="AP85" i="13"/>
  <c r="AK85" i="13"/>
  <c r="AF85" i="13"/>
  <c r="AA85" i="13"/>
  <c r="V85" i="13"/>
  <c r="Q85" i="13"/>
  <c r="L85" i="13"/>
  <c r="AP84" i="13"/>
  <c r="AK84" i="13"/>
  <c r="AF84" i="13"/>
  <c r="AA84" i="13"/>
  <c r="V84" i="13"/>
  <c r="Q84" i="13"/>
  <c r="L84" i="13"/>
  <c r="G82" i="13"/>
  <c r="F82" i="13"/>
  <c r="E82" i="13"/>
  <c r="D82" i="13"/>
  <c r="C82" i="13"/>
  <c r="B82" i="13"/>
  <c r="V73" i="13"/>
  <c r="Q73" i="13"/>
  <c r="L73" i="13"/>
  <c r="V72" i="13"/>
  <c r="Q72" i="13"/>
  <c r="L72" i="13"/>
  <c r="V71" i="13"/>
  <c r="Q71" i="13"/>
  <c r="L71" i="13"/>
  <c r="AF59" i="13"/>
  <c r="AA59" i="13"/>
  <c r="V59" i="13"/>
  <c r="Q59" i="13"/>
  <c r="L59" i="13"/>
  <c r="AF58" i="13"/>
  <c r="AA58" i="13"/>
  <c r="V58" i="13"/>
  <c r="Q58" i="13"/>
  <c r="L58" i="13"/>
  <c r="AF57" i="13"/>
  <c r="AA57" i="13"/>
  <c r="V57" i="13"/>
  <c r="Q57" i="13"/>
  <c r="L57" i="13"/>
  <c r="AF56" i="13"/>
  <c r="AA56" i="13"/>
  <c r="V56" i="13"/>
  <c r="Q56" i="13"/>
  <c r="L56" i="13"/>
  <c r="AF55" i="13"/>
  <c r="AA55" i="13"/>
  <c r="V55" i="13"/>
  <c r="Q55" i="13"/>
  <c r="L55" i="13"/>
  <c r="AF54" i="13"/>
  <c r="AA54" i="13"/>
  <c r="V54" i="13"/>
  <c r="Q54" i="13"/>
  <c r="L54" i="13"/>
  <c r="G54" i="13"/>
  <c r="F54" i="13"/>
  <c r="E54" i="13"/>
  <c r="D54" i="13"/>
  <c r="C54" i="13"/>
  <c r="C71" i="13" s="1"/>
  <c r="B54" i="13"/>
  <c r="B71" i="13" s="1"/>
  <c r="AP43" i="13"/>
  <c r="AK43" i="13"/>
  <c r="AF43" i="13"/>
  <c r="AA43" i="13"/>
  <c r="V43" i="13"/>
  <c r="Q43" i="13"/>
  <c r="L43" i="13"/>
  <c r="AP42" i="13"/>
  <c r="AK42" i="13"/>
  <c r="AF42" i="13"/>
  <c r="AA42" i="13"/>
  <c r="V42" i="13"/>
  <c r="Q42" i="13"/>
  <c r="L42" i="13"/>
  <c r="AP41" i="13"/>
  <c r="AK41" i="13"/>
  <c r="AF41" i="13"/>
  <c r="AA41" i="13"/>
  <c r="V41" i="13"/>
  <c r="Q41" i="13"/>
  <c r="L41" i="13"/>
  <c r="AP40" i="13"/>
  <c r="AK40" i="13"/>
  <c r="AF40" i="13"/>
  <c r="AA40" i="13"/>
  <c r="V40" i="13"/>
  <c r="Q40" i="13"/>
  <c r="L40" i="13"/>
  <c r="AP39" i="13"/>
  <c r="AK39" i="13"/>
  <c r="AF39" i="13"/>
  <c r="AA39" i="13"/>
  <c r="V39" i="13"/>
  <c r="Q39" i="13"/>
  <c r="L39" i="13"/>
  <c r="AP38" i="13"/>
  <c r="AK38" i="13"/>
  <c r="AF38" i="13"/>
  <c r="AA38" i="13"/>
  <c r="V38" i="13"/>
  <c r="Q38" i="13"/>
  <c r="L38" i="13"/>
  <c r="AP37" i="13"/>
  <c r="AK37" i="13"/>
  <c r="AF37" i="13"/>
  <c r="AA37" i="13"/>
  <c r="V37" i="13"/>
  <c r="Q37" i="13"/>
  <c r="L37" i="13"/>
  <c r="AP36" i="13"/>
  <c r="AK36" i="13"/>
  <c r="AF36" i="13"/>
  <c r="AA36" i="13"/>
  <c r="V36" i="13"/>
  <c r="Q36" i="13"/>
  <c r="L36" i="13"/>
  <c r="AP35" i="13"/>
  <c r="AK35" i="13"/>
  <c r="AF35" i="13"/>
  <c r="AA35" i="13"/>
  <c r="V35" i="13"/>
  <c r="Q35" i="13"/>
  <c r="L35" i="13"/>
  <c r="AP34" i="13"/>
  <c r="AK34" i="13"/>
  <c r="AF34" i="13"/>
  <c r="AA34" i="13"/>
  <c r="V34" i="13"/>
  <c r="Q34" i="13"/>
  <c r="L34" i="13"/>
  <c r="AP33" i="13"/>
  <c r="AK33" i="13"/>
  <c r="AF33" i="13"/>
  <c r="AA33" i="13"/>
  <c r="V33" i="13"/>
  <c r="Q33" i="13"/>
  <c r="L33" i="13"/>
  <c r="AP32" i="13"/>
  <c r="AK32" i="13"/>
  <c r="AF32" i="13"/>
  <c r="AA32" i="13"/>
  <c r="V32" i="13"/>
  <c r="Q32" i="13"/>
  <c r="L32" i="13"/>
  <c r="G30" i="13"/>
  <c r="F30" i="13"/>
  <c r="E30" i="13"/>
  <c r="D30" i="13"/>
  <c r="C30" i="13"/>
  <c r="B30" i="13"/>
  <c r="AP107" i="12"/>
  <c r="AK107" i="12"/>
  <c r="AF107" i="12"/>
  <c r="AA107" i="12"/>
  <c r="V107" i="12"/>
  <c r="Q107" i="12"/>
  <c r="L107" i="12"/>
  <c r="AP106" i="12"/>
  <c r="AK106" i="12"/>
  <c r="AF106" i="12"/>
  <c r="AA106" i="12"/>
  <c r="V106" i="12"/>
  <c r="Q106" i="12"/>
  <c r="L106" i="12"/>
  <c r="AP105" i="12"/>
  <c r="AK105" i="12"/>
  <c r="AF105" i="12"/>
  <c r="AA105" i="12"/>
  <c r="V105" i="12"/>
  <c r="Q105" i="12"/>
  <c r="L105" i="12"/>
  <c r="AP104" i="12"/>
  <c r="AK104" i="12"/>
  <c r="AF104" i="12"/>
  <c r="AA104" i="12"/>
  <c r="V104" i="12"/>
  <c r="Q104" i="12"/>
  <c r="L104" i="12"/>
  <c r="AP103" i="12"/>
  <c r="AK103" i="12"/>
  <c r="AF103" i="12"/>
  <c r="AA103" i="12"/>
  <c r="V103" i="12"/>
  <c r="Q103" i="12"/>
  <c r="L103" i="12"/>
  <c r="AP102" i="12"/>
  <c r="AK102" i="12"/>
  <c r="AF102" i="12"/>
  <c r="AA102" i="12"/>
  <c r="V102" i="12"/>
  <c r="Q102" i="12"/>
  <c r="L102" i="12"/>
  <c r="AP101" i="12"/>
  <c r="AK101" i="12"/>
  <c r="AF101" i="12"/>
  <c r="AA101" i="12"/>
  <c r="V101" i="12"/>
  <c r="Q101" i="12"/>
  <c r="L101" i="12"/>
  <c r="AP100" i="12"/>
  <c r="AK100" i="12"/>
  <c r="AF100" i="12"/>
  <c r="AA100" i="12"/>
  <c r="V100" i="12"/>
  <c r="Q100" i="12"/>
  <c r="L100" i="12"/>
  <c r="AP99" i="12"/>
  <c r="AK99" i="12"/>
  <c r="AF99" i="12"/>
  <c r="AA99" i="12"/>
  <c r="V99" i="12"/>
  <c r="Q99" i="12"/>
  <c r="L99" i="12"/>
  <c r="AP98" i="12"/>
  <c r="AK98" i="12"/>
  <c r="AF98" i="12"/>
  <c r="AA98" i="12"/>
  <c r="V98" i="12"/>
  <c r="Q98" i="12"/>
  <c r="L98" i="12"/>
  <c r="AP97" i="12"/>
  <c r="AK97" i="12"/>
  <c r="AF97" i="12"/>
  <c r="AA97" i="12"/>
  <c r="V97" i="12"/>
  <c r="Q97" i="12"/>
  <c r="L97" i="12"/>
  <c r="AP96" i="12"/>
  <c r="AK96" i="12"/>
  <c r="AF96" i="12"/>
  <c r="AA96" i="12"/>
  <c r="V96" i="12"/>
  <c r="Q96" i="12"/>
  <c r="L96" i="12"/>
  <c r="AP95" i="12"/>
  <c r="AK95" i="12"/>
  <c r="AF95" i="12"/>
  <c r="AA95" i="12"/>
  <c r="V95" i="12"/>
  <c r="Q95" i="12"/>
  <c r="L95" i="12"/>
  <c r="AP94" i="12"/>
  <c r="AK94" i="12"/>
  <c r="AF94" i="12"/>
  <c r="AA94" i="12"/>
  <c r="V94" i="12"/>
  <c r="Q94" i="12"/>
  <c r="L94" i="12"/>
  <c r="AP93" i="12"/>
  <c r="AK93" i="12"/>
  <c r="AF93" i="12"/>
  <c r="AA93" i="12"/>
  <c r="V93" i="12"/>
  <c r="Q93" i="12"/>
  <c r="L93" i="12"/>
  <c r="AP92" i="12"/>
  <c r="AK92" i="12"/>
  <c r="AF92" i="12"/>
  <c r="AA92" i="12"/>
  <c r="V92" i="12"/>
  <c r="Q92" i="12"/>
  <c r="L92" i="12"/>
  <c r="AP91" i="12"/>
  <c r="AK91" i="12"/>
  <c r="AF91" i="12"/>
  <c r="AA91" i="12"/>
  <c r="V91" i="12"/>
  <c r="Q91" i="12"/>
  <c r="L91" i="12"/>
  <c r="AP90" i="12"/>
  <c r="AK90" i="12"/>
  <c r="AF90" i="12"/>
  <c r="AA90" i="12"/>
  <c r="V90" i="12"/>
  <c r="Q90" i="12"/>
  <c r="L90" i="12"/>
  <c r="AP89" i="12"/>
  <c r="AK89" i="12"/>
  <c r="AF89" i="12"/>
  <c r="AA89" i="12"/>
  <c r="V89" i="12"/>
  <c r="Q89" i="12"/>
  <c r="L89" i="12"/>
  <c r="AP88" i="12"/>
  <c r="AK88" i="12"/>
  <c r="AF88" i="12"/>
  <c r="AA88" i="12"/>
  <c r="V88" i="12"/>
  <c r="Q88" i="12"/>
  <c r="L88" i="12"/>
  <c r="AP87" i="12"/>
  <c r="AK87" i="12"/>
  <c r="AF87" i="12"/>
  <c r="AA87" i="12"/>
  <c r="V87" i="12"/>
  <c r="Q87" i="12"/>
  <c r="L87" i="12"/>
  <c r="AP86" i="12"/>
  <c r="AK86" i="12"/>
  <c r="AF86" i="12"/>
  <c r="AA86" i="12"/>
  <c r="V86" i="12"/>
  <c r="Q86" i="12"/>
  <c r="L86" i="12"/>
  <c r="AP85" i="12"/>
  <c r="AK85" i="12"/>
  <c r="AF85" i="12"/>
  <c r="AA85" i="12"/>
  <c r="V85" i="12"/>
  <c r="Q85" i="12"/>
  <c r="L85" i="12"/>
  <c r="AP84" i="12"/>
  <c r="AK84" i="12"/>
  <c r="AF84" i="12"/>
  <c r="AA84" i="12"/>
  <c r="V84" i="12"/>
  <c r="Q84" i="12"/>
  <c r="L84" i="12"/>
  <c r="G82" i="12"/>
  <c r="F82" i="12"/>
  <c r="E82" i="12"/>
  <c r="D82" i="12"/>
  <c r="C82" i="12"/>
  <c r="B82" i="12"/>
  <c r="V73" i="12"/>
  <c r="Q73" i="12"/>
  <c r="L73" i="12"/>
  <c r="V72" i="12"/>
  <c r="Q72" i="12"/>
  <c r="L72" i="12"/>
  <c r="V71" i="12"/>
  <c r="Q71" i="12"/>
  <c r="L71" i="12"/>
  <c r="AF59" i="12"/>
  <c r="AA59" i="12"/>
  <c r="V59" i="12"/>
  <c r="Q59" i="12"/>
  <c r="L59" i="12"/>
  <c r="AF58" i="12"/>
  <c r="AA58" i="12"/>
  <c r="V58" i="12"/>
  <c r="Q58" i="12"/>
  <c r="L58" i="12"/>
  <c r="AF57" i="12"/>
  <c r="AA57" i="12"/>
  <c r="V57" i="12"/>
  <c r="Q57" i="12"/>
  <c r="L57" i="12"/>
  <c r="AF56" i="12"/>
  <c r="AA56" i="12"/>
  <c r="V56" i="12"/>
  <c r="Q56" i="12"/>
  <c r="L56" i="12"/>
  <c r="AF55" i="12"/>
  <c r="AA55" i="12"/>
  <c r="V55" i="12"/>
  <c r="Q55" i="12"/>
  <c r="L55" i="12"/>
  <c r="AF54" i="12"/>
  <c r="AA54" i="12"/>
  <c r="V54" i="12"/>
  <c r="Q54" i="12"/>
  <c r="L54" i="12"/>
  <c r="G54" i="12"/>
  <c r="F54" i="12"/>
  <c r="E54" i="12"/>
  <c r="D54" i="12"/>
  <c r="C54" i="12"/>
  <c r="C71" i="12" s="1"/>
  <c r="B54" i="12"/>
  <c r="B71" i="12" s="1"/>
  <c r="AP43" i="12"/>
  <c r="AK43" i="12"/>
  <c r="AF43" i="12"/>
  <c r="AA43" i="12"/>
  <c r="V43" i="12"/>
  <c r="Q43" i="12"/>
  <c r="L43" i="12"/>
  <c r="AP42" i="12"/>
  <c r="AK42" i="12"/>
  <c r="AF42" i="12"/>
  <c r="AA42" i="12"/>
  <c r="V42" i="12"/>
  <c r="Q42" i="12"/>
  <c r="L42" i="12"/>
  <c r="AP41" i="12"/>
  <c r="AK41" i="12"/>
  <c r="AF41" i="12"/>
  <c r="AA41" i="12"/>
  <c r="V41" i="12"/>
  <c r="Q41" i="12"/>
  <c r="L41" i="12"/>
  <c r="AP40" i="12"/>
  <c r="AK40" i="12"/>
  <c r="AF40" i="12"/>
  <c r="AA40" i="12"/>
  <c r="V40" i="12"/>
  <c r="Q40" i="12"/>
  <c r="L40" i="12"/>
  <c r="AP39" i="12"/>
  <c r="AK39" i="12"/>
  <c r="AF39" i="12"/>
  <c r="AA39" i="12"/>
  <c r="V39" i="12"/>
  <c r="Q39" i="12"/>
  <c r="L39" i="12"/>
  <c r="AP38" i="12"/>
  <c r="AK38" i="12"/>
  <c r="AF38" i="12"/>
  <c r="AA38" i="12"/>
  <c r="V38" i="12"/>
  <c r="Q38" i="12"/>
  <c r="L38" i="12"/>
  <c r="AP37" i="12"/>
  <c r="AK37" i="12"/>
  <c r="AF37" i="12"/>
  <c r="AA37" i="12"/>
  <c r="V37" i="12"/>
  <c r="Q37" i="12"/>
  <c r="L37" i="12"/>
  <c r="AP36" i="12"/>
  <c r="AK36" i="12"/>
  <c r="AF36" i="12"/>
  <c r="AA36" i="12"/>
  <c r="V36" i="12"/>
  <c r="Q36" i="12"/>
  <c r="L36" i="12"/>
  <c r="AP35" i="12"/>
  <c r="AK35" i="12"/>
  <c r="AF35" i="12"/>
  <c r="AA35" i="12"/>
  <c r="V35" i="12"/>
  <c r="Q35" i="12"/>
  <c r="L35" i="12"/>
  <c r="AP34" i="12"/>
  <c r="AK34" i="12"/>
  <c r="AF34" i="12"/>
  <c r="AA34" i="12"/>
  <c r="V34" i="12"/>
  <c r="Q34" i="12"/>
  <c r="L34" i="12"/>
  <c r="AP33" i="12"/>
  <c r="AK33" i="12"/>
  <c r="AF33" i="12"/>
  <c r="AA33" i="12"/>
  <c r="V33" i="12"/>
  <c r="Q33" i="12"/>
  <c r="L33" i="12"/>
  <c r="AP32" i="12"/>
  <c r="AK32" i="12"/>
  <c r="AF32" i="12"/>
  <c r="AA32" i="12"/>
  <c r="V32" i="12"/>
  <c r="Q32" i="12"/>
  <c r="L32" i="12"/>
  <c r="G30" i="12"/>
  <c r="F30" i="12"/>
  <c r="E30" i="12"/>
  <c r="D30" i="12"/>
  <c r="C30" i="12"/>
  <c r="B30" i="12"/>
  <c r="AP107" i="11"/>
  <c r="AK107" i="11"/>
  <c r="AF107" i="11"/>
  <c r="AA107" i="11"/>
  <c r="V107" i="11"/>
  <c r="Q107" i="11"/>
  <c r="L107" i="11"/>
  <c r="AP106" i="11"/>
  <c r="AK106" i="11"/>
  <c r="AF106" i="11"/>
  <c r="AA106" i="11"/>
  <c r="V106" i="11"/>
  <c r="Q106" i="11"/>
  <c r="L106" i="11"/>
  <c r="AP105" i="11"/>
  <c r="AK105" i="11"/>
  <c r="AF105" i="11"/>
  <c r="AA105" i="11"/>
  <c r="V105" i="11"/>
  <c r="Q105" i="11"/>
  <c r="L105" i="11"/>
  <c r="AP104" i="11"/>
  <c r="AK104" i="11"/>
  <c r="AF104" i="11"/>
  <c r="AA104" i="11"/>
  <c r="V104" i="11"/>
  <c r="Q104" i="11"/>
  <c r="L104" i="11"/>
  <c r="AP103" i="11"/>
  <c r="AK103" i="11"/>
  <c r="AF103" i="11"/>
  <c r="AA103" i="11"/>
  <c r="V103" i="11"/>
  <c r="Q103" i="11"/>
  <c r="L103" i="11"/>
  <c r="AP102" i="11"/>
  <c r="AK102" i="11"/>
  <c r="AF102" i="11"/>
  <c r="AA102" i="11"/>
  <c r="V102" i="11"/>
  <c r="Q102" i="11"/>
  <c r="L102" i="11"/>
  <c r="AP101" i="11"/>
  <c r="AK101" i="11"/>
  <c r="AF101" i="11"/>
  <c r="AA101" i="11"/>
  <c r="V101" i="11"/>
  <c r="Q101" i="11"/>
  <c r="L101" i="11"/>
  <c r="AP100" i="11"/>
  <c r="AK100" i="11"/>
  <c r="AF100" i="11"/>
  <c r="AA100" i="11"/>
  <c r="V100" i="11"/>
  <c r="Q100" i="11"/>
  <c r="L100" i="11"/>
  <c r="AP99" i="11"/>
  <c r="AK99" i="11"/>
  <c r="AF99" i="11"/>
  <c r="AA99" i="11"/>
  <c r="V99" i="11"/>
  <c r="Q99" i="11"/>
  <c r="L99" i="11"/>
  <c r="AP98" i="11"/>
  <c r="AK98" i="11"/>
  <c r="AF98" i="11"/>
  <c r="AA98" i="11"/>
  <c r="V98" i="11"/>
  <c r="Q98" i="11"/>
  <c r="L98" i="11"/>
  <c r="AP97" i="11"/>
  <c r="AK97" i="11"/>
  <c r="AF97" i="11"/>
  <c r="AA97" i="11"/>
  <c r="V97" i="11"/>
  <c r="Q97" i="11"/>
  <c r="L97" i="11"/>
  <c r="AP96" i="11"/>
  <c r="AK96" i="11"/>
  <c r="AF96" i="11"/>
  <c r="AA96" i="11"/>
  <c r="V96" i="11"/>
  <c r="Q96" i="11"/>
  <c r="L96" i="11"/>
  <c r="AP95" i="11"/>
  <c r="AK95" i="11"/>
  <c r="AF95" i="11"/>
  <c r="AA95" i="11"/>
  <c r="V95" i="11"/>
  <c r="Q95" i="11"/>
  <c r="L95" i="11"/>
  <c r="AP94" i="11"/>
  <c r="AK94" i="11"/>
  <c r="AF94" i="11"/>
  <c r="AA94" i="11"/>
  <c r="V94" i="11"/>
  <c r="Q94" i="11"/>
  <c r="L94" i="11"/>
  <c r="AP93" i="11"/>
  <c r="AK93" i="11"/>
  <c r="AF93" i="11"/>
  <c r="AA93" i="11"/>
  <c r="V93" i="11"/>
  <c r="Q93" i="11"/>
  <c r="L93" i="11"/>
  <c r="AP92" i="11"/>
  <c r="AK92" i="11"/>
  <c r="AF92" i="11"/>
  <c r="AA92" i="11"/>
  <c r="V92" i="11"/>
  <c r="Q92" i="11"/>
  <c r="L92" i="11"/>
  <c r="AP91" i="11"/>
  <c r="AK91" i="11"/>
  <c r="AF91" i="11"/>
  <c r="AA91" i="11"/>
  <c r="V91" i="11"/>
  <c r="Q91" i="11"/>
  <c r="L91" i="11"/>
  <c r="AP90" i="11"/>
  <c r="AK90" i="11"/>
  <c r="AF90" i="11"/>
  <c r="AA90" i="11"/>
  <c r="V90" i="11"/>
  <c r="Q90" i="11"/>
  <c r="L90" i="11"/>
  <c r="AP89" i="11"/>
  <c r="AK89" i="11"/>
  <c r="AF89" i="11"/>
  <c r="AA89" i="11"/>
  <c r="V89" i="11"/>
  <c r="Q89" i="11"/>
  <c r="L89" i="11"/>
  <c r="AP88" i="11"/>
  <c r="AK88" i="11"/>
  <c r="AF88" i="11"/>
  <c r="AA88" i="11"/>
  <c r="V88" i="11"/>
  <c r="Q88" i="11"/>
  <c r="L88" i="11"/>
  <c r="AP87" i="11"/>
  <c r="AK87" i="11"/>
  <c r="AF87" i="11"/>
  <c r="AA87" i="11"/>
  <c r="V87" i="11"/>
  <c r="Q87" i="11"/>
  <c r="L87" i="11"/>
  <c r="AP86" i="11"/>
  <c r="AK86" i="11"/>
  <c r="AF86" i="11"/>
  <c r="AA86" i="11"/>
  <c r="V86" i="11"/>
  <c r="Q86" i="11"/>
  <c r="L86" i="11"/>
  <c r="AP85" i="11"/>
  <c r="AK85" i="11"/>
  <c r="AF85" i="11"/>
  <c r="AA85" i="11"/>
  <c r="V85" i="11"/>
  <c r="Q85" i="11"/>
  <c r="L85" i="11"/>
  <c r="AP84" i="11"/>
  <c r="AK84" i="11"/>
  <c r="AF84" i="11"/>
  <c r="AA84" i="11"/>
  <c r="V84" i="11"/>
  <c r="Q84" i="11"/>
  <c r="L84" i="11"/>
  <c r="G82" i="11"/>
  <c r="F82" i="11"/>
  <c r="E82" i="11"/>
  <c r="D82" i="11"/>
  <c r="C82" i="11"/>
  <c r="B82" i="11"/>
  <c r="V73" i="11"/>
  <c r="Q73" i="11"/>
  <c r="L73" i="11"/>
  <c r="V72" i="11"/>
  <c r="Q72" i="11"/>
  <c r="L72" i="11"/>
  <c r="V71" i="11"/>
  <c r="Q71" i="11"/>
  <c r="L71" i="11"/>
  <c r="AF59" i="11"/>
  <c r="AA59" i="11"/>
  <c r="V59" i="11"/>
  <c r="Q59" i="11"/>
  <c r="L59" i="11"/>
  <c r="AF58" i="11"/>
  <c r="AA58" i="11"/>
  <c r="V58" i="11"/>
  <c r="Q58" i="11"/>
  <c r="L58" i="11"/>
  <c r="AF57" i="11"/>
  <c r="AA57" i="11"/>
  <c r="V57" i="11"/>
  <c r="Q57" i="11"/>
  <c r="L57" i="11"/>
  <c r="AF56" i="11"/>
  <c r="AA56" i="11"/>
  <c r="V56" i="11"/>
  <c r="Q56" i="11"/>
  <c r="L56" i="11"/>
  <c r="AF55" i="11"/>
  <c r="AA55" i="11"/>
  <c r="V55" i="11"/>
  <c r="Q55" i="11"/>
  <c r="L55" i="11"/>
  <c r="AF54" i="11"/>
  <c r="AA54" i="11"/>
  <c r="V54" i="11"/>
  <c r="Q54" i="11"/>
  <c r="L54" i="11"/>
  <c r="G54" i="11"/>
  <c r="F54" i="11"/>
  <c r="E54" i="11"/>
  <c r="D54" i="11"/>
  <c r="C54" i="11"/>
  <c r="C71" i="11" s="1"/>
  <c r="B54" i="11"/>
  <c r="AP43" i="11"/>
  <c r="AK43" i="11"/>
  <c r="AF43" i="11"/>
  <c r="AA43" i="11"/>
  <c r="V43" i="11"/>
  <c r="Q43" i="11"/>
  <c r="L43" i="11"/>
  <c r="AP42" i="11"/>
  <c r="AK42" i="11"/>
  <c r="AF42" i="11"/>
  <c r="AA42" i="11"/>
  <c r="V42" i="11"/>
  <c r="Q42" i="11"/>
  <c r="L42" i="11"/>
  <c r="AP41" i="11"/>
  <c r="AK41" i="11"/>
  <c r="AF41" i="11"/>
  <c r="AA41" i="11"/>
  <c r="V41" i="11"/>
  <c r="Q41" i="11"/>
  <c r="L41" i="11"/>
  <c r="AP40" i="11"/>
  <c r="AK40" i="11"/>
  <c r="AF40" i="11"/>
  <c r="AA40" i="11"/>
  <c r="V40" i="11"/>
  <c r="Q40" i="11"/>
  <c r="L40" i="11"/>
  <c r="AP39" i="11"/>
  <c r="AK39" i="11"/>
  <c r="AF39" i="11"/>
  <c r="AA39" i="11"/>
  <c r="V39" i="11"/>
  <c r="Q39" i="11"/>
  <c r="L39" i="11"/>
  <c r="AP38" i="11"/>
  <c r="AK38" i="11"/>
  <c r="AF38" i="11"/>
  <c r="AA38" i="11"/>
  <c r="V38" i="11"/>
  <c r="Q38" i="11"/>
  <c r="L38" i="11"/>
  <c r="AP37" i="11"/>
  <c r="AK37" i="11"/>
  <c r="AF37" i="11"/>
  <c r="AA37" i="11"/>
  <c r="V37" i="11"/>
  <c r="Q37" i="11"/>
  <c r="L37" i="11"/>
  <c r="AP36" i="11"/>
  <c r="AK36" i="11"/>
  <c r="AF36" i="11"/>
  <c r="AA36" i="11"/>
  <c r="V36" i="11"/>
  <c r="Q36" i="11"/>
  <c r="L36" i="11"/>
  <c r="AP35" i="11"/>
  <c r="AK35" i="11"/>
  <c r="AF35" i="11"/>
  <c r="AA35" i="11"/>
  <c r="V35" i="11"/>
  <c r="Q35" i="11"/>
  <c r="L35" i="11"/>
  <c r="AP34" i="11"/>
  <c r="AK34" i="11"/>
  <c r="AF34" i="11"/>
  <c r="AA34" i="11"/>
  <c r="V34" i="11"/>
  <c r="Q34" i="11"/>
  <c r="L34" i="11"/>
  <c r="AP33" i="11"/>
  <c r="AK33" i="11"/>
  <c r="AF33" i="11"/>
  <c r="AA33" i="11"/>
  <c r="V33" i="11"/>
  <c r="Q33" i="11"/>
  <c r="L33" i="11"/>
  <c r="AP32" i="11"/>
  <c r="AK32" i="11"/>
  <c r="AF32" i="11"/>
  <c r="AA32" i="11"/>
  <c r="V32" i="11"/>
  <c r="Q32" i="11"/>
  <c r="L32" i="11"/>
  <c r="G30" i="11"/>
  <c r="F30" i="11"/>
  <c r="E30" i="11"/>
  <c r="D30" i="11"/>
  <c r="C30" i="11"/>
  <c r="B30" i="11"/>
  <c r="AP107" i="10"/>
  <c r="AK107" i="10"/>
  <c r="AF107" i="10"/>
  <c r="AA107" i="10"/>
  <c r="V107" i="10"/>
  <c r="Q107" i="10"/>
  <c r="L107" i="10"/>
  <c r="AP106" i="10"/>
  <c r="AK106" i="10"/>
  <c r="AF106" i="10"/>
  <c r="AA106" i="10"/>
  <c r="V106" i="10"/>
  <c r="Q106" i="10"/>
  <c r="L106" i="10"/>
  <c r="AP105" i="10"/>
  <c r="AK105" i="10"/>
  <c r="AF105" i="10"/>
  <c r="AA105" i="10"/>
  <c r="V105" i="10"/>
  <c r="Q105" i="10"/>
  <c r="L105" i="10"/>
  <c r="AP104" i="10"/>
  <c r="AK104" i="10"/>
  <c r="AF104" i="10"/>
  <c r="AA104" i="10"/>
  <c r="V104" i="10"/>
  <c r="Q104" i="10"/>
  <c r="L104" i="10"/>
  <c r="AP103" i="10"/>
  <c r="AK103" i="10"/>
  <c r="AF103" i="10"/>
  <c r="AA103" i="10"/>
  <c r="V103" i="10"/>
  <c r="Q103" i="10"/>
  <c r="L103" i="10"/>
  <c r="AP102" i="10"/>
  <c r="AK102" i="10"/>
  <c r="AF102" i="10"/>
  <c r="AA102" i="10"/>
  <c r="V102" i="10"/>
  <c r="Q102" i="10"/>
  <c r="L102" i="10"/>
  <c r="AP101" i="10"/>
  <c r="AK101" i="10"/>
  <c r="AF101" i="10"/>
  <c r="AA101" i="10"/>
  <c r="V101" i="10"/>
  <c r="Q101" i="10"/>
  <c r="L101" i="10"/>
  <c r="AP100" i="10"/>
  <c r="AK100" i="10"/>
  <c r="AF100" i="10"/>
  <c r="AA100" i="10"/>
  <c r="V100" i="10"/>
  <c r="Q100" i="10"/>
  <c r="L100" i="10"/>
  <c r="AP99" i="10"/>
  <c r="AK99" i="10"/>
  <c r="AF99" i="10"/>
  <c r="AA99" i="10"/>
  <c r="V99" i="10"/>
  <c r="Q99" i="10"/>
  <c r="L99" i="10"/>
  <c r="AP98" i="10"/>
  <c r="AK98" i="10"/>
  <c r="AF98" i="10"/>
  <c r="AA98" i="10"/>
  <c r="V98" i="10"/>
  <c r="Q98" i="10"/>
  <c r="L98" i="10"/>
  <c r="AP97" i="10"/>
  <c r="AK97" i="10"/>
  <c r="AF97" i="10"/>
  <c r="AA97" i="10"/>
  <c r="V97" i="10"/>
  <c r="Q97" i="10"/>
  <c r="L97" i="10"/>
  <c r="AP96" i="10"/>
  <c r="AK96" i="10"/>
  <c r="AF96" i="10"/>
  <c r="AA96" i="10"/>
  <c r="V96" i="10"/>
  <c r="Q96" i="10"/>
  <c r="L96" i="10"/>
  <c r="AP95" i="10"/>
  <c r="AK95" i="10"/>
  <c r="AF95" i="10"/>
  <c r="AA95" i="10"/>
  <c r="V95" i="10"/>
  <c r="Q95" i="10"/>
  <c r="L95" i="10"/>
  <c r="AP94" i="10"/>
  <c r="AK94" i="10"/>
  <c r="AF94" i="10"/>
  <c r="AA94" i="10"/>
  <c r="V94" i="10"/>
  <c r="Q94" i="10"/>
  <c r="L94" i="10"/>
  <c r="AP93" i="10"/>
  <c r="AK93" i="10"/>
  <c r="AF93" i="10"/>
  <c r="AA93" i="10"/>
  <c r="V93" i="10"/>
  <c r="Q93" i="10"/>
  <c r="L93" i="10"/>
  <c r="AP92" i="10"/>
  <c r="AK92" i="10"/>
  <c r="AF92" i="10"/>
  <c r="AA92" i="10"/>
  <c r="V92" i="10"/>
  <c r="Q92" i="10"/>
  <c r="L92" i="10"/>
  <c r="AP91" i="10"/>
  <c r="AK91" i="10"/>
  <c r="AF91" i="10"/>
  <c r="AA91" i="10"/>
  <c r="V91" i="10"/>
  <c r="Q91" i="10"/>
  <c r="L91" i="10"/>
  <c r="AP90" i="10"/>
  <c r="AK90" i="10"/>
  <c r="AF90" i="10"/>
  <c r="AA90" i="10"/>
  <c r="V90" i="10"/>
  <c r="Q90" i="10"/>
  <c r="L90" i="10"/>
  <c r="AP89" i="10"/>
  <c r="AK89" i="10"/>
  <c r="AF89" i="10"/>
  <c r="AA89" i="10"/>
  <c r="V89" i="10"/>
  <c r="Q89" i="10"/>
  <c r="L89" i="10"/>
  <c r="AP88" i="10"/>
  <c r="AK88" i="10"/>
  <c r="AF88" i="10"/>
  <c r="AA88" i="10"/>
  <c r="V88" i="10"/>
  <c r="Q88" i="10"/>
  <c r="L88" i="10"/>
  <c r="AP87" i="10"/>
  <c r="AK87" i="10"/>
  <c r="AF87" i="10"/>
  <c r="AA87" i="10"/>
  <c r="V87" i="10"/>
  <c r="Q87" i="10"/>
  <c r="L87" i="10"/>
  <c r="AP86" i="10"/>
  <c r="AK86" i="10"/>
  <c r="AF86" i="10"/>
  <c r="AA86" i="10"/>
  <c r="V86" i="10"/>
  <c r="Q86" i="10"/>
  <c r="L86" i="10"/>
  <c r="AP85" i="10"/>
  <c r="AK85" i="10"/>
  <c r="AF85" i="10"/>
  <c r="AA85" i="10"/>
  <c r="V85" i="10"/>
  <c r="Q85" i="10"/>
  <c r="L85" i="10"/>
  <c r="AP84" i="10"/>
  <c r="AK84" i="10"/>
  <c r="AF84" i="10"/>
  <c r="AA84" i="10"/>
  <c r="V84" i="10"/>
  <c r="Q84" i="10"/>
  <c r="L84" i="10"/>
  <c r="G82" i="10"/>
  <c r="F82" i="10"/>
  <c r="E82" i="10"/>
  <c r="D82" i="10"/>
  <c r="C82" i="10"/>
  <c r="B82" i="10"/>
  <c r="V73" i="10"/>
  <c r="Q73" i="10"/>
  <c r="L73" i="10"/>
  <c r="V72" i="10"/>
  <c r="Q72" i="10"/>
  <c r="L72" i="10"/>
  <c r="V71" i="10"/>
  <c r="Q71" i="10"/>
  <c r="L71" i="10"/>
  <c r="AF59" i="10"/>
  <c r="AA59" i="10"/>
  <c r="V59" i="10"/>
  <c r="Q59" i="10"/>
  <c r="L59" i="10"/>
  <c r="AF58" i="10"/>
  <c r="AA58" i="10"/>
  <c r="V58" i="10"/>
  <c r="Q58" i="10"/>
  <c r="L58" i="10"/>
  <c r="AF57" i="10"/>
  <c r="AA57" i="10"/>
  <c r="V57" i="10"/>
  <c r="Q57" i="10"/>
  <c r="L57" i="10"/>
  <c r="AF56" i="10"/>
  <c r="AA56" i="10"/>
  <c r="V56" i="10"/>
  <c r="Q56" i="10"/>
  <c r="L56" i="10"/>
  <c r="AF55" i="10"/>
  <c r="AA55" i="10"/>
  <c r="V55" i="10"/>
  <c r="Q55" i="10"/>
  <c r="L55" i="10"/>
  <c r="AF54" i="10"/>
  <c r="AA54" i="10"/>
  <c r="V54" i="10"/>
  <c r="Q54" i="10"/>
  <c r="L54" i="10"/>
  <c r="G54" i="10"/>
  <c r="F54" i="10"/>
  <c r="E54" i="10"/>
  <c r="D54" i="10"/>
  <c r="D71" i="10" s="1"/>
  <c r="C54" i="10"/>
  <c r="C71" i="10" s="1"/>
  <c r="B54" i="10"/>
  <c r="B71" i="10" s="1"/>
  <c r="AP43" i="10"/>
  <c r="AK43" i="10"/>
  <c r="AF43" i="10"/>
  <c r="AA43" i="10"/>
  <c r="V43" i="10"/>
  <c r="Q43" i="10"/>
  <c r="L43" i="10"/>
  <c r="AP42" i="10"/>
  <c r="AK42" i="10"/>
  <c r="AF42" i="10"/>
  <c r="AA42" i="10"/>
  <c r="V42" i="10"/>
  <c r="Q42" i="10"/>
  <c r="L42" i="10"/>
  <c r="AP41" i="10"/>
  <c r="AK41" i="10"/>
  <c r="AF41" i="10"/>
  <c r="AA41" i="10"/>
  <c r="V41" i="10"/>
  <c r="Q41" i="10"/>
  <c r="L41" i="10"/>
  <c r="AP40" i="10"/>
  <c r="AK40" i="10"/>
  <c r="AF40" i="10"/>
  <c r="AA40" i="10"/>
  <c r="V40" i="10"/>
  <c r="Q40" i="10"/>
  <c r="L40" i="10"/>
  <c r="AP39" i="10"/>
  <c r="AK39" i="10"/>
  <c r="AF39" i="10"/>
  <c r="AA39" i="10"/>
  <c r="V39" i="10"/>
  <c r="Q39" i="10"/>
  <c r="L39" i="10"/>
  <c r="AP38" i="10"/>
  <c r="AK38" i="10"/>
  <c r="AF38" i="10"/>
  <c r="AA38" i="10"/>
  <c r="V38" i="10"/>
  <c r="Q38" i="10"/>
  <c r="L38" i="10"/>
  <c r="AP37" i="10"/>
  <c r="AK37" i="10"/>
  <c r="AF37" i="10"/>
  <c r="AA37" i="10"/>
  <c r="V37" i="10"/>
  <c r="Q37" i="10"/>
  <c r="L37" i="10"/>
  <c r="AP36" i="10"/>
  <c r="AK36" i="10"/>
  <c r="AF36" i="10"/>
  <c r="AA36" i="10"/>
  <c r="V36" i="10"/>
  <c r="Q36" i="10"/>
  <c r="L36" i="10"/>
  <c r="AP35" i="10"/>
  <c r="AK35" i="10"/>
  <c r="AF35" i="10"/>
  <c r="AA35" i="10"/>
  <c r="V35" i="10"/>
  <c r="Q35" i="10"/>
  <c r="L35" i="10"/>
  <c r="AP34" i="10"/>
  <c r="AK34" i="10"/>
  <c r="AF34" i="10"/>
  <c r="AA34" i="10"/>
  <c r="V34" i="10"/>
  <c r="Q34" i="10"/>
  <c r="L34" i="10"/>
  <c r="AP33" i="10"/>
  <c r="AK33" i="10"/>
  <c r="AF33" i="10"/>
  <c r="AA33" i="10"/>
  <c r="V33" i="10"/>
  <c r="Q33" i="10"/>
  <c r="L33" i="10"/>
  <c r="AP32" i="10"/>
  <c r="AK32" i="10"/>
  <c r="AF32" i="10"/>
  <c r="AA32" i="10"/>
  <c r="V32" i="10"/>
  <c r="Q32" i="10"/>
  <c r="L32" i="10"/>
  <c r="G30" i="10"/>
  <c r="F30" i="10"/>
  <c r="E30" i="10"/>
  <c r="D30" i="10"/>
  <c r="C30" i="10"/>
  <c r="B30" i="10"/>
  <c r="AP107" i="9"/>
  <c r="AK107" i="9"/>
  <c r="AF107" i="9"/>
  <c r="AA107" i="9"/>
  <c r="V107" i="9"/>
  <c r="Q107" i="9"/>
  <c r="L107" i="9"/>
  <c r="AP106" i="9"/>
  <c r="AK106" i="9"/>
  <c r="AF106" i="9"/>
  <c r="AA106" i="9"/>
  <c r="V106" i="9"/>
  <c r="Q106" i="9"/>
  <c r="L106" i="9"/>
  <c r="AP105" i="9"/>
  <c r="AK105" i="9"/>
  <c r="AF105" i="9"/>
  <c r="AA105" i="9"/>
  <c r="V105" i="9"/>
  <c r="Q105" i="9"/>
  <c r="L105" i="9"/>
  <c r="AP104" i="9"/>
  <c r="AK104" i="9"/>
  <c r="AF104" i="9"/>
  <c r="AA104" i="9"/>
  <c r="V104" i="9"/>
  <c r="Q104" i="9"/>
  <c r="L104" i="9"/>
  <c r="AP103" i="9"/>
  <c r="AK103" i="9"/>
  <c r="AF103" i="9"/>
  <c r="AA103" i="9"/>
  <c r="V103" i="9"/>
  <c r="Q103" i="9"/>
  <c r="L103" i="9"/>
  <c r="AP102" i="9"/>
  <c r="AK102" i="9"/>
  <c r="AF102" i="9"/>
  <c r="AA102" i="9"/>
  <c r="V102" i="9"/>
  <c r="Q102" i="9"/>
  <c r="L102" i="9"/>
  <c r="AP101" i="9"/>
  <c r="AK101" i="9"/>
  <c r="AF101" i="9"/>
  <c r="AA101" i="9"/>
  <c r="V101" i="9"/>
  <c r="Q101" i="9"/>
  <c r="L101" i="9"/>
  <c r="AP100" i="9"/>
  <c r="AK100" i="9"/>
  <c r="AF100" i="9"/>
  <c r="AA100" i="9"/>
  <c r="V100" i="9"/>
  <c r="Q100" i="9"/>
  <c r="L100" i="9"/>
  <c r="AP99" i="9"/>
  <c r="AK99" i="9"/>
  <c r="AF99" i="9"/>
  <c r="AA99" i="9"/>
  <c r="V99" i="9"/>
  <c r="Q99" i="9"/>
  <c r="L99" i="9"/>
  <c r="AP98" i="9"/>
  <c r="AK98" i="9"/>
  <c r="AF98" i="9"/>
  <c r="AA98" i="9"/>
  <c r="V98" i="9"/>
  <c r="Q98" i="9"/>
  <c r="L98" i="9"/>
  <c r="AP97" i="9"/>
  <c r="AK97" i="9"/>
  <c r="AF97" i="9"/>
  <c r="AA97" i="9"/>
  <c r="V97" i="9"/>
  <c r="Q97" i="9"/>
  <c r="L97" i="9"/>
  <c r="AP96" i="9"/>
  <c r="AK96" i="9"/>
  <c r="AF96" i="9"/>
  <c r="AA96" i="9"/>
  <c r="V96" i="9"/>
  <c r="Q96" i="9"/>
  <c r="L96" i="9"/>
  <c r="AP95" i="9"/>
  <c r="AK95" i="9"/>
  <c r="AF95" i="9"/>
  <c r="AA95" i="9"/>
  <c r="V95" i="9"/>
  <c r="Q95" i="9"/>
  <c r="L95" i="9"/>
  <c r="AP94" i="9"/>
  <c r="AK94" i="9"/>
  <c r="AF94" i="9"/>
  <c r="AA94" i="9"/>
  <c r="V94" i="9"/>
  <c r="Q94" i="9"/>
  <c r="L94" i="9"/>
  <c r="AP93" i="9"/>
  <c r="AK93" i="9"/>
  <c r="AF93" i="9"/>
  <c r="AA93" i="9"/>
  <c r="V93" i="9"/>
  <c r="Q93" i="9"/>
  <c r="L93" i="9"/>
  <c r="AP92" i="9"/>
  <c r="AK92" i="9"/>
  <c r="AF92" i="9"/>
  <c r="AA92" i="9"/>
  <c r="V92" i="9"/>
  <c r="Q92" i="9"/>
  <c r="L92" i="9"/>
  <c r="AP91" i="9"/>
  <c r="AK91" i="9"/>
  <c r="AF91" i="9"/>
  <c r="AA91" i="9"/>
  <c r="V91" i="9"/>
  <c r="Q91" i="9"/>
  <c r="L91" i="9"/>
  <c r="AP90" i="9"/>
  <c r="AK90" i="9"/>
  <c r="AF90" i="9"/>
  <c r="AA90" i="9"/>
  <c r="V90" i="9"/>
  <c r="Q90" i="9"/>
  <c r="L90" i="9"/>
  <c r="AP89" i="9"/>
  <c r="AK89" i="9"/>
  <c r="AF89" i="9"/>
  <c r="AA89" i="9"/>
  <c r="V89" i="9"/>
  <c r="Q89" i="9"/>
  <c r="L89" i="9"/>
  <c r="AP88" i="9"/>
  <c r="AK88" i="9"/>
  <c r="AF88" i="9"/>
  <c r="AA88" i="9"/>
  <c r="V88" i="9"/>
  <c r="Q88" i="9"/>
  <c r="L88" i="9"/>
  <c r="AP87" i="9"/>
  <c r="AK87" i="9"/>
  <c r="AF87" i="9"/>
  <c r="AA87" i="9"/>
  <c r="V87" i="9"/>
  <c r="Q87" i="9"/>
  <c r="L87" i="9"/>
  <c r="AP86" i="9"/>
  <c r="AK86" i="9"/>
  <c r="AF86" i="9"/>
  <c r="AA86" i="9"/>
  <c r="V86" i="9"/>
  <c r="Q86" i="9"/>
  <c r="L86" i="9"/>
  <c r="AP85" i="9"/>
  <c r="AK85" i="9"/>
  <c r="AF85" i="9"/>
  <c r="AA85" i="9"/>
  <c r="V85" i="9"/>
  <c r="Q85" i="9"/>
  <c r="L85" i="9"/>
  <c r="AP84" i="9"/>
  <c r="AK84" i="9"/>
  <c r="AF84" i="9"/>
  <c r="AA84" i="9"/>
  <c r="V84" i="9"/>
  <c r="Q84" i="9"/>
  <c r="L84" i="9"/>
  <c r="G82" i="9"/>
  <c r="F82" i="9"/>
  <c r="E82" i="9"/>
  <c r="D82" i="9"/>
  <c r="C82" i="9"/>
  <c r="B82" i="9"/>
  <c r="V73" i="9"/>
  <c r="Q73" i="9"/>
  <c r="L73" i="9"/>
  <c r="V72" i="9"/>
  <c r="Q72" i="9"/>
  <c r="L72" i="9"/>
  <c r="V71" i="9"/>
  <c r="Q71" i="9"/>
  <c r="L71" i="9"/>
  <c r="AF59" i="9"/>
  <c r="AA59" i="9"/>
  <c r="V59" i="9"/>
  <c r="Q59" i="9"/>
  <c r="L59" i="9"/>
  <c r="AF58" i="9"/>
  <c r="AA58" i="9"/>
  <c r="V58" i="9"/>
  <c r="Q58" i="9"/>
  <c r="L58" i="9"/>
  <c r="AF57" i="9"/>
  <c r="AA57" i="9"/>
  <c r="V57" i="9"/>
  <c r="Q57" i="9"/>
  <c r="L57" i="9"/>
  <c r="AF56" i="9"/>
  <c r="AA56" i="9"/>
  <c r="V56" i="9"/>
  <c r="Q56" i="9"/>
  <c r="L56" i="9"/>
  <c r="AF55" i="9"/>
  <c r="AA55" i="9"/>
  <c r="V55" i="9"/>
  <c r="Q55" i="9"/>
  <c r="L55" i="9"/>
  <c r="AF54" i="9"/>
  <c r="AA54" i="9"/>
  <c r="V54" i="9"/>
  <c r="Q54" i="9"/>
  <c r="L54" i="9"/>
  <c r="G54" i="9"/>
  <c r="F54" i="9"/>
  <c r="E54" i="9"/>
  <c r="D54" i="9"/>
  <c r="D71" i="9" s="1"/>
  <c r="C54" i="9"/>
  <c r="B54" i="9"/>
  <c r="B71" i="9" s="1"/>
  <c r="AP43" i="9"/>
  <c r="AK43" i="9"/>
  <c r="AF43" i="9"/>
  <c r="AA43" i="9"/>
  <c r="V43" i="9"/>
  <c r="Q43" i="9"/>
  <c r="L43" i="9"/>
  <c r="AP42" i="9"/>
  <c r="AK42" i="9"/>
  <c r="AF42" i="9"/>
  <c r="AA42" i="9"/>
  <c r="V42" i="9"/>
  <c r="Q42" i="9"/>
  <c r="L42" i="9"/>
  <c r="AP41" i="9"/>
  <c r="AK41" i="9"/>
  <c r="AF41" i="9"/>
  <c r="AA41" i="9"/>
  <c r="V41" i="9"/>
  <c r="Q41" i="9"/>
  <c r="L41" i="9"/>
  <c r="AP40" i="9"/>
  <c r="AK40" i="9"/>
  <c r="AF40" i="9"/>
  <c r="AA40" i="9"/>
  <c r="V40" i="9"/>
  <c r="Q40" i="9"/>
  <c r="L40" i="9"/>
  <c r="AP39" i="9"/>
  <c r="AK39" i="9"/>
  <c r="AF39" i="9"/>
  <c r="AA39" i="9"/>
  <c r="V39" i="9"/>
  <c r="Q39" i="9"/>
  <c r="L39" i="9"/>
  <c r="AP38" i="9"/>
  <c r="AK38" i="9"/>
  <c r="AF38" i="9"/>
  <c r="AA38" i="9"/>
  <c r="V38" i="9"/>
  <c r="Q38" i="9"/>
  <c r="L38" i="9"/>
  <c r="AP37" i="9"/>
  <c r="AK37" i="9"/>
  <c r="AF37" i="9"/>
  <c r="AA37" i="9"/>
  <c r="V37" i="9"/>
  <c r="Q37" i="9"/>
  <c r="L37" i="9"/>
  <c r="AP36" i="9"/>
  <c r="AK36" i="9"/>
  <c r="AF36" i="9"/>
  <c r="AA36" i="9"/>
  <c r="V36" i="9"/>
  <c r="Q36" i="9"/>
  <c r="L36" i="9"/>
  <c r="AP35" i="9"/>
  <c r="AK35" i="9"/>
  <c r="AF35" i="9"/>
  <c r="AA35" i="9"/>
  <c r="V35" i="9"/>
  <c r="Q35" i="9"/>
  <c r="L35" i="9"/>
  <c r="AP34" i="9"/>
  <c r="AK34" i="9"/>
  <c r="AF34" i="9"/>
  <c r="AA34" i="9"/>
  <c r="V34" i="9"/>
  <c r="Q34" i="9"/>
  <c r="L34" i="9"/>
  <c r="AP33" i="9"/>
  <c r="AK33" i="9"/>
  <c r="AF33" i="9"/>
  <c r="AA33" i="9"/>
  <c r="V33" i="9"/>
  <c r="Q33" i="9"/>
  <c r="L33" i="9"/>
  <c r="AP32" i="9"/>
  <c r="AK32" i="9"/>
  <c r="AF32" i="9"/>
  <c r="AA32" i="9"/>
  <c r="V32" i="9"/>
  <c r="Q32" i="9"/>
  <c r="L32" i="9"/>
  <c r="G30" i="9"/>
  <c r="F30" i="9"/>
  <c r="E30" i="9"/>
  <c r="D30" i="9"/>
  <c r="C30" i="9"/>
  <c r="B30" i="9"/>
  <c r="AP107" i="8"/>
  <c r="AK107" i="8"/>
  <c r="AF107" i="8"/>
  <c r="AA107" i="8"/>
  <c r="V107" i="8"/>
  <c r="Q107" i="8"/>
  <c r="L107" i="8"/>
  <c r="AP106" i="8"/>
  <c r="AK106" i="8"/>
  <c r="AF106" i="8"/>
  <c r="AA106" i="8"/>
  <c r="V106" i="8"/>
  <c r="Q106" i="8"/>
  <c r="L106" i="8"/>
  <c r="AP105" i="8"/>
  <c r="AK105" i="8"/>
  <c r="AF105" i="8"/>
  <c r="AA105" i="8"/>
  <c r="V105" i="8"/>
  <c r="Q105" i="8"/>
  <c r="L105" i="8"/>
  <c r="AP104" i="8"/>
  <c r="AK104" i="8"/>
  <c r="AF104" i="8"/>
  <c r="AA104" i="8"/>
  <c r="V104" i="8"/>
  <c r="Q104" i="8"/>
  <c r="L104" i="8"/>
  <c r="AP103" i="8"/>
  <c r="AK103" i="8"/>
  <c r="AF103" i="8"/>
  <c r="AA103" i="8"/>
  <c r="V103" i="8"/>
  <c r="Q103" i="8"/>
  <c r="L103" i="8"/>
  <c r="AP102" i="8"/>
  <c r="AK102" i="8"/>
  <c r="AF102" i="8"/>
  <c r="AA102" i="8"/>
  <c r="V102" i="8"/>
  <c r="Q102" i="8"/>
  <c r="L102" i="8"/>
  <c r="AP101" i="8"/>
  <c r="AK101" i="8"/>
  <c r="AF101" i="8"/>
  <c r="AA101" i="8"/>
  <c r="V101" i="8"/>
  <c r="Q101" i="8"/>
  <c r="L101" i="8"/>
  <c r="AP100" i="8"/>
  <c r="AK100" i="8"/>
  <c r="AF100" i="8"/>
  <c r="AA100" i="8"/>
  <c r="V100" i="8"/>
  <c r="Q100" i="8"/>
  <c r="L100" i="8"/>
  <c r="AP99" i="8"/>
  <c r="AK99" i="8"/>
  <c r="AF99" i="8"/>
  <c r="AA99" i="8"/>
  <c r="V99" i="8"/>
  <c r="Q99" i="8"/>
  <c r="L99" i="8"/>
  <c r="AP98" i="8"/>
  <c r="AK98" i="8"/>
  <c r="AF98" i="8"/>
  <c r="AA98" i="8"/>
  <c r="V98" i="8"/>
  <c r="Q98" i="8"/>
  <c r="L98" i="8"/>
  <c r="AP97" i="8"/>
  <c r="AK97" i="8"/>
  <c r="AF97" i="8"/>
  <c r="AA97" i="8"/>
  <c r="V97" i="8"/>
  <c r="Q97" i="8"/>
  <c r="L97" i="8"/>
  <c r="AP96" i="8"/>
  <c r="AK96" i="8"/>
  <c r="AF96" i="8"/>
  <c r="AA96" i="8"/>
  <c r="V96" i="8"/>
  <c r="Q96" i="8"/>
  <c r="L96" i="8"/>
  <c r="AP95" i="8"/>
  <c r="AK95" i="8"/>
  <c r="AF95" i="8"/>
  <c r="AA95" i="8"/>
  <c r="V95" i="8"/>
  <c r="Q95" i="8"/>
  <c r="L95" i="8"/>
  <c r="AP94" i="8"/>
  <c r="AK94" i="8"/>
  <c r="AF94" i="8"/>
  <c r="AA94" i="8"/>
  <c r="V94" i="8"/>
  <c r="Q94" i="8"/>
  <c r="L94" i="8"/>
  <c r="AP93" i="8"/>
  <c r="AK93" i="8"/>
  <c r="AF93" i="8"/>
  <c r="AA93" i="8"/>
  <c r="V93" i="8"/>
  <c r="Q93" i="8"/>
  <c r="L93" i="8"/>
  <c r="AP92" i="8"/>
  <c r="AK92" i="8"/>
  <c r="AF92" i="8"/>
  <c r="AA92" i="8"/>
  <c r="V92" i="8"/>
  <c r="Q92" i="8"/>
  <c r="L92" i="8"/>
  <c r="AP91" i="8"/>
  <c r="AK91" i="8"/>
  <c r="AF91" i="8"/>
  <c r="AA91" i="8"/>
  <c r="V91" i="8"/>
  <c r="Q91" i="8"/>
  <c r="L91" i="8"/>
  <c r="AP90" i="8"/>
  <c r="AK90" i="8"/>
  <c r="AF90" i="8"/>
  <c r="AA90" i="8"/>
  <c r="V90" i="8"/>
  <c r="Q90" i="8"/>
  <c r="L90" i="8"/>
  <c r="AP89" i="8"/>
  <c r="AK89" i="8"/>
  <c r="AF89" i="8"/>
  <c r="AA89" i="8"/>
  <c r="V89" i="8"/>
  <c r="Q89" i="8"/>
  <c r="L89" i="8"/>
  <c r="AP88" i="8"/>
  <c r="AK88" i="8"/>
  <c r="AF88" i="8"/>
  <c r="AA88" i="8"/>
  <c r="V88" i="8"/>
  <c r="Q88" i="8"/>
  <c r="L88" i="8"/>
  <c r="AP87" i="8"/>
  <c r="AK87" i="8"/>
  <c r="AF87" i="8"/>
  <c r="AA87" i="8"/>
  <c r="V87" i="8"/>
  <c r="Q87" i="8"/>
  <c r="L87" i="8"/>
  <c r="AP86" i="8"/>
  <c r="AK86" i="8"/>
  <c r="AF86" i="8"/>
  <c r="AA86" i="8"/>
  <c r="V86" i="8"/>
  <c r="Q86" i="8"/>
  <c r="L86" i="8"/>
  <c r="AP85" i="8"/>
  <c r="AK85" i="8"/>
  <c r="AF85" i="8"/>
  <c r="AA85" i="8"/>
  <c r="V85" i="8"/>
  <c r="Q85" i="8"/>
  <c r="L85" i="8"/>
  <c r="AP84" i="8"/>
  <c r="AK84" i="8"/>
  <c r="AF84" i="8"/>
  <c r="AA84" i="8"/>
  <c r="V84" i="8"/>
  <c r="Q84" i="8"/>
  <c r="L84" i="8"/>
  <c r="G82" i="8"/>
  <c r="F82" i="8"/>
  <c r="E82" i="8"/>
  <c r="D82" i="8"/>
  <c r="C82" i="8"/>
  <c r="B82" i="8"/>
  <c r="V73" i="8"/>
  <c r="Q73" i="8"/>
  <c r="L73" i="8"/>
  <c r="V72" i="8"/>
  <c r="Q72" i="8"/>
  <c r="L72" i="8"/>
  <c r="V71" i="8"/>
  <c r="Q71" i="8"/>
  <c r="L71" i="8"/>
  <c r="AF59" i="8"/>
  <c r="AA59" i="8"/>
  <c r="V59" i="8"/>
  <c r="Q59" i="8"/>
  <c r="L59" i="8"/>
  <c r="AF58" i="8"/>
  <c r="AA58" i="8"/>
  <c r="V58" i="8"/>
  <c r="Q58" i="8"/>
  <c r="L58" i="8"/>
  <c r="AF57" i="8"/>
  <c r="AA57" i="8"/>
  <c r="V57" i="8"/>
  <c r="Q57" i="8"/>
  <c r="L57" i="8"/>
  <c r="AF56" i="8"/>
  <c r="AA56" i="8"/>
  <c r="V56" i="8"/>
  <c r="Q56" i="8"/>
  <c r="L56" i="8"/>
  <c r="AF55" i="8"/>
  <c r="AA55" i="8"/>
  <c r="V55" i="8"/>
  <c r="Q55" i="8"/>
  <c r="L55" i="8"/>
  <c r="AF54" i="8"/>
  <c r="AA54" i="8"/>
  <c r="V54" i="8"/>
  <c r="Q54" i="8"/>
  <c r="L54" i="8"/>
  <c r="G54" i="8"/>
  <c r="F54" i="8"/>
  <c r="E54" i="8"/>
  <c r="D54" i="8"/>
  <c r="D71" i="8" s="1"/>
  <c r="C54" i="8"/>
  <c r="C71" i="8" s="1"/>
  <c r="B54" i="8"/>
  <c r="AP43" i="8"/>
  <c r="AK43" i="8"/>
  <c r="AF43" i="8"/>
  <c r="AA43" i="8"/>
  <c r="V43" i="8"/>
  <c r="Q43" i="8"/>
  <c r="L43" i="8"/>
  <c r="AP42" i="8"/>
  <c r="AK42" i="8"/>
  <c r="AF42" i="8"/>
  <c r="AA42" i="8"/>
  <c r="V42" i="8"/>
  <c r="Q42" i="8"/>
  <c r="L42" i="8"/>
  <c r="AP41" i="8"/>
  <c r="AK41" i="8"/>
  <c r="AF41" i="8"/>
  <c r="AA41" i="8"/>
  <c r="V41" i="8"/>
  <c r="Q41" i="8"/>
  <c r="L41" i="8"/>
  <c r="AP40" i="8"/>
  <c r="AK40" i="8"/>
  <c r="AF40" i="8"/>
  <c r="AA40" i="8"/>
  <c r="V40" i="8"/>
  <c r="Q40" i="8"/>
  <c r="L40" i="8"/>
  <c r="AP39" i="8"/>
  <c r="AK39" i="8"/>
  <c r="AF39" i="8"/>
  <c r="AA39" i="8"/>
  <c r="V39" i="8"/>
  <c r="Q39" i="8"/>
  <c r="L39" i="8"/>
  <c r="AP38" i="8"/>
  <c r="AK38" i="8"/>
  <c r="AF38" i="8"/>
  <c r="AA38" i="8"/>
  <c r="V38" i="8"/>
  <c r="Q38" i="8"/>
  <c r="L38" i="8"/>
  <c r="AP37" i="8"/>
  <c r="AK37" i="8"/>
  <c r="AF37" i="8"/>
  <c r="AA37" i="8"/>
  <c r="V37" i="8"/>
  <c r="Q37" i="8"/>
  <c r="L37" i="8"/>
  <c r="AP36" i="8"/>
  <c r="AK36" i="8"/>
  <c r="AF36" i="8"/>
  <c r="AA36" i="8"/>
  <c r="V36" i="8"/>
  <c r="Q36" i="8"/>
  <c r="L36" i="8"/>
  <c r="AP35" i="8"/>
  <c r="AK35" i="8"/>
  <c r="AF35" i="8"/>
  <c r="AA35" i="8"/>
  <c r="V35" i="8"/>
  <c r="Q35" i="8"/>
  <c r="L35" i="8"/>
  <c r="AP34" i="8"/>
  <c r="AK34" i="8"/>
  <c r="AF34" i="8"/>
  <c r="AA34" i="8"/>
  <c r="V34" i="8"/>
  <c r="Q34" i="8"/>
  <c r="L34" i="8"/>
  <c r="AP33" i="8"/>
  <c r="AK33" i="8"/>
  <c r="AF33" i="8"/>
  <c r="AA33" i="8"/>
  <c r="V33" i="8"/>
  <c r="Q33" i="8"/>
  <c r="L33" i="8"/>
  <c r="AP32" i="8"/>
  <c r="AK32" i="8"/>
  <c r="AF32" i="8"/>
  <c r="AA32" i="8"/>
  <c r="V32" i="8"/>
  <c r="Q32" i="8"/>
  <c r="L32" i="8"/>
  <c r="G30" i="8"/>
  <c r="F30" i="8"/>
  <c r="E30" i="8"/>
  <c r="D30" i="8"/>
  <c r="C30" i="8"/>
  <c r="B30" i="8"/>
  <c r="AP107" i="7"/>
  <c r="AK107" i="7"/>
  <c r="AF107" i="7"/>
  <c r="AA107" i="7"/>
  <c r="V107" i="7"/>
  <c r="Q107" i="7"/>
  <c r="L107" i="7"/>
  <c r="AP106" i="7"/>
  <c r="AK106" i="7"/>
  <c r="AF106" i="7"/>
  <c r="AA106" i="7"/>
  <c r="V106" i="7"/>
  <c r="Q106" i="7"/>
  <c r="L106" i="7"/>
  <c r="AP105" i="7"/>
  <c r="AK105" i="7"/>
  <c r="AF105" i="7"/>
  <c r="AA105" i="7"/>
  <c r="V105" i="7"/>
  <c r="Q105" i="7"/>
  <c r="L105" i="7"/>
  <c r="AP104" i="7"/>
  <c r="AK104" i="7"/>
  <c r="AF104" i="7"/>
  <c r="AA104" i="7"/>
  <c r="V104" i="7"/>
  <c r="Q104" i="7"/>
  <c r="L104" i="7"/>
  <c r="AP103" i="7"/>
  <c r="AK103" i="7"/>
  <c r="AF103" i="7"/>
  <c r="AA103" i="7"/>
  <c r="V103" i="7"/>
  <c r="Q103" i="7"/>
  <c r="L103" i="7"/>
  <c r="AP102" i="7"/>
  <c r="AK102" i="7"/>
  <c r="AF102" i="7"/>
  <c r="AA102" i="7"/>
  <c r="V102" i="7"/>
  <c r="Q102" i="7"/>
  <c r="L102" i="7"/>
  <c r="AP101" i="7"/>
  <c r="AK101" i="7"/>
  <c r="AF101" i="7"/>
  <c r="AA101" i="7"/>
  <c r="V101" i="7"/>
  <c r="Q101" i="7"/>
  <c r="L101" i="7"/>
  <c r="AP100" i="7"/>
  <c r="AK100" i="7"/>
  <c r="AF100" i="7"/>
  <c r="AA100" i="7"/>
  <c r="V100" i="7"/>
  <c r="Q100" i="7"/>
  <c r="L100" i="7"/>
  <c r="AP99" i="7"/>
  <c r="AK99" i="7"/>
  <c r="AF99" i="7"/>
  <c r="AA99" i="7"/>
  <c r="V99" i="7"/>
  <c r="Q99" i="7"/>
  <c r="L99" i="7"/>
  <c r="AP98" i="7"/>
  <c r="AK98" i="7"/>
  <c r="AF98" i="7"/>
  <c r="AA98" i="7"/>
  <c r="V98" i="7"/>
  <c r="Q98" i="7"/>
  <c r="L98" i="7"/>
  <c r="AP97" i="7"/>
  <c r="AK97" i="7"/>
  <c r="AF97" i="7"/>
  <c r="AA97" i="7"/>
  <c r="V97" i="7"/>
  <c r="Q97" i="7"/>
  <c r="L97" i="7"/>
  <c r="AP96" i="7"/>
  <c r="AK96" i="7"/>
  <c r="AF96" i="7"/>
  <c r="AA96" i="7"/>
  <c r="V96" i="7"/>
  <c r="Q96" i="7"/>
  <c r="L96" i="7"/>
  <c r="AP95" i="7"/>
  <c r="AK95" i="7"/>
  <c r="AF95" i="7"/>
  <c r="AA95" i="7"/>
  <c r="V95" i="7"/>
  <c r="Q95" i="7"/>
  <c r="L95" i="7"/>
  <c r="AP94" i="7"/>
  <c r="AK94" i="7"/>
  <c r="AF94" i="7"/>
  <c r="AA94" i="7"/>
  <c r="V94" i="7"/>
  <c r="Q94" i="7"/>
  <c r="L94" i="7"/>
  <c r="AP93" i="7"/>
  <c r="AK93" i="7"/>
  <c r="AF93" i="7"/>
  <c r="AA93" i="7"/>
  <c r="V93" i="7"/>
  <c r="Q93" i="7"/>
  <c r="L93" i="7"/>
  <c r="AP92" i="7"/>
  <c r="AK92" i="7"/>
  <c r="AF92" i="7"/>
  <c r="AA92" i="7"/>
  <c r="V92" i="7"/>
  <c r="Q92" i="7"/>
  <c r="L92" i="7"/>
  <c r="AP91" i="7"/>
  <c r="AK91" i="7"/>
  <c r="AF91" i="7"/>
  <c r="AA91" i="7"/>
  <c r="V91" i="7"/>
  <c r="Q91" i="7"/>
  <c r="L91" i="7"/>
  <c r="AP90" i="7"/>
  <c r="AK90" i="7"/>
  <c r="AF90" i="7"/>
  <c r="AA90" i="7"/>
  <c r="V90" i="7"/>
  <c r="Q90" i="7"/>
  <c r="L90" i="7"/>
  <c r="AP89" i="7"/>
  <c r="AK89" i="7"/>
  <c r="AF89" i="7"/>
  <c r="AA89" i="7"/>
  <c r="V89" i="7"/>
  <c r="Q89" i="7"/>
  <c r="L89" i="7"/>
  <c r="AP88" i="7"/>
  <c r="AK88" i="7"/>
  <c r="AF88" i="7"/>
  <c r="AA88" i="7"/>
  <c r="V88" i="7"/>
  <c r="Q88" i="7"/>
  <c r="L88" i="7"/>
  <c r="AP87" i="7"/>
  <c r="AK87" i="7"/>
  <c r="AF87" i="7"/>
  <c r="AA87" i="7"/>
  <c r="V87" i="7"/>
  <c r="Q87" i="7"/>
  <c r="L87" i="7"/>
  <c r="AP86" i="7"/>
  <c r="AK86" i="7"/>
  <c r="AF86" i="7"/>
  <c r="AA86" i="7"/>
  <c r="V86" i="7"/>
  <c r="Q86" i="7"/>
  <c r="L86" i="7"/>
  <c r="AP85" i="7"/>
  <c r="AK85" i="7"/>
  <c r="AF85" i="7"/>
  <c r="AA85" i="7"/>
  <c r="V85" i="7"/>
  <c r="Q85" i="7"/>
  <c r="L85" i="7"/>
  <c r="AP84" i="7"/>
  <c r="AK84" i="7"/>
  <c r="AF84" i="7"/>
  <c r="AA84" i="7"/>
  <c r="V84" i="7"/>
  <c r="Q84" i="7"/>
  <c r="L84" i="7"/>
  <c r="G82" i="7"/>
  <c r="F82" i="7"/>
  <c r="E82" i="7"/>
  <c r="D82" i="7"/>
  <c r="C82" i="7"/>
  <c r="B82" i="7"/>
  <c r="V73" i="7"/>
  <c r="Q73" i="7"/>
  <c r="L73" i="7"/>
  <c r="V72" i="7"/>
  <c r="Q72" i="7"/>
  <c r="L72" i="7"/>
  <c r="V71" i="7"/>
  <c r="Q71" i="7"/>
  <c r="L71" i="7"/>
  <c r="AF59" i="7"/>
  <c r="AA59" i="7"/>
  <c r="V59" i="7"/>
  <c r="Q59" i="7"/>
  <c r="L59" i="7"/>
  <c r="AF58" i="7"/>
  <c r="AA58" i="7"/>
  <c r="V58" i="7"/>
  <c r="Q58" i="7"/>
  <c r="L58" i="7"/>
  <c r="AF57" i="7"/>
  <c r="AA57" i="7"/>
  <c r="V57" i="7"/>
  <c r="Q57" i="7"/>
  <c r="L57" i="7"/>
  <c r="AF56" i="7"/>
  <c r="AA56" i="7"/>
  <c r="V56" i="7"/>
  <c r="Q56" i="7"/>
  <c r="L56" i="7"/>
  <c r="AF55" i="7"/>
  <c r="AA55" i="7"/>
  <c r="V55" i="7"/>
  <c r="Q55" i="7"/>
  <c r="L55" i="7"/>
  <c r="AF54" i="7"/>
  <c r="AA54" i="7"/>
  <c r="V54" i="7"/>
  <c r="Q54" i="7"/>
  <c r="L54" i="7"/>
  <c r="G54" i="7"/>
  <c r="F54" i="7"/>
  <c r="E54" i="7"/>
  <c r="D54" i="7"/>
  <c r="C54" i="7"/>
  <c r="C71" i="7" s="1"/>
  <c r="B54" i="7"/>
  <c r="B71" i="7" s="1"/>
  <c r="AP43" i="7"/>
  <c r="AK43" i="7"/>
  <c r="AF43" i="7"/>
  <c r="AA43" i="7"/>
  <c r="V43" i="7"/>
  <c r="Q43" i="7"/>
  <c r="L43" i="7"/>
  <c r="AP42" i="7"/>
  <c r="AK42" i="7"/>
  <c r="AF42" i="7"/>
  <c r="AA42" i="7"/>
  <c r="V42" i="7"/>
  <c r="Q42" i="7"/>
  <c r="L42" i="7"/>
  <c r="AP41" i="7"/>
  <c r="AK41" i="7"/>
  <c r="AF41" i="7"/>
  <c r="AA41" i="7"/>
  <c r="V41" i="7"/>
  <c r="Q41" i="7"/>
  <c r="L41" i="7"/>
  <c r="AP40" i="7"/>
  <c r="AK40" i="7"/>
  <c r="AF40" i="7"/>
  <c r="AA40" i="7"/>
  <c r="V40" i="7"/>
  <c r="Q40" i="7"/>
  <c r="L40" i="7"/>
  <c r="AP39" i="7"/>
  <c r="AK39" i="7"/>
  <c r="AF39" i="7"/>
  <c r="AA39" i="7"/>
  <c r="V39" i="7"/>
  <c r="Q39" i="7"/>
  <c r="L39" i="7"/>
  <c r="AP38" i="7"/>
  <c r="AK38" i="7"/>
  <c r="AF38" i="7"/>
  <c r="AA38" i="7"/>
  <c r="V38" i="7"/>
  <c r="Q38" i="7"/>
  <c r="L38" i="7"/>
  <c r="AP37" i="7"/>
  <c r="AK37" i="7"/>
  <c r="AF37" i="7"/>
  <c r="AA37" i="7"/>
  <c r="V37" i="7"/>
  <c r="Q37" i="7"/>
  <c r="L37" i="7"/>
  <c r="AP36" i="7"/>
  <c r="AK36" i="7"/>
  <c r="AF36" i="7"/>
  <c r="AA36" i="7"/>
  <c r="V36" i="7"/>
  <c r="Q36" i="7"/>
  <c r="L36" i="7"/>
  <c r="AP35" i="7"/>
  <c r="AK35" i="7"/>
  <c r="AF35" i="7"/>
  <c r="AA35" i="7"/>
  <c r="V35" i="7"/>
  <c r="Q35" i="7"/>
  <c r="L35" i="7"/>
  <c r="AP34" i="7"/>
  <c r="AK34" i="7"/>
  <c r="AF34" i="7"/>
  <c r="AA34" i="7"/>
  <c r="V34" i="7"/>
  <c r="Q34" i="7"/>
  <c r="L34" i="7"/>
  <c r="AP33" i="7"/>
  <c r="AK33" i="7"/>
  <c r="AF33" i="7"/>
  <c r="AA33" i="7"/>
  <c r="V33" i="7"/>
  <c r="Q33" i="7"/>
  <c r="L33" i="7"/>
  <c r="AP32" i="7"/>
  <c r="AK32" i="7"/>
  <c r="AF32" i="7"/>
  <c r="AA32" i="7"/>
  <c r="V32" i="7"/>
  <c r="Q32" i="7"/>
  <c r="L32" i="7"/>
  <c r="G30" i="7"/>
  <c r="F30" i="7"/>
  <c r="E30" i="7"/>
  <c r="D30" i="7"/>
  <c r="C30" i="7"/>
  <c r="B30" i="7"/>
  <c r="AP107" i="5"/>
  <c r="AK107" i="5"/>
  <c r="AF107" i="5"/>
  <c r="AA107" i="5"/>
  <c r="V107" i="5"/>
  <c r="Q107" i="5"/>
  <c r="L107" i="5"/>
  <c r="AP106" i="5"/>
  <c r="AK106" i="5"/>
  <c r="AF106" i="5"/>
  <c r="AA106" i="5"/>
  <c r="V106" i="5"/>
  <c r="Q106" i="5"/>
  <c r="L106" i="5"/>
  <c r="AP105" i="5"/>
  <c r="AK105" i="5"/>
  <c r="AF105" i="5"/>
  <c r="AA105" i="5"/>
  <c r="V105" i="5"/>
  <c r="Q105" i="5"/>
  <c r="L105" i="5"/>
  <c r="AP104" i="5"/>
  <c r="AK104" i="5"/>
  <c r="AF104" i="5"/>
  <c r="AA104" i="5"/>
  <c r="V104" i="5"/>
  <c r="Q104" i="5"/>
  <c r="L104" i="5"/>
  <c r="AP103" i="5"/>
  <c r="AK103" i="5"/>
  <c r="AF103" i="5"/>
  <c r="AA103" i="5"/>
  <c r="V103" i="5"/>
  <c r="Q103" i="5"/>
  <c r="L103" i="5"/>
  <c r="AP102" i="5"/>
  <c r="AK102" i="5"/>
  <c r="AF102" i="5"/>
  <c r="AA102" i="5"/>
  <c r="V102" i="5"/>
  <c r="Q102" i="5"/>
  <c r="L102" i="5"/>
  <c r="AP101" i="5"/>
  <c r="AK101" i="5"/>
  <c r="AF101" i="5"/>
  <c r="AA101" i="5"/>
  <c r="V101" i="5"/>
  <c r="Q101" i="5"/>
  <c r="L101" i="5"/>
  <c r="AP100" i="5"/>
  <c r="AK100" i="5"/>
  <c r="AF100" i="5"/>
  <c r="AA100" i="5"/>
  <c r="V100" i="5"/>
  <c r="Q100" i="5"/>
  <c r="L100" i="5"/>
  <c r="AP99" i="5"/>
  <c r="AK99" i="5"/>
  <c r="AF99" i="5"/>
  <c r="AA99" i="5"/>
  <c r="V99" i="5"/>
  <c r="Q99" i="5"/>
  <c r="L99" i="5"/>
  <c r="AP98" i="5"/>
  <c r="AK98" i="5"/>
  <c r="AF98" i="5"/>
  <c r="AA98" i="5"/>
  <c r="V98" i="5"/>
  <c r="Q98" i="5"/>
  <c r="L98" i="5"/>
  <c r="AP97" i="5"/>
  <c r="AK97" i="5"/>
  <c r="AF97" i="5"/>
  <c r="AA97" i="5"/>
  <c r="V97" i="5"/>
  <c r="Q97" i="5"/>
  <c r="L97" i="5"/>
  <c r="AP96" i="5"/>
  <c r="AK96" i="5"/>
  <c r="AF96" i="5"/>
  <c r="AA96" i="5"/>
  <c r="V96" i="5"/>
  <c r="Q96" i="5"/>
  <c r="L96" i="5"/>
  <c r="AP95" i="5"/>
  <c r="AK95" i="5"/>
  <c r="AF95" i="5"/>
  <c r="AA95" i="5"/>
  <c r="V95" i="5"/>
  <c r="Q95" i="5"/>
  <c r="L95" i="5"/>
  <c r="AP94" i="5"/>
  <c r="AK94" i="5"/>
  <c r="AF94" i="5"/>
  <c r="AA94" i="5"/>
  <c r="V94" i="5"/>
  <c r="Q94" i="5"/>
  <c r="L94" i="5"/>
  <c r="AP93" i="5"/>
  <c r="AK93" i="5"/>
  <c r="AF93" i="5"/>
  <c r="AA93" i="5"/>
  <c r="V93" i="5"/>
  <c r="Q93" i="5"/>
  <c r="L93" i="5"/>
  <c r="AP92" i="5"/>
  <c r="AK92" i="5"/>
  <c r="AF92" i="5"/>
  <c r="AA92" i="5"/>
  <c r="V92" i="5"/>
  <c r="Q92" i="5"/>
  <c r="L92" i="5"/>
  <c r="AP91" i="5"/>
  <c r="AK91" i="5"/>
  <c r="AF91" i="5"/>
  <c r="AA91" i="5"/>
  <c r="V91" i="5"/>
  <c r="Q91" i="5"/>
  <c r="L91" i="5"/>
  <c r="AP90" i="5"/>
  <c r="AK90" i="5"/>
  <c r="AF90" i="5"/>
  <c r="AA90" i="5"/>
  <c r="V90" i="5"/>
  <c r="Q90" i="5"/>
  <c r="L90" i="5"/>
  <c r="AP89" i="5"/>
  <c r="AK89" i="5"/>
  <c r="AF89" i="5"/>
  <c r="AA89" i="5"/>
  <c r="V89" i="5"/>
  <c r="Q89" i="5"/>
  <c r="L89" i="5"/>
  <c r="AP88" i="5"/>
  <c r="AK88" i="5"/>
  <c r="AF88" i="5"/>
  <c r="AA88" i="5"/>
  <c r="V88" i="5"/>
  <c r="Q88" i="5"/>
  <c r="L88" i="5"/>
  <c r="AP87" i="5"/>
  <c r="AK87" i="5"/>
  <c r="AF87" i="5"/>
  <c r="AA87" i="5"/>
  <c r="V87" i="5"/>
  <c r="Q87" i="5"/>
  <c r="L87" i="5"/>
  <c r="AP86" i="5"/>
  <c r="AK86" i="5"/>
  <c r="AF86" i="5"/>
  <c r="AA86" i="5"/>
  <c r="V86" i="5"/>
  <c r="Q86" i="5"/>
  <c r="L86" i="5"/>
  <c r="AP85" i="5"/>
  <c r="AK85" i="5"/>
  <c r="AF85" i="5"/>
  <c r="AA85" i="5"/>
  <c r="V85" i="5"/>
  <c r="Q85" i="5"/>
  <c r="L85" i="5"/>
  <c r="AP84" i="5"/>
  <c r="AK84" i="5"/>
  <c r="AF84" i="5"/>
  <c r="AA84" i="5"/>
  <c r="V84" i="5"/>
  <c r="Q84" i="5"/>
  <c r="L84" i="5"/>
  <c r="G82" i="5"/>
  <c r="F82" i="5"/>
  <c r="E82" i="5"/>
  <c r="D82" i="5"/>
  <c r="C82" i="5"/>
  <c r="B82" i="5"/>
  <c r="V73" i="5"/>
  <c r="Q73" i="5"/>
  <c r="L73" i="5"/>
  <c r="V72" i="5"/>
  <c r="Q72" i="5"/>
  <c r="L72" i="5"/>
  <c r="V71" i="5"/>
  <c r="Q71" i="5"/>
  <c r="L71" i="5"/>
  <c r="AF59" i="5"/>
  <c r="AA59" i="5"/>
  <c r="V59" i="5"/>
  <c r="Q59" i="5"/>
  <c r="L59" i="5"/>
  <c r="AF58" i="5"/>
  <c r="AA58" i="5"/>
  <c r="V58" i="5"/>
  <c r="Q58" i="5"/>
  <c r="L58" i="5"/>
  <c r="AF57" i="5"/>
  <c r="AA57" i="5"/>
  <c r="V57" i="5"/>
  <c r="Q57" i="5"/>
  <c r="L57" i="5"/>
  <c r="AF56" i="5"/>
  <c r="AA56" i="5"/>
  <c r="V56" i="5"/>
  <c r="Q56" i="5"/>
  <c r="L56" i="5"/>
  <c r="AF55" i="5"/>
  <c r="AA55" i="5"/>
  <c r="V55" i="5"/>
  <c r="Q55" i="5"/>
  <c r="L55" i="5"/>
  <c r="AF54" i="5"/>
  <c r="AA54" i="5"/>
  <c r="V54" i="5"/>
  <c r="Q54" i="5"/>
  <c r="L54" i="5"/>
  <c r="G54" i="5"/>
  <c r="F54" i="5"/>
  <c r="E54" i="5"/>
  <c r="D54" i="5"/>
  <c r="C54" i="5"/>
  <c r="C71" i="5" s="1"/>
  <c r="B54" i="5"/>
  <c r="B71" i="5" s="1"/>
  <c r="AP43" i="5"/>
  <c r="AK43" i="5"/>
  <c r="AF43" i="5"/>
  <c r="AA43" i="5"/>
  <c r="V43" i="5"/>
  <c r="Q43" i="5"/>
  <c r="L43" i="5"/>
  <c r="AP42" i="5"/>
  <c r="AK42" i="5"/>
  <c r="AF42" i="5"/>
  <c r="AA42" i="5"/>
  <c r="V42" i="5"/>
  <c r="Q42" i="5"/>
  <c r="L42" i="5"/>
  <c r="AP41" i="5"/>
  <c r="AK41" i="5"/>
  <c r="AF41" i="5"/>
  <c r="AA41" i="5"/>
  <c r="V41" i="5"/>
  <c r="Q41" i="5"/>
  <c r="L41" i="5"/>
  <c r="AP40" i="5"/>
  <c r="AK40" i="5"/>
  <c r="AF40" i="5"/>
  <c r="AA40" i="5"/>
  <c r="V40" i="5"/>
  <c r="Q40" i="5"/>
  <c r="L40" i="5"/>
  <c r="AP39" i="5"/>
  <c r="AK39" i="5"/>
  <c r="AF39" i="5"/>
  <c r="AA39" i="5"/>
  <c r="V39" i="5"/>
  <c r="Q39" i="5"/>
  <c r="L39" i="5"/>
  <c r="AP38" i="5"/>
  <c r="AK38" i="5"/>
  <c r="AF38" i="5"/>
  <c r="AA38" i="5"/>
  <c r="V38" i="5"/>
  <c r="Q38" i="5"/>
  <c r="L38" i="5"/>
  <c r="AP37" i="5"/>
  <c r="AK37" i="5"/>
  <c r="AF37" i="5"/>
  <c r="AA37" i="5"/>
  <c r="V37" i="5"/>
  <c r="Q37" i="5"/>
  <c r="L37" i="5"/>
  <c r="AP36" i="5"/>
  <c r="AK36" i="5"/>
  <c r="AF36" i="5"/>
  <c r="AA36" i="5"/>
  <c r="V36" i="5"/>
  <c r="Q36" i="5"/>
  <c r="L36" i="5"/>
  <c r="AP35" i="5"/>
  <c r="AK35" i="5"/>
  <c r="AF35" i="5"/>
  <c r="AA35" i="5"/>
  <c r="V35" i="5"/>
  <c r="Q35" i="5"/>
  <c r="L35" i="5"/>
  <c r="AP34" i="5"/>
  <c r="AK34" i="5"/>
  <c r="AF34" i="5"/>
  <c r="AA34" i="5"/>
  <c r="V34" i="5"/>
  <c r="Q34" i="5"/>
  <c r="L34" i="5"/>
  <c r="AP33" i="5"/>
  <c r="AK33" i="5"/>
  <c r="AF33" i="5"/>
  <c r="AA33" i="5"/>
  <c r="V33" i="5"/>
  <c r="Q33" i="5"/>
  <c r="L33" i="5"/>
  <c r="AP32" i="5"/>
  <c r="AK32" i="5"/>
  <c r="AF32" i="5"/>
  <c r="AA32" i="5"/>
  <c r="V32" i="5"/>
  <c r="Q32" i="5"/>
  <c r="L32" i="5"/>
  <c r="G30" i="5"/>
  <c r="F30" i="5"/>
  <c r="E30" i="5"/>
  <c r="D30" i="5"/>
  <c r="C30" i="5"/>
  <c r="B30" i="5"/>
  <c r="AP107" i="34"/>
  <c r="AK107" i="34"/>
  <c r="AF107" i="34"/>
  <c r="AA107" i="34"/>
  <c r="V107" i="34"/>
  <c r="Q107" i="34"/>
  <c r="L107" i="34"/>
  <c r="AP106" i="34"/>
  <c r="AK106" i="34"/>
  <c r="AF106" i="34"/>
  <c r="AA106" i="34"/>
  <c r="V106" i="34"/>
  <c r="Q106" i="34"/>
  <c r="L106" i="34"/>
  <c r="AP105" i="34"/>
  <c r="AK105" i="34"/>
  <c r="AF105" i="34"/>
  <c r="AA105" i="34"/>
  <c r="V105" i="34"/>
  <c r="Q105" i="34"/>
  <c r="L105" i="34"/>
  <c r="AP104" i="34"/>
  <c r="AK104" i="34"/>
  <c r="AF104" i="34"/>
  <c r="AA104" i="34"/>
  <c r="V104" i="34"/>
  <c r="Q104" i="34"/>
  <c r="L104" i="34"/>
  <c r="AP103" i="34"/>
  <c r="AK103" i="34"/>
  <c r="AF103" i="34"/>
  <c r="AA103" i="34"/>
  <c r="V103" i="34"/>
  <c r="Q103" i="34"/>
  <c r="L103" i="34"/>
  <c r="AP102" i="34"/>
  <c r="AK102" i="34"/>
  <c r="AF102" i="34"/>
  <c r="AA102" i="34"/>
  <c r="V102" i="34"/>
  <c r="Q102" i="34"/>
  <c r="L102" i="34"/>
  <c r="AP101" i="34"/>
  <c r="AK101" i="34"/>
  <c r="AF101" i="34"/>
  <c r="AA101" i="34"/>
  <c r="V101" i="34"/>
  <c r="Q101" i="34"/>
  <c r="L101" i="34"/>
  <c r="AP100" i="34"/>
  <c r="AK100" i="34"/>
  <c r="AF100" i="34"/>
  <c r="AA100" i="34"/>
  <c r="V100" i="34"/>
  <c r="Q100" i="34"/>
  <c r="L100" i="34"/>
  <c r="AP99" i="34"/>
  <c r="AK99" i="34"/>
  <c r="AF99" i="34"/>
  <c r="AA99" i="34"/>
  <c r="V99" i="34"/>
  <c r="Q99" i="34"/>
  <c r="L99" i="34"/>
  <c r="AP98" i="34"/>
  <c r="AK98" i="34"/>
  <c r="AF98" i="34"/>
  <c r="AA98" i="34"/>
  <c r="V98" i="34"/>
  <c r="Q98" i="34"/>
  <c r="L98" i="34"/>
  <c r="AP97" i="34"/>
  <c r="AK97" i="34"/>
  <c r="AF97" i="34"/>
  <c r="AA97" i="34"/>
  <c r="V97" i="34"/>
  <c r="Q97" i="34"/>
  <c r="L97" i="34"/>
  <c r="AP96" i="34"/>
  <c r="AK96" i="34"/>
  <c r="AF96" i="34"/>
  <c r="AA96" i="34"/>
  <c r="V96" i="34"/>
  <c r="Q96" i="34"/>
  <c r="L96" i="34"/>
  <c r="AP95" i="34"/>
  <c r="AK95" i="34"/>
  <c r="AF95" i="34"/>
  <c r="AA95" i="34"/>
  <c r="V95" i="34"/>
  <c r="Q95" i="34"/>
  <c r="L95" i="34"/>
  <c r="AP94" i="34"/>
  <c r="AK94" i="34"/>
  <c r="AF94" i="34"/>
  <c r="AA94" i="34"/>
  <c r="V94" i="34"/>
  <c r="Q94" i="34"/>
  <c r="L94" i="34"/>
  <c r="AP93" i="34"/>
  <c r="AK93" i="34"/>
  <c r="AF93" i="34"/>
  <c r="AA93" i="34"/>
  <c r="V93" i="34"/>
  <c r="Q93" i="34"/>
  <c r="L93" i="34"/>
  <c r="AP92" i="34"/>
  <c r="AK92" i="34"/>
  <c r="AF92" i="34"/>
  <c r="AA92" i="34"/>
  <c r="V92" i="34"/>
  <c r="Q92" i="34"/>
  <c r="L92" i="34"/>
  <c r="AP91" i="34"/>
  <c r="AK91" i="34"/>
  <c r="AF91" i="34"/>
  <c r="AA91" i="34"/>
  <c r="V91" i="34"/>
  <c r="Q91" i="34"/>
  <c r="L91" i="34"/>
  <c r="AP90" i="34"/>
  <c r="AK90" i="34"/>
  <c r="AF90" i="34"/>
  <c r="AA90" i="34"/>
  <c r="V90" i="34"/>
  <c r="Q90" i="34"/>
  <c r="L90" i="34"/>
  <c r="AP89" i="34"/>
  <c r="AK89" i="34"/>
  <c r="AF89" i="34"/>
  <c r="AA89" i="34"/>
  <c r="V89" i="34"/>
  <c r="Q89" i="34"/>
  <c r="L89" i="34"/>
  <c r="AP88" i="34"/>
  <c r="AK88" i="34"/>
  <c r="AF88" i="34"/>
  <c r="AA88" i="34"/>
  <c r="V88" i="34"/>
  <c r="Q88" i="34"/>
  <c r="L88" i="34"/>
  <c r="AP87" i="34"/>
  <c r="AK87" i="34"/>
  <c r="AF87" i="34"/>
  <c r="AA87" i="34"/>
  <c r="V87" i="34"/>
  <c r="Q87" i="34"/>
  <c r="L87" i="34"/>
  <c r="AP86" i="34"/>
  <c r="AK86" i="34"/>
  <c r="AF86" i="34"/>
  <c r="AA86" i="34"/>
  <c r="V86" i="34"/>
  <c r="Q86" i="34"/>
  <c r="L86" i="34"/>
  <c r="AP85" i="34"/>
  <c r="AK85" i="34"/>
  <c r="AF85" i="34"/>
  <c r="AA85" i="34"/>
  <c r="V85" i="34"/>
  <c r="Q85" i="34"/>
  <c r="L85" i="34"/>
  <c r="AP84" i="34"/>
  <c r="AK84" i="34"/>
  <c r="AF84" i="34"/>
  <c r="AA84" i="34"/>
  <c r="V84" i="34"/>
  <c r="Q84" i="34"/>
  <c r="L84" i="34"/>
  <c r="G82" i="34"/>
  <c r="F82" i="34"/>
  <c r="E82" i="34"/>
  <c r="D82" i="34"/>
  <c r="C82" i="34"/>
  <c r="B82" i="34"/>
  <c r="V73" i="34"/>
  <c r="Q73" i="34"/>
  <c r="L73" i="34"/>
  <c r="V72" i="34"/>
  <c r="Q72" i="34"/>
  <c r="L72" i="34"/>
  <c r="V71" i="34"/>
  <c r="Q71" i="34"/>
  <c r="L71" i="34"/>
  <c r="AF59" i="34"/>
  <c r="AA59" i="34"/>
  <c r="V59" i="34"/>
  <c r="Q59" i="34"/>
  <c r="L59" i="34"/>
  <c r="AF58" i="34"/>
  <c r="AA58" i="34"/>
  <c r="V58" i="34"/>
  <c r="Q58" i="34"/>
  <c r="L58" i="34"/>
  <c r="AF57" i="34"/>
  <c r="AA57" i="34"/>
  <c r="V57" i="34"/>
  <c r="Q57" i="34"/>
  <c r="L57" i="34"/>
  <c r="AF56" i="34"/>
  <c r="AA56" i="34"/>
  <c r="V56" i="34"/>
  <c r="Q56" i="34"/>
  <c r="L56" i="34"/>
  <c r="AF55" i="34"/>
  <c r="AA55" i="34"/>
  <c r="V55" i="34"/>
  <c r="Q55" i="34"/>
  <c r="L55" i="34"/>
  <c r="AF54" i="34"/>
  <c r="AA54" i="34"/>
  <c r="V54" i="34"/>
  <c r="Q54" i="34"/>
  <c r="L54" i="34"/>
  <c r="G54" i="34"/>
  <c r="F54" i="34"/>
  <c r="E54" i="34"/>
  <c r="D54" i="34"/>
  <c r="D71" i="34" s="1"/>
  <c r="C54" i="34"/>
  <c r="B54" i="34"/>
  <c r="B71" i="34" s="1"/>
  <c r="AP43" i="34"/>
  <c r="AK43" i="34"/>
  <c r="AF43" i="34"/>
  <c r="AA43" i="34"/>
  <c r="V43" i="34"/>
  <c r="Q43" i="34"/>
  <c r="L43" i="34"/>
  <c r="AP42" i="34"/>
  <c r="AK42" i="34"/>
  <c r="AF42" i="34"/>
  <c r="AA42" i="34"/>
  <c r="V42" i="34"/>
  <c r="Q42" i="34"/>
  <c r="L42" i="34"/>
  <c r="AP41" i="34"/>
  <c r="AK41" i="34"/>
  <c r="AF41" i="34"/>
  <c r="AA41" i="34"/>
  <c r="V41" i="34"/>
  <c r="Q41" i="34"/>
  <c r="L41" i="34"/>
  <c r="AP40" i="34"/>
  <c r="AK40" i="34"/>
  <c r="AF40" i="34"/>
  <c r="AA40" i="34"/>
  <c r="V40" i="34"/>
  <c r="Q40" i="34"/>
  <c r="L40" i="34"/>
  <c r="AP39" i="34"/>
  <c r="AK39" i="34"/>
  <c r="AF39" i="34"/>
  <c r="AA39" i="34"/>
  <c r="V39" i="34"/>
  <c r="Q39" i="34"/>
  <c r="L39" i="34"/>
  <c r="AP38" i="34"/>
  <c r="AK38" i="34"/>
  <c r="AF38" i="34"/>
  <c r="AA38" i="34"/>
  <c r="V38" i="34"/>
  <c r="Q38" i="34"/>
  <c r="L38" i="34"/>
  <c r="AP37" i="34"/>
  <c r="AK37" i="34"/>
  <c r="AF37" i="34"/>
  <c r="AA37" i="34"/>
  <c r="V37" i="34"/>
  <c r="Q37" i="34"/>
  <c r="L37" i="34"/>
  <c r="AP36" i="34"/>
  <c r="AK36" i="34"/>
  <c r="AF36" i="34"/>
  <c r="AA36" i="34"/>
  <c r="V36" i="34"/>
  <c r="Q36" i="34"/>
  <c r="L36" i="34"/>
  <c r="AP35" i="34"/>
  <c r="AK35" i="34"/>
  <c r="AF35" i="34"/>
  <c r="AA35" i="34"/>
  <c r="V35" i="34"/>
  <c r="Q35" i="34"/>
  <c r="L35" i="34"/>
  <c r="AP34" i="34"/>
  <c r="AK34" i="34"/>
  <c r="AF34" i="34"/>
  <c r="AA34" i="34"/>
  <c r="V34" i="34"/>
  <c r="Q34" i="34"/>
  <c r="L34" i="34"/>
  <c r="AP33" i="34"/>
  <c r="AK33" i="34"/>
  <c r="AF33" i="34"/>
  <c r="AA33" i="34"/>
  <c r="V33" i="34"/>
  <c r="Q33" i="34"/>
  <c r="L33" i="34"/>
  <c r="AP32" i="34"/>
  <c r="AK32" i="34"/>
  <c r="AF32" i="34"/>
  <c r="AA32" i="34"/>
  <c r="V32" i="34"/>
  <c r="Q32" i="34"/>
  <c r="L32" i="34"/>
  <c r="G30" i="34"/>
  <c r="F30" i="34"/>
  <c r="E30" i="34"/>
  <c r="D30" i="34"/>
  <c r="C30" i="34"/>
  <c r="B30" i="34"/>
  <c r="AP107" i="4"/>
  <c r="AK107" i="4"/>
  <c r="AF107" i="4"/>
  <c r="AA107" i="4"/>
  <c r="V107" i="4"/>
  <c r="Q107" i="4"/>
  <c r="L107" i="4"/>
  <c r="AP106" i="4"/>
  <c r="AK106" i="4"/>
  <c r="AF106" i="4"/>
  <c r="AA106" i="4"/>
  <c r="V106" i="4"/>
  <c r="Q106" i="4"/>
  <c r="L106" i="4"/>
  <c r="AP105" i="4"/>
  <c r="AK105" i="4"/>
  <c r="AF105" i="4"/>
  <c r="AA105" i="4"/>
  <c r="V105" i="4"/>
  <c r="Q105" i="4"/>
  <c r="L105" i="4"/>
  <c r="AP104" i="4"/>
  <c r="AK104" i="4"/>
  <c r="AF104" i="4"/>
  <c r="AA104" i="4"/>
  <c r="V104" i="4"/>
  <c r="Q104" i="4"/>
  <c r="L104" i="4"/>
  <c r="AP103" i="4"/>
  <c r="AK103" i="4"/>
  <c r="AF103" i="4"/>
  <c r="AA103" i="4"/>
  <c r="V103" i="4"/>
  <c r="Q103" i="4"/>
  <c r="L103" i="4"/>
  <c r="AP102" i="4"/>
  <c r="AK102" i="4"/>
  <c r="AF102" i="4"/>
  <c r="AA102" i="4"/>
  <c r="V102" i="4"/>
  <c r="Q102" i="4"/>
  <c r="L102" i="4"/>
  <c r="AP101" i="4"/>
  <c r="AK101" i="4"/>
  <c r="AF101" i="4"/>
  <c r="AA101" i="4"/>
  <c r="V101" i="4"/>
  <c r="Q101" i="4"/>
  <c r="L101" i="4"/>
  <c r="AP100" i="4"/>
  <c r="AK100" i="4"/>
  <c r="AF100" i="4"/>
  <c r="AA100" i="4"/>
  <c r="V100" i="4"/>
  <c r="Q100" i="4"/>
  <c r="L100" i="4"/>
  <c r="AP99" i="4"/>
  <c r="AK99" i="4"/>
  <c r="AF99" i="4"/>
  <c r="AA99" i="4"/>
  <c r="V99" i="4"/>
  <c r="Q99" i="4"/>
  <c r="L99" i="4"/>
  <c r="AP98" i="4"/>
  <c r="AK98" i="4"/>
  <c r="AF98" i="4"/>
  <c r="AA98" i="4"/>
  <c r="V98" i="4"/>
  <c r="Q98" i="4"/>
  <c r="L98" i="4"/>
  <c r="AP97" i="4"/>
  <c r="AK97" i="4"/>
  <c r="AF97" i="4"/>
  <c r="AA97" i="4"/>
  <c r="V97" i="4"/>
  <c r="Q97" i="4"/>
  <c r="L97" i="4"/>
  <c r="AP96" i="4"/>
  <c r="AK96" i="4"/>
  <c r="AF96" i="4"/>
  <c r="AA96" i="4"/>
  <c r="V96" i="4"/>
  <c r="Q96" i="4"/>
  <c r="L96" i="4"/>
  <c r="AP95" i="4"/>
  <c r="AK95" i="4"/>
  <c r="AF95" i="4"/>
  <c r="AA95" i="4"/>
  <c r="V95" i="4"/>
  <c r="Q95" i="4"/>
  <c r="L95" i="4"/>
  <c r="AP94" i="4"/>
  <c r="AK94" i="4"/>
  <c r="AF94" i="4"/>
  <c r="AA94" i="4"/>
  <c r="V94" i="4"/>
  <c r="Q94" i="4"/>
  <c r="L94" i="4"/>
  <c r="AP93" i="4"/>
  <c r="AK93" i="4"/>
  <c r="AF93" i="4"/>
  <c r="AA93" i="4"/>
  <c r="V93" i="4"/>
  <c r="Q93" i="4"/>
  <c r="L93" i="4"/>
  <c r="AP92" i="4"/>
  <c r="AK92" i="4"/>
  <c r="AF92" i="4"/>
  <c r="AA92" i="4"/>
  <c r="V92" i="4"/>
  <c r="Q92" i="4"/>
  <c r="L92" i="4"/>
  <c r="AP91" i="4"/>
  <c r="AK91" i="4"/>
  <c r="AF91" i="4"/>
  <c r="AA91" i="4"/>
  <c r="V91" i="4"/>
  <c r="Q91" i="4"/>
  <c r="L91" i="4"/>
  <c r="AP90" i="4"/>
  <c r="AK90" i="4"/>
  <c r="AF90" i="4"/>
  <c r="AA90" i="4"/>
  <c r="V90" i="4"/>
  <c r="Q90" i="4"/>
  <c r="L90" i="4"/>
  <c r="AP89" i="4"/>
  <c r="AK89" i="4"/>
  <c r="AF89" i="4"/>
  <c r="AA89" i="4"/>
  <c r="V89" i="4"/>
  <c r="Q89" i="4"/>
  <c r="L89" i="4"/>
  <c r="AP88" i="4"/>
  <c r="AK88" i="4"/>
  <c r="AF88" i="4"/>
  <c r="AA88" i="4"/>
  <c r="V88" i="4"/>
  <c r="Q88" i="4"/>
  <c r="L88" i="4"/>
  <c r="AP87" i="4"/>
  <c r="AK87" i="4"/>
  <c r="AF87" i="4"/>
  <c r="AA87" i="4"/>
  <c r="V87" i="4"/>
  <c r="Q87" i="4"/>
  <c r="L87" i="4"/>
  <c r="AP86" i="4"/>
  <c r="AK86" i="4"/>
  <c r="AF86" i="4"/>
  <c r="AA86" i="4"/>
  <c r="V86" i="4"/>
  <c r="Q86" i="4"/>
  <c r="L86" i="4"/>
  <c r="AP85" i="4"/>
  <c r="AK85" i="4"/>
  <c r="AF85" i="4"/>
  <c r="AA85" i="4"/>
  <c r="V85" i="4"/>
  <c r="Q85" i="4"/>
  <c r="L85" i="4"/>
  <c r="AP84" i="4"/>
  <c r="AK84" i="4"/>
  <c r="AF84" i="4"/>
  <c r="AA84" i="4"/>
  <c r="V84" i="4"/>
  <c r="Q84" i="4"/>
  <c r="L84" i="4"/>
  <c r="G82" i="4"/>
  <c r="F82" i="4"/>
  <c r="E82" i="4"/>
  <c r="D82" i="4"/>
  <c r="C82" i="4"/>
  <c r="B82" i="4"/>
  <c r="V73" i="4"/>
  <c r="Q73" i="4"/>
  <c r="L73" i="4"/>
  <c r="V72" i="4"/>
  <c r="Q72" i="4"/>
  <c r="L72" i="4"/>
  <c r="V71" i="4"/>
  <c r="Q71" i="4"/>
  <c r="L71" i="4"/>
  <c r="D71" i="4"/>
  <c r="AF59" i="4"/>
  <c r="AA59" i="4"/>
  <c r="V59" i="4"/>
  <c r="Q59" i="4"/>
  <c r="L59" i="4"/>
  <c r="AF58" i="4"/>
  <c r="AA58" i="4"/>
  <c r="V58" i="4"/>
  <c r="Q58" i="4"/>
  <c r="L58" i="4"/>
  <c r="AF57" i="4"/>
  <c r="AA57" i="4"/>
  <c r="V57" i="4"/>
  <c r="Q57" i="4"/>
  <c r="L57" i="4"/>
  <c r="AF56" i="4"/>
  <c r="AA56" i="4"/>
  <c r="V56" i="4"/>
  <c r="Q56" i="4"/>
  <c r="L56" i="4"/>
  <c r="AF55" i="4"/>
  <c r="AA55" i="4"/>
  <c r="V55" i="4"/>
  <c r="Q55" i="4"/>
  <c r="L55" i="4"/>
  <c r="AF54" i="4"/>
  <c r="AA54" i="4"/>
  <c r="V54" i="4"/>
  <c r="Q54" i="4"/>
  <c r="L54" i="4"/>
  <c r="G54" i="4"/>
  <c r="F54" i="4"/>
  <c r="E54" i="4"/>
  <c r="D54" i="4"/>
  <c r="C54" i="4"/>
  <c r="C71" i="4" s="1"/>
  <c r="B54" i="4"/>
  <c r="B71" i="4" s="1"/>
  <c r="AP43" i="4"/>
  <c r="AK43" i="4"/>
  <c r="AF43" i="4"/>
  <c r="AA43" i="4"/>
  <c r="V43" i="4"/>
  <c r="Q43" i="4"/>
  <c r="L43" i="4"/>
  <c r="AP42" i="4"/>
  <c r="AK42" i="4"/>
  <c r="AF42" i="4"/>
  <c r="AA42" i="4"/>
  <c r="V42" i="4"/>
  <c r="Q42" i="4"/>
  <c r="L42" i="4"/>
  <c r="AP41" i="4"/>
  <c r="AK41" i="4"/>
  <c r="AF41" i="4"/>
  <c r="AA41" i="4"/>
  <c r="V41" i="4"/>
  <c r="Q41" i="4"/>
  <c r="L41" i="4"/>
  <c r="AP40" i="4"/>
  <c r="AK40" i="4"/>
  <c r="AF40" i="4"/>
  <c r="AA40" i="4"/>
  <c r="V40" i="4"/>
  <c r="Q40" i="4"/>
  <c r="L40" i="4"/>
  <c r="AP39" i="4"/>
  <c r="AK39" i="4"/>
  <c r="AF39" i="4"/>
  <c r="AA39" i="4"/>
  <c r="V39" i="4"/>
  <c r="Q39" i="4"/>
  <c r="L39" i="4"/>
  <c r="AP38" i="4"/>
  <c r="AK38" i="4"/>
  <c r="AF38" i="4"/>
  <c r="AA38" i="4"/>
  <c r="V38" i="4"/>
  <c r="Q38" i="4"/>
  <c r="L38" i="4"/>
  <c r="AP37" i="4"/>
  <c r="AK37" i="4"/>
  <c r="AF37" i="4"/>
  <c r="AA37" i="4"/>
  <c r="V37" i="4"/>
  <c r="Q37" i="4"/>
  <c r="L37" i="4"/>
  <c r="AP36" i="4"/>
  <c r="AK36" i="4"/>
  <c r="AF36" i="4"/>
  <c r="AA36" i="4"/>
  <c r="V36" i="4"/>
  <c r="Q36" i="4"/>
  <c r="L36" i="4"/>
  <c r="AP35" i="4"/>
  <c r="AK35" i="4"/>
  <c r="AF35" i="4"/>
  <c r="AA35" i="4"/>
  <c r="V35" i="4"/>
  <c r="Q35" i="4"/>
  <c r="L35" i="4"/>
  <c r="AP34" i="4"/>
  <c r="AK34" i="4"/>
  <c r="AF34" i="4"/>
  <c r="AA34" i="4"/>
  <c r="V34" i="4"/>
  <c r="Q34" i="4"/>
  <c r="L34" i="4"/>
  <c r="AP33" i="4"/>
  <c r="AK33" i="4"/>
  <c r="AF33" i="4"/>
  <c r="AA33" i="4"/>
  <c r="V33" i="4"/>
  <c r="Q33" i="4"/>
  <c r="L33" i="4"/>
  <c r="AP32" i="4"/>
  <c r="AK32" i="4"/>
  <c r="AF32" i="4"/>
  <c r="AA32" i="4"/>
  <c r="V32" i="4"/>
  <c r="Q32" i="4"/>
  <c r="L32" i="4"/>
  <c r="G30" i="4"/>
  <c r="F30" i="4"/>
  <c r="E30" i="4"/>
  <c r="D30" i="4"/>
  <c r="C30" i="4"/>
  <c r="B30" i="4"/>
  <c r="AP107" i="2"/>
  <c r="AK107" i="2"/>
  <c r="AF107" i="2"/>
  <c r="AA107" i="2"/>
  <c r="V107" i="2"/>
  <c r="Q107" i="2"/>
  <c r="L107" i="2"/>
  <c r="AP106" i="2"/>
  <c r="AK106" i="2"/>
  <c r="AF106" i="2"/>
  <c r="AA106" i="2"/>
  <c r="V106" i="2"/>
  <c r="Q106" i="2"/>
  <c r="L106" i="2"/>
  <c r="AP105" i="2"/>
  <c r="AK105" i="2"/>
  <c r="AF105" i="2"/>
  <c r="AA105" i="2"/>
  <c r="V105" i="2"/>
  <c r="Q105" i="2"/>
  <c r="L105" i="2"/>
  <c r="AP104" i="2"/>
  <c r="AK104" i="2"/>
  <c r="AF104" i="2"/>
  <c r="AA104" i="2"/>
  <c r="V104" i="2"/>
  <c r="Q104" i="2"/>
  <c r="L104" i="2"/>
  <c r="AP103" i="2"/>
  <c r="AK103" i="2"/>
  <c r="AF103" i="2"/>
  <c r="AA103" i="2"/>
  <c r="V103" i="2"/>
  <c r="Q103" i="2"/>
  <c r="L103" i="2"/>
  <c r="AP102" i="2"/>
  <c r="AK102" i="2"/>
  <c r="AF102" i="2"/>
  <c r="AA102" i="2"/>
  <c r="V102" i="2"/>
  <c r="Q102" i="2"/>
  <c r="L102" i="2"/>
  <c r="AP101" i="2"/>
  <c r="AK101" i="2"/>
  <c r="AF101" i="2"/>
  <c r="AA101" i="2"/>
  <c r="V101" i="2"/>
  <c r="Q101" i="2"/>
  <c r="L101" i="2"/>
  <c r="AP100" i="2"/>
  <c r="AK100" i="2"/>
  <c r="AF100" i="2"/>
  <c r="AA100" i="2"/>
  <c r="V100" i="2"/>
  <c r="Q100" i="2"/>
  <c r="L100" i="2"/>
  <c r="AP99" i="2"/>
  <c r="AK99" i="2"/>
  <c r="AF99" i="2"/>
  <c r="AA99" i="2"/>
  <c r="V99" i="2"/>
  <c r="Q99" i="2"/>
  <c r="L99" i="2"/>
  <c r="AP98" i="2"/>
  <c r="AK98" i="2"/>
  <c r="AF98" i="2"/>
  <c r="AA98" i="2"/>
  <c r="V98" i="2"/>
  <c r="Q98" i="2"/>
  <c r="L98" i="2"/>
  <c r="AP97" i="2"/>
  <c r="AK97" i="2"/>
  <c r="AF97" i="2"/>
  <c r="AA97" i="2"/>
  <c r="V97" i="2"/>
  <c r="Q97" i="2"/>
  <c r="L97" i="2"/>
  <c r="AP96" i="2"/>
  <c r="AK96" i="2"/>
  <c r="AF96" i="2"/>
  <c r="AA96" i="2"/>
  <c r="V96" i="2"/>
  <c r="Q96" i="2"/>
  <c r="L96" i="2"/>
  <c r="AP95" i="2"/>
  <c r="AK95" i="2"/>
  <c r="AF95" i="2"/>
  <c r="AA95" i="2"/>
  <c r="V95" i="2"/>
  <c r="Q95" i="2"/>
  <c r="L95" i="2"/>
  <c r="AP94" i="2"/>
  <c r="AK94" i="2"/>
  <c r="AF94" i="2"/>
  <c r="AA94" i="2"/>
  <c r="V94" i="2"/>
  <c r="Q94" i="2"/>
  <c r="L94" i="2"/>
  <c r="AP93" i="2"/>
  <c r="AK93" i="2"/>
  <c r="AF93" i="2"/>
  <c r="AA93" i="2"/>
  <c r="V93" i="2"/>
  <c r="Q93" i="2"/>
  <c r="L93" i="2"/>
  <c r="AP92" i="2"/>
  <c r="AK92" i="2"/>
  <c r="AF92" i="2"/>
  <c r="AA92" i="2"/>
  <c r="V92" i="2"/>
  <c r="Q92" i="2"/>
  <c r="L92" i="2"/>
  <c r="AP91" i="2"/>
  <c r="AK91" i="2"/>
  <c r="AF91" i="2"/>
  <c r="AA91" i="2"/>
  <c r="V91" i="2"/>
  <c r="Q91" i="2"/>
  <c r="L91" i="2"/>
  <c r="AP90" i="2"/>
  <c r="AK90" i="2"/>
  <c r="AF90" i="2"/>
  <c r="AA90" i="2"/>
  <c r="V90" i="2"/>
  <c r="Q90" i="2"/>
  <c r="L90" i="2"/>
  <c r="AP89" i="2"/>
  <c r="AK89" i="2"/>
  <c r="AF89" i="2"/>
  <c r="AA89" i="2"/>
  <c r="V89" i="2"/>
  <c r="Q89" i="2"/>
  <c r="L89" i="2"/>
  <c r="AP88" i="2"/>
  <c r="AK88" i="2"/>
  <c r="AF88" i="2"/>
  <c r="AA88" i="2"/>
  <c r="V88" i="2"/>
  <c r="Q88" i="2"/>
  <c r="L88" i="2"/>
  <c r="AP87" i="2"/>
  <c r="AK87" i="2"/>
  <c r="AF87" i="2"/>
  <c r="AA87" i="2"/>
  <c r="V87" i="2"/>
  <c r="Q87" i="2"/>
  <c r="L87" i="2"/>
  <c r="AP86" i="2"/>
  <c r="AK86" i="2"/>
  <c r="AF86" i="2"/>
  <c r="AA86" i="2"/>
  <c r="V86" i="2"/>
  <c r="Q86" i="2"/>
  <c r="L86" i="2"/>
  <c r="AP85" i="2"/>
  <c r="AK85" i="2"/>
  <c r="AF85" i="2"/>
  <c r="AA85" i="2"/>
  <c r="V85" i="2"/>
  <c r="Q85" i="2"/>
  <c r="L85" i="2"/>
  <c r="AP84" i="2"/>
  <c r="AK84" i="2"/>
  <c r="AF84" i="2"/>
  <c r="AA84" i="2"/>
  <c r="V84" i="2"/>
  <c r="Q84" i="2"/>
  <c r="L84" i="2"/>
  <c r="G82" i="2"/>
  <c r="F82" i="2"/>
  <c r="E82" i="2"/>
  <c r="D82" i="2"/>
  <c r="C82" i="2"/>
  <c r="B82" i="2"/>
  <c r="V73" i="2"/>
  <c r="Q73" i="2"/>
  <c r="L73" i="2"/>
  <c r="V72" i="2"/>
  <c r="Q72" i="2"/>
  <c r="L72" i="2"/>
  <c r="V71" i="2"/>
  <c r="Q71" i="2"/>
  <c r="L71" i="2"/>
  <c r="AF59" i="2"/>
  <c r="AA59" i="2"/>
  <c r="V59" i="2"/>
  <c r="Q59" i="2"/>
  <c r="L59" i="2"/>
  <c r="AF58" i="2"/>
  <c r="AA58" i="2"/>
  <c r="V58" i="2"/>
  <c r="Q58" i="2"/>
  <c r="L58" i="2"/>
  <c r="AF57" i="2"/>
  <c r="AA57" i="2"/>
  <c r="V57" i="2"/>
  <c r="Q57" i="2"/>
  <c r="L57" i="2"/>
  <c r="AF56" i="2"/>
  <c r="AA56" i="2"/>
  <c r="V56" i="2"/>
  <c r="Q56" i="2"/>
  <c r="L56" i="2"/>
  <c r="AF55" i="2"/>
  <c r="AA55" i="2"/>
  <c r="V55" i="2"/>
  <c r="Q55" i="2"/>
  <c r="L55" i="2"/>
  <c r="AF54" i="2"/>
  <c r="AA54" i="2"/>
  <c r="V54" i="2"/>
  <c r="Q54" i="2"/>
  <c r="L54" i="2"/>
  <c r="G54" i="2"/>
  <c r="F54" i="2"/>
  <c r="E54" i="2"/>
  <c r="D54" i="2"/>
  <c r="C54" i="2"/>
  <c r="C71" i="2" s="1"/>
  <c r="B54" i="2"/>
  <c r="B71" i="2" s="1"/>
  <c r="AP43" i="2"/>
  <c r="AK43" i="2"/>
  <c r="AF43" i="2"/>
  <c r="AA43" i="2"/>
  <c r="V43" i="2"/>
  <c r="Q43" i="2"/>
  <c r="L43" i="2"/>
  <c r="AP42" i="2"/>
  <c r="AK42" i="2"/>
  <c r="AF42" i="2"/>
  <c r="AA42" i="2"/>
  <c r="V42" i="2"/>
  <c r="Q42" i="2"/>
  <c r="L42" i="2"/>
  <c r="AP41" i="2"/>
  <c r="AK41" i="2"/>
  <c r="AF41" i="2"/>
  <c r="AA41" i="2"/>
  <c r="V41" i="2"/>
  <c r="Q41" i="2"/>
  <c r="L41" i="2"/>
  <c r="AP40" i="2"/>
  <c r="AK40" i="2"/>
  <c r="AF40" i="2"/>
  <c r="AA40" i="2"/>
  <c r="V40" i="2"/>
  <c r="Q40" i="2"/>
  <c r="L40" i="2"/>
  <c r="AP39" i="2"/>
  <c r="AK39" i="2"/>
  <c r="AF39" i="2"/>
  <c r="AA39" i="2"/>
  <c r="V39" i="2"/>
  <c r="Q39" i="2"/>
  <c r="L39" i="2"/>
  <c r="AP38" i="2"/>
  <c r="AK38" i="2"/>
  <c r="AF38" i="2"/>
  <c r="AA38" i="2"/>
  <c r="V38" i="2"/>
  <c r="Q38" i="2"/>
  <c r="L38" i="2"/>
  <c r="AP37" i="2"/>
  <c r="AK37" i="2"/>
  <c r="AF37" i="2"/>
  <c r="AA37" i="2"/>
  <c r="V37" i="2"/>
  <c r="Q37" i="2"/>
  <c r="L37" i="2"/>
  <c r="AP36" i="2"/>
  <c r="AK36" i="2"/>
  <c r="AF36" i="2"/>
  <c r="AA36" i="2"/>
  <c r="V36" i="2"/>
  <c r="Q36" i="2"/>
  <c r="L36" i="2"/>
  <c r="AP35" i="2"/>
  <c r="AK35" i="2"/>
  <c r="AF35" i="2"/>
  <c r="AA35" i="2"/>
  <c r="V35" i="2"/>
  <c r="Q35" i="2"/>
  <c r="L35" i="2"/>
  <c r="AP34" i="2"/>
  <c r="AK34" i="2"/>
  <c r="AF34" i="2"/>
  <c r="AA34" i="2"/>
  <c r="V34" i="2"/>
  <c r="Q34" i="2"/>
  <c r="L34" i="2"/>
  <c r="AP33" i="2"/>
  <c r="AK33" i="2"/>
  <c r="AF33" i="2"/>
  <c r="AA33" i="2"/>
  <c r="V33" i="2"/>
  <c r="Q33" i="2"/>
  <c r="L33" i="2"/>
  <c r="AP32" i="2"/>
  <c r="AK32" i="2"/>
  <c r="AF32" i="2"/>
  <c r="AA32" i="2"/>
  <c r="V32" i="2"/>
  <c r="Q32" i="2"/>
  <c r="L32" i="2"/>
  <c r="G30" i="2"/>
  <c r="F30" i="2"/>
  <c r="E30" i="2"/>
  <c r="D30" i="2"/>
  <c r="C30" i="2"/>
  <c r="B30" i="2"/>
  <c r="AP107" i="32"/>
  <c r="AK107" i="32"/>
  <c r="AF107" i="32"/>
  <c r="AA107" i="32"/>
  <c r="V107" i="32"/>
  <c r="Q107" i="32"/>
  <c r="L107" i="32"/>
  <c r="AP106" i="32"/>
  <c r="AK106" i="32"/>
  <c r="AF106" i="32"/>
  <c r="AA106" i="32"/>
  <c r="V106" i="32"/>
  <c r="Q106" i="32"/>
  <c r="L106" i="32"/>
  <c r="AP105" i="32"/>
  <c r="AK105" i="32"/>
  <c r="AF105" i="32"/>
  <c r="AA105" i="32"/>
  <c r="V105" i="32"/>
  <c r="Q105" i="32"/>
  <c r="L105" i="32"/>
  <c r="AP104" i="32"/>
  <c r="AK104" i="32"/>
  <c r="AF104" i="32"/>
  <c r="AA104" i="32"/>
  <c r="V104" i="32"/>
  <c r="Q104" i="32"/>
  <c r="L104" i="32"/>
  <c r="AP103" i="32"/>
  <c r="AK103" i="32"/>
  <c r="AF103" i="32"/>
  <c r="AA103" i="32"/>
  <c r="V103" i="32"/>
  <c r="Q103" i="32"/>
  <c r="L103" i="32"/>
  <c r="AP102" i="32"/>
  <c r="AK102" i="32"/>
  <c r="AF102" i="32"/>
  <c r="AA102" i="32"/>
  <c r="V102" i="32"/>
  <c r="Q102" i="32"/>
  <c r="L102" i="32"/>
  <c r="AP101" i="32"/>
  <c r="AK101" i="32"/>
  <c r="AF101" i="32"/>
  <c r="AA101" i="32"/>
  <c r="V101" i="32"/>
  <c r="Q101" i="32"/>
  <c r="L101" i="32"/>
  <c r="AP100" i="32"/>
  <c r="AK100" i="32"/>
  <c r="AF100" i="32"/>
  <c r="AA100" i="32"/>
  <c r="V100" i="32"/>
  <c r="Q100" i="32"/>
  <c r="L100" i="32"/>
  <c r="AP99" i="32"/>
  <c r="AK99" i="32"/>
  <c r="AF99" i="32"/>
  <c r="AA99" i="32"/>
  <c r="V99" i="32"/>
  <c r="Q99" i="32"/>
  <c r="L99" i="32"/>
  <c r="AP98" i="32"/>
  <c r="AK98" i="32"/>
  <c r="AF98" i="32"/>
  <c r="AA98" i="32"/>
  <c r="V98" i="32"/>
  <c r="Q98" i="32"/>
  <c r="L98" i="32"/>
  <c r="AP97" i="32"/>
  <c r="AK97" i="32"/>
  <c r="AF97" i="32"/>
  <c r="AA97" i="32"/>
  <c r="V97" i="32"/>
  <c r="Q97" i="32"/>
  <c r="L97" i="32"/>
  <c r="AP96" i="32"/>
  <c r="AK96" i="32"/>
  <c r="AF96" i="32"/>
  <c r="AA96" i="32"/>
  <c r="V96" i="32"/>
  <c r="Q96" i="32"/>
  <c r="L96" i="32"/>
  <c r="AP95" i="32"/>
  <c r="AK95" i="32"/>
  <c r="AF95" i="32"/>
  <c r="AA95" i="32"/>
  <c r="V95" i="32"/>
  <c r="Q95" i="32"/>
  <c r="L95" i="32"/>
  <c r="AP94" i="32"/>
  <c r="AK94" i="32"/>
  <c r="AF94" i="32"/>
  <c r="AA94" i="32"/>
  <c r="V94" i="32"/>
  <c r="Q94" i="32"/>
  <c r="L94" i="32"/>
  <c r="AP93" i="32"/>
  <c r="AK93" i="32"/>
  <c r="AF93" i="32"/>
  <c r="AA93" i="32"/>
  <c r="V93" i="32"/>
  <c r="Q93" i="32"/>
  <c r="L93" i="32"/>
  <c r="AP92" i="32"/>
  <c r="AK92" i="32"/>
  <c r="AF92" i="32"/>
  <c r="AA92" i="32"/>
  <c r="V92" i="32"/>
  <c r="Q92" i="32"/>
  <c r="L92" i="32"/>
  <c r="AP91" i="32"/>
  <c r="AK91" i="32"/>
  <c r="AF91" i="32"/>
  <c r="AA91" i="32"/>
  <c r="V91" i="32"/>
  <c r="Q91" i="32"/>
  <c r="L91" i="32"/>
  <c r="AP90" i="32"/>
  <c r="AK90" i="32"/>
  <c r="AF90" i="32"/>
  <c r="AA90" i="32"/>
  <c r="V90" i="32"/>
  <c r="Q90" i="32"/>
  <c r="L90" i="32"/>
  <c r="AP89" i="32"/>
  <c r="AK89" i="32"/>
  <c r="AF89" i="32"/>
  <c r="AA89" i="32"/>
  <c r="V89" i="32"/>
  <c r="Q89" i="32"/>
  <c r="L89" i="32"/>
  <c r="AP88" i="32"/>
  <c r="AK88" i="32"/>
  <c r="AF88" i="32"/>
  <c r="AA88" i="32"/>
  <c r="V88" i="32"/>
  <c r="Q88" i="32"/>
  <c r="L88" i="32"/>
  <c r="AP87" i="32"/>
  <c r="AK87" i="32"/>
  <c r="AF87" i="32"/>
  <c r="AA87" i="32"/>
  <c r="V87" i="32"/>
  <c r="Q87" i="32"/>
  <c r="L87" i="32"/>
  <c r="AP86" i="32"/>
  <c r="AK86" i="32"/>
  <c r="AF86" i="32"/>
  <c r="AA86" i="32"/>
  <c r="V86" i="32"/>
  <c r="Q86" i="32"/>
  <c r="L86" i="32"/>
  <c r="AP85" i="32"/>
  <c r="AK85" i="32"/>
  <c r="AF85" i="32"/>
  <c r="AA85" i="32"/>
  <c r="V85" i="32"/>
  <c r="Q85" i="32"/>
  <c r="L85" i="32"/>
  <c r="AP84" i="32"/>
  <c r="AK84" i="32"/>
  <c r="AF84" i="32"/>
  <c r="AA84" i="32"/>
  <c r="V84" i="32"/>
  <c r="Q84" i="32"/>
  <c r="L84" i="32"/>
  <c r="G82" i="32"/>
  <c r="F82" i="32"/>
  <c r="E82" i="32"/>
  <c r="D82" i="32"/>
  <c r="C82" i="32"/>
  <c r="B82" i="32"/>
  <c r="V73" i="32"/>
  <c r="Q73" i="32"/>
  <c r="L73" i="32"/>
  <c r="V72" i="32"/>
  <c r="Q72" i="32"/>
  <c r="L72" i="32"/>
  <c r="V71" i="32"/>
  <c r="Q71" i="32"/>
  <c r="L71" i="32"/>
  <c r="AF59" i="32"/>
  <c r="AA59" i="32"/>
  <c r="V59" i="32"/>
  <c r="Q59" i="32"/>
  <c r="L59" i="32"/>
  <c r="AF58" i="32"/>
  <c r="AA58" i="32"/>
  <c r="V58" i="32"/>
  <c r="Q58" i="32"/>
  <c r="L58" i="32"/>
  <c r="AF57" i="32"/>
  <c r="AA57" i="32"/>
  <c r="V57" i="32"/>
  <c r="Q57" i="32"/>
  <c r="L57" i="32"/>
  <c r="AF56" i="32"/>
  <c r="AA56" i="32"/>
  <c r="V56" i="32"/>
  <c r="Q56" i="32"/>
  <c r="L56" i="32"/>
  <c r="AF55" i="32"/>
  <c r="AA55" i="32"/>
  <c r="V55" i="32"/>
  <c r="Q55" i="32"/>
  <c r="L55" i="32"/>
  <c r="AF54" i="32"/>
  <c r="AA54" i="32"/>
  <c r="V54" i="32"/>
  <c r="Q54" i="32"/>
  <c r="L54" i="32"/>
  <c r="G54" i="32"/>
  <c r="F54" i="32"/>
  <c r="E54" i="32"/>
  <c r="D54" i="32"/>
  <c r="D71" i="32" s="1"/>
  <c r="C54" i="32"/>
  <c r="B54" i="32"/>
  <c r="B71" i="32" s="1"/>
  <c r="AP43" i="32"/>
  <c r="AK43" i="32"/>
  <c r="AF43" i="32"/>
  <c r="AA43" i="32"/>
  <c r="V43" i="32"/>
  <c r="Q43" i="32"/>
  <c r="L43" i="32"/>
  <c r="AP42" i="32"/>
  <c r="AK42" i="32"/>
  <c r="AF42" i="32"/>
  <c r="AA42" i="32"/>
  <c r="V42" i="32"/>
  <c r="Q42" i="32"/>
  <c r="L42" i="32"/>
  <c r="AP41" i="32"/>
  <c r="AK41" i="32"/>
  <c r="AF41" i="32"/>
  <c r="AA41" i="32"/>
  <c r="V41" i="32"/>
  <c r="Q41" i="32"/>
  <c r="L41" i="32"/>
  <c r="AP40" i="32"/>
  <c r="AK40" i="32"/>
  <c r="AF40" i="32"/>
  <c r="AA40" i="32"/>
  <c r="V40" i="32"/>
  <c r="Q40" i="32"/>
  <c r="L40" i="32"/>
  <c r="AP39" i="32"/>
  <c r="AK39" i="32"/>
  <c r="AF39" i="32"/>
  <c r="AA39" i="32"/>
  <c r="V39" i="32"/>
  <c r="Q39" i="32"/>
  <c r="L39" i="32"/>
  <c r="AP38" i="32"/>
  <c r="AK38" i="32"/>
  <c r="AF38" i="32"/>
  <c r="AA38" i="32"/>
  <c r="V38" i="32"/>
  <c r="Q38" i="32"/>
  <c r="L38" i="32"/>
  <c r="AP37" i="32"/>
  <c r="AK37" i="32"/>
  <c r="AF37" i="32"/>
  <c r="AA37" i="32"/>
  <c r="V37" i="32"/>
  <c r="Q37" i="32"/>
  <c r="L37" i="32"/>
  <c r="AP36" i="32"/>
  <c r="AK36" i="32"/>
  <c r="AF36" i="32"/>
  <c r="AA36" i="32"/>
  <c r="V36" i="32"/>
  <c r="Q36" i="32"/>
  <c r="L36" i="32"/>
  <c r="AP35" i="32"/>
  <c r="AK35" i="32"/>
  <c r="AF35" i="32"/>
  <c r="AA35" i="32"/>
  <c r="V35" i="32"/>
  <c r="Q35" i="32"/>
  <c r="L35" i="32"/>
  <c r="AP34" i="32"/>
  <c r="AK34" i="32"/>
  <c r="AF34" i="32"/>
  <c r="AA34" i="32"/>
  <c r="V34" i="32"/>
  <c r="Q34" i="32"/>
  <c r="L34" i="32"/>
  <c r="AP33" i="32"/>
  <c r="AK33" i="32"/>
  <c r="AF33" i="32"/>
  <c r="AA33" i="32"/>
  <c r="V33" i="32"/>
  <c r="Q33" i="32"/>
  <c r="L33" i="32"/>
  <c r="AP32" i="32"/>
  <c r="AK32" i="32"/>
  <c r="AF32" i="32"/>
  <c r="AA32" i="32"/>
  <c r="V32" i="32"/>
  <c r="Q32" i="32"/>
  <c r="L32" i="32"/>
  <c r="G30" i="32"/>
  <c r="F30" i="32"/>
  <c r="E30" i="32"/>
  <c r="D30" i="32"/>
  <c r="C30" i="32"/>
  <c r="B30" i="32"/>
  <c r="AP107" i="25"/>
  <c r="AK107" i="25"/>
  <c r="AF107" i="25"/>
  <c r="AA107" i="25"/>
  <c r="V107" i="25"/>
  <c r="Q107" i="25"/>
  <c r="L107" i="25"/>
  <c r="AP106" i="25"/>
  <c r="AK106" i="25"/>
  <c r="AF106" i="25"/>
  <c r="AA106" i="25"/>
  <c r="V106" i="25"/>
  <c r="Q106" i="25"/>
  <c r="L106" i="25"/>
  <c r="AP105" i="25"/>
  <c r="AK105" i="25"/>
  <c r="AF105" i="25"/>
  <c r="AA105" i="25"/>
  <c r="V105" i="25"/>
  <c r="Q105" i="25"/>
  <c r="L105" i="25"/>
  <c r="AP104" i="25"/>
  <c r="AK104" i="25"/>
  <c r="AF104" i="25"/>
  <c r="AA104" i="25"/>
  <c r="V104" i="25"/>
  <c r="Q104" i="25"/>
  <c r="L104" i="25"/>
  <c r="AP103" i="25"/>
  <c r="AK103" i="25"/>
  <c r="AF103" i="25"/>
  <c r="AA103" i="25"/>
  <c r="V103" i="25"/>
  <c r="Q103" i="25"/>
  <c r="L103" i="25"/>
  <c r="AP102" i="25"/>
  <c r="AK102" i="25"/>
  <c r="AF102" i="25"/>
  <c r="AA102" i="25"/>
  <c r="V102" i="25"/>
  <c r="Q102" i="25"/>
  <c r="L102" i="25"/>
  <c r="AP101" i="25"/>
  <c r="AK101" i="25"/>
  <c r="AF101" i="25"/>
  <c r="AA101" i="25"/>
  <c r="V101" i="25"/>
  <c r="Q101" i="25"/>
  <c r="L101" i="25"/>
  <c r="AP100" i="25"/>
  <c r="AK100" i="25"/>
  <c r="AF100" i="25"/>
  <c r="AA100" i="25"/>
  <c r="V100" i="25"/>
  <c r="Q100" i="25"/>
  <c r="L100" i="25"/>
  <c r="AP99" i="25"/>
  <c r="AK99" i="25"/>
  <c r="AF99" i="25"/>
  <c r="AA99" i="25"/>
  <c r="V99" i="25"/>
  <c r="Q99" i="25"/>
  <c r="L99" i="25"/>
  <c r="AP98" i="25"/>
  <c r="AK98" i="25"/>
  <c r="AF98" i="25"/>
  <c r="AA98" i="25"/>
  <c r="V98" i="25"/>
  <c r="Q98" i="25"/>
  <c r="L98" i="25"/>
  <c r="AP97" i="25"/>
  <c r="AK97" i="25"/>
  <c r="AF97" i="25"/>
  <c r="AA97" i="25"/>
  <c r="V97" i="25"/>
  <c r="Q97" i="25"/>
  <c r="L97" i="25"/>
  <c r="AP96" i="25"/>
  <c r="AK96" i="25"/>
  <c r="AF96" i="25"/>
  <c r="AA96" i="25"/>
  <c r="V96" i="25"/>
  <c r="Q96" i="25"/>
  <c r="L96" i="25"/>
  <c r="AP95" i="25"/>
  <c r="AK95" i="25"/>
  <c r="AF95" i="25"/>
  <c r="AA95" i="25"/>
  <c r="V95" i="25"/>
  <c r="Q95" i="25"/>
  <c r="L95" i="25"/>
  <c r="AP94" i="25"/>
  <c r="AK94" i="25"/>
  <c r="AF94" i="25"/>
  <c r="AA94" i="25"/>
  <c r="V94" i="25"/>
  <c r="Q94" i="25"/>
  <c r="L94" i="25"/>
  <c r="AP93" i="25"/>
  <c r="AK93" i="25"/>
  <c r="AF93" i="25"/>
  <c r="AA93" i="25"/>
  <c r="V93" i="25"/>
  <c r="Q93" i="25"/>
  <c r="L93" i="25"/>
  <c r="AP92" i="25"/>
  <c r="AK92" i="25"/>
  <c r="AF92" i="25"/>
  <c r="AA92" i="25"/>
  <c r="V92" i="25"/>
  <c r="Q92" i="25"/>
  <c r="L92" i="25"/>
  <c r="AP91" i="25"/>
  <c r="AK91" i="25"/>
  <c r="AF91" i="25"/>
  <c r="AA91" i="25"/>
  <c r="V91" i="25"/>
  <c r="Q91" i="25"/>
  <c r="L91" i="25"/>
  <c r="AP90" i="25"/>
  <c r="AK90" i="25"/>
  <c r="AF90" i="25"/>
  <c r="AA90" i="25"/>
  <c r="V90" i="25"/>
  <c r="Q90" i="25"/>
  <c r="L90" i="25"/>
  <c r="AP89" i="25"/>
  <c r="AK89" i="25"/>
  <c r="AF89" i="25"/>
  <c r="AA89" i="25"/>
  <c r="V89" i="25"/>
  <c r="Q89" i="25"/>
  <c r="L89" i="25"/>
  <c r="AP88" i="25"/>
  <c r="AK88" i="25"/>
  <c r="AF88" i="25"/>
  <c r="AA88" i="25"/>
  <c r="V88" i="25"/>
  <c r="Q88" i="25"/>
  <c r="L88" i="25"/>
  <c r="AP87" i="25"/>
  <c r="AK87" i="25"/>
  <c r="AF87" i="25"/>
  <c r="AA87" i="25"/>
  <c r="V87" i="25"/>
  <c r="Q87" i="25"/>
  <c r="L87" i="25"/>
  <c r="AP86" i="25"/>
  <c r="AK86" i="25"/>
  <c r="AF86" i="25"/>
  <c r="AA86" i="25"/>
  <c r="V86" i="25"/>
  <c r="Q86" i="25"/>
  <c r="L86" i="25"/>
  <c r="AP85" i="25"/>
  <c r="AK85" i="25"/>
  <c r="AF85" i="25"/>
  <c r="AA85" i="25"/>
  <c r="V85" i="25"/>
  <c r="Q85" i="25"/>
  <c r="L85" i="25"/>
  <c r="AP84" i="25"/>
  <c r="AK84" i="25"/>
  <c r="AF84" i="25"/>
  <c r="AA84" i="25"/>
  <c r="V84" i="25"/>
  <c r="Q84" i="25"/>
  <c r="L84" i="25"/>
  <c r="G82" i="25"/>
  <c r="F82" i="25"/>
  <c r="E82" i="25"/>
  <c r="D82" i="25"/>
  <c r="C82" i="25"/>
  <c r="B82" i="25"/>
  <c r="V73" i="25"/>
  <c r="Q73" i="25"/>
  <c r="L73" i="25"/>
  <c r="V72" i="25"/>
  <c r="Q72" i="25"/>
  <c r="L72" i="25"/>
  <c r="V71" i="25"/>
  <c r="Q71" i="25"/>
  <c r="L71" i="25"/>
  <c r="AF59" i="25"/>
  <c r="AA59" i="25"/>
  <c r="V59" i="25"/>
  <c r="Q59" i="25"/>
  <c r="L59" i="25"/>
  <c r="AF58" i="25"/>
  <c r="AA58" i="25"/>
  <c r="V58" i="25"/>
  <c r="Q58" i="25"/>
  <c r="L58" i="25"/>
  <c r="AF57" i="25"/>
  <c r="AA57" i="25"/>
  <c r="V57" i="25"/>
  <c r="Q57" i="25"/>
  <c r="L57" i="25"/>
  <c r="AF56" i="25"/>
  <c r="AA56" i="25"/>
  <c r="V56" i="25"/>
  <c r="Q56" i="25"/>
  <c r="L56" i="25"/>
  <c r="AF55" i="25"/>
  <c r="AA55" i="25"/>
  <c r="V55" i="25"/>
  <c r="Q55" i="25"/>
  <c r="L55" i="25"/>
  <c r="AF54" i="25"/>
  <c r="AA54" i="25"/>
  <c r="V54" i="25"/>
  <c r="Q54" i="25"/>
  <c r="L54" i="25"/>
  <c r="G54" i="25"/>
  <c r="F54" i="25"/>
  <c r="E54" i="25"/>
  <c r="D54" i="25"/>
  <c r="C54" i="25"/>
  <c r="B54" i="25"/>
  <c r="B71" i="25" s="1"/>
  <c r="AP43" i="25"/>
  <c r="AK43" i="25"/>
  <c r="AF43" i="25"/>
  <c r="AA43" i="25"/>
  <c r="V43" i="25"/>
  <c r="Q43" i="25"/>
  <c r="L43" i="25"/>
  <c r="AP42" i="25"/>
  <c r="AK42" i="25"/>
  <c r="AF42" i="25"/>
  <c r="AA42" i="25"/>
  <c r="V42" i="25"/>
  <c r="Q42" i="25"/>
  <c r="L42" i="25"/>
  <c r="AP41" i="25"/>
  <c r="AK41" i="25"/>
  <c r="AF41" i="25"/>
  <c r="AA41" i="25"/>
  <c r="V41" i="25"/>
  <c r="Q41" i="25"/>
  <c r="L41" i="25"/>
  <c r="AP40" i="25"/>
  <c r="AK40" i="25"/>
  <c r="AF40" i="25"/>
  <c r="AA40" i="25"/>
  <c r="V40" i="25"/>
  <c r="Q40" i="25"/>
  <c r="L40" i="25"/>
  <c r="AP39" i="25"/>
  <c r="AK39" i="25"/>
  <c r="AF39" i="25"/>
  <c r="AA39" i="25"/>
  <c r="V39" i="25"/>
  <c r="Q39" i="25"/>
  <c r="L39" i="25"/>
  <c r="AP38" i="25"/>
  <c r="AK38" i="25"/>
  <c r="AF38" i="25"/>
  <c r="AA38" i="25"/>
  <c r="V38" i="25"/>
  <c r="Q38" i="25"/>
  <c r="L38" i="25"/>
  <c r="AP37" i="25"/>
  <c r="AK37" i="25"/>
  <c r="AF37" i="25"/>
  <c r="AA37" i="25"/>
  <c r="V37" i="25"/>
  <c r="Q37" i="25"/>
  <c r="L37" i="25"/>
  <c r="AP36" i="25"/>
  <c r="AK36" i="25"/>
  <c r="AF36" i="25"/>
  <c r="AA36" i="25"/>
  <c r="V36" i="25"/>
  <c r="Q36" i="25"/>
  <c r="L36" i="25"/>
  <c r="AP35" i="25"/>
  <c r="AK35" i="25"/>
  <c r="AF35" i="25"/>
  <c r="AA35" i="25"/>
  <c r="V35" i="25"/>
  <c r="Q35" i="25"/>
  <c r="L35" i="25"/>
  <c r="AP34" i="25"/>
  <c r="AK34" i="25"/>
  <c r="AF34" i="25"/>
  <c r="AA34" i="25"/>
  <c r="V34" i="25"/>
  <c r="Q34" i="25"/>
  <c r="L34" i="25"/>
  <c r="AP33" i="25"/>
  <c r="AK33" i="25"/>
  <c r="AF33" i="25"/>
  <c r="AA33" i="25"/>
  <c r="V33" i="25"/>
  <c r="Q33" i="25"/>
  <c r="L33" i="25"/>
  <c r="AP32" i="25"/>
  <c r="AK32" i="25"/>
  <c r="AF32" i="25"/>
  <c r="AA32" i="25"/>
  <c r="V32" i="25"/>
  <c r="Q32" i="25"/>
  <c r="L32" i="25"/>
  <c r="G30" i="25"/>
  <c r="F30" i="25"/>
  <c r="E30" i="25"/>
  <c r="D30" i="25"/>
  <c r="C30" i="25"/>
  <c r="B30" i="25"/>
  <c r="AP107" i="19"/>
  <c r="AK107" i="19"/>
  <c r="AF107" i="19"/>
  <c r="AA107" i="19"/>
  <c r="V107" i="19"/>
  <c r="Q107" i="19"/>
  <c r="L107" i="19"/>
  <c r="AP106" i="19"/>
  <c r="AK106" i="19"/>
  <c r="AF106" i="19"/>
  <c r="AA106" i="19"/>
  <c r="V106" i="19"/>
  <c r="Q106" i="19"/>
  <c r="L106" i="19"/>
  <c r="AP105" i="19"/>
  <c r="AK105" i="19"/>
  <c r="AF105" i="19"/>
  <c r="AA105" i="19"/>
  <c r="V105" i="19"/>
  <c r="Q105" i="19"/>
  <c r="L105" i="19"/>
  <c r="AP104" i="19"/>
  <c r="AK104" i="19"/>
  <c r="AF104" i="19"/>
  <c r="AA104" i="19"/>
  <c r="V104" i="19"/>
  <c r="Q104" i="19"/>
  <c r="L104" i="19"/>
  <c r="AP103" i="19"/>
  <c r="AK103" i="19"/>
  <c r="AF103" i="19"/>
  <c r="AA103" i="19"/>
  <c r="V103" i="19"/>
  <c r="Q103" i="19"/>
  <c r="L103" i="19"/>
  <c r="AP102" i="19"/>
  <c r="AK102" i="19"/>
  <c r="AF102" i="19"/>
  <c r="AA102" i="19"/>
  <c r="V102" i="19"/>
  <c r="Q102" i="19"/>
  <c r="L102" i="19"/>
  <c r="AP101" i="19"/>
  <c r="AK101" i="19"/>
  <c r="AF101" i="19"/>
  <c r="AA101" i="19"/>
  <c r="V101" i="19"/>
  <c r="Q101" i="19"/>
  <c r="L101" i="19"/>
  <c r="AP100" i="19"/>
  <c r="AK100" i="19"/>
  <c r="AF100" i="19"/>
  <c r="AA100" i="19"/>
  <c r="V100" i="19"/>
  <c r="Q100" i="19"/>
  <c r="L100" i="19"/>
  <c r="AP99" i="19"/>
  <c r="AK99" i="19"/>
  <c r="AF99" i="19"/>
  <c r="AA99" i="19"/>
  <c r="V99" i="19"/>
  <c r="Q99" i="19"/>
  <c r="L99" i="19"/>
  <c r="AP98" i="19"/>
  <c r="AK98" i="19"/>
  <c r="AF98" i="19"/>
  <c r="AA98" i="19"/>
  <c r="V98" i="19"/>
  <c r="Q98" i="19"/>
  <c r="L98" i="19"/>
  <c r="AP97" i="19"/>
  <c r="AK97" i="19"/>
  <c r="AF97" i="19"/>
  <c r="AA97" i="19"/>
  <c r="V97" i="19"/>
  <c r="Q97" i="19"/>
  <c r="L97" i="19"/>
  <c r="AP96" i="19"/>
  <c r="AK96" i="19"/>
  <c r="AF96" i="19"/>
  <c r="AA96" i="19"/>
  <c r="V96" i="19"/>
  <c r="Q96" i="19"/>
  <c r="L96" i="19"/>
  <c r="AP95" i="19"/>
  <c r="AK95" i="19"/>
  <c r="AF95" i="19"/>
  <c r="AA95" i="19"/>
  <c r="V95" i="19"/>
  <c r="Q95" i="19"/>
  <c r="L95" i="19"/>
  <c r="AP94" i="19"/>
  <c r="AK94" i="19"/>
  <c r="AF94" i="19"/>
  <c r="AA94" i="19"/>
  <c r="V94" i="19"/>
  <c r="Q94" i="19"/>
  <c r="L94" i="19"/>
  <c r="AP93" i="19"/>
  <c r="AK93" i="19"/>
  <c r="AF93" i="19"/>
  <c r="AA93" i="19"/>
  <c r="V93" i="19"/>
  <c r="Q93" i="19"/>
  <c r="L93" i="19"/>
  <c r="AP92" i="19"/>
  <c r="AK92" i="19"/>
  <c r="AF92" i="19"/>
  <c r="AA92" i="19"/>
  <c r="V92" i="19"/>
  <c r="Q92" i="19"/>
  <c r="L92" i="19"/>
  <c r="AP91" i="19"/>
  <c r="AK91" i="19"/>
  <c r="AF91" i="19"/>
  <c r="AA91" i="19"/>
  <c r="V91" i="19"/>
  <c r="Q91" i="19"/>
  <c r="L91" i="19"/>
  <c r="AP90" i="19"/>
  <c r="AK90" i="19"/>
  <c r="AF90" i="19"/>
  <c r="AA90" i="19"/>
  <c r="V90" i="19"/>
  <c r="Q90" i="19"/>
  <c r="L90" i="19"/>
  <c r="AP89" i="19"/>
  <c r="AK89" i="19"/>
  <c r="AF89" i="19"/>
  <c r="AA89" i="19"/>
  <c r="V89" i="19"/>
  <c r="Q89" i="19"/>
  <c r="L89" i="19"/>
  <c r="AP88" i="19"/>
  <c r="AK88" i="19"/>
  <c r="AF88" i="19"/>
  <c r="AA88" i="19"/>
  <c r="V88" i="19"/>
  <c r="Q88" i="19"/>
  <c r="L88" i="19"/>
  <c r="AP87" i="19"/>
  <c r="AK87" i="19"/>
  <c r="AF87" i="19"/>
  <c r="AA87" i="19"/>
  <c r="V87" i="19"/>
  <c r="Q87" i="19"/>
  <c r="L87" i="19"/>
  <c r="AP86" i="19"/>
  <c r="AK86" i="19"/>
  <c r="AF86" i="19"/>
  <c r="AA86" i="19"/>
  <c r="V86" i="19"/>
  <c r="Q86" i="19"/>
  <c r="L86" i="19"/>
  <c r="AP85" i="19"/>
  <c r="AK85" i="19"/>
  <c r="AF85" i="19"/>
  <c r="AA85" i="19"/>
  <c r="V85" i="19"/>
  <c r="Q85" i="19"/>
  <c r="L85" i="19"/>
  <c r="AP84" i="19"/>
  <c r="AK84" i="19"/>
  <c r="AF84" i="19"/>
  <c r="AA84" i="19"/>
  <c r="V84" i="19"/>
  <c r="Q84" i="19"/>
  <c r="L84" i="19"/>
  <c r="G82" i="19"/>
  <c r="F82" i="19"/>
  <c r="E82" i="19"/>
  <c r="D82" i="19"/>
  <c r="C82" i="19"/>
  <c r="B82" i="19"/>
  <c r="V73" i="19"/>
  <c r="Q73" i="19"/>
  <c r="L73" i="19"/>
  <c r="V72" i="19"/>
  <c r="Q72" i="19"/>
  <c r="L72" i="19"/>
  <c r="V71" i="19"/>
  <c r="Q71" i="19"/>
  <c r="L71" i="19"/>
  <c r="AF59" i="19"/>
  <c r="AA59" i="19"/>
  <c r="V59" i="19"/>
  <c r="Q59" i="19"/>
  <c r="L59" i="19"/>
  <c r="AF58" i="19"/>
  <c r="AA58" i="19"/>
  <c r="V58" i="19"/>
  <c r="Q58" i="19"/>
  <c r="L58" i="19"/>
  <c r="AF57" i="19"/>
  <c r="AA57" i="19"/>
  <c r="V57" i="19"/>
  <c r="Q57" i="19"/>
  <c r="L57" i="19"/>
  <c r="AF56" i="19"/>
  <c r="AA56" i="19"/>
  <c r="V56" i="19"/>
  <c r="Q56" i="19"/>
  <c r="L56" i="19"/>
  <c r="AF55" i="19"/>
  <c r="AA55" i="19"/>
  <c r="V55" i="19"/>
  <c r="Q55" i="19"/>
  <c r="L55" i="19"/>
  <c r="AF54" i="19"/>
  <c r="AA54" i="19"/>
  <c r="V54" i="19"/>
  <c r="Q54" i="19"/>
  <c r="L54" i="19"/>
  <c r="G54" i="19"/>
  <c r="F54" i="19"/>
  <c r="E54" i="19"/>
  <c r="D54" i="19"/>
  <c r="C54" i="19"/>
  <c r="C71" i="19" s="1"/>
  <c r="B54" i="19"/>
  <c r="AP43" i="19"/>
  <c r="AK43" i="19"/>
  <c r="AF43" i="19"/>
  <c r="AA43" i="19"/>
  <c r="V43" i="19"/>
  <c r="Q43" i="19"/>
  <c r="L43" i="19"/>
  <c r="AP42" i="19"/>
  <c r="AK42" i="19"/>
  <c r="AF42" i="19"/>
  <c r="AA42" i="19"/>
  <c r="V42" i="19"/>
  <c r="Q42" i="19"/>
  <c r="L42" i="19"/>
  <c r="AP41" i="19"/>
  <c r="AK41" i="19"/>
  <c r="AF41" i="19"/>
  <c r="AA41" i="19"/>
  <c r="V41" i="19"/>
  <c r="Q41" i="19"/>
  <c r="L41" i="19"/>
  <c r="AP40" i="19"/>
  <c r="AK40" i="19"/>
  <c r="AF40" i="19"/>
  <c r="AA40" i="19"/>
  <c r="V40" i="19"/>
  <c r="Q40" i="19"/>
  <c r="L40" i="19"/>
  <c r="AP39" i="19"/>
  <c r="AK39" i="19"/>
  <c r="AF39" i="19"/>
  <c r="AA39" i="19"/>
  <c r="V39" i="19"/>
  <c r="Q39" i="19"/>
  <c r="L39" i="19"/>
  <c r="AP38" i="19"/>
  <c r="AK38" i="19"/>
  <c r="AF38" i="19"/>
  <c r="AA38" i="19"/>
  <c r="V38" i="19"/>
  <c r="Q38" i="19"/>
  <c r="L38" i="19"/>
  <c r="AP37" i="19"/>
  <c r="AK37" i="19"/>
  <c r="AF37" i="19"/>
  <c r="AA37" i="19"/>
  <c r="V37" i="19"/>
  <c r="Q37" i="19"/>
  <c r="L37" i="19"/>
  <c r="AP36" i="19"/>
  <c r="AK36" i="19"/>
  <c r="AF36" i="19"/>
  <c r="AA36" i="19"/>
  <c r="V36" i="19"/>
  <c r="Q36" i="19"/>
  <c r="L36" i="19"/>
  <c r="AP35" i="19"/>
  <c r="AK35" i="19"/>
  <c r="AF35" i="19"/>
  <c r="AA35" i="19"/>
  <c r="V35" i="19"/>
  <c r="Q35" i="19"/>
  <c r="L35" i="19"/>
  <c r="AP34" i="19"/>
  <c r="AK34" i="19"/>
  <c r="AF34" i="19"/>
  <c r="AA34" i="19"/>
  <c r="V34" i="19"/>
  <c r="Q34" i="19"/>
  <c r="L34" i="19"/>
  <c r="AP33" i="19"/>
  <c r="AK33" i="19"/>
  <c r="AF33" i="19"/>
  <c r="AA33" i="19"/>
  <c r="V33" i="19"/>
  <c r="Q33" i="19"/>
  <c r="L33" i="19"/>
  <c r="AP32" i="19"/>
  <c r="AK32" i="19"/>
  <c r="AF32" i="19"/>
  <c r="AA32" i="19"/>
  <c r="V32" i="19"/>
  <c r="Q32" i="19"/>
  <c r="L32" i="19"/>
  <c r="G30" i="19"/>
  <c r="F30" i="19"/>
  <c r="E30" i="19"/>
  <c r="D30" i="19"/>
  <c r="C30" i="19"/>
  <c r="B30" i="19"/>
  <c r="AP107" i="22"/>
  <c r="AK107" i="22"/>
  <c r="AF107" i="22"/>
  <c r="AA107" i="22"/>
  <c r="V107" i="22"/>
  <c r="Q107" i="22"/>
  <c r="L107" i="22"/>
  <c r="AP106" i="22"/>
  <c r="AK106" i="22"/>
  <c r="AF106" i="22"/>
  <c r="AA106" i="22"/>
  <c r="V106" i="22"/>
  <c r="Q106" i="22"/>
  <c r="L106" i="22"/>
  <c r="AP105" i="22"/>
  <c r="AK105" i="22"/>
  <c r="AF105" i="22"/>
  <c r="AA105" i="22"/>
  <c r="V105" i="22"/>
  <c r="Q105" i="22"/>
  <c r="L105" i="22"/>
  <c r="AP104" i="22"/>
  <c r="AK104" i="22"/>
  <c r="AF104" i="22"/>
  <c r="AA104" i="22"/>
  <c r="V104" i="22"/>
  <c r="Q104" i="22"/>
  <c r="L104" i="22"/>
  <c r="AP103" i="22"/>
  <c r="AK103" i="22"/>
  <c r="AF103" i="22"/>
  <c r="AA103" i="22"/>
  <c r="V103" i="22"/>
  <c r="Q103" i="22"/>
  <c r="L103" i="22"/>
  <c r="AP102" i="22"/>
  <c r="AK102" i="22"/>
  <c r="AF102" i="22"/>
  <c r="AA102" i="22"/>
  <c r="V102" i="22"/>
  <c r="Q102" i="22"/>
  <c r="L102" i="22"/>
  <c r="AP101" i="22"/>
  <c r="AK101" i="22"/>
  <c r="AF101" i="22"/>
  <c r="AA101" i="22"/>
  <c r="V101" i="22"/>
  <c r="Q101" i="22"/>
  <c r="L101" i="22"/>
  <c r="AP100" i="22"/>
  <c r="AK100" i="22"/>
  <c r="AF100" i="22"/>
  <c r="AA100" i="22"/>
  <c r="V100" i="22"/>
  <c r="Q100" i="22"/>
  <c r="L100" i="22"/>
  <c r="AP99" i="22"/>
  <c r="AK99" i="22"/>
  <c r="AF99" i="22"/>
  <c r="AA99" i="22"/>
  <c r="V99" i="22"/>
  <c r="Q99" i="22"/>
  <c r="L99" i="22"/>
  <c r="AP98" i="22"/>
  <c r="AK98" i="22"/>
  <c r="AF98" i="22"/>
  <c r="AA98" i="22"/>
  <c r="V98" i="22"/>
  <c r="Q98" i="22"/>
  <c r="L98" i="22"/>
  <c r="AP97" i="22"/>
  <c r="AK97" i="22"/>
  <c r="AF97" i="22"/>
  <c r="AA97" i="22"/>
  <c r="V97" i="22"/>
  <c r="Q97" i="22"/>
  <c r="L97" i="22"/>
  <c r="AP96" i="22"/>
  <c r="AK96" i="22"/>
  <c r="AF96" i="22"/>
  <c r="AA96" i="22"/>
  <c r="V96" i="22"/>
  <c r="Q96" i="22"/>
  <c r="L96" i="22"/>
  <c r="AP95" i="22"/>
  <c r="AK95" i="22"/>
  <c r="AF95" i="22"/>
  <c r="AA95" i="22"/>
  <c r="V95" i="22"/>
  <c r="Q95" i="22"/>
  <c r="L95" i="22"/>
  <c r="AP94" i="22"/>
  <c r="AK94" i="22"/>
  <c r="AF94" i="22"/>
  <c r="AA94" i="22"/>
  <c r="V94" i="22"/>
  <c r="Q94" i="22"/>
  <c r="L94" i="22"/>
  <c r="AP93" i="22"/>
  <c r="AK93" i="22"/>
  <c r="AF93" i="22"/>
  <c r="AA93" i="22"/>
  <c r="V93" i="22"/>
  <c r="Q93" i="22"/>
  <c r="L93" i="22"/>
  <c r="AP92" i="22"/>
  <c r="AK92" i="22"/>
  <c r="AF92" i="22"/>
  <c r="AA92" i="22"/>
  <c r="V92" i="22"/>
  <c r="Q92" i="22"/>
  <c r="L92" i="22"/>
  <c r="AP91" i="22"/>
  <c r="AK91" i="22"/>
  <c r="AF91" i="22"/>
  <c r="AA91" i="22"/>
  <c r="V91" i="22"/>
  <c r="Q91" i="22"/>
  <c r="L91" i="22"/>
  <c r="AP90" i="22"/>
  <c r="AK90" i="22"/>
  <c r="AF90" i="22"/>
  <c r="AA90" i="22"/>
  <c r="V90" i="22"/>
  <c r="Q90" i="22"/>
  <c r="L90" i="22"/>
  <c r="AP89" i="22"/>
  <c r="AK89" i="22"/>
  <c r="AF89" i="22"/>
  <c r="AA89" i="22"/>
  <c r="V89" i="22"/>
  <c r="Q89" i="22"/>
  <c r="L89" i="22"/>
  <c r="AP88" i="22"/>
  <c r="AK88" i="22"/>
  <c r="AF88" i="22"/>
  <c r="AA88" i="22"/>
  <c r="V88" i="22"/>
  <c r="Q88" i="22"/>
  <c r="L88" i="22"/>
  <c r="AP87" i="22"/>
  <c r="AK87" i="22"/>
  <c r="AF87" i="22"/>
  <c r="AA87" i="22"/>
  <c r="V87" i="22"/>
  <c r="Q87" i="22"/>
  <c r="L87" i="22"/>
  <c r="AP86" i="22"/>
  <c r="AK86" i="22"/>
  <c r="AF86" i="22"/>
  <c r="AA86" i="22"/>
  <c r="V86" i="22"/>
  <c r="Q86" i="22"/>
  <c r="L86" i="22"/>
  <c r="AP85" i="22"/>
  <c r="AK85" i="22"/>
  <c r="AF85" i="22"/>
  <c r="AA85" i="22"/>
  <c r="V85" i="22"/>
  <c r="Q85" i="22"/>
  <c r="L85" i="22"/>
  <c r="AP84" i="22"/>
  <c r="AK84" i="22"/>
  <c r="AF84" i="22"/>
  <c r="AA84" i="22"/>
  <c r="V84" i="22"/>
  <c r="Q84" i="22"/>
  <c r="L84" i="22"/>
  <c r="G82" i="22"/>
  <c r="F82" i="22"/>
  <c r="E82" i="22"/>
  <c r="D82" i="22"/>
  <c r="C82" i="22"/>
  <c r="B82" i="22"/>
  <c r="V73" i="22"/>
  <c r="Q73" i="22"/>
  <c r="L73" i="22"/>
  <c r="V72" i="22"/>
  <c r="Q72" i="22"/>
  <c r="L72" i="22"/>
  <c r="V71" i="22"/>
  <c r="Q71" i="22"/>
  <c r="L71" i="22"/>
  <c r="D71" i="22"/>
  <c r="AF59" i="22"/>
  <c r="AA59" i="22"/>
  <c r="V59" i="22"/>
  <c r="Q59" i="22"/>
  <c r="L59" i="22"/>
  <c r="AF58" i="22"/>
  <c r="AA58" i="22"/>
  <c r="V58" i="22"/>
  <c r="Q58" i="22"/>
  <c r="L58" i="22"/>
  <c r="AF57" i="22"/>
  <c r="AA57" i="22"/>
  <c r="V57" i="22"/>
  <c r="Q57" i="22"/>
  <c r="L57" i="22"/>
  <c r="AF56" i="22"/>
  <c r="AA56" i="22"/>
  <c r="V56" i="22"/>
  <c r="Q56" i="22"/>
  <c r="L56" i="22"/>
  <c r="AF55" i="22"/>
  <c r="AA55" i="22"/>
  <c r="V55" i="22"/>
  <c r="Q55" i="22"/>
  <c r="L55" i="22"/>
  <c r="AF54" i="22"/>
  <c r="AA54" i="22"/>
  <c r="V54" i="22"/>
  <c r="Q54" i="22"/>
  <c r="L54" i="22"/>
  <c r="G54" i="22"/>
  <c r="F54" i="22"/>
  <c r="E54" i="22"/>
  <c r="D54" i="22"/>
  <c r="C54" i="22"/>
  <c r="C71" i="22" s="1"/>
  <c r="B54" i="22"/>
  <c r="B71" i="22" s="1"/>
  <c r="AP43" i="22"/>
  <c r="AK43" i="22"/>
  <c r="AF43" i="22"/>
  <c r="AA43" i="22"/>
  <c r="V43" i="22"/>
  <c r="Q43" i="22"/>
  <c r="L43" i="22"/>
  <c r="AP42" i="22"/>
  <c r="AK42" i="22"/>
  <c r="AF42" i="22"/>
  <c r="AA42" i="22"/>
  <c r="V42" i="22"/>
  <c r="Q42" i="22"/>
  <c r="L42" i="22"/>
  <c r="AP41" i="22"/>
  <c r="AK41" i="22"/>
  <c r="AF41" i="22"/>
  <c r="AA41" i="22"/>
  <c r="V41" i="22"/>
  <c r="Q41" i="22"/>
  <c r="L41" i="22"/>
  <c r="AP40" i="22"/>
  <c r="AK40" i="22"/>
  <c r="AF40" i="22"/>
  <c r="AA40" i="22"/>
  <c r="V40" i="22"/>
  <c r="Q40" i="22"/>
  <c r="L40" i="22"/>
  <c r="AP39" i="22"/>
  <c r="AK39" i="22"/>
  <c r="AF39" i="22"/>
  <c r="AA39" i="22"/>
  <c r="V39" i="22"/>
  <c r="Q39" i="22"/>
  <c r="L39" i="22"/>
  <c r="AP38" i="22"/>
  <c r="AK38" i="22"/>
  <c r="AF38" i="22"/>
  <c r="AA38" i="22"/>
  <c r="V38" i="22"/>
  <c r="Q38" i="22"/>
  <c r="L38" i="22"/>
  <c r="AP37" i="22"/>
  <c r="AK37" i="22"/>
  <c r="AF37" i="22"/>
  <c r="AA37" i="22"/>
  <c r="V37" i="22"/>
  <c r="Q37" i="22"/>
  <c r="L37" i="22"/>
  <c r="AP36" i="22"/>
  <c r="AK36" i="22"/>
  <c r="AF36" i="22"/>
  <c r="AA36" i="22"/>
  <c r="V36" i="22"/>
  <c r="Q36" i="22"/>
  <c r="L36" i="22"/>
  <c r="AP35" i="22"/>
  <c r="AK35" i="22"/>
  <c r="AF35" i="22"/>
  <c r="AA35" i="22"/>
  <c r="V35" i="22"/>
  <c r="Q35" i="22"/>
  <c r="L35" i="22"/>
  <c r="AP34" i="22"/>
  <c r="AK34" i="22"/>
  <c r="AF34" i="22"/>
  <c r="AA34" i="22"/>
  <c r="V34" i="22"/>
  <c r="Q34" i="22"/>
  <c r="L34" i="22"/>
  <c r="AP33" i="22"/>
  <c r="AK33" i="22"/>
  <c r="AF33" i="22"/>
  <c r="AA33" i="22"/>
  <c r="V33" i="22"/>
  <c r="Q33" i="22"/>
  <c r="L33" i="22"/>
  <c r="AP32" i="22"/>
  <c r="AK32" i="22"/>
  <c r="AF32" i="22"/>
  <c r="AA32" i="22"/>
  <c r="V32" i="22"/>
  <c r="Q32" i="22"/>
  <c r="L32" i="22"/>
  <c r="G30" i="22"/>
  <c r="F30" i="22"/>
  <c r="E30" i="22"/>
  <c r="D30" i="22"/>
  <c r="C30" i="22"/>
  <c r="B30" i="22"/>
  <c r="AP107" i="27"/>
  <c r="AK107" i="27"/>
  <c r="AF107" i="27"/>
  <c r="AA107" i="27"/>
  <c r="V107" i="27"/>
  <c r="Q107" i="27"/>
  <c r="L107" i="27"/>
  <c r="AP106" i="27"/>
  <c r="AK106" i="27"/>
  <c r="AF106" i="27"/>
  <c r="AA106" i="27"/>
  <c r="V106" i="27"/>
  <c r="Q106" i="27"/>
  <c r="L106" i="27"/>
  <c r="AP105" i="27"/>
  <c r="AK105" i="27"/>
  <c r="AF105" i="27"/>
  <c r="AA105" i="27"/>
  <c r="V105" i="27"/>
  <c r="Q105" i="27"/>
  <c r="L105" i="27"/>
  <c r="AP104" i="27"/>
  <c r="AK104" i="27"/>
  <c r="AF104" i="27"/>
  <c r="AA104" i="27"/>
  <c r="V104" i="27"/>
  <c r="Q104" i="27"/>
  <c r="L104" i="27"/>
  <c r="AP103" i="27"/>
  <c r="AK103" i="27"/>
  <c r="AF103" i="27"/>
  <c r="AA103" i="27"/>
  <c r="V103" i="27"/>
  <c r="Q103" i="27"/>
  <c r="L103" i="27"/>
  <c r="AP102" i="27"/>
  <c r="AK102" i="27"/>
  <c r="AF102" i="27"/>
  <c r="AA102" i="27"/>
  <c r="V102" i="27"/>
  <c r="Q102" i="27"/>
  <c r="L102" i="27"/>
  <c r="AP101" i="27"/>
  <c r="AK101" i="27"/>
  <c r="AF101" i="27"/>
  <c r="AA101" i="27"/>
  <c r="V101" i="27"/>
  <c r="Q101" i="27"/>
  <c r="L101" i="27"/>
  <c r="AP100" i="27"/>
  <c r="AK100" i="27"/>
  <c r="AF100" i="27"/>
  <c r="AA100" i="27"/>
  <c r="V100" i="27"/>
  <c r="Q100" i="27"/>
  <c r="L100" i="27"/>
  <c r="AP99" i="27"/>
  <c r="AK99" i="27"/>
  <c r="AF99" i="27"/>
  <c r="AA99" i="27"/>
  <c r="V99" i="27"/>
  <c r="Q99" i="27"/>
  <c r="L99" i="27"/>
  <c r="AP98" i="27"/>
  <c r="AK98" i="27"/>
  <c r="AF98" i="27"/>
  <c r="AA98" i="27"/>
  <c r="V98" i="27"/>
  <c r="Q98" i="27"/>
  <c r="L98" i="27"/>
  <c r="AP97" i="27"/>
  <c r="AK97" i="27"/>
  <c r="AF97" i="27"/>
  <c r="AA97" i="27"/>
  <c r="V97" i="27"/>
  <c r="Q97" i="27"/>
  <c r="L97" i="27"/>
  <c r="AP96" i="27"/>
  <c r="AK96" i="27"/>
  <c r="AF96" i="27"/>
  <c r="AA96" i="27"/>
  <c r="V96" i="27"/>
  <c r="Q96" i="27"/>
  <c r="L96" i="27"/>
  <c r="AP95" i="27"/>
  <c r="AK95" i="27"/>
  <c r="AF95" i="27"/>
  <c r="AA95" i="27"/>
  <c r="V95" i="27"/>
  <c r="Q95" i="27"/>
  <c r="L95" i="27"/>
  <c r="AP94" i="27"/>
  <c r="AK94" i="27"/>
  <c r="AF94" i="27"/>
  <c r="AA94" i="27"/>
  <c r="V94" i="27"/>
  <c r="Q94" i="27"/>
  <c r="L94" i="27"/>
  <c r="AP93" i="27"/>
  <c r="AK93" i="27"/>
  <c r="AF93" i="27"/>
  <c r="AA93" i="27"/>
  <c r="V93" i="27"/>
  <c r="Q93" i="27"/>
  <c r="L93" i="27"/>
  <c r="AP92" i="27"/>
  <c r="AK92" i="27"/>
  <c r="AF92" i="27"/>
  <c r="AA92" i="27"/>
  <c r="V92" i="27"/>
  <c r="Q92" i="27"/>
  <c r="L92" i="27"/>
  <c r="AP91" i="27"/>
  <c r="AK91" i="27"/>
  <c r="AF91" i="27"/>
  <c r="AA91" i="27"/>
  <c r="V91" i="27"/>
  <c r="Q91" i="27"/>
  <c r="L91" i="27"/>
  <c r="AP90" i="27"/>
  <c r="AK90" i="27"/>
  <c r="AF90" i="27"/>
  <c r="AA90" i="27"/>
  <c r="V90" i="27"/>
  <c r="Q90" i="27"/>
  <c r="L90" i="27"/>
  <c r="AP89" i="27"/>
  <c r="AK89" i="27"/>
  <c r="AF89" i="27"/>
  <c r="AA89" i="27"/>
  <c r="V89" i="27"/>
  <c r="Q89" i="27"/>
  <c r="L89" i="27"/>
  <c r="AP88" i="27"/>
  <c r="AK88" i="27"/>
  <c r="AF88" i="27"/>
  <c r="AA88" i="27"/>
  <c r="V88" i="27"/>
  <c r="Q88" i="27"/>
  <c r="L88" i="27"/>
  <c r="AP87" i="27"/>
  <c r="AK87" i="27"/>
  <c r="AF87" i="27"/>
  <c r="AA87" i="27"/>
  <c r="V87" i="27"/>
  <c r="Q87" i="27"/>
  <c r="L87" i="27"/>
  <c r="AP86" i="27"/>
  <c r="AK86" i="27"/>
  <c r="AF86" i="27"/>
  <c r="AA86" i="27"/>
  <c r="V86" i="27"/>
  <c r="Q86" i="27"/>
  <c r="L86" i="27"/>
  <c r="AP85" i="27"/>
  <c r="AK85" i="27"/>
  <c r="AF85" i="27"/>
  <c r="AA85" i="27"/>
  <c r="V85" i="27"/>
  <c r="Q85" i="27"/>
  <c r="L85" i="27"/>
  <c r="AP84" i="27"/>
  <c r="AK84" i="27"/>
  <c r="AF84" i="27"/>
  <c r="AA84" i="27"/>
  <c r="V84" i="27"/>
  <c r="Q84" i="27"/>
  <c r="L84" i="27"/>
  <c r="G82" i="27"/>
  <c r="F82" i="27"/>
  <c r="E82" i="27"/>
  <c r="D82" i="27"/>
  <c r="C82" i="27"/>
  <c r="B82" i="27"/>
  <c r="V73" i="27"/>
  <c r="Q73" i="27"/>
  <c r="L73" i="27"/>
  <c r="V72" i="27"/>
  <c r="Q72" i="27"/>
  <c r="L72" i="27"/>
  <c r="V71" i="27"/>
  <c r="Q71" i="27"/>
  <c r="L71" i="27"/>
  <c r="AF59" i="27"/>
  <c r="AA59" i="27"/>
  <c r="V59" i="27"/>
  <c r="Q59" i="27"/>
  <c r="L59" i="27"/>
  <c r="AF58" i="27"/>
  <c r="AA58" i="27"/>
  <c r="V58" i="27"/>
  <c r="Q58" i="27"/>
  <c r="L58" i="27"/>
  <c r="AF57" i="27"/>
  <c r="AA57" i="27"/>
  <c r="V57" i="27"/>
  <c r="Q57" i="27"/>
  <c r="L57" i="27"/>
  <c r="AF56" i="27"/>
  <c r="AA56" i="27"/>
  <c r="V56" i="27"/>
  <c r="Q56" i="27"/>
  <c r="L56" i="27"/>
  <c r="AF55" i="27"/>
  <c r="AA55" i="27"/>
  <c r="V55" i="27"/>
  <c r="Q55" i="27"/>
  <c r="L55" i="27"/>
  <c r="AF54" i="27"/>
  <c r="AA54" i="27"/>
  <c r="V54" i="27"/>
  <c r="Q54" i="27"/>
  <c r="L54" i="27"/>
  <c r="G54" i="27"/>
  <c r="F54" i="27"/>
  <c r="E54" i="27"/>
  <c r="D54" i="27"/>
  <c r="D71" i="27" s="1"/>
  <c r="C54" i="27"/>
  <c r="C71" i="27" s="1"/>
  <c r="B54" i="27"/>
  <c r="AP43" i="27"/>
  <c r="AK43" i="27"/>
  <c r="AF43" i="27"/>
  <c r="AA43" i="27"/>
  <c r="V43" i="27"/>
  <c r="Q43" i="27"/>
  <c r="L43" i="27"/>
  <c r="AP42" i="27"/>
  <c r="AK42" i="27"/>
  <c r="AF42" i="27"/>
  <c r="AA42" i="27"/>
  <c r="V42" i="27"/>
  <c r="Q42" i="27"/>
  <c r="L42" i="27"/>
  <c r="AP41" i="27"/>
  <c r="AK41" i="27"/>
  <c r="AF41" i="27"/>
  <c r="AA41" i="27"/>
  <c r="V41" i="27"/>
  <c r="Q41" i="27"/>
  <c r="L41" i="27"/>
  <c r="AP40" i="27"/>
  <c r="AK40" i="27"/>
  <c r="AF40" i="27"/>
  <c r="AA40" i="27"/>
  <c r="V40" i="27"/>
  <c r="Q40" i="27"/>
  <c r="L40" i="27"/>
  <c r="AP39" i="27"/>
  <c r="AK39" i="27"/>
  <c r="AF39" i="27"/>
  <c r="AA39" i="27"/>
  <c r="V39" i="27"/>
  <c r="Q39" i="27"/>
  <c r="L39" i="27"/>
  <c r="AP38" i="27"/>
  <c r="AK38" i="27"/>
  <c r="AF38" i="27"/>
  <c r="AA38" i="27"/>
  <c r="V38" i="27"/>
  <c r="Q38" i="27"/>
  <c r="L38" i="27"/>
  <c r="AP37" i="27"/>
  <c r="AK37" i="27"/>
  <c r="AF37" i="27"/>
  <c r="AA37" i="27"/>
  <c r="V37" i="27"/>
  <c r="Q37" i="27"/>
  <c r="L37" i="27"/>
  <c r="AP36" i="27"/>
  <c r="AK36" i="27"/>
  <c r="AF36" i="27"/>
  <c r="AA36" i="27"/>
  <c r="V36" i="27"/>
  <c r="Q36" i="27"/>
  <c r="L36" i="27"/>
  <c r="AP35" i="27"/>
  <c r="AK35" i="27"/>
  <c r="AF35" i="27"/>
  <c r="AA35" i="27"/>
  <c r="V35" i="27"/>
  <c r="Q35" i="27"/>
  <c r="L35" i="27"/>
  <c r="AP34" i="27"/>
  <c r="AK34" i="27"/>
  <c r="AF34" i="27"/>
  <c r="AA34" i="27"/>
  <c r="V34" i="27"/>
  <c r="Q34" i="27"/>
  <c r="L34" i="27"/>
  <c r="AP33" i="27"/>
  <c r="AK33" i="27"/>
  <c r="AF33" i="27"/>
  <c r="AA33" i="27"/>
  <c r="V33" i="27"/>
  <c r="Q33" i="27"/>
  <c r="L33" i="27"/>
  <c r="AP32" i="27"/>
  <c r="AK32" i="27"/>
  <c r="AF32" i="27"/>
  <c r="AA32" i="27"/>
  <c r="V32" i="27"/>
  <c r="Q32" i="27"/>
  <c r="L32" i="27"/>
  <c r="G30" i="27"/>
  <c r="F30" i="27"/>
  <c r="E30" i="27"/>
  <c r="D30" i="27"/>
  <c r="C30" i="27"/>
  <c r="B30" i="27"/>
  <c r="AP107" i="29"/>
  <c r="AK107" i="29"/>
  <c r="AF107" i="29"/>
  <c r="AA107" i="29"/>
  <c r="V107" i="29"/>
  <c r="Q107" i="29"/>
  <c r="L107" i="29"/>
  <c r="AP106" i="29"/>
  <c r="AK106" i="29"/>
  <c r="AF106" i="29"/>
  <c r="AA106" i="29"/>
  <c r="V106" i="29"/>
  <c r="Q106" i="29"/>
  <c r="L106" i="29"/>
  <c r="AP105" i="29"/>
  <c r="AK105" i="29"/>
  <c r="AF105" i="29"/>
  <c r="AA105" i="29"/>
  <c r="V105" i="29"/>
  <c r="Q105" i="29"/>
  <c r="L105" i="29"/>
  <c r="AP104" i="29"/>
  <c r="AK104" i="29"/>
  <c r="AF104" i="29"/>
  <c r="AA104" i="29"/>
  <c r="V104" i="29"/>
  <c r="Q104" i="29"/>
  <c r="L104" i="29"/>
  <c r="AP103" i="29"/>
  <c r="AK103" i="29"/>
  <c r="AF103" i="29"/>
  <c r="AA103" i="29"/>
  <c r="V103" i="29"/>
  <c r="Q103" i="29"/>
  <c r="L103" i="29"/>
  <c r="AP102" i="29"/>
  <c r="AK102" i="29"/>
  <c r="AF102" i="29"/>
  <c r="AA102" i="29"/>
  <c r="V102" i="29"/>
  <c r="Q102" i="29"/>
  <c r="L102" i="29"/>
  <c r="AP101" i="29"/>
  <c r="AK101" i="29"/>
  <c r="AF101" i="29"/>
  <c r="AA101" i="29"/>
  <c r="V101" i="29"/>
  <c r="Q101" i="29"/>
  <c r="L101" i="29"/>
  <c r="AP100" i="29"/>
  <c r="AK100" i="29"/>
  <c r="AF100" i="29"/>
  <c r="AA100" i="29"/>
  <c r="V100" i="29"/>
  <c r="Q100" i="29"/>
  <c r="L100" i="29"/>
  <c r="AP99" i="29"/>
  <c r="AK99" i="29"/>
  <c r="AF99" i="29"/>
  <c r="AA99" i="29"/>
  <c r="V99" i="29"/>
  <c r="Q99" i="29"/>
  <c r="L99" i="29"/>
  <c r="AP98" i="29"/>
  <c r="AK98" i="29"/>
  <c r="AF98" i="29"/>
  <c r="AA98" i="29"/>
  <c r="V98" i="29"/>
  <c r="Q98" i="29"/>
  <c r="L98" i="29"/>
  <c r="AP97" i="29"/>
  <c r="AK97" i="29"/>
  <c r="AF97" i="29"/>
  <c r="AA97" i="29"/>
  <c r="V97" i="29"/>
  <c r="Q97" i="29"/>
  <c r="L97" i="29"/>
  <c r="AP96" i="29"/>
  <c r="AK96" i="29"/>
  <c r="AF96" i="29"/>
  <c r="AA96" i="29"/>
  <c r="V96" i="29"/>
  <c r="Q96" i="29"/>
  <c r="L96" i="29"/>
  <c r="AP95" i="29"/>
  <c r="AK95" i="29"/>
  <c r="AF95" i="29"/>
  <c r="AA95" i="29"/>
  <c r="V95" i="29"/>
  <c r="Q95" i="29"/>
  <c r="L95" i="29"/>
  <c r="AP94" i="29"/>
  <c r="AK94" i="29"/>
  <c r="AF94" i="29"/>
  <c r="AA94" i="29"/>
  <c r="V94" i="29"/>
  <c r="Q94" i="29"/>
  <c r="L94" i="29"/>
  <c r="AP93" i="29"/>
  <c r="AK93" i="29"/>
  <c r="AF93" i="29"/>
  <c r="AA93" i="29"/>
  <c r="V93" i="29"/>
  <c r="Q93" i="29"/>
  <c r="L93" i="29"/>
  <c r="AP92" i="29"/>
  <c r="AK92" i="29"/>
  <c r="AF92" i="29"/>
  <c r="AA92" i="29"/>
  <c r="V92" i="29"/>
  <c r="Q92" i="29"/>
  <c r="L92" i="29"/>
  <c r="AP91" i="29"/>
  <c r="AK91" i="29"/>
  <c r="AF91" i="29"/>
  <c r="AA91" i="29"/>
  <c r="V91" i="29"/>
  <c r="Q91" i="29"/>
  <c r="L91" i="29"/>
  <c r="AP90" i="29"/>
  <c r="AK90" i="29"/>
  <c r="AF90" i="29"/>
  <c r="AA90" i="29"/>
  <c r="V90" i="29"/>
  <c r="Q90" i="29"/>
  <c r="L90" i="29"/>
  <c r="AP89" i="29"/>
  <c r="AK89" i="29"/>
  <c r="AF89" i="29"/>
  <c r="AA89" i="29"/>
  <c r="V89" i="29"/>
  <c r="Q89" i="29"/>
  <c r="L89" i="29"/>
  <c r="AP88" i="29"/>
  <c r="AK88" i="29"/>
  <c r="AF88" i="29"/>
  <c r="AA88" i="29"/>
  <c r="V88" i="29"/>
  <c r="Q88" i="29"/>
  <c r="L88" i="29"/>
  <c r="AP87" i="29"/>
  <c r="AK87" i="29"/>
  <c r="AF87" i="29"/>
  <c r="AA87" i="29"/>
  <c r="V87" i="29"/>
  <c r="Q87" i="29"/>
  <c r="L87" i="29"/>
  <c r="AP86" i="29"/>
  <c r="AK86" i="29"/>
  <c r="AF86" i="29"/>
  <c r="AA86" i="29"/>
  <c r="V86" i="29"/>
  <c r="Q86" i="29"/>
  <c r="L86" i="29"/>
  <c r="AP85" i="29"/>
  <c r="AK85" i="29"/>
  <c r="AF85" i="29"/>
  <c r="AA85" i="29"/>
  <c r="V85" i="29"/>
  <c r="Q85" i="29"/>
  <c r="L85" i="29"/>
  <c r="AP84" i="29"/>
  <c r="AK84" i="29"/>
  <c r="AF84" i="29"/>
  <c r="AA84" i="29"/>
  <c r="V84" i="29"/>
  <c r="Q84" i="29"/>
  <c r="L84" i="29"/>
  <c r="G82" i="29"/>
  <c r="F82" i="29"/>
  <c r="E82" i="29"/>
  <c r="D82" i="29"/>
  <c r="C82" i="29"/>
  <c r="B82" i="29"/>
  <c r="V73" i="29"/>
  <c r="Q73" i="29"/>
  <c r="L73" i="29"/>
  <c r="V72" i="29"/>
  <c r="Q72" i="29"/>
  <c r="L72" i="29"/>
  <c r="V71" i="29"/>
  <c r="Q71" i="29"/>
  <c r="L71" i="29"/>
  <c r="AF59" i="29"/>
  <c r="AA59" i="29"/>
  <c r="V59" i="29"/>
  <c r="Q59" i="29"/>
  <c r="L59" i="29"/>
  <c r="AF58" i="29"/>
  <c r="AA58" i="29"/>
  <c r="V58" i="29"/>
  <c r="Q58" i="29"/>
  <c r="L58" i="29"/>
  <c r="AF57" i="29"/>
  <c r="AA57" i="29"/>
  <c r="V57" i="29"/>
  <c r="Q57" i="29"/>
  <c r="L57" i="29"/>
  <c r="AF56" i="29"/>
  <c r="AA56" i="29"/>
  <c r="V56" i="29"/>
  <c r="Q56" i="29"/>
  <c r="L56" i="29"/>
  <c r="AF55" i="29"/>
  <c r="AA55" i="29"/>
  <c r="V55" i="29"/>
  <c r="Q55" i="29"/>
  <c r="L55" i="29"/>
  <c r="AF54" i="29"/>
  <c r="AA54" i="29"/>
  <c r="V54" i="29"/>
  <c r="Q54" i="29"/>
  <c r="L54" i="29"/>
  <c r="G54" i="29"/>
  <c r="F54" i="29"/>
  <c r="E54" i="29"/>
  <c r="D54" i="29"/>
  <c r="C54" i="29"/>
  <c r="C71" i="29" s="1"/>
  <c r="B54" i="29"/>
  <c r="B71" i="29" s="1"/>
  <c r="AP43" i="29"/>
  <c r="AK43" i="29"/>
  <c r="AF43" i="29"/>
  <c r="AA43" i="29"/>
  <c r="V43" i="29"/>
  <c r="Q43" i="29"/>
  <c r="L43" i="29"/>
  <c r="AP42" i="29"/>
  <c r="AK42" i="29"/>
  <c r="AF42" i="29"/>
  <c r="AA42" i="29"/>
  <c r="V42" i="29"/>
  <c r="Q42" i="29"/>
  <c r="L42" i="29"/>
  <c r="AP41" i="29"/>
  <c r="AK41" i="29"/>
  <c r="AF41" i="29"/>
  <c r="AA41" i="29"/>
  <c r="V41" i="29"/>
  <c r="Q41" i="29"/>
  <c r="L41" i="29"/>
  <c r="AP40" i="29"/>
  <c r="AK40" i="29"/>
  <c r="AF40" i="29"/>
  <c r="AA40" i="29"/>
  <c r="V40" i="29"/>
  <c r="Q40" i="29"/>
  <c r="L40" i="29"/>
  <c r="AP39" i="29"/>
  <c r="AK39" i="29"/>
  <c r="AF39" i="29"/>
  <c r="AA39" i="29"/>
  <c r="V39" i="29"/>
  <c r="Q39" i="29"/>
  <c r="L39" i="29"/>
  <c r="AP38" i="29"/>
  <c r="AK38" i="29"/>
  <c r="AF38" i="29"/>
  <c r="AA38" i="29"/>
  <c r="V38" i="29"/>
  <c r="Q38" i="29"/>
  <c r="L38" i="29"/>
  <c r="AP37" i="29"/>
  <c r="AK37" i="29"/>
  <c r="AF37" i="29"/>
  <c r="AA37" i="29"/>
  <c r="V37" i="29"/>
  <c r="Q37" i="29"/>
  <c r="L37" i="29"/>
  <c r="AP36" i="29"/>
  <c r="AK36" i="29"/>
  <c r="AF36" i="29"/>
  <c r="AA36" i="29"/>
  <c r="V36" i="29"/>
  <c r="Q36" i="29"/>
  <c r="L36" i="29"/>
  <c r="AP35" i="29"/>
  <c r="AK35" i="29"/>
  <c r="AF35" i="29"/>
  <c r="AA35" i="29"/>
  <c r="V35" i="29"/>
  <c r="Q35" i="29"/>
  <c r="L35" i="29"/>
  <c r="AP34" i="29"/>
  <c r="AK34" i="29"/>
  <c r="AF34" i="29"/>
  <c r="AA34" i="29"/>
  <c r="V34" i="29"/>
  <c r="Q34" i="29"/>
  <c r="L34" i="29"/>
  <c r="AP33" i="29"/>
  <c r="AK33" i="29"/>
  <c r="AF33" i="29"/>
  <c r="AA33" i="29"/>
  <c r="V33" i="29"/>
  <c r="Q33" i="29"/>
  <c r="L33" i="29"/>
  <c r="AP32" i="29"/>
  <c r="AK32" i="29"/>
  <c r="AF32" i="29"/>
  <c r="AA32" i="29"/>
  <c r="V32" i="29"/>
  <c r="Q32" i="29"/>
  <c r="L32" i="29"/>
  <c r="G30" i="29"/>
  <c r="F30" i="29"/>
  <c r="E30" i="29"/>
  <c r="D30" i="29"/>
  <c r="C30" i="29"/>
  <c r="B30" i="29"/>
  <c r="AP107" i="21"/>
  <c r="AK107" i="21"/>
  <c r="AF107" i="21"/>
  <c r="AA107" i="21"/>
  <c r="V107" i="21"/>
  <c r="Q107" i="21"/>
  <c r="L107" i="21"/>
  <c r="AP106" i="21"/>
  <c r="AK106" i="21"/>
  <c r="AF106" i="21"/>
  <c r="AA106" i="21"/>
  <c r="V106" i="21"/>
  <c r="Q106" i="21"/>
  <c r="L106" i="21"/>
  <c r="AP105" i="21"/>
  <c r="AK105" i="21"/>
  <c r="AF105" i="21"/>
  <c r="AA105" i="21"/>
  <c r="V105" i="21"/>
  <c r="Q105" i="21"/>
  <c r="L105" i="21"/>
  <c r="AP104" i="21"/>
  <c r="AK104" i="21"/>
  <c r="AF104" i="21"/>
  <c r="AA104" i="21"/>
  <c r="V104" i="21"/>
  <c r="Q104" i="21"/>
  <c r="L104" i="21"/>
  <c r="AP103" i="21"/>
  <c r="AK103" i="21"/>
  <c r="AF103" i="21"/>
  <c r="AA103" i="21"/>
  <c r="V103" i="21"/>
  <c r="Q103" i="21"/>
  <c r="L103" i="21"/>
  <c r="AP102" i="21"/>
  <c r="AK102" i="21"/>
  <c r="AF102" i="21"/>
  <c r="AA102" i="21"/>
  <c r="V102" i="21"/>
  <c r="Q102" i="21"/>
  <c r="L102" i="21"/>
  <c r="AP101" i="21"/>
  <c r="AK101" i="21"/>
  <c r="AF101" i="21"/>
  <c r="AA101" i="21"/>
  <c r="V101" i="21"/>
  <c r="Q101" i="21"/>
  <c r="L101" i="21"/>
  <c r="AP100" i="21"/>
  <c r="AK100" i="21"/>
  <c r="AF100" i="21"/>
  <c r="AA100" i="21"/>
  <c r="V100" i="21"/>
  <c r="Q100" i="21"/>
  <c r="L100" i="21"/>
  <c r="AP99" i="21"/>
  <c r="AK99" i="21"/>
  <c r="AF99" i="21"/>
  <c r="AA99" i="21"/>
  <c r="V99" i="21"/>
  <c r="Q99" i="21"/>
  <c r="L99" i="21"/>
  <c r="AP98" i="21"/>
  <c r="AK98" i="21"/>
  <c r="AF98" i="21"/>
  <c r="AA98" i="21"/>
  <c r="V98" i="21"/>
  <c r="Q98" i="21"/>
  <c r="L98" i="21"/>
  <c r="AP97" i="21"/>
  <c r="AK97" i="21"/>
  <c r="AF97" i="21"/>
  <c r="AA97" i="21"/>
  <c r="V97" i="21"/>
  <c r="Q97" i="21"/>
  <c r="L97" i="21"/>
  <c r="AP96" i="21"/>
  <c r="AK96" i="21"/>
  <c r="AF96" i="21"/>
  <c r="AA96" i="21"/>
  <c r="V96" i="21"/>
  <c r="Q96" i="21"/>
  <c r="L96" i="21"/>
  <c r="AP95" i="21"/>
  <c r="AK95" i="21"/>
  <c r="AF95" i="21"/>
  <c r="AA95" i="21"/>
  <c r="V95" i="21"/>
  <c r="Q95" i="21"/>
  <c r="L95" i="21"/>
  <c r="AP94" i="21"/>
  <c r="AK94" i="21"/>
  <c r="AF94" i="21"/>
  <c r="AA94" i="21"/>
  <c r="V94" i="21"/>
  <c r="Q94" i="21"/>
  <c r="L94" i="21"/>
  <c r="AP93" i="21"/>
  <c r="AK93" i="21"/>
  <c r="AF93" i="21"/>
  <c r="AA93" i="21"/>
  <c r="V93" i="21"/>
  <c r="Q93" i="21"/>
  <c r="L93" i="21"/>
  <c r="AP92" i="21"/>
  <c r="AK92" i="21"/>
  <c r="AF92" i="21"/>
  <c r="AA92" i="21"/>
  <c r="V92" i="21"/>
  <c r="Q92" i="21"/>
  <c r="L92" i="21"/>
  <c r="AP91" i="21"/>
  <c r="AK91" i="21"/>
  <c r="AF91" i="21"/>
  <c r="AA91" i="21"/>
  <c r="V91" i="21"/>
  <c r="Q91" i="21"/>
  <c r="L91" i="21"/>
  <c r="AP90" i="21"/>
  <c r="AK90" i="21"/>
  <c r="AF90" i="21"/>
  <c r="AA90" i="21"/>
  <c r="V90" i="21"/>
  <c r="Q90" i="21"/>
  <c r="L90" i="21"/>
  <c r="AP89" i="21"/>
  <c r="AK89" i="21"/>
  <c r="AF89" i="21"/>
  <c r="AA89" i="21"/>
  <c r="V89" i="21"/>
  <c r="Q89" i="21"/>
  <c r="L89" i="21"/>
  <c r="AP88" i="21"/>
  <c r="AK88" i="21"/>
  <c r="AF88" i="21"/>
  <c r="AA88" i="21"/>
  <c r="V88" i="21"/>
  <c r="Q88" i="21"/>
  <c r="L88" i="21"/>
  <c r="AP87" i="21"/>
  <c r="AK87" i="21"/>
  <c r="AF87" i="21"/>
  <c r="AA87" i="21"/>
  <c r="V87" i="21"/>
  <c r="Q87" i="21"/>
  <c r="L87" i="21"/>
  <c r="AP86" i="21"/>
  <c r="AK86" i="21"/>
  <c r="AF86" i="21"/>
  <c r="AA86" i="21"/>
  <c r="V86" i="21"/>
  <c r="Q86" i="21"/>
  <c r="L86" i="21"/>
  <c r="AP85" i="21"/>
  <c r="AK85" i="21"/>
  <c r="AF85" i="21"/>
  <c r="AA85" i="21"/>
  <c r="V85" i="21"/>
  <c r="Q85" i="21"/>
  <c r="L85" i="21"/>
  <c r="AP84" i="21"/>
  <c r="AK84" i="21"/>
  <c r="AF84" i="21"/>
  <c r="AA84" i="21"/>
  <c r="V84" i="21"/>
  <c r="Q84" i="21"/>
  <c r="L84" i="21"/>
  <c r="G82" i="21"/>
  <c r="F82" i="21"/>
  <c r="E82" i="21"/>
  <c r="D82" i="21"/>
  <c r="C82" i="21"/>
  <c r="B82" i="21"/>
  <c r="V73" i="21"/>
  <c r="Q73" i="21"/>
  <c r="L73" i="21"/>
  <c r="V72" i="21"/>
  <c r="Q72" i="21"/>
  <c r="L72" i="21"/>
  <c r="V71" i="21"/>
  <c r="Q71" i="21"/>
  <c r="L71" i="21"/>
  <c r="AF59" i="21"/>
  <c r="AA59" i="21"/>
  <c r="V59" i="21"/>
  <c r="Q59" i="21"/>
  <c r="L59" i="21"/>
  <c r="AF58" i="21"/>
  <c r="AA58" i="21"/>
  <c r="V58" i="21"/>
  <c r="Q58" i="21"/>
  <c r="L58" i="21"/>
  <c r="AF57" i="21"/>
  <c r="AA57" i="21"/>
  <c r="V57" i="21"/>
  <c r="Q57" i="21"/>
  <c r="L57" i="21"/>
  <c r="AF56" i="21"/>
  <c r="AA56" i="21"/>
  <c r="V56" i="21"/>
  <c r="Q56" i="21"/>
  <c r="L56" i="21"/>
  <c r="AF55" i="21"/>
  <c r="AA55" i="21"/>
  <c r="V55" i="21"/>
  <c r="Q55" i="21"/>
  <c r="L55" i="21"/>
  <c r="AF54" i="21"/>
  <c r="AA54" i="21"/>
  <c r="V54" i="21"/>
  <c r="Q54" i="21"/>
  <c r="L54" i="21"/>
  <c r="G54" i="21"/>
  <c r="F54" i="21"/>
  <c r="E54" i="21"/>
  <c r="D54" i="21"/>
  <c r="D71" i="21" s="1"/>
  <c r="C54" i="21"/>
  <c r="C71" i="21" s="1"/>
  <c r="B54" i="21"/>
  <c r="AP43" i="21"/>
  <c r="AK43" i="21"/>
  <c r="AF43" i="21"/>
  <c r="AA43" i="21"/>
  <c r="V43" i="21"/>
  <c r="Q43" i="21"/>
  <c r="L43" i="21"/>
  <c r="AP42" i="21"/>
  <c r="AK42" i="21"/>
  <c r="AF42" i="21"/>
  <c r="AA42" i="21"/>
  <c r="V42" i="21"/>
  <c r="Q42" i="21"/>
  <c r="L42" i="21"/>
  <c r="AP41" i="21"/>
  <c r="AK41" i="21"/>
  <c r="AF41" i="21"/>
  <c r="AA41" i="21"/>
  <c r="V41" i="21"/>
  <c r="Q41" i="21"/>
  <c r="L41" i="21"/>
  <c r="AP40" i="21"/>
  <c r="AK40" i="21"/>
  <c r="AF40" i="21"/>
  <c r="AA40" i="21"/>
  <c r="V40" i="21"/>
  <c r="Q40" i="21"/>
  <c r="L40" i="21"/>
  <c r="AP39" i="21"/>
  <c r="AK39" i="21"/>
  <c r="AF39" i="21"/>
  <c r="AA39" i="21"/>
  <c r="V39" i="21"/>
  <c r="Q39" i="21"/>
  <c r="L39" i="21"/>
  <c r="AP38" i="21"/>
  <c r="AK38" i="21"/>
  <c r="AF38" i="21"/>
  <c r="AA38" i="21"/>
  <c r="V38" i="21"/>
  <c r="Q38" i="21"/>
  <c r="L38" i="21"/>
  <c r="AP37" i="21"/>
  <c r="AK37" i="21"/>
  <c r="AF37" i="21"/>
  <c r="AA37" i="21"/>
  <c r="V37" i="21"/>
  <c r="Q37" i="21"/>
  <c r="L37" i="21"/>
  <c r="AP36" i="21"/>
  <c r="AK36" i="21"/>
  <c r="AF36" i="21"/>
  <c r="AA36" i="21"/>
  <c r="V36" i="21"/>
  <c r="Q36" i="21"/>
  <c r="L36" i="21"/>
  <c r="AP35" i="21"/>
  <c r="AK35" i="21"/>
  <c r="AF35" i="21"/>
  <c r="AA35" i="21"/>
  <c r="V35" i="21"/>
  <c r="Q35" i="21"/>
  <c r="L35" i="21"/>
  <c r="AP34" i="21"/>
  <c r="AK34" i="21"/>
  <c r="AF34" i="21"/>
  <c r="AA34" i="21"/>
  <c r="V34" i="21"/>
  <c r="Q34" i="21"/>
  <c r="L34" i="21"/>
  <c r="AP33" i="21"/>
  <c r="AK33" i="21"/>
  <c r="AF33" i="21"/>
  <c r="AA33" i="21"/>
  <c r="V33" i="21"/>
  <c r="Q33" i="21"/>
  <c r="L33" i="21"/>
  <c r="AP32" i="21"/>
  <c r="AK32" i="21"/>
  <c r="AF32" i="21"/>
  <c r="AA32" i="21"/>
  <c r="V32" i="21"/>
  <c r="Q32" i="21"/>
  <c r="L32" i="21"/>
  <c r="G30" i="21"/>
  <c r="F30" i="21"/>
  <c r="E30" i="21"/>
  <c r="D30" i="21"/>
  <c r="C30" i="21"/>
  <c r="B30" i="21"/>
  <c r="AP107" i="20"/>
  <c r="AK107" i="20"/>
  <c r="AF107" i="20"/>
  <c r="AA107" i="20"/>
  <c r="V107" i="20"/>
  <c r="Q107" i="20"/>
  <c r="L107" i="20"/>
  <c r="AP106" i="20"/>
  <c r="AK106" i="20"/>
  <c r="AF106" i="20"/>
  <c r="AA106" i="20"/>
  <c r="V106" i="20"/>
  <c r="Q106" i="20"/>
  <c r="L106" i="20"/>
  <c r="AP105" i="20"/>
  <c r="AK105" i="20"/>
  <c r="AF105" i="20"/>
  <c r="AA105" i="20"/>
  <c r="V105" i="20"/>
  <c r="Q105" i="20"/>
  <c r="L105" i="20"/>
  <c r="AP104" i="20"/>
  <c r="AK104" i="20"/>
  <c r="AF104" i="20"/>
  <c r="AA104" i="20"/>
  <c r="V104" i="20"/>
  <c r="Q104" i="20"/>
  <c r="L104" i="20"/>
  <c r="AP103" i="20"/>
  <c r="AK103" i="20"/>
  <c r="AF103" i="20"/>
  <c r="AA103" i="20"/>
  <c r="V103" i="20"/>
  <c r="Q103" i="20"/>
  <c r="L103" i="20"/>
  <c r="AP102" i="20"/>
  <c r="AK102" i="20"/>
  <c r="AF102" i="20"/>
  <c r="AA102" i="20"/>
  <c r="V102" i="20"/>
  <c r="Q102" i="20"/>
  <c r="L102" i="20"/>
  <c r="AP101" i="20"/>
  <c r="AK101" i="20"/>
  <c r="AF101" i="20"/>
  <c r="AA101" i="20"/>
  <c r="V101" i="20"/>
  <c r="Q101" i="20"/>
  <c r="L101" i="20"/>
  <c r="AP100" i="20"/>
  <c r="AK100" i="20"/>
  <c r="AF100" i="20"/>
  <c r="AA100" i="20"/>
  <c r="V100" i="20"/>
  <c r="Q100" i="20"/>
  <c r="L100" i="20"/>
  <c r="AP99" i="20"/>
  <c r="AK99" i="20"/>
  <c r="AF99" i="20"/>
  <c r="AA99" i="20"/>
  <c r="V99" i="20"/>
  <c r="Q99" i="20"/>
  <c r="L99" i="20"/>
  <c r="AP98" i="20"/>
  <c r="AK98" i="20"/>
  <c r="AF98" i="20"/>
  <c r="AA98" i="20"/>
  <c r="V98" i="20"/>
  <c r="Q98" i="20"/>
  <c r="L98" i="20"/>
  <c r="AP97" i="20"/>
  <c r="AK97" i="20"/>
  <c r="AF97" i="20"/>
  <c r="AA97" i="20"/>
  <c r="V97" i="20"/>
  <c r="Q97" i="20"/>
  <c r="L97" i="20"/>
  <c r="AP96" i="20"/>
  <c r="AK96" i="20"/>
  <c r="AF96" i="20"/>
  <c r="AA96" i="20"/>
  <c r="V96" i="20"/>
  <c r="Q96" i="20"/>
  <c r="L96" i="20"/>
  <c r="AP95" i="20"/>
  <c r="AK95" i="20"/>
  <c r="AF95" i="20"/>
  <c r="AA95" i="20"/>
  <c r="V95" i="20"/>
  <c r="Q95" i="20"/>
  <c r="L95" i="20"/>
  <c r="AP94" i="20"/>
  <c r="AK94" i="20"/>
  <c r="AF94" i="20"/>
  <c r="AA94" i="20"/>
  <c r="V94" i="20"/>
  <c r="Q94" i="20"/>
  <c r="L94" i="20"/>
  <c r="AP93" i="20"/>
  <c r="AK93" i="20"/>
  <c r="AF93" i="20"/>
  <c r="AA93" i="20"/>
  <c r="V93" i="20"/>
  <c r="Q93" i="20"/>
  <c r="L93" i="20"/>
  <c r="AP92" i="20"/>
  <c r="AK92" i="20"/>
  <c r="AF92" i="20"/>
  <c r="AA92" i="20"/>
  <c r="V92" i="20"/>
  <c r="Q92" i="20"/>
  <c r="L92" i="20"/>
  <c r="AP91" i="20"/>
  <c r="AK91" i="20"/>
  <c r="AF91" i="20"/>
  <c r="AA91" i="20"/>
  <c r="V91" i="20"/>
  <c r="Q91" i="20"/>
  <c r="L91" i="20"/>
  <c r="AP90" i="20"/>
  <c r="AK90" i="20"/>
  <c r="AF90" i="20"/>
  <c r="AA90" i="20"/>
  <c r="V90" i="20"/>
  <c r="Q90" i="20"/>
  <c r="L90" i="20"/>
  <c r="AP89" i="20"/>
  <c r="AK89" i="20"/>
  <c r="AF89" i="20"/>
  <c r="AA89" i="20"/>
  <c r="V89" i="20"/>
  <c r="Q89" i="20"/>
  <c r="L89" i="20"/>
  <c r="AP88" i="20"/>
  <c r="AK88" i="20"/>
  <c r="AF88" i="20"/>
  <c r="AA88" i="20"/>
  <c r="V88" i="20"/>
  <c r="Q88" i="20"/>
  <c r="L88" i="20"/>
  <c r="AP87" i="20"/>
  <c r="AK87" i="20"/>
  <c r="AF87" i="20"/>
  <c r="AA87" i="20"/>
  <c r="V87" i="20"/>
  <c r="Q87" i="20"/>
  <c r="L87" i="20"/>
  <c r="AP86" i="20"/>
  <c r="AK86" i="20"/>
  <c r="AF86" i="20"/>
  <c r="AA86" i="20"/>
  <c r="V86" i="20"/>
  <c r="Q86" i="20"/>
  <c r="L86" i="20"/>
  <c r="AP85" i="20"/>
  <c r="AK85" i="20"/>
  <c r="AF85" i="20"/>
  <c r="AA85" i="20"/>
  <c r="V85" i="20"/>
  <c r="Q85" i="20"/>
  <c r="L85" i="20"/>
  <c r="AP84" i="20"/>
  <c r="AK84" i="20"/>
  <c r="AF84" i="20"/>
  <c r="AA84" i="20"/>
  <c r="V84" i="20"/>
  <c r="Q84" i="20"/>
  <c r="L84" i="20"/>
  <c r="G82" i="20"/>
  <c r="F82" i="20"/>
  <c r="E82" i="20"/>
  <c r="D82" i="20"/>
  <c r="C82" i="20"/>
  <c r="B82" i="20"/>
  <c r="V73" i="20"/>
  <c r="Q73" i="20"/>
  <c r="L73" i="20"/>
  <c r="V72" i="20"/>
  <c r="Q72" i="20"/>
  <c r="L72" i="20"/>
  <c r="V71" i="20"/>
  <c r="Q71" i="20"/>
  <c r="L71" i="20"/>
  <c r="AF59" i="20"/>
  <c r="AA59" i="20"/>
  <c r="V59" i="20"/>
  <c r="Q59" i="20"/>
  <c r="L59" i="20"/>
  <c r="AF58" i="20"/>
  <c r="AA58" i="20"/>
  <c r="V58" i="20"/>
  <c r="Q58" i="20"/>
  <c r="L58" i="20"/>
  <c r="AF57" i="20"/>
  <c r="AA57" i="20"/>
  <c r="V57" i="20"/>
  <c r="Q57" i="20"/>
  <c r="L57" i="20"/>
  <c r="AF56" i="20"/>
  <c r="AA56" i="20"/>
  <c r="V56" i="20"/>
  <c r="Q56" i="20"/>
  <c r="L56" i="20"/>
  <c r="AF55" i="20"/>
  <c r="AA55" i="20"/>
  <c r="V55" i="20"/>
  <c r="Q55" i="20"/>
  <c r="L55" i="20"/>
  <c r="AF54" i="20"/>
  <c r="AA54" i="20"/>
  <c r="V54" i="20"/>
  <c r="Q54" i="20"/>
  <c r="L54" i="20"/>
  <c r="G54" i="20"/>
  <c r="F54" i="20"/>
  <c r="E54" i="20"/>
  <c r="D54" i="20"/>
  <c r="C54" i="20"/>
  <c r="B54" i="20"/>
  <c r="B71" i="20" s="1"/>
  <c r="AP43" i="20"/>
  <c r="AK43" i="20"/>
  <c r="AF43" i="20"/>
  <c r="AA43" i="20"/>
  <c r="V43" i="20"/>
  <c r="Q43" i="20"/>
  <c r="L43" i="20"/>
  <c r="AP42" i="20"/>
  <c r="AK42" i="20"/>
  <c r="AF42" i="20"/>
  <c r="AA42" i="20"/>
  <c r="V42" i="20"/>
  <c r="Q42" i="20"/>
  <c r="L42" i="20"/>
  <c r="AP41" i="20"/>
  <c r="AK41" i="20"/>
  <c r="AF41" i="20"/>
  <c r="AA41" i="20"/>
  <c r="V41" i="20"/>
  <c r="Q41" i="20"/>
  <c r="L41" i="20"/>
  <c r="AP40" i="20"/>
  <c r="AK40" i="20"/>
  <c r="AF40" i="20"/>
  <c r="AA40" i="20"/>
  <c r="V40" i="20"/>
  <c r="Q40" i="20"/>
  <c r="L40" i="20"/>
  <c r="AP39" i="20"/>
  <c r="AK39" i="20"/>
  <c r="AF39" i="20"/>
  <c r="AA39" i="20"/>
  <c r="V39" i="20"/>
  <c r="Q39" i="20"/>
  <c r="L39" i="20"/>
  <c r="AP38" i="20"/>
  <c r="AK38" i="20"/>
  <c r="AF38" i="20"/>
  <c r="AA38" i="20"/>
  <c r="V38" i="20"/>
  <c r="Q38" i="20"/>
  <c r="L38" i="20"/>
  <c r="AP37" i="20"/>
  <c r="AK37" i="20"/>
  <c r="AF37" i="20"/>
  <c r="AA37" i="20"/>
  <c r="V37" i="20"/>
  <c r="Q37" i="20"/>
  <c r="L37" i="20"/>
  <c r="AP36" i="20"/>
  <c r="AK36" i="20"/>
  <c r="AF36" i="20"/>
  <c r="AA36" i="20"/>
  <c r="V36" i="20"/>
  <c r="Q36" i="20"/>
  <c r="L36" i="20"/>
  <c r="AP35" i="20"/>
  <c r="AK35" i="20"/>
  <c r="AF35" i="20"/>
  <c r="AA35" i="20"/>
  <c r="V35" i="20"/>
  <c r="Q35" i="20"/>
  <c r="L35" i="20"/>
  <c r="AP34" i="20"/>
  <c r="AK34" i="20"/>
  <c r="AF34" i="20"/>
  <c r="AA34" i="20"/>
  <c r="V34" i="20"/>
  <c r="Q34" i="20"/>
  <c r="L34" i="20"/>
  <c r="AP33" i="20"/>
  <c r="AK33" i="20"/>
  <c r="AF33" i="20"/>
  <c r="AA33" i="20"/>
  <c r="V33" i="20"/>
  <c r="Q33" i="20"/>
  <c r="L33" i="20"/>
  <c r="AP32" i="20"/>
  <c r="AK32" i="20"/>
  <c r="AF32" i="20"/>
  <c r="AA32" i="20"/>
  <c r="V32" i="20"/>
  <c r="Q32" i="20"/>
  <c r="L32" i="20"/>
  <c r="G30" i="20"/>
  <c r="F30" i="20"/>
  <c r="E30" i="20"/>
  <c r="D30" i="20"/>
  <c r="C30" i="20"/>
  <c r="B30" i="20"/>
  <c r="AP107" i="30"/>
  <c r="AK107" i="30"/>
  <c r="AF107" i="30"/>
  <c r="AA107" i="30"/>
  <c r="V107" i="30"/>
  <c r="Q107" i="30"/>
  <c r="L107" i="30"/>
  <c r="AP106" i="30"/>
  <c r="AK106" i="30"/>
  <c r="AF106" i="30"/>
  <c r="AA106" i="30"/>
  <c r="V106" i="30"/>
  <c r="Q106" i="30"/>
  <c r="L106" i="30"/>
  <c r="AP105" i="30"/>
  <c r="AK105" i="30"/>
  <c r="AF105" i="30"/>
  <c r="AA105" i="30"/>
  <c r="V105" i="30"/>
  <c r="Q105" i="30"/>
  <c r="L105" i="30"/>
  <c r="AP104" i="30"/>
  <c r="AK104" i="30"/>
  <c r="AF104" i="30"/>
  <c r="AA104" i="30"/>
  <c r="V104" i="30"/>
  <c r="Q104" i="30"/>
  <c r="L104" i="30"/>
  <c r="AP103" i="30"/>
  <c r="AK103" i="30"/>
  <c r="AF103" i="30"/>
  <c r="AA103" i="30"/>
  <c r="V103" i="30"/>
  <c r="Q103" i="30"/>
  <c r="L103" i="30"/>
  <c r="AP102" i="30"/>
  <c r="AK102" i="30"/>
  <c r="AF102" i="30"/>
  <c r="AA102" i="30"/>
  <c r="V102" i="30"/>
  <c r="Q102" i="30"/>
  <c r="L102" i="30"/>
  <c r="AP101" i="30"/>
  <c r="AK101" i="30"/>
  <c r="AF101" i="30"/>
  <c r="AA101" i="30"/>
  <c r="V101" i="30"/>
  <c r="Q101" i="30"/>
  <c r="L101" i="30"/>
  <c r="AP100" i="30"/>
  <c r="AK100" i="30"/>
  <c r="AF100" i="30"/>
  <c r="AA100" i="30"/>
  <c r="V100" i="30"/>
  <c r="Q100" i="30"/>
  <c r="L100" i="30"/>
  <c r="AP99" i="30"/>
  <c r="AK99" i="30"/>
  <c r="AF99" i="30"/>
  <c r="AA99" i="30"/>
  <c r="V99" i="30"/>
  <c r="Q99" i="30"/>
  <c r="L99" i="30"/>
  <c r="AP98" i="30"/>
  <c r="AK98" i="30"/>
  <c r="AF98" i="30"/>
  <c r="AA98" i="30"/>
  <c r="V98" i="30"/>
  <c r="Q98" i="30"/>
  <c r="L98" i="30"/>
  <c r="AP97" i="30"/>
  <c r="AK97" i="30"/>
  <c r="AF97" i="30"/>
  <c r="AA97" i="30"/>
  <c r="V97" i="30"/>
  <c r="Q97" i="30"/>
  <c r="L97" i="30"/>
  <c r="AP96" i="30"/>
  <c r="AK96" i="30"/>
  <c r="AF96" i="30"/>
  <c r="AA96" i="30"/>
  <c r="V96" i="30"/>
  <c r="Q96" i="30"/>
  <c r="L96" i="30"/>
  <c r="AP95" i="30"/>
  <c r="AK95" i="30"/>
  <c r="AF95" i="30"/>
  <c r="AA95" i="30"/>
  <c r="V95" i="30"/>
  <c r="Q95" i="30"/>
  <c r="L95" i="30"/>
  <c r="AP94" i="30"/>
  <c r="AK94" i="30"/>
  <c r="AF94" i="30"/>
  <c r="AA94" i="30"/>
  <c r="V94" i="30"/>
  <c r="Q94" i="30"/>
  <c r="L94" i="30"/>
  <c r="AP93" i="30"/>
  <c r="AK93" i="30"/>
  <c r="AF93" i="30"/>
  <c r="AA93" i="30"/>
  <c r="V93" i="30"/>
  <c r="Q93" i="30"/>
  <c r="L93" i="30"/>
  <c r="AP92" i="30"/>
  <c r="AK92" i="30"/>
  <c r="AF92" i="30"/>
  <c r="AA92" i="30"/>
  <c r="V92" i="30"/>
  <c r="Q92" i="30"/>
  <c r="L92" i="30"/>
  <c r="AP91" i="30"/>
  <c r="AK91" i="30"/>
  <c r="AF91" i="30"/>
  <c r="AA91" i="30"/>
  <c r="V91" i="30"/>
  <c r="Q91" i="30"/>
  <c r="L91" i="30"/>
  <c r="AP90" i="30"/>
  <c r="AK90" i="30"/>
  <c r="AF90" i="30"/>
  <c r="AA90" i="30"/>
  <c r="V90" i="30"/>
  <c r="Q90" i="30"/>
  <c r="L90" i="30"/>
  <c r="AP89" i="30"/>
  <c r="AK89" i="30"/>
  <c r="AF89" i="30"/>
  <c r="AA89" i="30"/>
  <c r="V89" i="30"/>
  <c r="Q89" i="30"/>
  <c r="L89" i="30"/>
  <c r="AP88" i="30"/>
  <c r="AK88" i="30"/>
  <c r="AF88" i="30"/>
  <c r="AA88" i="30"/>
  <c r="V88" i="30"/>
  <c r="Q88" i="30"/>
  <c r="L88" i="30"/>
  <c r="AP87" i="30"/>
  <c r="AK87" i="30"/>
  <c r="AF87" i="30"/>
  <c r="AA87" i="30"/>
  <c r="V87" i="30"/>
  <c r="Q87" i="30"/>
  <c r="L87" i="30"/>
  <c r="AP86" i="30"/>
  <c r="AK86" i="30"/>
  <c r="AF86" i="30"/>
  <c r="AA86" i="30"/>
  <c r="V86" i="30"/>
  <c r="Q86" i="30"/>
  <c r="L86" i="30"/>
  <c r="AP85" i="30"/>
  <c r="AK85" i="30"/>
  <c r="AF85" i="30"/>
  <c r="AA85" i="30"/>
  <c r="V85" i="30"/>
  <c r="Q85" i="30"/>
  <c r="L85" i="30"/>
  <c r="AP84" i="30"/>
  <c r="AK84" i="30"/>
  <c r="AF84" i="30"/>
  <c r="AA84" i="30"/>
  <c r="V84" i="30"/>
  <c r="Q84" i="30"/>
  <c r="L84" i="30"/>
  <c r="G82" i="30"/>
  <c r="F82" i="30"/>
  <c r="E82" i="30"/>
  <c r="D82" i="30"/>
  <c r="C82" i="30"/>
  <c r="B82" i="30"/>
  <c r="V73" i="30"/>
  <c r="Q73" i="30"/>
  <c r="L73" i="30"/>
  <c r="V72" i="30"/>
  <c r="Q72" i="30"/>
  <c r="L72" i="30"/>
  <c r="V71" i="30"/>
  <c r="Q71" i="30"/>
  <c r="L71" i="30"/>
  <c r="AF59" i="30"/>
  <c r="AA59" i="30"/>
  <c r="V59" i="30"/>
  <c r="Q59" i="30"/>
  <c r="L59" i="30"/>
  <c r="AF58" i="30"/>
  <c r="AA58" i="30"/>
  <c r="V58" i="30"/>
  <c r="Q58" i="30"/>
  <c r="L58" i="30"/>
  <c r="AF57" i="30"/>
  <c r="AA57" i="30"/>
  <c r="V57" i="30"/>
  <c r="Q57" i="30"/>
  <c r="L57" i="30"/>
  <c r="AF56" i="30"/>
  <c r="AA56" i="30"/>
  <c r="V56" i="30"/>
  <c r="Q56" i="30"/>
  <c r="L56" i="30"/>
  <c r="AF55" i="30"/>
  <c r="AA55" i="30"/>
  <c r="V55" i="30"/>
  <c r="Q55" i="30"/>
  <c r="L55" i="30"/>
  <c r="AF54" i="30"/>
  <c r="AA54" i="30"/>
  <c r="V54" i="30"/>
  <c r="Q54" i="30"/>
  <c r="L54" i="30"/>
  <c r="G54" i="30"/>
  <c r="F54" i="30"/>
  <c r="E54" i="30"/>
  <c r="D54" i="30"/>
  <c r="C54" i="30"/>
  <c r="C71" i="30" s="1"/>
  <c r="B54" i="30"/>
  <c r="B71" i="30" s="1"/>
  <c r="AP43" i="30"/>
  <c r="AK43" i="30"/>
  <c r="AF43" i="30"/>
  <c r="AA43" i="30"/>
  <c r="V43" i="30"/>
  <c r="Q43" i="30"/>
  <c r="L43" i="30"/>
  <c r="AP42" i="30"/>
  <c r="AK42" i="30"/>
  <c r="AF42" i="30"/>
  <c r="AA42" i="30"/>
  <c r="V42" i="30"/>
  <c r="Q42" i="30"/>
  <c r="L42" i="30"/>
  <c r="AP41" i="30"/>
  <c r="AK41" i="30"/>
  <c r="AF41" i="30"/>
  <c r="AA41" i="30"/>
  <c r="V41" i="30"/>
  <c r="Q41" i="30"/>
  <c r="L41" i="30"/>
  <c r="AP40" i="30"/>
  <c r="AK40" i="30"/>
  <c r="AF40" i="30"/>
  <c r="AA40" i="30"/>
  <c r="V40" i="30"/>
  <c r="Q40" i="30"/>
  <c r="L40" i="30"/>
  <c r="AP39" i="30"/>
  <c r="AK39" i="30"/>
  <c r="AF39" i="30"/>
  <c r="AA39" i="30"/>
  <c r="V39" i="30"/>
  <c r="Q39" i="30"/>
  <c r="L39" i="30"/>
  <c r="AP38" i="30"/>
  <c r="AK38" i="30"/>
  <c r="AF38" i="30"/>
  <c r="AA38" i="30"/>
  <c r="V38" i="30"/>
  <c r="Q38" i="30"/>
  <c r="L38" i="30"/>
  <c r="AP37" i="30"/>
  <c r="AK37" i="30"/>
  <c r="AF37" i="30"/>
  <c r="AA37" i="30"/>
  <c r="V37" i="30"/>
  <c r="Q37" i="30"/>
  <c r="L37" i="30"/>
  <c r="AP36" i="30"/>
  <c r="AK36" i="30"/>
  <c r="AF36" i="30"/>
  <c r="AA36" i="30"/>
  <c r="V36" i="30"/>
  <c r="Q36" i="30"/>
  <c r="L36" i="30"/>
  <c r="AP35" i="30"/>
  <c r="AK35" i="30"/>
  <c r="AF35" i="30"/>
  <c r="AA35" i="30"/>
  <c r="V35" i="30"/>
  <c r="Q35" i="30"/>
  <c r="L35" i="30"/>
  <c r="AP34" i="30"/>
  <c r="AK34" i="30"/>
  <c r="AF34" i="30"/>
  <c r="AA34" i="30"/>
  <c r="V34" i="30"/>
  <c r="Q34" i="30"/>
  <c r="L34" i="30"/>
  <c r="AP33" i="30"/>
  <c r="AK33" i="30"/>
  <c r="AF33" i="30"/>
  <c r="AA33" i="30"/>
  <c r="V33" i="30"/>
  <c r="Q33" i="30"/>
  <c r="L33" i="30"/>
  <c r="AP32" i="30"/>
  <c r="AK32" i="30"/>
  <c r="AF32" i="30"/>
  <c r="AA32" i="30"/>
  <c r="V32" i="30"/>
  <c r="Q32" i="30"/>
  <c r="L32" i="30"/>
  <c r="G30" i="30"/>
  <c r="F30" i="30"/>
  <c r="E30" i="30"/>
  <c r="D30" i="30"/>
  <c r="C30" i="30"/>
  <c r="B30" i="30"/>
  <c r="AP107" i="28"/>
  <c r="AK107" i="28"/>
  <c r="AF107" i="28"/>
  <c r="AA107" i="28"/>
  <c r="V107" i="28"/>
  <c r="Q107" i="28"/>
  <c r="L107" i="28"/>
  <c r="AP106" i="28"/>
  <c r="AK106" i="28"/>
  <c r="AF106" i="28"/>
  <c r="AA106" i="28"/>
  <c r="V106" i="28"/>
  <c r="Q106" i="28"/>
  <c r="L106" i="28"/>
  <c r="AP105" i="28"/>
  <c r="AK105" i="28"/>
  <c r="AF105" i="28"/>
  <c r="AA105" i="28"/>
  <c r="V105" i="28"/>
  <c r="Q105" i="28"/>
  <c r="L105" i="28"/>
  <c r="AP104" i="28"/>
  <c r="AK104" i="28"/>
  <c r="AF104" i="28"/>
  <c r="AA104" i="28"/>
  <c r="V104" i="28"/>
  <c r="Q104" i="28"/>
  <c r="L104" i="28"/>
  <c r="AP103" i="28"/>
  <c r="AK103" i="28"/>
  <c r="AF103" i="28"/>
  <c r="AA103" i="28"/>
  <c r="V103" i="28"/>
  <c r="Q103" i="28"/>
  <c r="L103" i="28"/>
  <c r="AP102" i="28"/>
  <c r="AK102" i="28"/>
  <c r="AF102" i="28"/>
  <c r="AA102" i="28"/>
  <c r="V102" i="28"/>
  <c r="Q102" i="28"/>
  <c r="L102" i="28"/>
  <c r="AP101" i="28"/>
  <c r="AK101" i="28"/>
  <c r="AF101" i="28"/>
  <c r="AA101" i="28"/>
  <c r="V101" i="28"/>
  <c r="Q101" i="28"/>
  <c r="L101" i="28"/>
  <c r="AP100" i="28"/>
  <c r="AK100" i="28"/>
  <c r="AF100" i="28"/>
  <c r="AA100" i="28"/>
  <c r="V100" i="28"/>
  <c r="Q100" i="28"/>
  <c r="L100" i="28"/>
  <c r="AP99" i="28"/>
  <c r="AK99" i="28"/>
  <c r="AF99" i="28"/>
  <c r="AA99" i="28"/>
  <c r="V99" i="28"/>
  <c r="Q99" i="28"/>
  <c r="L99" i="28"/>
  <c r="AP98" i="28"/>
  <c r="AK98" i="28"/>
  <c r="AF98" i="28"/>
  <c r="AA98" i="28"/>
  <c r="V98" i="28"/>
  <c r="Q98" i="28"/>
  <c r="L98" i="28"/>
  <c r="AP97" i="28"/>
  <c r="AK97" i="28"/>
  <c r="AF97" i="28"/>
  <c r="AA97" i="28"/>
  <c r="V97" i="28"/>
  <c r="Q97" i="28"/>
  <c r="L97" i="28"/>
  <c r="AP96" i="28"/>
  <c r="AK96" i="28"/>
  <c r="AF96" i="28"/>
  <c r="AA96" i="28"/>
  <c r="V96" i="28"/>
  <c r="Q96" i="28"/>
  <c r="L96" i="28"/>
  <c r="AP95" i="28"/>
  <c r="AK95" i="28"/>
  <c r="AF95" i="28"/>
  <c r="AA95" i="28"/>
  <c r="V95" i="28"/>
  <c r="Q95" i="28"/>
  <c r="L95" i="28"/>
  <c r="AP94" i="28"/>
  <c r="AK94" i="28"/>
  <c r="AF94" i="28"/>
  <c r="AA94" i="28"/>
  <c r="V94" i="28"/>
  <c r="Q94" i="28"/>
  <c r="L94" i="28"/>
  <c r="AP93" i="28"/>
  <c r="AK93" i="28"/>
  <c r="AF93" i="28"/>
  <c r="AA93" i="28"/>
  <c r="V93" i="28"/>
  <c r="Q93" i="28"/>
  <c r="L93" i="28"/>
  <c r="AP92" i="28"/>
  <c r="AK92" i="28"/>
  <c r="AF92" i="28"/>
  <c r="AA92" i="28"/>
  <c r="V92" i="28"/>
  <c r="Q92" i="28"/>
  <c r="L92" i="28"/>
  <c r="AP91" i="28"/>
  <c r="AK91" i="28"/>
  <c r="AF91" i="28"/>
  <c r="AA91" i="28"/>
  <c r="V91" i="28"/>
  <c r="Q91" i="28"/>
  <c r="L91" i="28"/>
  <c r="AP90" i="28"/>
  <c r="AK90" i="28"/>
  <c r="AF90" i="28"/>
  <c r="AA90" i="28"/>
  <c r="V90" i="28"/>
  <c r="Q90" i="28"/>
  <c r="L90" i="28"/>
  <c r="AP89" i="28"/>
  <c r="AK89" i="28"/>
  <c r="AF89" i="28"/>
  <c r="AA89" i="28"/>
  <c r="V89" i="28"/>
  <c r="Q89" i="28"/>
  <c r="L89" i="28"/>
  <c r="AP88" i="28"/>
  <c r="AK88" i="28"/>
  <c r="AF88" i="28"/>
  <c r="AA88" i="28"/>
  <c r="V88" i="28"/>
  <c r="Q88" i="28"/>
  <c r="L88" i="28"/>
  <c r="AP87" i="28"/>
  <c r="AK87" i="28"/>
  <c r="AF87" i="28"/>
  <c r="AA87" i="28"/>
  <c r="V87" i="28"/>
  <c r="Q87" i="28"/>
  <c r="L87" i="28"/>
  <c r="AP86" i="28"/>
  <c r="AK86" i="28"/>
  <c r="AF86" i="28"/>
  <c r="AA86" i="28"/>
  <c r="V86" i="28"/>
  <c r="Q86" i="28"/>
  <c r="L86" i="28"/>
  <c r="AP85" i="28"/>
  <c r="AK85" i="28"/>
  <c r="AF85" i="28"/>
  <c r="AA85" i="28"/>
  <c r="V85" i="28"/>
  <c r="Q85" i="28"/>
  <c r="L85" i="28"/>
  <c r="AP84" i="28"/>
  <c r="AK84" i="28"/>
  <c r="AF84" i="28"/>
  <c r="AA84" i="28"/>
  <c r="V84" i="28"/>
  <c r="Q84" i="28"/>
  <c r="L84" i="28"/>
  <c r="G82" i="28"/>
  <c r="F82" i="28"/>
  <c r="E82" i="28"/>
  <c r="D82" i="28"/>
  <c r="C82" i="28"/>
  <c r="B82" i="28"/>
  <c r="V73" i="28"/>
  <c r="Q73" i="28"/>
  <c r="L73" i="28"/>
  <c r="V72" i="28"/>
  <c r="Q72" i="28"/>
  <c r="L72" i="28"/>
  <c r="V71" i="28"/>
  <c r="Q71" i="28"/>
  <c r="L71" i="28"/>
  <c r="B71" i="28"/>
  <c r="AF59" i="28"/>
  <c r="AA59" i="28"/>
  <c r="V59" i="28"/>
  <c r="Q59" i="28"/>
  <c r="L59" i="28"/>
  <c r="AF58" i="28"/>
  <c r="AA58" i="28"/>
  <c r="V58" i="28"/>
  <c r="Q58" i="28"/>
  <c r="L58" i="28"/>
  <c r="AF57" i="28"/>
  <c r="AA57" i="28"/>
  <c r="V57" i="28"/>
  <c r="Q57" i="28"/>
  <c r="L57" i="28"/>
  <c r="AF56" i="28"/>
  <c r="AA56" i="28"/>
  <c r="V56" i="28"/>
  <c r="Q56" i="28"/>
  <c r="L56" i="28"/>
  <c r="AF55" i="28"/>
  <c r="AA55" i="28"/>
  <c r="V55" i="28"/>
  <c r="Q55" i="28"/>
  <c r="L55" i="28"/>
  <c r="AF54" i="28"/>
  <c r="AA54" i="28"/>
  <c r="V54" i="28"/>
  <c r="Q54" i="28"/>
  <c r="L54" i="28"/>
  <c r="G54" i="28"/>
  <c r="F54" i="28"/>
  <c r="E54" i="28"/>
  <c r="D54" i="28"/>
  <c r="D71" i="28" s="1"/>
  <c r="C54" i="28"/>
  <c r="B54" i="28"/>
  <c r="AP43" i="28"/>
  <c r="AK43" i="28"/>
  <c r="AF43" i="28"/>
  <c r="AA43" i="28"/>
  <c r="V43" i="28"/>
  <c r="Q43" i="28"/>
  <c r="L43" i="28"/>
  <c r="AP42" i="28"/>
  <c r="AK42" i="28"/>
  <c r="AF42" i="28"/>
  <c r="AA42" i="28"/>
  <c r="V42" i="28"/>
  <c r="Q42" i="28"/>
  <c r="L42" i="28"/>
  <c r="AP41" i="28"/>
  <c r="AK41" i="28"/>
  <c r="AF41" i="28"/>
  <c r="AA41" i="28"/>
  <c r="V41" i="28"/>
  <c r="Q41" i="28"/>
  <c r="L41" i="28"/>
  <c r="AP40" i="28"/>
  <c r="AK40" i="28"/>
  <c r="AF40" i="28"/>
  <c r="AA40" i="28"/>
  <c r="V40" i="28"/>
  <c r="Q40" i="28"/>
  <c r="L40" i="28"/>
  <c r="AP39" i="28"/>
  <c r="AK39" i="28"/>
  <c r="AF39" i="28"/>
  <c r="AA39" i="28"/>
  <c r="V39" i="28"/>
  <c r="Q39" i="28"/>
  <c r="L39" i="28"/>
  <c r="AP38" i="28"/>
  <c r="AK38" i="28"/>
  <c r="AF38" i="28"/>
  <c r="AA38" i="28"/>
  <c r="V38" i="28"/>
  <c r="Q38" i="28"/>
  <c r="L38" i="28"/>
  <c r="AP37" i="28"/>
  <c r="AK37" i="28"/>
  <c r="AF37" i="28"/>
  <c r="AA37" i="28"/>
  <c r="V37" i="28"/>
  <c r="Q37" i="28"/>
  <c r="L37" i="28"/>
  <c r="AP36" i="28"/>
  <c r="AK36" i="28"/>
  <c r="AF36" i="28"/>
  <c r="AA36" i="28"/>
  <c r="V36" i="28"/>
  <c r="Q36" i="28"/>
  <c r="L36" i="28"/>
  <c r="AP35" i="28"/>
  <c r="AK35" i="28"/>
  <c r="AF35" i="28"/>
  <c r="AA35" i="28"/>
  <c r="V35" i="28"/>
  <c r="Q35" i="28"/>
  <c r="L35" i="28"/>
  <c r="AP34" i="28"/>
  <c r="AK34" i="28"/>
  <c r="AF34" i="28"/>
  <c r="AA34" i="28"/>
  <c r="V34" i="28"/>
  <c r="Q34" i="28"/>
  <c r="L34" i="28"/>
  <c r="AP33" i="28"/>
  <c r="AK33" i="28"/>
  <c r="AF33" i="28"/>
  <c r="AA33" i="28"/>
  <c r="V33" i="28"/>
  <c r="Q33" i="28"/>
  <c r="L33" i="28"/>
  <c r="AP32" i="28"/>
  <c r="AK32" i="28"/>
  <c r="AF32" i="28"/>
  <c r="AA32" i="28"/>
  <c r="V32" i="28"/>
  <c r="Q32" i="28"/>
  <c r="L32" i="28"/>
  <c r="G30" i="28"/>
  <c r="F30" i="28"/>
  <c r="E30" i="28"/>
  <c r="D30" i="28"/>
  <c r="C30" i="28"/>
  <c r="B30" i="28"/>
  <c r="AP107" i="31"/>
  <c r="AK107" i="31"/>
  <c r="AF107" i="31"/>
  <c r="AA107" i="31"/>
  <c r="V107" i="31"/>
  <c r="Q107" i="31"/>
  <c r="L107" i="31"/>
  <c r="AP106" i="31"/>
  <c r="AK106" i="31"/>
  <c r="AF106" i="31"/>
  <c r="AA106" i="31"/>
  <c r="V106" i="31"/>
  <c r="Q106" i="31"/>
  <c r="L106" i="31"/>
  <c r="AP105" i="31"/>
  <c r="AK105" i="31"/>
  <c r="AF105" i="31"/>
  <c r="AA105" i="31"/>
  <c r="V105" i="31"/>
  <c r="Q105" i="31"/>
  <c r="L105" i="31"/>
  <c r="AP104" i="31"/>
  <c r="AK104" i="31"/>
  <c r="AF104" i="31"/>
  <c r="AA104" i="31"/>
  <c r="V104" i="31"/>
  <c r="Q104" i="31"/>
  <c r="L104" i="31"/>
  <c r="AP103" i="31"/>
  <c r="AK103" i="31"/>
  <c r="AF103" i="31"/>
  <c r="AA103" i="31"/>
  <c r="V103" i="31"/>
  <c r="Q103" i="31"/>
  <c r="L103" i="31"/>
  <c r="AP102" i="31"/>
  <c r="AK102" i="31"/>
  <c r="AF102" i="31"/>
  <c r="AA102" i="31"/>
  <c r="V102" i="31"/>
  <c r="Q102" i="31"/>
  <c r="L102" i="31"/>
  <c r="AP101" i="31"/>
  <c r="AK101" i="31"/>
  <c r="AF101" i="31"/>
  <c r="AA101" i="31"/>
  <c r="V101" i="31"/>
  <c r="Q101" i="31"/>
  <c r="L101" i="31"/>
  <c r="AP100" i="31"/>
  <c r="AK100" i="31"/>
  <c r="AF100" i="31"/>
  <c r="AA100" i="31"/>
  <c r="V100" i="31"/>
  <c r="Q100" i="31"/>
  <c r="L100" i="31"/>
  <c r="AP99" i="31"/>
  <c r="AK99" i="31"/>
  <c r="AF99" i="31"/>
  <c r="AA99" i="31"/>
  <c r="V99" i="31"/>
  <c r="Q99" i="31"/>
  <c r="L99" i="31"/>
  <c r="AP98" i="31"/>
  <c r="AK98" i="31"/>
  <c r="AF98" i="31"/>
  <c r="AA98" i="31"/>
  <c r="V98" i="31"/>
  <c r="Q98" i="31"/>
  <c r="L98" i="31"/>
  <c r="AP97" i="31"/>
  <c r="AK97" i="31"/>
  <c r="AF97" i="31"/>
  <c r="AA97" i="31"/>
  <c r="V97" i="31"/>
  <c r="Q97" i="31"/>
  <c r="L97" i="31"/>
  <c r="AP96" i="31"/>
  <c r="AK96" i="31"/>
  <c r="AF96" i="31"/>
  <c r="AA96" i="31"/>
  <c r="V96" i="31"/>
  <c r="Q96" i="31"/>
  <c r="L96" i="31"/>
  <c r="AP95" i="31"/>
  <c r="AK95" i="31"/>
  <c r="AF95" i="31"/>
  <c r="AA95" i="31"/>
  <c r="V95" i="31"/>
  <c r="Q95" i="31"/>
  <c r="L95" i="31"/>
  <c r="AP94" i="31"/>
  <c r="AK94" i="31"/>
  <c r="AF94" i="31"/>
  <c r="AA94" i="31"/>
  <c r="V94" i="31"/>
  <c r="Q94" i="31"/>
  <c r="L94" i="31"/>
  <c r="AP93" i="31"/>
  <c r="AK93" i="31"/>
  <c r="AF93" i="31"/>
  <c r="AA93" i="31"/>
  <c r="V93" i="31"/>
  <c r="Q93" i="31"/>
  <c r="L93" i="31"/>
  <c r="AP92" i="31"/>
  <c r="AK92" i="31"/>
  <c r="AF92" i="31"/>
  <c r="AA92" i="31"/>
  <c r="V92" i="31"/>
  <c r="Q92" i="31"/>
  <c r="L92" i="31"/>
  <c r="AP91" i="31"/>
  <c r="AK91" i="31"/>
  <c r="AF91" i="31"/>
  <c r="AA91" i="31"/>
  <c r="V91" i="31"/>
  <c r="Q91" i="31"/>
  <c r="L91" i="31"/>
  <c r="AP90" i="31"/>
  <c r="AK90" i="31"/>
  <c r="AF90" i="31"/>
  <c r="AA90" i="31"/>
  <c r="V90" i="31"/>
  <c r="Q90" i="31"/>
  <c r="L90" i="31"/>
  <c r="AP89" i="31"/>
  <c r="AK89" i="31"/>
  <c r="AF89" i="31"/>
  <c r="AA89" i="31"/>
  <c r="V89" i="31"/>
  <c r="Q89" i="31"/>
  <c r="L89" i="31"/>
  <c r="AP88" i="31"/>
  <c r="AK88" i="31"/>
  <c r="AF88" i="31"/>
  <c r="AA88" i="31"/>
  <c r="V88" i="31"/>
  <c r="Q88" i="31"/>
  <c r="L88" i="31"/>
  <c r="AP87" i="31"/>
  <c r="AK87" i="31"/>
  <c r="AF87" i="31"/>
  <c r="AA87" i="31"/>
  <c r="V87" i="31"/>
  <c r="Q87" i="31"/>
  <c r="L87" i="31"/>
  <c r="AP86" i="31"/>
  <c r="AK86" i="31"/>
  <c r="AF86" i="31"/>
  <c r="AA86" i="31"/>
  <c r="V86" i="31"/>
  <c r="Q86" i="31"/>
  <c r="L86" i="31"/>
  <c r="AP85" i="31"/>
  <c r="AK85" i="31"/>
  <c r="AF85" i="31"/>
  <c r="AA85" i="31"/>
  <c r="V85" i="31"/>
  <c r="Q85" i="31"/>
  <c r="L85" i="31"/>
  <c r="AP84" i="31"/>
  <c r="AK84" i="31"/>
  <c r="AF84" i="31"/>
  <c r="AA84" i="31"/>
  <c r="V84" i="31"/>
  <c r="Q84" i="31"/>
  <c r="L84" i="31"/>
  <c r="G82" i="31"/>
  <c r="F82" i="31"/>
  <c r="E82" i="31"/>
  <c r="D82" i="31"/>
  <c r="C82" i="31"/>
  <c r="B82" i="31"/>
  <c r="V73" i="31"/>
  <c r="Q73" i="31"/>
  <c r="L73" i="31"/>
  <c r="V72" i="31"/>
  <c r="Q72" i="31"/>
  <c r="L72" i="31"/>
  <c r="V71" i="31"/>
  <c r="Q71" i="31"/>
  <c r="L71" i="31"/>
  <c r="AF59" i="31"/>
  <c r="AA59" i="31"/>
  <c r="V59" i="31"/>
  <c r="Q59" i="31"/>
  <c r="L59" i="31"/>
  <c r="AF58" i="31"/>
  <c r="AA58" i="31"/>
  <c r="V58" i="31"/>
  <c r="Q58" i="31"/>
  <c r="L58" i="31"/>
  <c r="AF57" i="31"/>
  <c r="AA57" i="31"/>
  <c r="V57" i="31"/>
  <c r="Q57" i="31"/>
  <c r="L57" i="31"/>
  <c r="AF56" i="31"/>
  <c r="AA56" i="31"/>
  <c r="V56" i="31"/>
  <c r="Q56" i="31"/>
  <c r="L56" i="31"/>
  <c r="AF55" i="31"/>
  <c r="AA55" i="31"/>
  <c r="V55" i="31"/>
  <c r="Q55" i="31"/>
  <c r="L55" i="31"/>
  <c r="AF54" i="31"/>
  <c r="AA54" i="31"/>
  <c r="V54" i="31"/>
  <c r="Q54" i="31"/>
  <c r="L54" i="31"/>
  <c r="G54" i="31"/>
  <c r="F54" i="31"/>
  <c r="E54" i="31"/>
  <c r="D54" i="31"/>
  <c r="D71" i="31" s="1"/>
  <c r="C54" i="31"/>
  <c r="C71" i="31" s="1"/>
  <c r="B54" i="31"/>
  <c r="AP43" i="31"/>
  <c r="AK43" i="31"/>
  <c r="AF43" i="31"/>
  <c r="AA43" i="31"/>
  <c r="V43" i="31"/>
  <c r="Q43" i="31"/>
  <c r="L43" i="31"/>
  <c r="AP42" i="31"/>
  <c r="AK42" i="31"/>
  <c r="AF42" i="31"/>
  <c r="AA42" i="31"/>
  <c r="V42" i="31"/>
  <c r="Q42" i="31"/>
  <c r="L42" i="31"/>
  <c r="AP41" i="31"/>
  <c r="AK41" i="31"/>
  <c r="AF41" i="31"/>
  <c r="AA41" i="31"/>
  <c r="V41" i="31"/>
  <c r="Q41" i="31"/>
  <c r="L41" i="31"/>
  <c r="AP40" i="31"/>
  <c r="AK40" i="31"/>
  <c r="AF40" i="31"/>
  <c r="AA40" i="31"/>
  <c r="V40" i="31"/>
  <c r="Q40" i="31"/>
  <c r="L40" i="31"/>
  <c r="AP39" i="31"/>
  <c r="AK39" i="31"/>
  <c r="AF39" i="31"/>
  <c r="AA39" i="31"/>
  <c r="V39" i="31"/>
  <c r="Q39" i="31"/>
  <c r="L39" i="31"/>
  <c r="AP38" i="31"/>
  <c r="AK38" i="31"/>
  <c r="AF38" i="31"/>
  <c r="AA38" i="31"/>
  <c r="V38" i="31"/>
  <c r="Q38" i="31"/>
  <c r="L38" i="31"/>
  <c r="AP37" i="31"/>
  <c r="AK37" i="31"/>
  <c r="AF37" i="31"/>
  <c r="AA37" i="31"/>
  <c r="V37" i="31"/>
  <c r="Q37" i="31"/>
  <c r="L37" i="31"/>
  <c r="AP36" i="31"/>
  <c r="AK36" i="31"/>
  <c r="AF36" i="31"/>
  <c r="AA36" i="31"/>
  <c r="V36" i="31"/>
  <c r="Q36" i="31"/>
  <c r="L36" i="31"/>
  <c r="AP35" i="31"/>
  <c r="AK35" i="31"/>
  <c r="AF35" i="31"/>
  <c r="AA35" i="31"/>
  <c r="V35" i="31"/>
  <c r="Q35" i="31"/>
  <c r="L35" i="31"/>
  <c r="AP34" i="31"/>
  <c r="AK34" i="31"/>
  <c r="AF34" i="31"/>
  <c r="AA34" i="31"/>
  <c r="V34" i="31"/>
  <c r="Q34" i="31"/>
  <c r="L34" i="31"/>
  <c r="AP33" i="31"/>
  <c r="AK33" i="31"/>
  <c r="AF33" i="31"/>
  <c r="AA33" i="31"/>
  <c r="V33" i="31"/>
  <c r="Q33" i="31"/>
  <c r="L33" i="31"/>
  <c r="AP32" i="31"/>
  <c r="AK32" i="31"/>
  <c r="AF32" i="31"/>
  <c r="AA32" i="31"/>
  <c r="V32" i="31"/>
  <c r="Q32" i="31"/>
  <c r="L32" i="31"/>
  <c r="G30" i="31"/>
  <c r="F30" i="31"/>
  <c r="E30" i="31"/>
  <c r="D30" i="31"/>
  <c r="C30" i="31"/>
  <c r="B30" i="31"/>
  <c r="AP107" i="26"/>
  <c r="AK107" i="26"/>
  <c r="AF107" i="26"/>
  <c r="AA107" i="26"/>
  <c r="V107" i="26"/>
  <c r="Q107" i="26"/>
  <c r="L107" i="26"/>
  <c r="AP106" i="26"/>
  <c r="AK106" i="26"/>
  <c r="AF106" i="26"/>
  <c r="AA106" i="26"/>
  <c r="V106" i="26"/>
  <c r="Q106" i="26"/>
  <c r="L106" i="26"/>
  <c r="AP105" i="26"/>
  <c r="AK105" i="26"/>
  <c r="AF105" i="26"/>
  <c r="AA105" i="26"/>
  <c r="V105" i="26"/>
  <c r="Q105" i="26"/>
  <c r="L105" i="26"/>
  <c r="AP104" i="26"/>
  <c r="AK104" i="26"/>
  <c r="AF104" i="26"/>
  <c r="AA104" i="26"/>
  <c r="V104" i="26"/>
  <c r="Q104" i="26"/>
  <c r="L104" i="26"/>
  <c r="AP103" i="26"/>
  <c r="AK103" i="26"/>
  <c r="AF103" i="26"/>
  <c r="AA103" i="26"/>
  <c r="V103" i="26"/>
  <c r="Q103" i="26"/>
  <c r="L103" i="26"/>
  <c r="AP102" i="26"/>
  <c r="AK102" i="26"/>
  <c r="AF102" i="26"/>
  <c r="AA102" i="26"/>
  <c r="V102" i="26"/>
  <c r="Q102" i="26"/>
  <c r="L102" i="26"/>
  <c r="AP101" i="26"/>
  <c r="AK101" i="26"/>
  <c r="AF101" i="26"/>
  <c r="AA101" i="26"/>
  <c r="V101" i="26"/>
  <c r="Q101" i="26"/>
  <c r="L101" i="26"/>
  <c r="AP100" i="26"/>
  <c r="AK100" i="26"/>
  <c r="AF100" i="26"/>
  <c r="AA100" i="26"/>
  <c r="V100" i="26"/>
  <c r="Q100" i="26"/>
  <c r="L100" i="26"/>
  <c r="AP99" i="26"/>
  <c r="AK99" i="26"/>
  <c r="AF99" i="26"/>
  <c r="AA99" i="26"/>
  <c r="V99" i="26"/>
  <c r="Q99" i="26"/>
  <c r="L99" i="26"/>
  <c r="AP98" i="26"/>
  <c r="AK98" i="26"/>
  <c r="AF98" i="26"/>
  <c r="AA98" i="26"/>
  <c r="V98" i="26"/>
  <c r="Q98" i="26"/>
  <c r="L98" i="26"/>
  <c r="AP97" i="26"/>
  <c r="AK97" i="26"/>
  <c r="AF97" i="26"/>
  <c r="AA97" i="26"/>
  <c r="V97" i="26"/>
  <c r="Q97" i="26"/>
  <c r="L97" i="26"/>
  <c r="AP96" i="26"/>
  <c r="AK96" i="26"/>
  <c r="AF96" i="26"/>
  <c r="AA96" i="26"/>
  <c r="V96" i="26"/>
  <c r="Q96" i="26"/>
  <c r="L96" i="26"/>
  <c r="AP95" i="26"/>
  <c r="AK95" i="26"/>
  <c r="AF95" i="26"/>
  <c r="AA95" i="26"/>
  <c r="V95" i="26"/>
  <c r="Q95" i="26"/>
  <c r="L95" i="26"/>
  <c r="AP94" i="26"/>
  <c r="AK94" i="26"/>
  <c r="AF94" i="26"/>
  <c r="AA94" i="26"/>
  <c r="V94" i="26"/>
  <c r="Q94" i="26"/>
  <c r="L94" i="26"/>
  <c r="AP93" i="26"/>
  <c r="AK93" i="26"/>
  <c r="AF93" i="26"/>
  <c r="AA93" i="26"/>
  <c r="V93" i="26"/>
  <c r="Q93" i="26"/>
  <c r="L93" i="26"/>
  <c r="AP92" i="26"/>
  <c r="AK92" i="26"/>
  <c r="AF92" i="26"/>
  <c r="AA92" i="26"/>
  <c r="V92" i="26"/>
  <c r="Q92" i="26"/>
  <c r="L92" i="26"/>
  <c r="AP91" i="26"/>
  <c r="AK91" i="26"/>
  <c r="AF91" i="26"/>
  <c r="AA91" i="26"/>
  <c r="V91" i="26"/>
  <c r="Q91" i="26"/>
  <c r="L91" i="26"/>
  <c r="AP90" i="26"/>
  <c r="AK90" i="26"/>
  <c r="AF90" i="26"/>
  <c r="AA90" i="26"/>
  <c r="V90" i="26"/>
  <c r="Q90" i="26"/>
  <c r="L90" i="26"/>
  <c r="AP89" i="26"/>
  <c r="AK89" i="26"/>
  <c r="AF89" i="26"/>
  <c r="AA89" i="26"/>
  <c r="V89" i="26"/>
  <c r="Q89" i="26"/>
  <c r="L89" i="26"/>
  <c r="AP88" i="26"/>
  <c r="AK88" i="26"/>
  <c r="AF88" i="26"/>
  <c r="AA88" i="26"/>
  <c r="V88" i="26"/>
  <c r="Q88" i="26"/>
  <c r="L88" i="26"/>
  <c r="AP87" i="26"/>
  <c r="AK87" i="26"/>
  <c r="AF87" i="26"/>
  <c r="AA87" i="26"/>
  <c r="V87" i="26"/>
  <c r="Q87" i="26"/>
  <c r="L87" i="26"/>
  <c r="AP86" i="26"/>
  <c r="AK86" i="26"/>
  <c r="AF86" i="26"/>
  <c r="AA86" i="26"/>
  <c r="V86" i="26"/>
  <c r="Q86" i="26"/>
  <c r="L86" i="26"/>
  <c r="AP85" i="26"/>
  <c r="AK85" i="26"/>
  <c r="AF85" i="26"/>
  <c r="AA85" i="26"/>
  <c r="V85" i="26"/>
  <c r="Q85" i="26"/>
  <c r="L85" i="26"/>
  <c r="AP84" i="26"/>
  <c r="AK84" i="26"/>
  <c r="AF84" i="26"/>
  <c r="AA84" i="26"/>
  <c r="V84" i="26"/>
  <c r="Q84" i="26"/>
  <c r="L84" i="26"/>
  <c r="G82" i="26"/>
  <c r="F82" i="26"/>
  <c r="E82" i="26"/>
  <c r="D82" i="26"/>
  <c r="C82" i="26"/>
  <c r="B82" i="26"/>
  <c r="V73" i="26"/>
  <c r="Q73" i="26"/>
  <c r="L73" i="26"/>
  <c r="V72" i="26"/>
  <c r="Q72" i="26"/>
  <c r="L72" i="26"/>
  <c r="V71" i="26"/>
  <c r="Q71" i="26"/>
  <c r="L71" i="26"/>
  <c r="AF59" i="26"/>
  <c r="AA59" i="26"/>
  <c r="V59" i="26"/>
  <c r="Q59" i="26"/>
  <c r="L59" i="26"/>
  <c r="AF58" i="26"/>
  <c r="AA58" i="26"/>
  <c r="V58" i="26"/>
  <c r="Q58" i="26"/>
  <c r="L58" i="26"/>
  <c r="AF57" i="26"/>
  <c r="AA57" i="26"/>
  <c r="V57" i="26"/>
  <c r="Q57" i="26"/>
  <c r="L57" i="26"/>
  <c r="AF56" i="26"/>
  <c r="AA56" i="26"/>
  <c r="V56" i="26"/>
  <c r="Q56" i="26"/>
  <c r="L56" i="26"/>
  <c r="AF55" i="26"/>
  <c r="AA55" i="26"/>
  <c r="V55" i="26"/>
  <c r="Q55" i="26"/>
  <c r="L55" i="26"/>
  <c r="AF54" i="26"/>
  <c r="AA54" i="26"/>
  <c r="V54" i="26"/>
  <c r="Q54" i="26"/>
  <c r="L54" i="26"/>
  <c r="G54" i="26"/>
  <c r="F54" i="26"/>
  <c r="E54" i="26"/>
  <c r="D54" i="26"/>
  <c r="D71" i="26" s="1"/>
  <c r="C54" i="26"/>
  <c r="C71" i="26" s="1"/>
  <c r="B54" i="26"/>
  <c r="AP43" i="26"/>
  <c r="AK43" i="26"/>
  <c r="AF43" i="26"/>
  <c r="AA43" i="26"/>
  <c r="V43" i="26"/>
  <c r="Q43" i="26"/>
  <c r="L43" i="26"/>
  <c r="AP42" i="26"/>
  <c r="AK42" i="26"/>
  <c r="AF42" i="26"/>
  <c r="AA42" i="26"/>
  <c r="V42" i="26"/>
  <c r="Q42" i="26"/>
  <c r="L42" i="26"/>
  <c r="AP41" i="26"/>
  <c r="AK41" i="26"/>
  <c r="AF41" i="26"/>
  <c r="AA41" i="26"/>
  <c r="V41" i="26"/>
  <c r="Q41" i="26"/>
  <c r="L41" i="26"/>
  <c r="AP40" i="26"/>
  <c r="AK40" i="26"/>
  <c r="AF40" i="26"/>
  <c r="AA40" i="26"/>
  <c r="V40" i="26"/>
  <c r="Q40" i="26"/>
  <c r="L40" i="26"/>
  <c r="AP39" i="26"/>
  <c r="AK39" i="26"/>
  <c r="AF39" i="26"/>
  <c r="AA39" i="26"/>
  <c r="V39" i="26"/>
  <c r="Q39" i="26"/>
  <c r="L39" i="26"/>
  <c r="AP38" i="26"/>
  <c r="AK38" i="26"/>
  <c r="AF38" i="26"/>
  <c r="AA38" i="26"/>
  <c r="V38" i="26"/>
  <c r="Q38" i="26"/>
  <c r="L38" i="26"/>
  <c r="AP37" i="26"/>
  <c r="AK37" i="26"/>
  <c r="AF37" i="26"/>
  <c r="AA37" i="26"/>
  <c r="V37" i="26"/>
  <c r="Q37" i="26"/>
  <c r="L37" i="26"/>
  <c r="AP36" i="26"/>
  <c r="AK36" i="26"/>
  <c r="AF36" i="26"/>
  <c r="AA36" i="26"/>
  <c r="V36" i="26"/>
  <c r="Q36" i="26"/>
  <c r="L36" i="26"/>
  <c r="AP35" i="26"/>
  <c r="AK35" i="26"/>
  <c r="AF35" i="26"/>
  <c r="AA35" i="26"/>
  <c r="V35" i="26"/>
  <c r="Q35" i="26"/>
  <c r="L35" i="26"/>
  <c r="AP34" i="26"/>
  <c r="AK34" i="26"/>
  <c r="AF34" i="26"/>
  <c r="AA34" i="26"/>
  <c r="V34" i="26"/>
  <c r="Q34" i="26"/>
  <c r="L34" i="26"/>
  <c r="AP33" i="26"/>
  <c r="AK33" i="26"/>
  <c r="AF33" i="26"/>
  <c r="AA33" i="26"/>
  <c r="V33" i="26"/>
  <c r="Q33" i="26"/>
  <c r="L33" i="26"/>
  <c r="AP32" i="26"/>
  <c r="AK32" i="26"/>
  <c r="AF32" i="26"/>
  <c r="AA32" i="26"/>
  <c r="V32" i="26"/>
  <c r="Q32" i="26"/>
  <c r="L32" i="26"/>
  <c r="G30" i="26"/>
  <c r="F30" i="26"/>
  <c r="E30" i="26"/>
  <c r="D30" i="26"/>
  <c r="C30" i="26"/>
  <c r="B30" i="26"/>
  <c r="AP107" i="6"/>
  <c r="AP106" i="6"/>
  <c r="AP105" i="6"/>
  <c r="AP104" i="6"/>
  <c r="AP103" i="6"/>
  <c r="AP102" i="6"/>
  <c r="AP101" i="6"/>
  <c r="AP100" i="6"/>
  <c r="AP99" i="6"/>
  <c r="AP98" i="6"/>
  <c r="AP97" i="6"/>
  <c r="AP96" i="6"/>
  <c r="AP95" i="6"/>
  <c r="AP94" i="6"/>
  <c r="AP93" i="6"/>
  <c r="AP92" i="6"/>
  <c r="AP91" i="6"/>
  <c r="AP90" i="6"/>
  <c r="AP89" i="6"/>
  <c r="AP88" i="6"/>
  <c r="AP87" i="6"/>
  <c r="AP86" i="6"/>
  <c r="AP85" i="6"/>
  <c r="AP84"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A107" i="6"/>
  <c r="AA106" i="6"/>
  <c r="AA105" i="6"/>
  <c r="AA104" i="6"/>
  <c r="AA103" i="6"/>
  <c r="AA102" i="6"/>
  <c r="AA101" i="6"/>
  <c r="AA100" i="6"/>
  <c r="AA99" i="6"/>
  <c r="AA98" i="6"/>
  <c r="AA97" i="6"/>
  <c r="AA96" i="6"/>
  <c r="AA95" i="6"/>
  <c r="AA94" i="6"/>
  <c r="AA93" i="6"/>
  <c r="AA92" i="6"/>
  <c r="AA91" i="6"/>
  <c r="AA90" i="6"/>
  <c r="AA89" i="6"/>
  <c r="AA88" i="6"/>
  <c r="AA87" i="6"/>
  <c r="AA86" i="6"/>
  <c r="AA85" i="6"/>
  <c r="AA84" i="6"/>
  <c r="V107" i="6"/>
  <c r="V106" i="6"/>
  <c r="V105" i="6"/>
  <c r="V104" i="6"/>
  <c r="V103" i="6"/>
  <c r="V102" i="6"/>
  <c r="V101" i="6"/>
  <c r="V100" i="6"/>
  <c r="V99" i="6"/>
  <c r="V98" i="6"/>
  <c r="V97" i="6"/>
  <c r="V96" i="6"/>
  <c r="V95" i="6"/>
  <c r="V94" i="6"/>
  <c r="V93" i="6"/>
  <c r="V92" i="6"/>
  <c r="V91" i="6"/>
  <c r="V90" i="6"/>
  <c r="V89" i="6"/>
  <c r="V88" i="6"/>
  <c r="V87" i="6"/>
  <c r="V86" i="6"/>
  <c r="V85" i="6"/>
  <c r="V84" i="6"/>
  <c r="Q107" i="6"/>
  <c r="Q106" i="6"/>
  <c r="Q105" i="6"/>
  <c r="Q104" i="6"/>
  <c r="Q103" i="6"/>
  <c r="Q102" i="6"/>
  <c r="Q101" i="6"/>
  <c r="Q100" i="6"/>
  <c r="Q99" i="6"/>
  <c r="Q98" i="6"/>
  <c r="Q97" i="6"/>
  <c r="Q96" i="6"/>
  <c r="Q95" i="6"/>
  <c r="Q94" i="6"/>
  <c r="Q93" i="6"/>
  <c r="Q92" i="6"/>
  <c r="Q91" i="6"/>
  <c r="Q90" i="6"/>
  <c r="Q89" i="6"/>
  <c r="Q88" i="6"/>
  <c r="Q87" i="6"/>
  <c r="Q86" i="6"/>
  <c r="Q85" i="6"/>
  <c r="Q84" i="6"/>
  <c r="L85" i="6"/>
  <c r="L86" i="6"/>
  <c r="L87" i="6"/>
  <c r="L88" i="6"/>
  <c r="L89" i="6"/>
  <c r="L90" i="6"/>
  <c r="L91" i="6"/>
  <c r="L92" i="6"/>
  <c r="L93" i="6"/>
  <c r="L94" i="6"/>
  <c r="L95" i="6"/>
  <c r="L96" i="6"/>
  <c r="L97" i="6"/>
  <c r="L98" i="6"/>
  <c r="L99" i="6"/>
  <c r="L100" i="6"/>
  <c r="L101" i="6"/>
  <c r="L102" i="6"/>
  <c r="L103" i="6"/>
  <c r="L104" i="6"/>
  <c r="L105" i="6"/>
  <c r="L106" i="6"/>
  <c r="L107" i="6"/>
  <c r="L84" i="6"/>
  <c r="V73" i="6"/>
  <c r="V72" i="6"/>
  <c r="V71" i="6"/>
  <c r="Q73" i="6"/>
  <c r="Q72" i="6"/>
  <c r="Q71" i="6"/>
  <c r="L72" i="6"/>
  <c r="L73" i="6"/>
  <c r="L71" i="6"/>
  <c r="AF59" i="6"/>
  <c r="AF58" i="6"/>
  <c r="AF57" i="6"/>
  <c r="AF56" i="6"/>
  <c r="AF55" i="6"/>
  <c r="AF54" i="6"/>
  <c r="AA59" i="6"/>
  <c r="AA58" i="6"/>
  <c r="AA57" i="6"/>
  <c r="AA56" i="6"/>
  <c r="AA55" i="6"/>
  <c r="AA54" i="6"/>
  <c r="V59" i="6"/>
  <c r="V58" i="6"/>
  <c r="V57" i="6"/>
  <c r="V56" i="6"/>
  <c r="V55" i="6"/>
  <c r="V54" i="6"/>
  <c r="Q59" i="6"/>
  <c r="Q58" i="6"/>
  <c r="Q57" i="6"/>
  <c r="Q56" i="6"/>
  <c r="Q55" i="6"/>
  <c r="Q54" i="6"/>
  <c r="L55" i="6"/>
  <c r="L56" i="6"/>
  <c r="L57" i="6"/>
  <c r="L58" i="6"/>
  <c r="L59" i="6"/>
  <c r="L54" i="6"/>
  <c r="AP43" i="6"/>
  <c r="AP42" i="6"/>
  <c r="AP41" i="6"/>
  <c r="AP40" i="6"/>
  <c r="AP39" i="6"/>
  <c r="AP38" i="6"/>
  <c r="AP37" i="6"/>
  <c r="AP36" i="6"/>
  <c r="AP35" i="6"/>
  <c r="AP34" i="6"/>
  <c r="AP33" i="6"/>
  <c r="AP32" i="6"/>
  <c r="AK43" i="6"/>
  <c r="AK42" i="6"/>
  <c r="AK41" i="6"/>
  <c r="AK40" i="6"/>
  <c r="AK39" i="6"/>
  <c r="AK38" i="6"/>
  <c r="AK37" i="6"/>
  <c r="AK36" i="6"/>
  <c r="AK35" i="6"/>
  <c r="AK34" i="6"/>
  <c r="AK33" i="6"/>
  <c r="AK32" i="6"/>
  <c r="AF43" i="6"/>
  <c r="AF42" i="6"/>
  <c r="AF41" i="6"/>
  <c r="AF40" i="6"/>
  <c r="AF39" i="6"/>
  <c r="AF38" i="6"/>
  <c r="AF37" i="6"/>
  <c r="AF36" i="6"/>
  <c r="AF35" i="6"/>
  <c r="AF34" i="6"/>
  <c r="AF33" i="6"/>
  <c r="AF32" i="6"/>
  <c r="AA43" i="6"/>
  <c r="AA42" i="6"/>
  <c r="AA41" i="6"/>
  <c r="AA40" i="6"/>
  <c r="AA39" i="6"/>
  <c r="AA38" i="6"/>
  <c r="AA37" i="6"/>
  <c r="AA36" i="6"/>
  <c r="AA35" i="6"/>
  <c r="AA34" i="6"/>
  <c r="AA33" i="6"/>
  <c r="AA32" i="6"/>
  <c r="V43" i="6"/>
  <c r="V42" i="6"/>
  <c r="V41" i="6"/>
  <c r="V40" i="6"/>
  <c r="V39" i="6"/>
  <c r="V38" i="6"/>
  <c r="V37" i="6"/>
  <c r="V36" i="6"/>
  <c r="V35" i="6"/>
  <c r="V34" i="6"/>
  <c r="V33" i="6"/>
  <c r="V32" i="6"/>
  <c r="Q43" i="6"/>
  <c r="Q42" i="6"/>
  <c r="Q41" i="6"/>
  <c r="Q40" i="6"/>
  <c r="Q39" i="6"/>
  <c r="Q38" i="6"/>
  <c r="Q37" i="6"/>
  <c r="Q36" i="6"/>
  <c r="Q35" i="6"/>
  <c r="Q34" i="6"/>
  <c r="Q33" i="6"/>
  <c r="Q32" i="6"/>
  <c r="L33" i="6"/>
  <c r="L34" i="6"/>
  <c r="L35" i="6"/>
  <c r="L36" i="6"/>
  <c r="L37" i="6"/>
  <c r="L38" i="6"/>
  <c r="L39" i="6"/>
  <c r="L40" i="6"/>
  <c r="L41" i="6"/>
  <c r="L42" i="6"/>
  <c r="L43" i="6"/>
  <c r="L32" i="6"/>
  <c r="C71" i="18" l="1"/>
  <c r="D71" i="17"/>
  <c r="C71" i="16"/>
  <c r="D71" i="15"/>
  <c r="B71" i="14"/>
  <c r="D71" i="13"/>
  <c r="D71" i="12"/>
  <c r="B71" i="11"/>
  <c r="D71" i="11"/>
  <c r="C71" i="9"/>
  <c r="B71" i="8"/>
  <c r="D71" i="7"/>
  <c r="D71" i="5"/>
  <c r="C71" i="34"/>
  <c r="D71" i="2"/>
  <c r="C71" i="32"/>
  <c r="D71" i="25"/>
  <c r="C71" i="25"/>
  <c r="D71" i="19"/>
  <c r="B71" i="19"/>
  <c r="B71" i="27"/>
  <c r="D71" i="29"/>
  <c r="B71" i="21"/>
  <c r="D71" i="20"/>
  <c r="C71" i="20"/>
  <c r="D71" i="30"/>
  <c r="C71" i="28"/>
  <c r="B71" i="31"/>
  <c r="B71" i="26"/>
  <c r="E3" i="35" l="1"/>
  <c r="C3" i="35"/>
  <c r="C1" i="45" s="1"/>
  <c r="C1" i="35"/>
  <c r="M8" i="39"/>
  <c r="M7" i="39"/>
  <c r="M6" i="39"/>
  <c r="M8" i="40"/>
  <c r="M7" i="40"/>
  <c r="M6" i="40"/>
  <c r="P22" i="44"/>
  <c r="D4" i="44"/>
  <c r="P22" i="43"/>
  <c r="D4" i="43"/>
  <c r="P22" i="42"/>
  <c r="D4" i="42"/>
  <c r="P22" i="41"/>
  <c r="D4" i="41"/>
  <c r="P22" i="40"/>
  <c r="D4" i="40"/>
  <c r="P22" i="39"/>
  <c r="D4" i="39"/>
  <c r="G1" i="43" l="1"/>
  <c r="G2" i="43" s="1"/>
  <c r="J1" i="43" s="1"/>
  <c r="G4" i="43" s="1"/>
  <c r="F4" i="43" s="1"/>
  <c r="E4" i="43" s="1"/>
  <c r="G1" i="46"/>
  <c r="G2" i="46" s="1"/>
  <c r="G1" i="41"/>
  <c r="G2" i="41" s="1"/>
  <c r="J1" i="41" s="1"/>
  <c r="G4" i="41" s="1"/>
  <c r="F4" i="41" s="1"/>
  <c r="E4" i="41" s="1"/>
  <c r="C5" i="45"/>
  <c r="C2" i="45"/>
  <c r="E1" i="45"/>
  <c r="E31" i="45" s="1"/>
  <c r="G1" i="39"/>
  <c r="G2" i="39" s="1"/>
  <c r="J1" i="39" s="1"/>
  <c r="G4" i="39" s="1"/>
  <c r="F4" i="39" s="1"/>
  <c r="C31" i="45"/>
  <c r="C3" i="45"/>
  <c r="C4" i="45"/>
  <c r="C6" i="45"/>
  <c r="C14" i="45"/>
  <c r="C22" i="45"/>
  <c r="C23" i="45"/>
  <c r="C27" i="45"/>
  <c r="C33" i="45"/>
  <c r="C34" i="45"/>
  <c r="C15" i="45"/>
  <c r="C20" i="45"/>
  <c r="C21" i="45"/>
  <c r="C16" i="45"/>
  <c r="C18" i="45"/>
  <c r="C19" i="45"/>
  <c r="C26" i="45"/>
  <c r="C30" i="45"/>
  <c r="C8" i="45"/>
  <c r="C10" i="45"/>
  <c r="C17" i="45"/>
  <c r="C25" i="45"/>
  <c r="C29" i="45"/>
  <c r="C32" i="45"/>
  <c r="C11" i="45"/>
  <c r="C12" i="45"/>
  <c r="C24" i="45"/>
  <c r="C28" i="45"/>
  <c r="C7" i="45"/>
  <c r="C9" i="45"/>
  <c r="C13" i="45"/>
  <c r="H292" i="43"/>
  <c r="S14" i="43"/>
  <c r="S15" i="43" s="1"/>
  <c r="S16" i="43" s="1"/>
  <c r="H148" i="41"/>
  <c r="G1" i="38"/>
  <c r="G2" i="38" s="1"/>
  <c r="H2" i="47" s="1"/>
  <c r="G1" i="47" s="1"/>
  <c r="G2" i="47" s="1"/>
  <c r="P22" i="38"/>
  <c r="D4" i="38"/>
  <c r="P22" i="37"/>
  <c r="D4" i="37"/>
  <c r="J1" i="47" l="1"/>
  <c r="G4" i="47" s="1"/>
  <c r="F4" i="47" s="1"/>
  <c r="S14" i="47"/>
  <c r="S15" i="47" s="1"/>
  <c r="S16" i="47" s="1"/>
  <c r="S14" i="41"/>
  <c r="S15" i="41" s="1"/>
  <c r="S16" i="41" s="1"/>
  <c r="S14" i="39"/>
  <c r="S15" i="39" s="1"/>
  <c r="S16" i="39" s="1"/>
  <c r="J1" i="46"/>
  <c r="S14" i="46"/>
  <c r="S15" i="46" s="1"/>
  <c r="S16" i="46" s="1"/>
  <c r="E32" i="45"/>
  <c r="E7" i="45"/>
  <c r="E2" i="45"/>
  <c r="E18" i="45"/>
  <c r="AB27" i="45" s="1"/>
  <c r="AA27" i="45" s="1"/>
  <c r="E13" i="45"/>
  <c r="E20" i="45"/>
  <c r="AB28" i="45" s="1"/>
  <c r="AA28" i="45" s="1"/>
  <c r="E28" i="45"/>
  <c r="E17" i="45"/>
  <c r="E34" i="45"/>
  <c r="AB273" i="45" s="1"/>
  <c r="AA273" i="45" s="1"/>
  <c r="E5" i="45"/>
  <c r="E11" i="45"/>
  <c r="E16" i="45"/>
  <c r="AB22" i="45" s="1"/>
  <c r="AA22" i="45" s="1"/>
  <c r="E3" i="45"/>
  <c r="E23" i="45"/>
  <c r="E12" i="45"/>
  <c r="E25" i="45"/>
  <c r="E6" i="45"/>
  <c r="E15" i="45"/>
  <c r="E33" i="45"/>
  <c r="AB78" i="45" s="1"/>
  <c r="AA78" i="45" s="1"/>
  <c r="E10" i="45"/>
  <c r="E27" i="45"/>
  <c r="E29" i="45"/>
  <c r="E8" i="45"/>
  <c r="AB10" i="45" s="1"/>
  <c r="AA10" i="45" s="1"/>
  <c r="E4" i="45"/>
  <c r="E26" i="45"/>
  <c r="E19" i="45"/>
  <c r="E21" i="45"/>
  <c r="E30" i="45"/>
  <c r="AB58" i="45" s="1"/>
  <c r="AA58" i="45" s="1"/>
  <c r="E14" i="45"/>
  <c r="AB21" i="45" s="1"/>
  <c r="AA21" i="45" s="1"/>
  <c r="E9" i="45"/>
  <c r="E24" i="45"/>
  <c r="E22" i="45"/>
  <c r="H2" i="40"/>
  <c r="G1" i="40" s="1"/>
  <c r="G2" i="40" s="1"/>
  <c r="H2" i="42"/>
  <c r="G1" i="42" s="1"/>
  <c r="G2" i="42" s="1"/>
  <c r="H2" i="44"/>
  <c r="G1" i="44" s="1"/>
  <c r="G2" i="44" s="1"/>
  <c r="AB201" i="45"/>
  <c r="AA201" i="45" s="1"/>
  <c r="AB227" i="45"/>
  <c r="AA227" i="45" s="1"/>
  <c r="AB226" i="45"/>
  <c r="AA226" i="45" s="1"/>
  <c r="AB204" i="45"/>
  <c r="AA204" i="45" s="1"/>
  <c r="AB192" i="45"/>
  <c r="AA192" i="45" s="1"/>
  <c r="AB188" i="45"/>
  <c r="AA188" i="45" s="1"/>
  <c r="AB243" i="45"/>
  <c r="AA243" i="45" s="1"/>
  <c r="AB183" i="45"/>
  <c r="AA183" i="45" s="1"/>
  <c r="AB173" i="45"/>
  <c r="AA173" i="45" s="1"/>
  <c r="AB172" i="45"/>
  <c r="AA172" i="45" s="1"/>
  <c r="AB184" i="45"/>
  <c r="AA184" i="45" s="1"/>
  <c r="AB162" i="45"/>
  <c r="AA162" i="45" s="1"/>
  <c r="AB158" i="45"/>
  <c r="AA158" i="45" s="1"/>
  <c r="AB154" i="45"/>
  <c r="AA154" i="45" s="1"/>
  <c r="AB142" i="45"/>
  <c r="AA142" i="45" s="1"/>
  <c r="AB194" i="45"/>
  <c r="AA194" i="45" s="1"/>
  <c r="AB180" i="45"/>
  <c r="AA180" i="45" s="1"/>
  <c r="AB187" i="45"/>
  <c r="AA187" i="45" s="1"/>
  <c r="AB179" i="45"/>
  <c r="AA179" i="45" s="1"/>
  <c r="AB168" i="45"/>
  <c r="AA168" i="45" s="1"/>
  <c r="AB161" i="45"/>
  <c r="AA161" i="45" s="1"/>
  <c r="AB153" i="45"/>
  <c r="AA153" i="45" s="1"/>
  <c r="AB149" i="45"/>
  <c r="AA149" i="45" s="1"/>
  <c r="AB145" i="45"/>
  <c r="AA145" i="45" s="1"/>
  <c r="AB167" i="45"/>
  <c r="AA167" i="45" s="1"/>
  <c r="AB177" i="45"/>
  <c r="AA177" i="45" s="1"/>
  <c r="AB166" i="45"/>
  <c r="AA166" i="45" s="1"/>
  <c r="AB160" i="45"/>
  <c r="AA160" i="45" s="1"/>
  <c r="AB156" i="45"/>
  <c r="AA156" i="45" s="1"/>
  <c r="AB152" i="45"/>
  <c r="AA152" i="45" s="1"/>
  <c r="AB144" i="45"/>
  <c r="AA144" i="45" s="1"/>
  <c r="AB175" i="45"/>
  <c r="AA175" i="45" s="1"/>
  <c r="AB164" i="45"/>
  <c r="AA164" i="45" s="1"/>
  <c r="AB174" i="45"/>
  <c r="AA174" i="45" s="1"/>
  <c r="AB163" i="45"/>
  <c r="AA163" i="45" s="1"/>
  <c r="AB159" i="45"/>
  <c r="AA159" i="45" s="1"/>
  <c r="AB151" i="45"/>
  <c r="AA151" i="45" s="1"/>
  <c r="AB147" i="45"/>
  <c r="AA147" i="45" s="1"/>
  <c r="AB139" i="45"/>
  <c r="AA139" i="45" s="1"/>
  <c r="AB135" i="45"/>
  <c r="AA135" i="45" s="1"/>
  <c r="AB131" i="45"/>
  <c r="AA131" i="45" s="1"/>
  <c r="AB132" i="45"/>
  <c r="AA132" i="45" s="1"/>
  <c r="AB124" i="45"/>
  <c r="AA124" i="45" s="1"/>
  <c r="AB123" i="45"/>
  <c r="AA123" i="45" s="1"/>
  <c r="AB114" i="45"/>
  <c r="AA114" i="45" s="1"/>
  <c r="AB110" i="45"/>
  <c r="AA110" i="45" s="1"/>
  <c r="AB106" i="45"/>
  <c r="AA106" i="45" s="1"/>
  <c r="AB102" i="45"/>
  <c r="AA102" i="45" s="1"/>
  <c r="AB94" i="45"/>
  <c r="AA94" i="45" s="1"/>
  <c r="AB90" i="45"/>
  <c r="AA90" i="45" s="1"/>
  <c r="AB137" i="45"/>
  <c r="AA137" i="45" s="1"/>
  <c r="AB133" i="45"/>
  <c r="AA133" i="45" s="1"/>
  <c r="AB122" i="45"/>
  <c r="AA122" i="45" s="1"/>
  <c r="AB141" i="45"/>
  <c r="AA141" i="45" s="1"/>
  <c r="AB117" i="45"/>
  <c r="AA117" i="45" s="1"/>
  <c r="AB113" i="45"/>
  <c r="AA113" i="45" s="1"/>
  <c r="AB105" i="45"/>
  <c r="AA105" i="45" s="1"/>
  <c r="AB101" i="45"/>
  <c r="AA101" i="45" s="1"/>
  <c r="AB97" i="45"/>
  <c r="AA97" i="45" s="1"/>
  <c r="AB93" i="45"/>
  <c r="AA93" i="45" s="1"/>
  <c r="AB85" i="45"/>
  <c r="AA85" i="45" s="1"/>
  <c r="AB81" i="45"/>
  <c r="AA81" i="45" s="1"/>
  <c r="AB134" i="45"/>
  <c r="AA134" i="45" s="1"/>
  <c r="AB128" i="45"/>
  <c r="AA128" i="45" s="1"/>
  <c r="AB120" i="45"/>
  <c r="AA120" i="45" s="1"/>
  <c r="AB112" i="45"/>
  <c r="AA112" i="45" s="1"/>
  <c r="AB108" i="45"/>
  <c r="AA108" i="45" s="1"/>
  <c r="AB100" i="45"/>
  <c r="AA100" i="45" s="1"/>
  <c r="AB96" i="45"/>
  <c r="AA96" i="45" s="1"/>
  <c r="AB92" i="45"/>
  <c r="AA92" i="45" s="1"/>
  <c r="AB88" i="45"/>
  <c r="AA88" i="45" s="1"/>
  <c r="AB80" i="45"/>
  <c r="AA80" i="45" s="1"/>
  <c r="AB138" i="45"/>
  <c r="AA138" i="45" s="1"/>
  <c r="AB130" i="45"/>
  <c r="AA130" i="45" s="1"/>
  <c r="AB129" i="45"/>
  <c r="AA129" i="45" s="1"/>
  <c r="AB127" i="45"/>
  <c r="AA127" i="45" s="1"/>
  <c r="AB140" i="45"/>
  <c r="AA140" i="45" s="1"/>
  <c r="AB119" i="45"/>
  <c r="AA119" i="45" s="1"/>
  <c r="AB115" i="45"/>
  <c r="AA115" i="45" s="1"/>
  <c r="AB107" i="45"/>
  <c r="AA107" i="45" s="1"/>
  <c r="AB103" i="45"/>
  <c r="AA103" i="45" s="1"/>
  <c r="AB99" i="45"/>
  <c r="AA99" i="45" s="1"/>
  <c r="AB95" i="45"/>
  <c r="AA95" i="45" s="1"/>
  <c r="AB87" i="45"/>
  <c r="AA87" i="45" s="1"/>
  <c r="AB83" i="45"/>
  <c r="AA83" i="45" s="1"/>
  <c r="AB63" i="45"/>
  <c r="AA63" i="45" s="1"/>
  <c r="AB82" i="45"/>
  <c r="AA82" i="45" s="1"/>
  <c r="AB62" i="45"/>
  <c r="AA62" i="45" s="1"/>
  <c r="AB32" i="45"/>
  <c r="AA32" i="45" s="1"/>
  <c r="AB61" i="45"/>
  <c r="AA61" i="45" s="1"/>
  <c r="AB8" i="45"/>
  <c r="AA8" i="45" s="1"/>
  <c r="AB6" i="45"/>
  <c r="AA6" i="45" s="1"/>
  <c r="AB7" i="45"/>
  <c r="AA7" i="45" s="1"/>
  <c r="H40" i="39"/>
  <c r="E4" i="39"/>
  <c r="J1" i="38"/>
  <c r="G4" i="38" s="1"/>
  <c r="F4" i="38" s="1"/>
  <c r="H76" i="38" s="1"/>
  <c r="I3" i="45" s="1"/>
  <c r="H2" i="37"/>
  <c r="G1" i="37" s="1"/>
  <c r="C2" i="35" s="1"/>
  <c r="S14" i="38"/>
  <c r="S15" i="38" s="1"/>
  <c r="S16" i="38" s="1"/>
  <c r="H28" i="47" l="1"/>
  <c r="Y3" i="45" s="1"/>
  <c r="E4" i="47"/>
  <c r="AB3" i="45"/>
  <c r="AA3" i="45" s="1"/>
  <c r="G3" i="45"/>
  <c r="AB38" i="45"/>
  <c r="AA38" i="45" s="1"/>
  <c r="AB65" i="45"/>
  <c r="AA65" i="45" s="1"/>
  <c r="AB64" i="45"/>
  <c r="AA64" i="45" s="1"/>
  <c r="AB76" i="45"/>
  <c r="AA76" i="45" s="1"/>
  <c r="AB72" i="45"/>
  <c r="AA72" i="45" s="1"/>
  <c r="AB71" i="45"/>
  <c r="AA71" i="45" s="1"/>
  <c r="AB70" i="45"/>
  <c r="AA70" i="45" s="1"/>
  <c r="AB66" i="45"/>
  <c r="AA66" i="45" s="1"/>
  <c r="AB75" i="45"/>
  <c r="AA75" i="45" s="1"/>
  <c r="AB73" i="45"/>
  <c r="AA73" i="45" s="1"/>
  <c r="AB67" i="45"/>
  <c r="AA67" i="45" s="1"/>
  <c r="AB74" i="45"/>
  <c r="AA74" i="45" s="1"/>
  <c r="AB68" i="45"/>
  <c r="AA68" i="45" s="1"/>
  <c r="AB16" i="45"/>
  <c r="AA16" i="45" s="1"/>
  <c r="AB69" i="45"/>
  <c r="AA69" i="45" s="1"/>
  <c r="AB57" i="45"/>
  <c r="AA57" i="45" s="1"/>
  <c r="AB59" i="45"/>
  <c r="AA59" i="45" s="1"/>
  <c r="AB53" i="45"/>
  <c r="AA53" i="45" s="1"/>
  <c r="G4" i="46"/>
  <c r="F4" i="46" s="1"/>
  <c r="AB12" i="45"/>
  <c r="AA12" i="45" s="1"/>
  <c r="AB56" i="45"/>
  <c r="AA56" i="45" s="1"/>
  <c r="AB30" i="45"/>
  <c r="AA30" i="45" s="1"/>
  <c r="AB55" i="45"/>
  <c r="AA55" i="45" s="1"/>
  <c r="AB33" i="45"/>
  <c r="AA33" i="45" s="1"/>
  <c r="AB43" i="45"/>
  <c r="AA43" i="45" s="1"/>
  <c r="AB24" i="45"/>
  <c r="AA24" i="45" s="1"/>
  <c r="AB29" i="45"/>
  <c r="AA29" i="45" s="1"/>
  <c r="AB13" i="45"/>
  <c r="AA13" i="45" s="1"/>
  <c r="AB60" i="45"/>
  <c r="AA60" i="45" s="1"/>
  <c r="AB47" i="45"/>
  <c r="AA47" i="45" s="1"/>
  <c r="AB4" i="45"/>
  <c r="AA4" i="45" s="1"/>
  <c r="AB23" i="45"/>
  <c r="AA23" i="45" s="1"/>
  <c r="AB26" i="45"/>
  <c r="AA26" i="45" s="1"/>
  <c r="AB5" i="45"/>
  <c r="AA5" i="45" s="1"/>
  <c r="AB25" i="45"/>
  <c r="AA25" i="45" s="1"/>
  <c r="AB41" i="45"/>
  <c r="AA41" i="45" s="1"/>
  <c r="AB51" i="45"/>
  <c r="AA51" i="45" s="1"/>
  <c r="AB35" i="45"/>
  <c r="AA35" i="45" s="1"/>
  <c r="AB34" i="45"/>
  <c r="AA34" i="45" s="1"/>
  <c r="AB20" i="45"/>
  <c r="AA20" i="45" s="1"/>
  <c r="AB31" i="45"/>
  <c r="AA31" i="45" s="1"/>
  <c r="AB44" i="45"/>
  <c r="AA44" i="45" s="1"/>
  <c r="AB45" i="45"/>
  <c r="AA45" i="45" s="1"/>
  <c r="AB42" i="45"/>
  <c r="AA42" i="45" s="1"/>
  <c r="AB48" i="45"/>
  <c r="AA48" i="45" s="1"/>
  <c r="AB46" i="45"/>
  <c r="AA46" i="45" s="1"/>
  <c r="AB49" i="45"/>
  <c r="AA49" i="45" s="1"/>
  <c r="AB36" i="45"/>
  <c r="AA36" i="45" s="1"/>
  <c r="AB40" i="45"/>
  <c r="AA40" i="45" s="1"/>
  <c r="AB50" i="45"/>
  <c r="AA50" i="45" s="1"/>
  <c r="AB39" i="45"/>
  <c r="AA39" i="45" s="1"/>
  <c r="AB9" i="45"/>
  <c r="AA9" i="45" s="1"/>
  <c r="AB37" i="45"/>
  <c r="AA37" i="45" s="1"/>
  <c r="AB54" i="45"/>
  <c r="AA54" i="45" s="1"/>
  <c r="AB52" i="45"/>
  <c r="AA52" i="45" s="1"/>
  <c r="AB196" i="45"/>
  <c r="AA196" i="45" s="1"/>
  <c r="AB240" i="45"/>
  <c r="AA240" i="45" s="1"/>
  <c r="AB254" i="45"/>
  <c r="AA254" i="45" s="1"/>
  <c r="AB199" i="45"/>
  <c r="AA199" i="45" s="1"/>
  <c r="AB207" i="45"/>
  <c r="AA207" i="45" s="1"/>
  <c r="AB150" i="45"/>
  <c r="AA150" i="45" s="1"/>
  <c r="AB234" i="45"/>
  <c r="AA234" i="45" s="1"/>
  <c r="AB228" i="45"/>
  <c r="AA228" i="45" s="1"/>
  <c r="AB282" i="45"/>
  <c r="AA282" i="45" s="1"/>
  <c r="AB237" i="45"/>
  <c r="AA237" i="45" s="1"/>
  <c r="AB193" i="45"/>
  <c r="AA193" i="45" s="1"/>
  <c r="AB202" i="45"/>
  <c r="AA202" i="45" s="1"/>
  <c r="AB170" i="45"/>
  <c r="AA170" i="45" s="1"/>
  <c r="AB263" i="45"/>
  <c r="AA263" i="45" s="1"/>
  <c r="AB241" i="45"/>
  <c r="AA241" i="45" s="1"/>
  <c r="AB269" i="45"/>
  <c r="AA269" i="45" s="1"/>
  <c r="AB182" i="45"/>
  <c r="AA182" i="45" s="1"/>
  <c r="AB250" i="45"/>
  <c r="AA250" i="45" s="1"/>
  <c r="AB229" i="45"/>
  <c r="AA229" i="45" s="1"/>
  <c r="AB186" i="45"/>
  <c r="AA186" i="45" s="1"/>
  <c r="AB216" i="45"/>
  <c r="AA216" i="45" s="1"/>
  <c r="AB258" i="45"/>
  <c r="AA258" i="45" s="1"/>
  <c r="AB14" i="45"/>
  <c r="AA14" i="45" s="1"/>
  <c r="AB2" i="45"/>
  <c r="AA2" i="45" s="1"/>
  <c r="AB18" i="45"/>
  <c r="AA18" i="45" s="1"/>
  <c r="AB11" i="45"/>
  <c r="AA11" i="45" s="1"/>
  <c r="AB191" i="45"/>
  <c r="AA191" i="45" s="1"/>
  <c r="AB261" i="45"/>
  <c r="AA261" i="45" s="1"/>
  <c r="AB233" i="45"/>
  <c r="AA233" i="45" s="1"/>
  <c r="AB288" i="45"/>
  <c r="AA288" i="45" s="1"/>
  <c r="AB287" i="45"/>
  <c r="AA287" i="45" s="1"/>
  <c r="AB264" i="45"/>
  <c r="AA264" i="45" s="1"/>
  <c r="AB248" i="45"/>
  <c r="AA248" i="45" s="1"/>
  <c r="AB15" i="45"/>
  <c r="AA15" i="45" s="1"/>
  <c r="AB17" i="45"/>
  <c r="AA17" i="45" s="1"/>
  <c r="AB19" i="45"/>
  <c r="AA19" i="45" s="1"/>
  <c r="AB79" i="45"/>
  <c r="AA79" i="45" s="1"/>
  <c r="AB111" i="45"/>
  <c r="AA111" i="45" s="1"/>
  <c r="AB136" i="45"/>
  <c r="AA136" i="45" s="1"/>
  <c r="AB104" i="45"/>
  <c r="AA104" i="45" s="1"/>
  <c r="AB77" i="45"/>
  <c r="AA77" i="45" s="1"/>
  <c r="AB109" i="45"/>
  <c r="AA109" i="45" s="1"/>
  <c r="AB86" i="45"/>
  <c r="AA86" i="45" s="1"/>
  <c r="AB118" i="45"/>
  <c r="AA118" i="45" s="1"/>
  <c r="AB143" i="45"/>
  <c r="AA143" i="45" s="1"/>
  <c r="AB165" i="45"/>
  <c r="AA165" i="45" s="1"/>
  <c r="AB176" i="45"/>
  <c r="AA176" i="45" s="1"/>
  <c r="AB157" i="45"/>
  <c r="AA157" i="45" s="1"/>
  <c r="AB181" i="45"/>
  <c r="AA181" i="45" s="1"/>
  <c r="AB171" i="45"/>
  <c r="AA171" i="45" s="1"/>
  <c r="AB190" i="45"/>
  <c r="AA190" i="45" s="1"/>
  <c r="AB200" i="45"/>
  <c r="AA200" i="45" s="1"/>
  <c r="AB232" i="45"/>
  <c r="AA232" i="45" s="1"/>
  <c r="AB251" i="45"/>
  <c r="AA251" i="45" s="1"/>
  <c r="AB209" i="45"/>
  <c r="AA209" i="45" s="1"/>
  <c r="AB257" i="45"/>
  <c r="AA257" i="45" s="1"/>
  <c r="AB210" i="45"/>
  <c r="AA210" i="45" s="1"/>
  <c r="AB235" i="45"/>
  <c r="AA235" i="45" s="1"/>
  <c r="AB215" i="45"/>
  <c r="AA215" i="45" s="1"/>
  <c r="AB266" i="45"/>
  <c r="AA266" i="45" s="1"/>
  <c r="AB271" i="45"/>
  <c r="AA271" i="45" s="1"/>
  <c r="AB272" i="45"/>
  <c r="AA272" i="45" s="1"/>
  <c r="AB277" i="45"/>
  <c r="AA277" i="45" s="1"/>
  <c r="AB255" i="45"/>
  <c r="AA255" i="45" s="1"/>
  <c r="AB213" i="45"/>
  <c r="AA213" i="45" s="1"/>
  <c r="AB259" i="45"/>
  <c r="AA259" i="45" s="1"/>
  <c r="AB214" i="45"/>
  <c r="AA214" i="45" s="1"/>
  <c r="AB244" i="45"/>
  <c r="AA244" i="45" s="1"/>
  <c r="AB219" i="45"/>
  <c r="AA219" i="45" s="1"/>
  <c r="AB270" i="45"/>
  <c r="AA270" i="45" s="1"/>
  <c r="AB275" i="45"/>
  <c r="AA275" i="45" s="1"/>
  <c r="AB276" i="45"/>
  <c r="AA276" i="45" s="1"/>
  <c r="AB281" i="45"/>
  <c r="AA281" i="45" s="1"/>
  <c r="AB208" i="45"/>
  <c r="AA208" i="45" s="1"/>
  <c r="AB238" i="45"/>
  <c r="AA238" i="45" s="1"/>
  <c r="AB185" i="45"/>
  <c r="AA185" i="45" s="1"/>
  <c r="AB217" i="45"/>
  <c r="AA217" i="45" s="1"/>
  <c r="AB236" i="45"/>
  <c r="AA236" i="45" s="1"/>
  <c r="AB218" i="45"/>
  <c r="AA218" i="45" s="1"/>
  <c r="AB253" i="45"/>
  <c r="AA253" i="45" s="1"/>
  <c r="AB224" i="45"/>
  <c r="AA224" i="45" s="1"/>
  <c r="AB274" i="45"/>
  <c r="AA274" i="45" s="1"/>
  <c r="AB279" i="45"/>
  <c r="AA279" i="45" s="1"/>
  <c r="AB280" i="45"/>
  <c r="AA280" i="45" s="1"/>
  <c r="AB285" i="45"/>
  <c r="AA285" i="45" s="1"/>
  <c r="AB91" i="45"/>
  <c r="AA91" i="45" s="1"/>
  <c r="AB126" i="45"/>
  <c r="AA126" i="45" s="1"/>
  <c r="AB84" i="45"/>
  <c r="AA84" i="45" s="1"/>
  <c r="AB116" i="45"/>
  <c r="AA116" i="45" s="1"/>
  <c r="AB89" i="45"/>
  <c r="AA89" i="45" s="1"/>
  <c r="AB121" i="45"/>
  <c r="AA121" i="45" s="1"/>
  <c r="AB98" i="45"/>
  <c r="AA98" i="45" s="1"/>
  <c r="AB125" i="45"/>
  <c r="AA125" i="45" s="1"/>
  <c r="AB155" i="45"/>
  <c r="AA155" i="45" s="1"/>
  <c r="AB148" i="45"/>
  <c r="AA148" i="45" s="1"/>
  <c r="AB178" i="45"/>
  <c r="AA178" i="45" s="1"/>
  <c r="AB169" i="45"/>
  <c r="AA169" i="45" s="1"/>
  <c r="AB146" i="45"/>
  <c r="AA146" i="45" s="1"/>
  <c r="AB225" i="45"/>
  <c r="AA225" i="45" s="1"/>
  <c r="AB252" i="45"/>
  <c r="AA252" i="45" s="1"/>
  <c r="AB212" i="45"/>
  <c r="AA212" i="45" s="1"/>
  <c r="AB247" i="45"/>
  <c r="AA247" i="45" s="1"/>
  <c r="AB189" i="45"/>
  <c r="AA189" i="45" s="1"/>
  <c r="AB221" i="45"/>
  <c r="AA221" i="45" s="1"/>
  <c r="AB245" i="45"/>
  <c r="AA245" i="45" s="1"/>
  <c r="AB222" i="45"/>
  <c r="AA222" i="45" s="1"/>
  <c r="AB195" i="45"/>
  <c r="AA195" i="45" s="1"/>
  <c r="AB239" i="45"/>
  <c r="AA239" i="45" s="1"/>
  <c r="AB278" i="45"/>
  <c r="AA278" i="45" s="1"/>
  <c r="AB283" i="45"/>
  <c r="AA283" i="45" s="1"/>
  <c r="AB284" i="45"/>
  <c r="AA284" i="45" s="1"/>
  <c r="AB289" i="45"/>
  <c r="AA289" i="45" s="1"/>
  <c r="AB220" i="45"/>
  <c r="AA220" i="45" s="1"/>
  <c r="AB231" i="45"/>
  <c r="AA231" i="45" s="1"/>
  <c r="AB197" i="45"/>
  <c r="AA197" i="45" s="1"/>
  <c r="AB230" i="45"/>
  <c r="AA230" i="45" s="1"/>
  <c r="AB198" i="45"/>
  <c r="AA198" i="45" s="1"/>
  <c r="AB249" i="45"/>
  <c r="AA249" i="45" s="1"/>
  <c r="AB203" i="45"/>
  <c r="AA203" i="45" s="1"/>
  <c r="AB256" i="45"/>
  <c r="AA256" i="45" s="1"/>
  <c r="AB286" i="45"/>
  <c r="AA286" i="45" s="1"/>
  <c r="AB260" i="45"/>
  <c r="AA260" i="45" s="1"/>
  <c r="AB265" i="45"/>
  <c r="AA265" i="45" s="1"/>
  <c r="AB242" i="45"/>
  <c r="AA242" i="45" s="1"/>
  <c r="AB205" i="45"/>
  <c r="AA205" i="45" s="1"/>
  <c r="AB246" i="45"/>
  <c r="AA246" i="45" s="1"/>
  <c r="AB206" i="45"/>
  <c r="AA206" i="45" s="1"/>
  <c r="AB223" i="45"/>
  <c r="AA223" i="45" s="1"/>
  <c r="AB211" i="45"/>
  <c r="AA211" i="45" s="1"/>
  <c r="AB262" i="45"/>
  <c r="AA262" i="45" s="1"/>
  <c r="AB267" i="45"/>
  <c r="AA267" i="45" s="1"/>
  <c r="AB268" i="45"/>
  <c r="AA268" i="45" s="1"/>
  <c r="J1" i="44"/>
  <c r="S14" i="44"/>
  <c r="S15" i="44" s="1"/>
  <c r="S16" i="44" s="1"/>
  <c r="J1" i="42"/>
  <c r="S14" i="42"/>
  <c r="S15" i="42" s="1"/>
  <c r="S16" i="42" s="1"/>
  <c r="J1" i="40"/>
  <c r="S14" i="40"/>
  <c r="S15" i="40" s="1"/>
  <c r="S16" i="40" s="1"/>
  <c r="G2" i="37"/>
  <c r="E4" i="38"/>
  <c r="H28" i="46" l="1"/>
  <c r="W3" i="45" s="1"/>
  <c r="E4" i="46"/>
  <c r="G4" i="40"/>
  <c r="F4" i="40" s="1"/>
  <c r="G4" i="42"/>
  <c r="F4" i="42" s="1"/>
  <c r="G4" i="44"/>
  <c r="F4" i="44" s="1"/>
  <c r="J1" i="37"/>
  <c r="S14" i="37"/>
  <c r="S15" i="37" s="1"/>
  <c r="S16" i="37" s="1"/>
  <c r="C26" i="35" l="1"/>
  <c r="H292" i="44"/>
  <c r="E4" i="44"/>
  <c r="E4" i="42"/>
  <c r="H148" i="42"/>
  <c r="H40" i="40"/>
  <c r="E4" i="40"/>
  <c r="G4" i="37"/>
  <c r="F4" i="37" s="1"/>
  <c r="H76" i="37" l="1"/>
  <c r="Q3" i="45" s="1"/>
  <c r="E4" i="37"/>
  <c r="BF3" i="33" l="1"/>
  <c r="BF2" i="33"/>
  <c r="BD3" i="33"/>
  <c r="BD2" i="33"/>
  <c r="AI3" i="33"/>
  <c r="AI2" i="33"/>
  <c r="G82" i="6"/>
  <c r="F82" i="6"/>
  <c r="E82" i="6"/>
  <c r="D82" i="6"/>
  <c r="C82" i="6"/>
  <c r="B82" i="6"/>
  <c r="G54" i="6"/>
  <c r="F54" i="6"/>
  <c r="E54" i="6"/>
  <c r="D54" i="6"/>
  <c r="D71" i="6" s="1"/>
  <c r="C54" i="6"/>
  <c r="C71" i="6" s="1"/>
  <c r="B54" i="6"/>
  <c r="B71" i="6" s="1"/>
  <c r="G30" i="6"/>
  <c r="F30" i="6"/>
  <c r="E30" i="6"/>
  <c r="D30" i="6"/>
  <c r="C30" i="6"/>
  <c r="B30" i="6"/>
  <c r="AX33" i="33"/>
  <c r="AX32" i="33"/>
  <c r="AV33" i="33"/>
  <c r="AV32" i="33"/>
  <c r="AC3" i="33"/>
  <c r="AC2" i="33"/>
  <c r="AX21" i="33"/>
  <c r="AV21" i="33"/>
  <c r="AE3" i="33"/>
  <c r="AX20" i="33"/>
  <c r="AV20" i="33"/>
  <c r="AE2" i="33"/>
  <c r="AX23" i="33"/>
  <c r="BF5" i="33"/>
  <c r="V33" i="33" l="1"/>
  <c r="V32" i="33"/>
  <c r="V35" i="33"/>
  <c r="BG5" i="33"/>
  <c r="AY23" i="33"/>
  <c r="F27" i="2"/>
  <c r="I82" i="2" s="1"/>
  <c r="AX35" i="33"/>
  <c r="AY35" i="33" l="1"/>
  <c r="AX3" i="33"/>
  <c r="AV3" i="33"/>
  <c r="AG3" i="33"/>
  <c r="U3" i="33"/>
  <c r="AX2" i="33"/>
  <c r="AV2" i="33"/>
  <c r="AG2" i="33"/>
  <c r="S2" i="33"/>
  <c r="S3" i="33"/>
  <c r="AC31" i="33"/>
  <c r="V34" i="33" l="1"/>
  <c r="AA4" i="18"/>
  <c r="AA5" i="18" s="1"/>
  <c r="AA6" i="18" s="1"/>
  <c r="AA7" i="18" s="1"/>
  <c r="AA8" i="18" s="1"/>
  <c r="AA9" i="18" s="1"/>
  <c r="AA10" i="18" s="1"/>
  <c r="AA11" i="18" s="1"/>
  <c r="AA12" i="18" s="1"/>
  <c r="AA13" i="18" s="1"/>
  <c r="AA14" i="18" s="1"/>
  <c r="AA15" i="18" s="1"/>
  <c r="AA16" i="18" s="1"/>
  <c r="AA17" i="18" s="1"/>
  <c r="AA18" i="18" s="1"/>
  <c r="AA19" i="18" s="1"/>
  <c r="AA20" i="18" s="1"/>
  <c r="AA21" i="18" s="1"/>
  <c r="AA22" i="18" s="1"/>
  <c r="AA23" i="18" s="1"/>
  <c r="AA24" i="18" s="1"/>
  <c r="AA25" i="18" s="1"/>
  <c r="AA26" i="18" s="1"/>
  <c r="AA27" i="18" s="1"/>
  <c r="W4" i="18"/>
  <c r="W5" i="18" s="1"/>
  <c r="W6" i="18" s="1"/>
  <c r="W7" i="18" s="1"/>
  <c r="W8" i="18" s="1"/>
  <c r="W9" i="18" s="1"/>
  <c r="W10" i="18" s="1"/>
  <c r="W11" i="18" s="1"/>
  <c r="W12" i="18" s="1"/>
  <c r="W13" i="18" s="1"/>
  <c r="W14" i="18" s="1"/>
  <c r="W15" i="18" s="1"/>
  <c r="W16" i="18" s="1"/>
  <c r="W17" i="18" s="1"/>
  <c r="W18" i="18" s="1"/>
  <c r="W19" i="18" s="1"/>
  <c r="W20" i="18" s="1"/>
  <c r="W21" i="18" s="1"/>
  <c r="W22" i="18" s="1"/>
  <c r="W23" i="18" s="1"/>
  <c r="W24" i="18" s="1"/>
  <c r="W25" i="18" s="1"/>
  <c r="W26" i="18" s="1"/>
  <c r="W27" i="18" s="1"/>
  <c r="S4" i="18"/>
  <c r="S5" i="18" s="1"/>
  <c r="S6" i="18" s="1"/>
  <c r="S7" i="18" s="1"/>
  <c r="S8" i="18" s="1"/>
  <c r="S9" i="18" s="1"/>
  <c r="S10" i="18" s="1"/>
  <c r="S11" i="18" s="1"/>
  <c r="S12" i="18" s="1"/>
  <c r="S13" i="18" s="1"/>
  <c r="S14" i="18" s="1"/>
  <c r="S15" i="18" s="1"/>
  <c r="S16" i="18" s="1"/>
  <c r="S17" i="18" s="1"/>
  <c r="S18" i="18" s="1"/>
  <c r="S19" i="18" s="1"/>
  <c r="S20" i="18" s="1"/>
  <c r="S21" i="18" s="1"/>
  <c r="S22" i="18" s="1"/>
  <c r="S23" i="18" s="1"/>
  <c r="S24" i="18" s="1"/>
  <c r="S25" i="18" s="1"/>
  <c r="S26" i="18" s="1"/>
  <c r="S27" i="18" s="1"/>
  <c r="O4" i="18"/>
  <c r="O5" i="18" s="1"/>
  <c r="O6" i="18" s="1"/>
  <c r="O7" i="18" s="1"/>
  <c r="O8" i="18" s="1"/>
  <c r="O9" i="18" s="1"/>
  <c r="O10" i="18" s="1"/>
  <c r="O11" i="18" s="1"/>
  <c r="O12" i="18" s="1"/>
  <c r="O13" i="18" s="1"/>
  <c r="O14" i="18" s="1"/>
  <c r="O15" i="18" s="1"/>
  <c r="O16" i="18" s="1"/>
  <c r="O17" i="18" s="1"/>
  <c r="O18" i="18" s="1"/>
  <c r="O19" i="18" s="1"/>
  <c r="O20" i="18" s="1"/>
  <c r="O21" i="18" s="1"/>
  <c r="O22" i="18" s="1"/>
  <c r="O23" i="18" s="1"/>
  <c r="O24" i="18" s="1"/>
  <c r="O25" i="18" s="1"/>
  <c r="O26" i="18" s="1"/>
  <c r="O27" i="18" s="1"/>
  <c r="M4" i="18"/>
  <c r="M5" i="18" s="1"/>
  <c r="M6" i="18" s="1"/>
  <c r="M7" i="18" s="1"/>
  <c r="M8" i="18" s="1"/>
  <c r="M9" i="18" s="1"/>
  <c r="M10" i="18" s="1"/>
  <c r="M11" i="18" s="1"/>
  <c r="M12" i="18" s="1"/>
  <c r="M13" i="18" s="1"/>
  <c r="M14" i="18" s="1"/>
  <c r="M15" i="18" s="1"/>
  <c r="M16" i="18" s="1"/>
  <c r="M17" i="18" s="1"/>
  <c r="M18" i="18" s="1"/>
  <c r="M19" i="18" s="1"/>
  <c r="M20" i="18" s="1"/>
  <c r="M21" i="18" s="1"/>
  <c r="M22" i="18" s="1"/>
  <c r="M23" i="18" s="1"/>
  <c r="M24" i="18" s="1"/>
  <c r="M25" i="18" s="1"/>
  <c r="M26" i="18" s="1"/>
  <c r="M27" i="18" s="1"/>
  <c r="K4" i="18"/>
  <c r="K5" i="18" s="1"/>
  <c r="K6" i="18" s="1"/>
  <c r="K7" i="18" s="1"/>
  <c r="K8" i="18" s="1"/>
  <c r="K9" i="18" s="1"/>
  <c r="K10" i="18" s="1"/>
  <c r="K11" i="18" s="1"/>
  <c r="K12" i="18" s="1"/>
  <c r="K13" i="18" s="1"/>
  <c r="K14" i="18" s="1"/>
  <c r="K15" i="18" s="1"/>
  <c r="K16" i="18" s="1"/>
  <c r="K17" i="18" s="1"/>
  <c r="K18" i="18" s="1"/>
  <c r="K19" i="18" s="1"/>
  <c r="K20" i="18" s="1"/>
  <c r="K21" i="18" s="1"/>
  <c r="K22" i="18" s="1"/>
  <c r="K23" i="18" s="1"/>
  <c r="K24" i="18" s="1"/>
  <c r="K25" i="18" s="1"/>
  <c r="K26" i="18" s="1"/>
  <c r="K27" i="18" s="1"/>
  <c r="M5" i="17"/>
  <c r="M6" i="17" s="1"/>
  <c r="M7" i="17" s="1"/>
  <c r="M8" i="17" s="1"/>
  <c r="M9" i="17" s="1"/>
  <c r="M10" i="17" s="1"/>
  <c r="M11" i="17" s="1"/>
  <c r="M12" i="17" s="1"/>
  <c r="M13" i="17" s="1"/>
  <c r="M14" i="17" s="1"/>
  <c r="M15" i="17" s="1"/>
  <c r="M16" i="17" s="1"/>
  <c r="M17" i="17" s="1"/>
  <c r="M18" i="17" s="1"/>
  <c r="M19" i="17" s="1"/>
  <c r="M20" i="17" s="1"/>
  <c r="M21" i="17" s="1"/>
  <c r="M22" i="17" s="1"/>
  <c r="M23" i="17" s="1"/>
  <c r="M24" i="17" s="1"/>
  <c r="M25" i="17" s="1"/>
  <c r="M26" i="17" s="1"/>
  <c r="M27" i="17" s="1"/>
  <c r="K5" i="17"/>
  <c r="K6" i="17" s="1"/>
  <c r="K7" i="17" s="1"/>
  <c r="K8" i="17" s="1"/>
  <c r="K9" i="17" s="1"/>
  <c r="K10" i="17" s="1"/>
  <c r="K11" i="17" s="1"/>
  <c r="K12" i="17" s="1"/>
  <c r="K13" i="17" s="1"/>
  <c r="K14" i="17" s="1"/>
  <c r="K15" i="17" s="1"/>
  <c r="K16" i="17" s="1"/>
  <c r="K17" i="17" s="1"/>
  <c r="K18" i="17" s="1"/>
  <c r="K19" i="17" s="1"/>
  <c r="K20" i="17" s="1"/>
  <c r="K21" i="17" s="1"/>
  <c r="K22" i="17" s="1"/>
  <c r="K23" i="17" s="1"/>
  <c r="K24" i="17" s="1"/>
  <c r="K25" i="17" s="1"/>
  <c r="K26" i="17" s="1"/>
  <c r="K27" i="17" s="1"/>
  <c r="AA4" i="17"/>
  <c r="AA5" i="17" s="1"/>
  <c r="AA6" i="17" s="1"/>
  <c r="AA7" i="17" s="1"/>
  <c r="AA8" i="17" s="1"/>
  <c r="AA9" i="17" s="1"/>
  <c r="AA10" i="17" s="1"/>
  <c r="AA11" i="17" s="1"/>
  <c r="AA12" i="17" s="1"/>
  <c r="AA13" i="17" s="1"/>
  <c r="AA14" i="17" s="1"/>
  <c r="AA15" i="17" s="1"/>
  <c r="AA16" i="17" s="1"/>
  <c r="AA17" i="17" s="1"/>
  <c r="AA18" i="17" s="1"/>
  <c r="AA19" i="17" s="1"/>
  <c r="AA20" i="17" s="1"/>
  <c r="AA21" i="17" s="1"/>
  <c r="AA22" i="17" s="1"/>
  <c r="AA23" i="17" s="1"/>
  <c r="AA24" i="17" s="1"/>
  <c r="AA25" i="17" s="1"/>
  <c r="AA26" i="17" s="1"/>
  <c r="AA27" i="17" s="1"/>
  <c r="W4" i="17"/>
  <c r="W5" i="17" s="1"/>
  <c r="W6" i="17" s="1"/>
  <c r="W7" i="17" s="1"/>
  <c r="W8" i="17" s="1"/>
  <c r="W9" i="17" s="1"/>
  <c r="W10" i="17" s="1"/>
  <c r="W11" i="17" s="1"/>
  <c r="W12" i="17" s="1"/>
  <c r="W13" i="17" s="1"/>
  <c r="W14" i="17" s="1"/>
  <c r="W15" i="17" s="1"/>
  <c r="W16" i="17" s="1"/>
  <c r="W17" i="17" s="1"/>
  <c r="W18" i="17" s="1"/>
  <c r="W19" i="17" s="1"/>
  <c r="W20" i="17" s="1"/>
  <c r="W21" i="17" s="1"/>
  <c r="W22" i="17" s="1"/>
  <c r="W23" i="17" s="1"/>
  <c r="W24" i="17" s="1"/>
  <c r="W25" i="17" s="1"/>
  <c r="W26" i="17" s="1"/>
  <c r="W27" i="17" s="1"/>
  <c r="S4" i="17"/>
  <c r="S5" i="17" s="1"/>
  <c r="S6" i="17" s="1"/>
  <c r="S7" i="17" s="1"/>
  <c r="S8" i="17" s="1"/>
  <c r="S9" i="17" s="1"/>
  <c r="S10" i="17" s="1"/>
  <c r="S11" i="17" s="1"/>
  <c r="S12" i="17" s="1"/>
  <c r="S13" i="17" s="1"/>
  <c r="S14" i="17" s="1"/>
  <c r="S15" i="17" s="1"/>
  <c r="S16" i="17" s="1"/>
  <c r="S17" i="17" s="1"/>
  <c r="S18" i="17" s="1"/>
  <c r="S19" i="17" s="1"/>
  <c r="S20" i="17" s="1"/>
  <c r="S21" i="17" s="1"/>
  <c r="S22" i="17" s="1"/>
  <c r="S23" i="17" s="1"/>
  <c r="S24" i="17" s="1"/>
  <c r="S25" i="17" s="1"/>
  <c r="S26" i="17" s="1"/>
  <c r="S27" i="17" s="1"/>
  <c r="O4" i="17"/>
  <c r="O5" i="17" s="1"/>
  <c r="O6" i="17" s="1"/>
  <c r="O7" i="17" s="1"/>
  <c r="O8" i="17" s="1"/>
  <c r="O9" i="17" s="1"/>
  <c r="O10" i="17" s="1"/>
  <c r="O11" i="17" s="1"/>
  <c r="O12" i="17" s="1"/>
  <c r="O13" i="17" s="1"/>
  <c r="O14" i="17" s="1"/>
  <c r="O15" i="17" s="1"/>
  <c r="O16" i="17" s="1"/>
  <c r="O17" i="17" s="1"/>
  <c r="O18" i="17" s="1"/>
  <c r="O19" i="17" s="1"/>
  <c r="O20" i="17" s="1"/>
  <c r="O21" i="17" s="1"/>
  <c r="O22" i="17" s="1"/>
  <c r="O23" i="17" s="1"/>
  <c r="O24" i="17" s="1"/>
  <c r="O25" i="17" s="1"/>
  <c r="O26" i="17" s="1"/>
  <c r="O27" i="17" s="1"/>
  <c r="M4" i="17"/>
  <c r="K4" i="17"/>
  <c r="M5" i="16"/>
  <c r="M6" i="16" s="1"/>
  <c r="M7" i="16" s="1"/>
  <c r="M8" i="16" s="1"/>
  <c r="M9" i="16" s="1"/>
  <c r="M10" i="16" s="1"/>
  <c r="M11" i="16" s="1"/>
  <c r="M12" i="16" s="1"/>
  <c r="M13" i="16" s="1"/>
  <c r="M14" i="16" s="1"/>
  <c r="M15" i="16" s="1"/>
  <c r="M16" i="16" s="1"/>
  <c r="M17" i="16" s="1"/>
  <c r="M18" i="16" s="1"/>
  <c r="M19" i="16" s="1"/>
  <c r="M20" i="16" s="1"/>
  <c r="M21" i="16" s="1"/>
  <c r="M22" i="16" s="1"/>
  <c r="M23" i="16" s="1"/>
  <c r="M24" i="16" s="1"/>
  <c r="M25" i="16" s="1"/>
  <c r="M26" i="16" s="1"/>
  <c r="M27" i="16" s="1"/>
  <c r="AA4" i="16"/>
  <c r="AA5" i="16" s="1"/>
  <c r="AA6" i="16" s="1"/>
  <c r="AA7" i="16" s="1"/>
  <c r="AA8" i="16" s="1"/>
  <c r="AA9" i="16" s="1"/>
  <c r="AA10" i="16" s="1"/>
  <c r="AA11" i="16" s="1"/>
  <c r="AA12" i="16" s="1"/>
  <c r="AA13" i="16" s="1"/>
  <c r="AA14" i="16" s="1"/>
  <c r="AA15" i="16" s="1"/>
  <c r="AA16" i="16" s="1"/>
  <c r="AA17" i="16" s="1"/>
  <c r="AA18" i="16" s="1"/>
  <c r="AA19" i="16" s="1"/>
  <c r="AA20" i="16" s="1"/>
  <c r="AA21" i="16" s="1"/>
  <c r="AA22" i="16" s="1"/>
  <c r="AA23" i="16" s="1"/>
  <c r="AA24" i="16" s="1"/>
  <c r="AA25" i="16" s="1"/>
  <c r="AA26" i="16" s="1"/>
  <c r="AA27" i="16" s="1"/>
  <c r="W4" i="16"/>
  <c r="W5" i="16" s="1"/>
  <c r="W6" i="16" s="1"/>
  <c r="W7" i="16" s="1"/>
  <c r="W8" i="16" s="1"/>
  <c r="W9" i="16" s="1"/>
  <c r="W10" i="16" s="1"/>
  <c r="W11" i="16" s="1"/>
  <c r="W12" i="16" s="1"/>
  <c r="W13" i="16" s="1"/>
  <c r="W14" i="16" s="1"/>
  <c r="W15" i="16" s="1"/>
  <c r="W16" i="16" s="1"/>
  <c r="W17" i="16" s="1"/>
  <c r="W18" i="16" s="1"/>
  <c r="W19" i="16" s="1"/>
  <c r="W20" i="16" s="1"/>
  <c r="W21" i="16" s="1"/>
  <c r="W22" i="16" s="1"/>
  <c r="W23" i="16" s="1"/>
  <c r="W24" i="16" s="1"/>
  <c r="W25" i="16" s="1"/>
  <c r="W26" i="16" s="1"/>
  <c r="W27" i="16" s="1"/>
  <c r="S4" i="16"/>
  <c r="S5" i="16" s="1"/>
  <c r="S6" i="16" s="1"/>
  <c r="S7" i="16" s="1"/>
  <c r="S8" i="16" s="1"/>
  <c r="S9" i="16" s="1"/>
  <c r="S10" i="16" s="1"/>
  <c r="S11" i="16" s="1"/>
  <c r="S12" i="16" s="1"/>
  <c r="S13" i="16" s="1"/>
  <c r="S14" i="16" s="1"/>
  <c r="S15" i="16" s="1"/>
  <c r="S16" i="16" s="1"/>
  <c r="S17" i="16" s="1"/>
  <c r="S18" i="16" s="1"/>
  <c r="S19" i="16" s="1"/>
  <c r="S20" i="16" s="1"/>
  <c r="S21" i="16" s="1"/>
  <c r="S22" i="16" s="1"/>
  <c r="S23" i="16" s="1"/>
  <c r="S24" i="16" s="1"/>
  <c r="S25" i="16" s="1"/>
  <c r="S26" i="16" s="1"/>
  <c r="S27" i="16" s="1"/>
  <c r="O4" i="16"/>
  <c r="O5" i="16" s="1"/>
  <c r="O6" i="16" s="1"/>
  <c r="O7" i="16" s="1"/>
  <c r="O8" i="16" s="1"/>
  <c r="O9" i="16" s="1"/>
  <c r="O10" i="16" s="1"/>
  <c r="O11" i="16" s="1"/>
  <c r="O12" i="16" s="1"/>
  <c r="O13" i="16" s="1"/>
  <c r="O14" i="16" s="1"/>
  <c r="O15" i="16" s="1"/>
  <c r="O16" i="16" s="1"/>
  <c r="O17" i="16" s="1"/>
  <c r="O18" i="16" s="1"/>
  <c r="O19" i="16" s="1"/>
  <c r="O20" i="16" s="1"/>
  <c r="O21" i="16" s="1"/>
  <c r="O22" i="16" s="1"/>
  <c r="O23" i="16" s="1"/>
  <c r="O24" i="16" s="1"/>
  <c r="O25" i="16" s="1"/>
  <c r="O26" i="16" s="1"/>
  <c r="O27" i="16" s="1"/>
  <c r="M4" i="16"/>
  <c r="K4" i="16"/>
  <c r="K5" i="16" s="1"/>
  <c r="K6" i="16" s="1"/>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AA5" i="15"/>
  <c r="AA6" i="15" s="1"/>
  <c r="AA7" i="15" s="1"/>
  <c r="AA8" i="15" s="1"/>
  <c r="AA9" i="15" s="1"/>
  <c r="AA10" i="15" s="1"/>
  <c r="AA11" i="15" s="1"/>
  <c r="AA12" i="15" s="1"/>
  <c r="AA13" i="15" s="1"/>
  <c r="AA14" i="15" s="1"/>
  <c r="AA15" i="15" s="1"/>
  <c r="AA16" i="15" s="1"/>
  <c r="AA17" i="15" s="1"/>
  <c r="AA18" i="15" s="1"/>
  <c r="AA19" i="15" s="1"/>
  <c r="AA20" i="15" s="1"/>
  <c r="AA21" i="15" s="1"/>
  <c r="AA22" i="15" s="1"/>
  <c r="AA23" i="15" s="1"/>
  <c r="AA24" i="15" s="1"/>
  <c r="AA25" i="15" s="1"/>
  <c r="AA26" i="15" s="1"/>
  <c r="AA27" i="15" s="1"/>
  <c r="S5" i="15"/>
  <c r="S6" i="15" s="1"/>
  <c r="S7" i="15" s="1"/>
  <c r="S8" i="15" s="1"/>
  <c r="S9" i="15" s="1"/>
  <c r="S10" i="15" s="1"/>
  <c r="S11" i="15" s="1"/>
  <c r="S12" i="15" s="1"/>
  <c r="S13" i="15" s="1"/>
  <c r="S14" i="15" s="1"/>
  <c r="S15" i="15" s="1"/>
  <c r="S16" i="15" s="1"/>
  <c r="S17" i="15" s="1"/>
  <c r="S18" i="15" s="1"/>
  <c r="S19" i="15" s="1"/>
  <c r="S20" i="15" s="1"/>
  <c r="S21" i="15" s="1"/>
  <c r="S22" i="15" s="1"/>
  <c r="S23" i="15" s="1"/>
  <c r="S24" i="15" s="1"/>
  <c r="S25" i="15" s="1"/>
  <c r="S26" i="15" s="1"/>
  <c r="S27" i="15" s="1"/>
  <c r="AA4" i="15"/>
  <c r="W4" i="15"/>
  <c r="W5" i="15" s="1"/>
  <c r="W6" i="15" s="1"/>
  <c r="W7" i="15" s="1"/>
  <c r="W8" i="15" s="1"/>
  <c r="W9" i="15" s="1"/>
  <c r="W10" i="15" s="1"/>
  <c r="W11" i="15" s="1"/>
  <c r="W12" i="15" s="1"/>
  <c r="W13" i="15" s="1"/>
  <c r="W14" i="15" s="1"/>
  <c r="W15" i="15" s="1"/>
  <c r="W16" i="15" s="1"/>
  <c r="W17" i="15" s="1"/>
  <c r="W18" i="15" s="1"/>
  <c r="W19" i="15" s="1"/>
  <c r="W20" i="15" s="1"/>
  <c r="W21" i="15" s="1"/>
  <c r="W22" i="15" s="1"/>
  <c r="W23" i="15" s="1"/>
  <c r="W24" i="15" s="1"/>
  <c r="W25" i="15" s="1"/>
  <c r="W26" i="15" s="1"/>
  <c r="W27" i="15" s="1"/>
  <c r="S4" i="15"/>
  <c r="O4" i="15"/>
  <c r="O5" i="15" s="1"/>
  <c r="O6" i="15" s="1"/>
  <c r="O7" i="15" s="1"/>
  <c r="O8" i="15" s="1"/>
  <c r="O9" i="15" s="1"/>
  <c r="O10" i="15" s="1"/>
  <c r="O11" i="15" s="1"/>
  <c r="O12" i="15" s="1"/>
  <c r="O13" i="15" s="1"/>
  <c r="O14" i="15" s="1"/>
  <c r="O15" i="15" s="1"/>
  <c r="O16" i="15" s="1"/>
  <c r="O17" i="15" s="1"/>
  <c r="O18" i="15" s="1"/>
  <c r="O19" i="15" s="1"/>
  <c r="O20" i="15" s="1"/>
  <c r="O21" i="15" s="1"/>
  <c r="O22" i="15" s="1"/>
  <c r="O23" i="15" s="1"/>
  <c r="O24" i="15" s="1"/>
  <c r="O25" i="15" s="1"/>
  <c r="O26" i="15" s="1"/>
  <c r="O27" i="15" s="1"/>
  <c r="M4" i="15"/>
  <c r="M5" i="15" s="1"/>
  <c r="M6" i="15" s="1"/>
  <c r="M7" i="15" s="1"/>
  <c r="M8" i="15" s="1"/>
  <c r="M9" i="15" s="1"/>
  <c r="M10" i="15" s="1"/>
  <c r="M11" i="15" s="1"/>
  <c r="M12" i="15" s="1"/>
  <c r="M13" i="15" s="1"/>
  <c r="M14" i="15" s="1"/>
  <c r="M15" i="15" s="1"/>
  <c r="M16" i="15" s="1"/>
  <c r="M17" i="15" s="1"/>
  <c r="M18" i="15" s="1"/>
  <c r="M19" i="15" s="1"/>
  <c r="M20" i="15" s="1"/>
  <c r="M21" i="15" s="1"/>
  <c r="M22" i="15" s="1"/>
  <c r="M23" i="15" s="1"/>
  <c r="M24" i="15" s="1"/>
  <c r="M25" i="15" s="1"/>
  <c r="M26" i="15" s="1"/>
  <c r="M27" i="15" s="1"/>
  <c r="K4" i="15"/>
  <c r="K5" i="15" s="1"/>
  <c r="K6" i="15" s="1"/>
  <c r="K7" i="15" s="1"/>
  <c r="K8" i="15" s="1"/>
  <c r="K9" i="15" s="1"/>
  <c r="K10" i="15" s="1"/>
  <c r="K11" i="15" s="1"/>
  <c r="K12" i="15" s="1"/>
  <c r="K13" i="15" s="1"/>
  <c r="K14" i="15" s="1"/>
  <c r="K15" i="15" s="1"/>
  <c r="K16" i="15" s="1"/>
  <c r="K17" i="15" s="1"/>
  <c r="K18" i="15" s="1"/>
  <c r="K19" i="15" s="1"/>
  <c r="K20" i="15" s="1"/>
  <c r="K21" i="15" s="1"/>
  <c r="K22" i="15" s="1"/>
  <c r="K23" i="15" s="1"/>
  <c r="K24" i="15" s="1"/>
  <c r="K25" i="15" s="1"/>
  <c r="K26" i="15" s="1"/>
  <c r="K27" i="15" s="1"/>
  <c r="AA4" i="14"/>
  <c r="AA5" i="14" s="1"/>
  <c r="AA6" i="14" s="1"/>
  <c r="AA7" i="14" s="1"/>
  <c r="AA8" i="14" s="1"/>
  <c r="AA9" i="14" s="1"/>
  <c r="AA10" i="14" s="1"/>
  <c r="AA11" i="14" s="1"/>
  <c r="AA12" i="14" s="1"/>
  <c r="AA13" i="14" s="1"/>
  <c r="AA14" i="14" s="1"/>
  <c r="AA15" i="14" s="1"/>
  <c r="AA16" i="14" s="1"/>
  <c r="AA17" i="14" s="1"/>
  <c r="AA18" i="14" s="1"/>
  <c r="AA19" i="14" s="1"/>
  <c r="AA20" i="14" s="1"/>
  <c r="AA21" i="14" s="1"/>
  <c r="AA22" i="14" s="1"/>
  <c r="AA23" i="14" s="1"/>
  <c r="AA24" i="14" s="1"/>
  <c r="AA25" i="14" s="1"/>
  <c r="AA26" i="14" s="1"/>
  <c r="AA27" i="14" s="1"/>
  <c r="W4" i="14"/>
  <c r="W5" i="14" s="1"/>
  <c r="W6" i="14" s="1"/>
  <c r="W7" i="14" s="1"/>
  <c r="W8" i="14" s="1"/>
  <c r="W9" i="14" s="1"/>
  <c r="W10" i="14" s="1"/>
  <c r="W11" i="14" s="1"/>
  <c r="W12" i="14" s="1"/>
  <c r="W13" i="14" s="1"/>
  <c r="W14" i="14" s="1"/>
  <c r="W15" i="14" s="1"/>
  <c r="W16" i="14" s="1"/>
  <c r="W17" i="14" s="1"/>
  <c r="W18" i="14" s="1"/>
  <c r="W19" i="14" s="1"/>
  <c r="W20" i="14" s="1"/>
  <c r="W21" i="14" s="1"/>
  <c r="W22" i="14" s="1"/>
  <c r="W23" i="14" s="1"/>
  <c r="W24" i="14" s="1"/>
  <c r="W25" i="14" s="1"/>
  <c r="W26" i="14" s="1"/>
  <c r="W27" i="14" s="1"/>
  <c r="S4" i="14"/>
  <c r="S5" i="14" s="1"/>
  <c r="S6" i="14" s="1"/>
  <c r="S7" i="14" s="1"/>
  <c r="S8" i="14" s="1"/>
  <c r="S9" i="14" s="1"/>
  <c r="S10" i="14" s="1"/>
  <c r="S11" i="14" s="1"/>
  <c r="S12" i="14" s="1"/>
  <c r="S13" i="14" s="1"/>
  <c r="S14" i="14" s="1"/>
  <c r="S15" i="14" s="1"/>
  <c r="S16" i="14" s="1"/>
  <c r="S17" i="14" s="1"/>
  <c r="S18" i="14" s="1"/>
  <c r="S19" i="14" s="1"/>
  <c r="S20" i="14" s="1"/>
  <c r="S21" i="14" s="1"/>
  <c r="S22" i="14" s="1"/>
  <c r="S23" i="14" s="1"/>
  <c r="S24" i="14" s="1"/>
  <c r="S25" i="14" s="1"/>
  <c r="S26" i="14" s="1"/>
  <c r="S27" i="14" s="1"/>
  <c r="O4" i="14"/>
  <c r="O5" i="14" s="1"/>
  <c r="O6" i="14" s="1"/>
  <c r="O7" i="14" s="1"/>
  <c r="O8" i="14" s="1"/>
  <c r="O9" i="14" s="1"/>
  <c r="O10" i="14" s="1"/>
  <c r="O11" i="14" s="1"/>
  <c r="O12" i="14" s="1"/>
  <c r="O13" i="14" s="1"/>
  <c r="O14" i="14" s="1"/>
  <c r="O15" i="14" s="1"/>
  <c r="O16" i="14" s="1"/>
  <c r="O17" i="14" s="1"/>
  <c r="O18" i="14" s="1"/>
  <c r="O19" i="14" s="1"/>
  <c r="O20" i="14" s="1"/>
  <c r="O21" i="14" s="1"/>
  <c r="O22" i="14" s="1"/>
  <c r="O23" i="14" s="1"/>
  <c r="O24" i="14" s="1"/>
  <c r="O25" i="14" s="1"/>
  <c r="O26" i="14" s="1"/>
  <c r="O27" i="14" s="1"/>
  <c r="M4" i="14"/>
  <c r="M5" i="14" s="1"/>
  <c r="M6" i="14" s="1"/>
  <c r="M7" i="14" s="1"/>
  <c r="M8" i="14" s="1"/>
  <c r="M9" i="14" s="1"/>
  <c r="M10" i="14" s="1"/>
  <c r="M11" i="14" s="1"/>
  <c r="M12" i="14" s="1"/>
  <c r="M13" i="14" s="1"/>
  <c r="M14" i="14" s="1"/>
  <c r="M15" i="14" s="1"/>
  <c r="M16" i="14" s="1"/>
  <c r="M17" i="14" s="1"/>
  <c r="M18" i="14" s="1"/>
  <c r="M19" i="14" s="1"/>
  <c r="M20" i="14" s="1"/>
  <c r="M21" i="14" s="1"/>
  <c r="M22" i="14" s="1"/>
  <c r="M23" i="14" s="1"/>
  <c r="M24" i="14" s="1"/>
  <c r="M25" i="14" s="1"/>
  <c r="M26" i="14" s="1"/>
  <c r="M27" i="14" s="1"/>
  <c r="K4" i="14"/>
  <c r="K5" i="14" s="1"/>
  <c r="K6" i="14" s="1"/>
  <c r="K7" i="14" s="1"/>
  <c r="K8" i="14" s="1"/>
  <c r="K9" i="14" s="1"/>
  <c r="K10" i="14" s="1"/>
  <c r="K11" i="14" s="1"/>
  <c r="K12" i="14" s="1"/>
  <c r="K13" i="14" s="1"/>
  <c r="K14" i="14" s="1"/>
  <c r="K15" i="14" s="1"/>
  <c r="K16" i="14" s="1"/>
  <c r="K17" i="14" s="1"/>
  <c r="K18" i="14" s="1"/>
  <c r="K19" i="14" s="1"/>
  <c r="K20" i="14" s="1"/>
  <c r="K21" i="14" s="1"/>
  <c r="K22" i="14" s="1"/>
  <c r="K23" i="14" s="1"/>
  <c r="K24" i="14" s="1"/>
  <c r="K25" i="14" s="1"/>
  <c r="K26" i="14" s="1"/>
  <c r="K27" i="14" s="1"/>
  <c r="AA5" i="13"/>
  <c r="AA6" i="13" s="1"/>
  <c r="AA7" i="13" s="1"/>
  <c r="AA8" i="13" s="1"/>
  <c r="AA9" i="13" s="1"/>
  <c r="AA10" i="13" s="1"/>
  <c r="AA11" i="13" s="1"/>
  <c r="AA12" i="13" s="1"/>
  <c r="AA13" i="13" s="1"/>
  <c r="AA14" i="13" s="1"/>
  <c r="AA15" i="13" s="1"/>
  <c r="AA16" i="13" s="1"/>
  <c r="AA17" i="13" s="1"/>
  <c r="AA18" i="13" s="1"/>
  <c r="AA19" i="13" s="1"/>
  <c r="AA20" i="13" s="1"/>
  <c r="AA21" i="13" s="1"/>
  <c r="AA22" i="13" s="1"/>
  <c r="AA23" i="13" s="1"/>
  <c r="AA24" i="13" s="1"/>
  <c r="AA25" i="13" s="1"/>
  <c r="AA26" i="13" s="1"/>
  <c r="AA27" i="13" s="1"/>
  <c r="AA4" i="13"/>
  <c r="W4" i="13"/>
  <c r="W5" i="13" s="1"/>
  <c r="W6" i="13" s="1"/>
  <c r="W7" i="13" s="1"/>
  <c r="W8" i="13" s="1"/>
  <c r="W9" i="13" s="1"/>
  <c r="W10" i="13" s="1"/>
  <c r="W11" i="13" s="1"/>
  <c r="W12" i="13" s="1"/>
  <c r="W13" i="13" s="1"/>
  <c r="W14" i="13" s="1"/>
  <c r="W15" i="13" s="1"/>
  <c r="W16" i="13" s="1"/>
  <c r="W17" i="13" s="1"/>
  <c r="W18" i="13" s="1"/>
  <c r="W19" i="13" s="1"/>
  <c r="W20" i="13" s="1"/>
  <c r="W21" i="13" s="1"/>
  <c r="W22" i="13" s="1"/>
  <c r="W23" i="13" s="1"/>
  <c r="W24" i="13" s="1"/>
  <c r="W25" i="13" s="1"/>
  <c r="W26" i="13" s="1"/>
  <c r="W27" i="13" s="1"/>
  <c r="S4" i="13"/>
  <c r="S5" i="13" s="1"/>
  <c r="S6" i="13" s="1"/>
  <c r="S7" i="13" s="1"/>
  <c r="S8" i="13" s="1"/>
  <c r="S9" i="13" s="1"/>
  <c r="S10" i="13" s="1"/>
  <c r="S11" i="13" s="1"/>
  <c r="S12" i="13" s="1"/>
  <c r="S13" i="13" s="1"/>
  <c r="S14" i="13" s="1"/>
  <c r="S15" i="13" s="1"/>
  <c r="S16" i="13" s="1"/>
  <c r="S17" i="13" s="1"/>
  <c r="S18" i="13" s="1"/>
  <c r="S19" i="13" s="1"/>
  <c r="S20" i="13" s="1"/>
  <c r="S21" i="13" s="1"/>
  <c r="S22" i="13" s="1"/>
  <c r="S23" i="13" s="1"/>
  <c r="S24" i="13" s="1"/>
  <c r="S25" i="13" s="1"/>
  <c r="S26" i="13" s="1"/>
  <c r="S27" i="13" s="1"/>
  <c r="O4" i="13"/>
  <c r="O5" i="13" s="1"/>
  <c r="O6" i="13" s="1"/>
  <c r="O7" i="13" s="1"/>
  <c r="O8" i="13" s="1"/>
  <c r="O9" i="13" s="1"/>
  <c r="O10" i="13" s="1"/>
  <c r="O11" i="13" s="1"/>
  <c r="O12" i="13" s="1"/>
  <c r="O13" i="13" s="1"/>
  <c r="O14" i="13" s="1"/>
  <c r="O15" i="13" s="1"/>
  <c r="O16" i="13" s="1"/>
  <c r="O17" i="13" s="1"/>
  <c r="O18" i="13" s="1"/>
  <c r="O19" i="13" s="1"/>
  <c r="O20" i="13" s="1"/>
  <c r="O21" i="13" s="1"/>
  <c r="O22" i="13" s="1"/>
  <c r="O23" i="13" s="1"/>
  <c r="O24" i="13" s="1"/>
  <c r="O25" i="13" s="1"/>
  <c r="O26" i="13" s="1"/>
  <c r="O27" i="13" s="1"/>
  <c r="M4" i="13"/>
  <c r="M5" i="13" s="1"/>
  <c r="M6" i="13" s="1"/>
  <c r="M7" i="13" s="1"/>
  <c r="M8" i="13" s="1"/>
  <c r="M9" i="13" s="1"/>
  <c r="M10" i="13" s="1"/>
  <c r="M11" i="13" s="1"/>
  <c r="M12" i="13" s="1"/>
  <c r="M13" i="13" s="1"/>
  <c r="M14" i="13" s="1"/>
  <c r="M15" i="13" s="1"/>
  <c r="M16" i="13" s="1"/>
  <c r="M17" i="13" s="1"/>
  <c r="M18" i="13" s="1"/>
  <c r="M19" i="13" s="1"/>
  <c r="M20" i="13" s="1"/>
  <c r="M21" i="13" s="1"/>
  <c r="M22" i="13" s="1"/>
  <c r="M23" i="13" s="1"/>
  <c r="M24" i="13" s="1"/>
  <c r="M25" i="13" s="1"/>
  <c r="M26" i="13" s="1"/>
  <c r="M27" i="13" s="1"/>
  <c r="K4" i="13"/>
  <c r="K5" i="13" s="1"/>
  <c r="K6" i="13" s="1"/>
  <c r="K7" i="13" s="1"/>
  <c r="K8" i="13" s="1"/>
  <c r="K9" i="13" s="1"/>
  <c r="K10" i="13" s="1"/>
  <c r="K11" i="13" s="1"/>
  <c r="K12" i="13" s="1"/>
  <c r="K13" i="13" s="1"/>
  <c r="K14" i="13" s="1"/>
  <c r="K15" i="13" s="1"/>
  <c r="K16" i="13" s="1"/>
  <c r="K17" i="13" s="1"/>
  <c r="K18" i="13" s="1"/>
  <c r="K19" i="13" s="1"/>
  <c r="K20" i="13" s="1"/>
  <c r="K21" i="13" s="1"/>
  <c r="K22" i="13" s="1"/>
  <c r="K23" i="13" s="1"/>
  <c r="K24" i="13" s="1"/>
  <c r="K25" i="13" s="1"/>
  <c r="K26" i="13" s="1"/>
  <c r="K27" i="13" s="1"/>
  <c r="W5" i="12"/>
  <c r="W6" i="12" s="1"/>
  <c r="W7" i="12" s="1"/>
  <c r="W8" i="12" s="1"/>
  <c r="W9" i="12" s="1"/>
  <c r="W10" i="12" s="1"/>
  <c r="W11" i="12" s="1"/>
  <c r="W12" i="12" s="1"/>
  <c r="W13" i="12" s="1"/>
  <c r="W14" i="12" s="1"/>
  <c r="W15" i="12" s="1"/>
  <c r="W16" i="12" s="1"/>
  <c r="W17" i="12" s="1"/>
  <c r="W18" i="12" s="1"/>
  <c r="W19" i="12" s="1"/>
  <c r="W20" i="12" s="1"/>
  <c r="W21" i="12" s="1"/>
  <c r="W22" i="12" s="1"/>
  <c r="W23" i="12" s="1"/>
  <c r="W24" i="12" s="1"/>
  <c r="W25" i="12" s="1"/>
  <c r="W26" i="12" s="1"/>
  <c r="W27" i="12" s="1"/>
  <c r="AA4" i="12"/>
  <c r="AA5" i="12" s="1"/>
  <c r="AA6" i="12" s="1"/>
  <c r="AA7" i="12" s="1"/>
  <c r="AA8" i="12" s="1"/>
  <c r="AA9" i="12" s="1"/>
  <c r="AA10" i="12" s="1"/>
  <c r="AA11" i="12" s="1"/>
  <c r="AA12" i="12" s="1"/>
  <c r="AA13" i="12" s="1"/>
  <c r="AA14" i="12" s="1"/>
  <c r="AA15" i="12" s="1"/>
  <c r="AA16" i="12" s="1"/>
  <c r="AA17" i="12" s="1"/>
  <c r="AA18" i="12" s="1"/>
  <c r="AA19" i="12" s="1"/>
  <c r="AA20" i="12" s="1"/>
  <c r="AA21" i="12" s="1"/>
  <c r="AA22" i="12" s="1"/>
  <c r="AA23" i="12" s="1"/>
  <c r="AA24" i="12" s="1"/>
  <c r="AA25" i="12" s="1"/>
  <c r="AA26" i="12" s="1"/>
  <c r="AA27" i="12" s="1"/>
  <c r="W4" i="12"/>
  <c r="S4" i="12"/>
  <c r="S5" i="12" s="1"/>
  <c r="S6" i="12" s="1"/>
  <c r="S7" i="12" s="1"/>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O4" i="12"/>
  <c r="O5" i="12" s="1"/>
  <c r="O6" i="12" s="1"/>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M4" i="12"/>
  <c r="M5" i="12" s="1"/>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K4" i="12"/>
  <c r="K5" i="12" s="1"/>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AA4" i="11"/>
  <c r="AA5" i="11" s="1"/>
  <c r="AA6" i="11" s="1"/>
  <c r="AA7" i="11" s="1"/>
  <c r="AA8" i="11" s="1"/>
  <c r="AA9" i="11" s="1"/>
  <c r="AA10" i="11" s="1"/>
  <c r="AA11" i="11" s="1"/>
  <c r="AA12" i="11" s="1"/>
  <c r="AA13" i="11" s="1"/>
  <c r="AA14" i="11" s="1"/>
  <c r="AA15" i="11" s="1"/>
  <c r="AA16" i="11" s="1"/>
  <c r="AA17" i="11" s="1"/>
  <c r="AA18" i="11" s="1"/>
  <c r="AA19" i="11" s="1"/>
  <c r="AA20" i="11" s="1"/>
  <c r="AA21" i="11" s="1"/>
  <c r="AA22" i="11" s="1"/>
  <c r="AA23" i="11" s="1"/>
  <c r="AA24" i="11" s="1"/>
  <c r="AA25" i="11" s="1"/>
  <c r="AA26" i="11" s="1"/>
  <c r="AA27" i="11" s="1"/>
  <c r="W4" i="11"/>
  <c r="W5" i="11" s="1"/>
  <c r="W6" i="11" s="1"/>
  <c r="W7" i="11" s="1"/>
  <c r="W8" i="11" s="1"/>
  <c r="W9" i="11" s="1"/>
  <c r="W10" i="11" s="1"/>
  <c r="W11" i="11" s="1"/>
  <c r="W12" i="11" s="1"/>
  <c r="W13" i="11" s="1"/>
  <c r="W14" i="11" s="1"/>
  <c r="W15" i="11" s="1"/>
  <c r="W16" i="11" s="1"/>
  <c r="W17" i="11" s="1"/>
  <c r="W18" i="11" s="1"/>
  <c r="W19" i="11" s="1"/>
  <c r="W20" i="11" s="1"/>
  <c r="W21" i="11" s="1"/>
  <c r="W22" i="11" s="1"/>
  <c r="W23" i="11" s="1"/>
  <c r="W24" i="11" s="1"/>
  <c r="W25" i="11" s="1"/>
  <c r="W26" i="11" s="1"/>
  <c r="W27" i="11" s="1"/>
  <c r="S4" i="1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O4" i="11"/>
  <c r="O5" i="11" s="1"/>
  <c r="O6" i="11" s="1"/>
  <c r="O7" i="11" s="1"/>
  <c r="O8" i="11" s="1"/>
  <c r="O9" i="11" s="1"/>
  <c r="O10" i="11" s="1"/>
  <c r="O11" i="11" s="1"/>
  <c r="O12" i="11" s="1"/>
  <c r="O13" i="11" s="1"/>
  <c r="O14" i="11" s="1"/>
  <c r="O15" i="11" s="1"/>
  <c r="O16" i="11" s="1"/>
  <c r="O17" i="11" s="1"/>
  <c r="O18" i="11" s="1"/>
  <c r="O19" i="11" s="1"/>
  <c r="O20" i="11" s="1"/>
  <c r="O21" i="11" s="1"/>
  <c r="O22" i="11" s="1"/>
  <c r="O23" i="11" s="1"/>
  <c r="O24" i="11" s="1"/>
  <c r="O25" i="11" s="1"/>
  <c r="O26" i="11" s="1"/>
  <c r="O27" i="11" s="1"/>
  <c r="M4" i="11"/>
  <c r="M5" i="11" s="1"/>
  <c r="M6" i="11" s="1"/>
  <c r="M7" i="11" s="1"/>
  <c r="M8" i="11" s="1"/>
  <c r="M9" i="11" s="1"/>
  <c r="M10" i="11" s="1"/>
  <c r="M11" i="11" s="1"/>
  <c r="M12" i="11" s="1"/>
  <c r="M13" i="11" s="1"/>
  <c r="M14" i="11" s="1"/>
  <c r="M15" i="11" s="1"/>
  <c r="M16" i="11" s="1"/>
  <c r="M17" i="11" s="1"/>
  <c r="M18" i="11" s="1"/>
  <c r="M19" i="11" s="1"/>
  <c r="M20" i="11" s="1"/>
  <c r="M21" i="11" s="1"/>
  <c r="M22" i="11" s="1"/>
  <c r="M23" i="11" s="1"/>
  <c r="M24" i="11" s="1"/>
  <c r="M25" i="11" s="1"/>
  <c r="M26" i="11" s="1"/>
  <c r="M27" i="11" s="1"/>
  <c r="K4" i="11"/>
  <c r="K5" i="11" s="1"/>
  <c r="K6" i="11" s="1"/>
  <c r="K7" i="11" s="1"/>
  <c r="K8" i="11" s="1"/>
  <c r="K9" i="11" s="1"/>
  <c r="K10" i="11" s="1"/>
  <c r="K11" i="11" s="1"/>
  <c r="K12" i="11" s="1"/>
  <c r="K13" i="11" s="1"/>
  <c r="K14" i="11" s="1"/>
  <c r="K15" i="11" s="1"/>
  <c r="K16" i="11" s="1"/>
  <c r="K17" i="11" s="1"/>
  <c r="K18" i="11" s="1"/>
  <c r="K19" i="11" s="1"/>
  <c r="K20" i="11" s="1"/>
  <c r="K21" i="11" s="1"/>
  <c r="K22" i="11" s="1"/>
  <c r="K23" i="11" s="1"/>
  <c r="K24" i="11" s="1"/>
  <c r="K25" i="11" s="1"/>
  <c r="K26" i="11" s="1"/>
  <c r="K27" i="11" s="1"/>
  <c r="S5" i="10"/>
  <c r="S6" i="10" s="1"/>
  <c r="S7" i="10" s="1"/>
  <c r="S8" i="10" s="1"/>
  <c r="S9" i="10" s="1"/>
  <c r="S10" i="10" s="1"/>
  <c r="S11" i="10" s="1"/>
  <c r="S12" i="10" s="1"/>
  <c r="S13" i="10" s="1"/>
  <c r="S14" i="10" s="1"/>
  <c r="S15" i="10" s="1"/>
  <c r="S16" i="10" s="1"/>
  <c r="S17" i="10" s="1"/>
  <c r="S18" i="10" s="1"/>
  <c r="S19" i="10" s="1"/>
  <c r="S20" i="10" s="1"/>
  <c r="S21" i="10" s="1"/>
  <c r="S22" i="10" s="1"/>
  <c r="S23" i="10" s="1"/>
  <c r="S24" i="10" s="1"/>
  <c r="S25" i="10" s="1"/>
  <c r="S26" i="10" s="1"/>
  <c r="S27" i="10" s="1"/>
  <c r="AA4" i="10"/>
  <c r="AA5" i="10" s="1"/>
  <c r="AA6" i="10" s="1"/>
  <c r="AA7" i="10" s="1"/>
  <c r="AA8" i="10" s="1"/>
  <c r="AA9" i="10" s="1"/>
  <c r="AA10" i="10" s="1"/>
  <c r="AA11" i="10" s="1"/>
  <c r="AA12" i="10" s="1"/>
  <c r="AA13" i="10" s="1"/>
  <c r="AA14" i="10" s="1"/>
  <c r="AA15" i="10" s="1"/>
  <c r="AA16" i="10" s="1"/>
  <c r="AA17" i="10" s="1"/>
  <c r="AA18" i="10" s="1"/>
  <c r="AA19" i="10" s="1"/>
  <c r="AA20" i="10" s="1"/>
  <c r="AA21" i="10" s="1"/>
  <c r="AA22" i="10" s="1"/>
  <c r="AA23" i="10" s="1"/>
  <c r="AA24" i="10" s="1"/>
  <c r="AA25" i="10" s="1"/>
  <c r="AA26" i="10" s="1"/>
  <c r="AA27" i="10" s="1"/>
  <c r="W4" i="10"/>
  <c r="W5" i="10" s="1"/>
  <c r="W6" i="10" s="1"/>
  <c r="W7" i="10" s="1"/>
  <c r="W8" i="10" s="1"/>
  <c r="W9" i="10" s="1"/>
  <c r="W10" i="10" s="1"/>
  <c r="W11" i="10" s="1"/>
  <c r="W12" i="10" s="1"/>
  <c r="W13" i="10" s="1"/>
  <c r="W14" i="10" s="1"/>
  <c r="W15" i="10" s="1"/>
  <c r="W16" i="10" s="1"/>
  <c r="W17" i="10" s="1"/>
  <c r="W18" i="10" s="1"/>
  <c r="W19" i="10" s="1"/>
  <c r="W20" i="10" s="1"/>
  <c r="W21" i="10" s="1"/>
  <c r="W22" i="10" s="1"/>
  <c r="W23" i="10" s="1"/>
  <c r="W24" i="10" s="1"/>
  <c r="W25" i="10" s="1"/>
  <c r="W26" i="10" s="1"/>
  <c r="W27" i="10" s="1"/>
  <c r="S4" i="10"/>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M4" i="10"/>
  <c r="M5" i="10" s="1"/>
  <c r="M6" i="10" s="1"/>
  <c r="M7" i="10" s="1"/>
  <c r="M8" i="10" s="1"/>
  <c r="M9" i="10" s="1"/>
  <c r="M10" i="10" s="1"/>
  <c r="M11" i="10" s="1"/>
  <c r="M12" i="10" s="1"/>
  <c r="M13" i="10" s="1"/>
  <c r="M14" i="10" s="1"/>
  <c r="M15" i="10" s="1"/>
  <c r="M16" i="10" s="1"/>
  <c r="M17" i="10" s="1"/>
  <c r="M18" i="10" s="1"/>
  <c r="M19" i="10" s="1"/>
  <c r="M20" i="10" s="1"/>
  <c r="M21" i="10" s="1"/>
  <c r="M22" i="10" s="1"/>
  <c r="M23" i="10" s="1"/>
  <c r="M24" i="10" s="1"/>
  <c r="M25" i="10" s="1"/>
  <c r="M26" i="10" s="1"/>
  <c r="M27" i="10" s="1"/>
  <c r="K4" i="10"/>
  <c r="K5" i="10" s="1"/>
  <c r="K6" i="10" s="1"/>
  <c r="K7" i="10" s="1"/>
  <c r="K8" i="10" s="1"/>
  <c r="K9" i="10" s="1"/>
  <c r="K10" i="10" s="1"/>
  <c r="K11" i="10" s="1"/>
  <c r="K12" i="10" s="1"/>
  <c r="K13" i="10" s="1"/>
  <c r="K14" i="10" s="1"/>
  <c r="K15" i="10" s="1"/>
  <c r="K16" i="10" s="1"/>
  <c r="K17" i="10" s="1"/>
  <c r="K18" i="10" s="1"/>
  <c r="K19" i="10" s="1"/>
  <c r="K20" i="10" s="1"/>
  <c r="K21" i="10" s="1"/>
  <c r="K22" i="10" s="1"/>
  <c r="K23" i="10" s="1"/>
  <c r="K24" i="10" s="1"/>
  <c r="K25" i="10" s="1"/>
  <c r="K26" i="10" s="1"/>
  <c r="K27" i="10" s="1"/>
  <c r="M5" i="9"/>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AA4" i="9"/>
  <c r="AA5" i="9" s="1"/>
  <c r="AA6" i="9" s="1"/>
  <c r="AA7" i="9" s="1"/>
  <c r="AA8" i="9" s="1"/>
  <c r="AA9" i="9" s="1"/>
  <c r="AA10" i="9" s="1"/>
  <c r="AA11" i="9" s="1"/>
  <c r="AA12" i="9" s="1"/>
  <c r="AA13" i="9" s="1"/>
  <c r="AA14" i="9" s="1"/>
  <c r="AA15" i="9" s="1"/>
  <c r="AA16" i="9" s="1"/>
  <c r="AA17" i="9" s="1"/>
  <c r="AA18" i="9" s="1"/>
  <c r="AA19" i="9" s="1"/>
  <c r="AA20" i="9" s="1"/>
  <c r="AA21" i="9" s="1"/>
  <c r="AA22" i="9" s="1"/>
  <c r="AA23" i="9" s="1"/>
  <c r="AA24" i="9" s="1"/>
  <c r="AA25" i="9" s="1"/>
  <c r="AA26" i="9" s="1"/>
  <c r="AA27" i="9" s="1"/>
  <c r="W4" i="9"/>
  <c r="W5" i="9" s="1"/>
  <c r="W6" i="9" s="1"/>
  <c r="W7" i="9" s="1"/>
  <c r="W8" i="9" s="1"/>
  <c r="W9" i="9" s="1"/>
  <c r="W10" i="9" s="1"/>
  <c r="W11" i="9" s="1"/>
  <c r="W12" i="9" s="1"/>
  <c r="W13" i="9" s="1"/>
  <c r="W14" i="9" s="1"/>
  <c r="W15" i="9" s="1"/>
  <c r="W16" i="9" s="1"/>
  <c r="W17" i="9" s="1"/>
  <c r="W18" i="9" s="1"/>
  <c r="W19" i="9" s="1"/>
  <c r="W20" i="9" s="1"/>
  <c r="W21" i="9" s="1"/>
  <c r="W22" i="9" s="1"/>
  <c r="W23" i="9" s="1"/>
  <c r="W24" i="9" s="1"/>
  <c r="W25" i="9" s="1"/>
  <c r="W26" i="9" s="1"/>
  <c r="W27" i="9" s="1"/>
  <c r="S4" i="9"/>
  <c r="S5" i="9" s="1"/>
  <c r="S6" i="9" s="1"/>
  <c r="S7" i="9" s="1"/>
  <c r="S8" i="9" s="1"/>
  <c r="S9" i="9" s="1"/>
  <c r="S10" i="9" s="1"/>
  <c r="S11" i="9" s="1"/>
  <c r="S12" i="9" s="1"/>
  <c r="S13" i="9" s="1"/>
  <c r="S14" i="9" s="1"/>
  <c r="S15" i="9" s="1"/>
  <c r="S16" i="9" s="1"/>
  <c r="S17" i="9" s="1"/>
  <c r="S18" i="9" s="1"/>
  <c r="S19" i="9" s="1"/>
  <c r="S20" i="9" s="1"/>
  <c r="S21" i="9" s="1"/>
  <c r="S22" i="9" s="1"/>
  <c r="S23" i="9" s="1"/>
  <c r="S24" i="9" s="1"/>
  <c r="S25" i="9" s="1"/>
  <c r="S26" i="9" s="1"/>
  <c r="S27" i="9" s="1"/>
  <c r="O4" i="9"/>
  <c r="O5" i="9" s="1"/>
  <c r="O6" i="9" s="1"/>
  <c r="O7" i="9" s="1"/>
  <c r="O8" i="9" s="1"/>
  <c r="O9" i="9" s="1"/>
  <c r="O10" i="9" s="1"/>
  <c r="O11" i="9" s="1"/>
  <c r="O12" i="9" s="1"/>
  <c r="O13" i="9" s="1"/>
  <c r="O14" i="9" s="1"/>
  <c r="O15" i="9" s="1"/>
  <c r="O16" i="9" s="1"/>
  <c r="O17" i="9" s="1"/>
  <c r="O18" i="9" s="1"/>
  <c r="O19" i="9" s="1"/>
  <c r="O20" i="9" s="1"/>
  <c r="O21" i="9" s="1"/>
  <c r="O22" i="9" s="1"/>
  <c r="O23" i="9" s="1"/>
  <c r="O24" i="9" s="1"/>
  <c r="O25" i="9" s="1"/>
  <c r="O26" i="9" s="1"/>
  <c r="O27" i="9" s="1"/>
  <c r="M4" i="9"/>
  <c r="K4" i="9"/>
  <c r="K5" i="9" s="1"/>
  <c r="K6" i="9" s="1"/>
  <c r="K7" i="9" s="1"/>
  <c r="K8" i="9" s="1"/>
  <c r="K9" i="9" s="1"/>
  <c r="K10" i="9" s="1"/>
  <c r="K11" i="9" s="1"/>
  <c r="K12" i="9" s="1"/>
  <c r="K13" i="9" s="1"/>
  <c r="K14" i="9" s="1"/>
  <c r="K15" i="9" s="1"/>
  <c r="K16" i="9" s="1"/>
  <c r="K17" i="9" s="1"/>
  <c r="K18" i="9" s="1"/>
  <c r="K19" i="9" s="1"/>
  <c r="K20" i="9" s="1"/>
  <c r="K21" i="9" s="1"/>
  <c r="K22" i="9" s="1"/>
  <c r="K23" i="9" s="1"/>
  <c r="K24" i="9" s="1"/>
  <c r="K25" i="9" s="1"/>
  <c r="K26" i="9" s="1"/>
  <c r="K27" i="9" s="1"/>
  <c r="AA4" i="8"/>
  <c r="AA5" i="8" s="1"/>
  <c r="AA6" i="8" s="1"/>
  <c r="AA7" i="8" s="1"/>
  <c r="AA8" i="8" s="1"/>
  <c r="AA9" i="8" s="1"/>
  <c r="AA10" i="8" s="1"/>
  <c r="AA11" i="8" s="1"/>
  <c r="AA12" i="8" s="1"/>
  <c r="AA13" i="8" s="1"/>
  <c r="AA14" i="8" s="1"/>
  <c r="AA15" i="8" s="1"/>
  <c r="AA16" i="8" s="1"/>
  <c r="AA17" i="8" s="1"/>
  <c r="AA18" i="8" s="1"/>
  <c r="AA19" i="8" s="1"/>
  <c r="AA20" i="8" s="1"/>
  <c r="AA21" i="8" s="1"/>
  <c r="AA22" i="8" s="1"/>
  <c r="AA23" i="8" s="1"/>
  <c r="AA24" i="8" s="1"/>
  <c r="AA25" i="8" s="1"/>
  <c r="AA26" i="8" s="1"/>
  <c r="AA27" i="8" s="1"/>
  <c r="W4" i="8"/>
  <c r="W5" i="8" s="1"/>
  <c r="W6" i="8" s="1"/>
  <c r="W7" i="8" s="1"/>
  <c r="W8" i="8" s="1"/>
  <c r="W9" i="8" s="1"/>
  <c r="W10" i="8" s="1"/>
  <c r="W11" i="8" s="1"/>
  <c r="W12" i="8" s="1"/>
  <c r="W13" i="8" s="1"/>
  <c r="W14" i="8" s="1"/>
  <c r="W15" i="8" s="1"/>
  <c r="W16" i="8" s="1"/>
  <c r="W17" i="8" s="1"/>
  <c r="W18" i="8" s="1"/>
  <c r="W19" i="8" s="1"/>
  <c r="W20" i="8" s="1"/>
  <c r="W21" i="8" s="1"/>
  <c r="W22" i="8" s="1"/>
  <c r="W23" i="8" s="1"/>
  <c r="W24" i="8" s="1"/>
  <c r="W25" i="8" s="1"/>
  <c r="W26" i="8" s="1"/>
  <c r="W27" i="8" s="1"/>
  <c r="S4" i="8"/>
  <c r="S5" i="8" s="1"/>
  <c r="S6" i="8" s="1"/>
  <c r="S7" i="8" s="1"/>
  <c r="S8" i="8" s="1"/>
  <c r="S9" i="8" s="1"/>
  <c r="S10" i="8" s="1"/>
  <c r="S11" i="8" s="1"/>
  <c r="S12" i="8" s="1"/>
  <c r="S13" i="8" s="1"/>
  <c r="S14" i="8" s="1"/>
  <c r="S15" i="8" s="1"/>
  <c r="S16" i="8" s="1"/>
  <c r="S17" i="8" s="1"/>
  <c r="S18" i="8" s="1"/>
  <c r="S19" i="8" s="1"/>
  <c r="S20" i="8" s="1"/>
  <c r="S21" i="8" s="1"/>
  <c r="S22" i="8" s="1"/>
  <c r="S23" i="8" s="1"/>
  <c r="S24" i="8" s="1"/>
  <c r="S25" i="8" s="1"/>
  <c r="S26" i="8" s="1"/>
  <c r="S27" i="8" s="1"/>
  <c r="O4" i="8"/>
  <c r="O5" i="8" s="1"/>
  <c r="O6" i="8" s="1"/>
  <c r="O7" i="8" s="1"/>
  <c r="O8" i="8" s="1"/>
  <c r="O9" i="8" s="1"/>
  <c r="O10" i="8" s="1"/>
  <c r="O11" i="8" s="1"/>
  <c r="O12" i="8" s="1"/>
  <c r="O13" i="8" s="1"/>
  <c r="O14" i="8" s="1"/>
  <c r="O15" i="8" s="1"/>
  <c r="O16" i="8" s="1"/>
  <c r="O17" i="8" s="1"/>
  <c r="O18" i="8" s="1"/>
  <c r="O19" i="8" s="1"/>
  <c r="O20" i="8" s="1"/>
  <c r="O21" i="8" s="1"/>
  <c r="O22" i="8" s="1"/>
  <c r="O23" i="8" s="1"/>
  <c r="O24" i="8" s="1"/>
  <c r="O25" i="8" s="1"/>
  <c r="O26" i="8" s="1"/>
  <c r="O27" i="8" s="1"/>
  <c r="M4" i="8"/>
  <c r="M5" i="8" s="1"/>
  <c r="M6" i="8" s="1"/>
  <c r="M7" i="8" s="1"/>
  <c r="M8" i="8" s="1"/>
  <c r="M9" i="8" s="1"/>
  <c r="M10" i="8" s="1"/>
  <c r="M11" i="8" s="1"/>
  <c r="M12" i="8" s="1"/>
  <c r="M13" i="8" s="1"/>
  <c r="M14" i="8" s="1"/>
  <c r="M15" i="8" s="1"/>
  <c r="M16" i="8" s="1"/>
  <c r="M17" i="8" s="1"/>
  <c r="M18" i="8" s="1"/>
  <c r="M19" i="8" s="1"/>
  <c r="M20" i="8" s="1"/>
  <c r="M21" i="8" s="1"/>
  <c r="M22" i="8" s="1"/>
  <c r="M23" i="8" s="1"/>
  <c r="M24" i="8" s="1"/>
  <c r="M25" i="8" s="1"/>
  <c r="M26" i="8" s="1"/>
  <c r="M27" i="8" s="1"/>
  <c r="K4" i="8"/>
  <c r="K5" i="8" s="1"/>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O5" i="7"/>
  <c r="O6" i="7" s="1"/>
  <c r="O7" i="7" s="1"/>
  <c r="O8" i="7" s="1"/>
  <c r="O9" i="7" s="1"/>
  <c r="O10" i="7" s="1"/>
  <c r="O11" i="7" s="1"/>
  <c r="O12" i="7" s="1"/>
  <c r="O13" i="7" s="1"/>
  <c r="O14" i="7" s="1"/>
  <c r="O15" i="7" s="1"/>
  <c r="O16" i="7" s="1"/>
  <c r="O17" i="7" s="1"/>
  <c r="O18" i="7" s="1"/>
  <c r="O19" i="7" s="1"/>
  <c r="O20" i="7" s="1"/>
  <c r="O21" i="7" s="1"/>
  <c r="O22" i="7" s="1"/>
  <c r="O23" i="7" s="1"/>
  <c r="O24" i="7" s="1"/>
  <c r="O25" i="7" s="1"/>
  <c r="O26" i="7" s="1"/>
  <c r="O27" i="7" s="1"/>
  <c r="AA4" i="7"/>
  <c r="AA5" i="7" s="1"/>
  <c r="AA6" i="7" s="1"/>
  <c r="AA7" i="7" s="1"/>
  <c r="AA8" i="7" s="1"/>
  <c r="AA9" i="7" s="1"/>
  <c r="AA10" i="7" s="1"/>
  <c r="AA11" i="7" s="1"/>
  <c r="AA12" i="7" s="1"/>
  <c r="AA13" i="7" s="1"/>
  <c r="AA14" i="7" s="1"/>
  <c r="AA15" i="7" s="1"/>
  <c r="AA16" i="7" s="1"/>
  <c r="AA17" i="7" s="1"/>
  <c r="AA18" i="7" s="1"/>
  <c r="AA19" i="7" s="1"/>
  <c r="AA20" i="7" s="1"/>
  <c r="AA21" i="7" s="1"/>
  <c r="AA22" i="7" s="1"/>
  <c r="AA23" i="7" s="1"/>
  <c r="AA24" i="7" s="1"/>
  <c r="AA25" i="7" s="1"/>
  <c r="AA26" i="7" s="1"/>
  <c r="AA27" i="7" s="1"/>
  <c r="W4" i="7"/>
  <c r="W5" i="7" s="1"/>
  <c r="W6" i="7" s="1"/>
  <c r="W7" i="7" s="1"/>
  <c r="W8" i="7" s="1"/>
  <c r="W9" i="7" s="1"/>
  <c r="W10" i="7" s="1"/>
  <c r="W11" i="7" s="1"/>
  <c r="W12" i="7" s="1"/>
  <c r="W13" i="7" s="1"/>
  <c r="W14" i="7" s="1"/>
  <c r="W15" i="7" s="1"/>
  <c r="W16" i="7" s="1"/>
  <c r="W17" i="7" s="1"/>
  <c r="W18" i="7" s="1"/>
  <c r="W19" i="7" s="1"/>
  <c r="W20" i="7" s="1"/>
  <c r="W21" i="7" s="1"/>
  <c r="W22" i="7" s="1"/>
  <c r="W23" i="7" s="1"/>
  <c r="W24" i="7" s="1"/>
  <c r="W25" i="7" s="1"/>
  <c r="W26" i="7" s="1"/>
  <c r="W27" i="7" s="1"/>
  <c r="S4" i="7"/>
  <c r="S5" i="7" s="1"/>
  <c r="S6" i="7" s="1"/>
  <c r="S7" i="7" s="1"/>
  <c r="S8" i="7" s="1"/>
  <c r="S9" i="7" s="1"/>
  <c r="S10" i="7" s="1"/>
  <c r="S11" i="7" s="1"/>
  <c r="S12" i="7" s="1"/>
  <c r="S13" i="7" s="1"/>
  <c r="S14" i="7" s="1"/>
  <c r="S15" i="7" s="1"/>
  <c r="S16" i="7" s="1"/>
  <c r="S17" i="7" s="1"/>
  <c r="S18" i="7" s="1"/>
  <c r="S19" i="7" s="1"/>
  <c r="S20" i="7" s="1"/>
  <c r="S21" i="7" s="1"/>
  <c r="S22" i="7" s="1"/>
  <c r="S23" i="7" s="1"/>
  <c r="S24" i="7" s="1"/>
  <c r="S25" i="7" s="1"/>
  <c r="S26" i="7" s="1"/>
  <c r="S27" i="7" s="1"/>
  <c r="O4" i="7"/>
  <c r="M4" i="7"/>
  <c r="M5" i="7" s="1"/>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K4" i="7"/>
  <c r="K5" i="7" s="1"/>
  <c r="K6" i="7" s="1"/>
  <c r="K7" i="7" s="1"/>
  <c r="K8" i="7" s="1"/>
  <c r="K9" i="7" s="1"/>
  <c r="K10" i="7" s="1"/>
  <c r="K11" i="7" s="1"/>
  <c r="K12" i="7" s="1"/>
  <c r="K13" i="7" s="1"/>
  <c r="K14" i="7" s="1"/>
  <c r="K15" i="7" s="1"/>
  <c r="K16" i="7" s="1"/>
  <c r="K17" i="7" s="1"/>
  <c r="K18" i="7" s="1"/>
  <c r="K19" i="7" s="1"/>
  <c r="K20" i="7" s="1"/>
  <c r="K21" i="7" s="1"/>
  <c r="K22" i="7" s="1"/>
  <c r="K23" i="7" s="1"/>
  <c r="K24" i="7" s="1"/>
  <c r="K25" i="7" s="1"/>
  <c r="K26" i="7" s="1"/>
  <c r="K27" i="7" s="1"/>
  <c r="M5" i="6"/>
  <c r="M6" i="6" s="1"/>
  <c r="M7" i="6" s="1"/>
  <c r="M8" i="6" s="1"/>
  <c r="M9" i="6" s="1"/>
  <c r="M10" i="6" s="1"/>
  <c r="M11" i="6" s="1"/>
  <c r="M12" i="6" s="1"/>
  <c r="M13" i="6" s="1"/>
  <c r="M14" i="6" s="1"/>
  <c r="M15" i="6" s="1"/>
  <c r="M16" i="6" s="1"/>
  <c r="M17" i="6" s="1"/>
  <c r="M18" i="6" s="1"/>
  <c r="M19" i="6" s="1"/>
  <c r="M20" i="6" s="1"/>
  <c r="M21" i="6" s="1"/>
  <c r="M22" i="6" s="1"/>
  <c r="M23" i="6" s="1"/>
  <c r="M24" i="6" s="1"/>
  <c r="M25" i="6" s="1"/>
  <c r="M26" i="6" s="1"/>
  <c r="M27" i="6" s="1"/>
  <c r="AA4" i="6"/>
  <c r="AA5" i="6" s="1"/>
  <c r="AA6" i="6" s="1"/>
  <c r="AA7" i="6" s="1"/>
  <c r="AA8" i="6" s="1"/>
  <c r="AA9" i="6" s="1"/>
  <c r="AA10" i="6" s="1"/>
  <c r="AA11" i="6" s="1"/>
  <c r="AA12" i="6" s="1"/>
  <c r="AA13" i="6" s="1"/>
  <c r="AA14" i="6" s="1"/>
  <c r="AA15" i="6" s="1"/>
  <c r="AA16" i="6" s="1"/>
  <c r="AA17" i="6" s="1"/>
  <c r="AA18" i="6" s="1"/>
  <c r="AA19" i="6" s="1"/>
  <c r="AA20" i="6" s="1"/>
  <c r="AA21" i="6" s="1"/>
  <c r="AA22" i="6" s="1"/>
  <c r="AA23" i="6" s="1"/>
  <c r="AA24" i="6" s="1"/>
  <c r="AA25" i="6" s="1"/>
  <c r="AA26" i="6" s="1"/>
  <c r="AA27" i="6" s="1"/>
  <c r="W4" i="6"/>
  <c r="W5" i="6" s="1"/>
  <c r="W6" i="6" s="1"/>
  <c r="W7" i="6" s="1"/>
  <c r="W8" i="6" s="1"/>
  <c r="W9" i="6" s="1"/>
  <c r="W10" i="6" s="1"/>
  <c r="W11" i="6" s="1"/>
  <c r="W12" i="6" s="1"/>
  <c r="W13" i="6" s="1"/>
  <c r="W14" i="6" s="1"/>
  <c r="W15" i="6" s="1"/>
  <c r="W16" i="6" s="1"/>
  <c r="W17" i="6" s="1"/>
  <c r="W18" i="6" s="1"/>
  <c r="W19" i="6" s="1"/>
  <c r="W20" i="6" s="1"/>
  <c r="W21" i="6" s="1"/>
  <c r="W22" i="6" s="1"/>
  <c r="W23" i="6" s="1"/>
  <c r="W24" i="6" s="1"/>
  <c r="W25" i="6" s="1"/>
  <c r="W26" i="6" s="1"/>
  <c r="W27" i="6" s="1"/>
  <c r="S4" i="6"/>
  <c r="S5" i="6" s="1"/>
  <c r="S6" i="6" s="1"/>
  <c r="S7" i="6" s="1"/>
  <c r="S8" i="6" s="1"/>
  <c r="S9" i="6" s="1"/>
  <c r="S10" i="6" s="1"/>
  <c r="S11" i="6" s="1"/>
  <c r="S12" i="6" s="1"/>
  <c r="S13" i="6" s="1"/>
  <c r="S14" i="6" s="1"/>
  <c r="S15" i="6" s="1"/>
  <c r="S16" i="6" s="1"/>
  <c r="S17" i="6" s="1"/>
  <c r="S18" i="6" s="1"/>
  <c r="S19" i="6" s="1"/>
  <c r="S20" i="6" s="1"/>
  <c r="S21" i="6" s="1"/>
  <c r="S22" i="6" s="1"/>
  <c r="S23" i="6" s="1"/>
  <c r="S24" i="6" s="1"/>
  <c r="S25" i="6" s="1"/>
  <c r="S26" i="6" s="1"/>
  <c r="S27" i="6" s="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M4" i="6"/>
  <c r="K4" i="6"/>
  <c r="K5" i="6" s="1"/>
  <c r="K6" i="6" s="1"/>
  <c r="K7" i="6" s="1"/>
  <c r="K8" i="6" s="1"/>
  <c r="K9" i="6" s="1"/>
  <c r="K10" i="6" s="1"/>
  <c r="K11" i="6" s="1"/>
  <c r="K12" i="6" s="1"/>
  <c r="K13" i="6" s="1"/>
  <c r="K14" i="6" s="1"/>
  <c r="K15" i="6" s="1"/>
  <c r="K16" i="6" s="1"/>
  <c r="K17" i="6" s="1"/>
  <c r="K18" i="6" s="1"/>
  <c r="K19" i="6" s="1"/>
  <c r="K20" i="6" s="1"/>
  <c r="K21" i="6" s="1"/>
  <c r="K22" i="6" s="1"/>
  <c r="K23" i="6" s="1"/>
  <c r="K24" i="6" s="1"/>
  <c r="K25" i="6" s="1"/>
  <c r="K26" i="6" s="1"/>
  <c r="K27" i="6" s="1"/>
  <c r="M5" i="5"/>
  <c r="M6" i="5" s="1"/>
  <c r="M7" i="5" s="1"/>
  <c r="M8" i="5" s="1"/>
  <c r="M9" i="5" s="1"/>
  <c r="M10" i="5" s="1"/>
  <c r="M11" i="5" s="1"/>
  <c r="M12" i="5" s="1"/>
  <c r="M13" i="5" s="1"/>
  <c r="M14" i="5" s="1"/>
  <c r="M15" i="5" s="1"/>
  <c r="M16" i="5" s="1"/>
  <c r="M17" i="5" s="1"/>
  <c r="M18" i="5" s="1"/>
  <c r="M19" i="5" s="1"/>
  <c r="M20" i="5" s="1"/>
  <c r="M21" i="5" s="1"/>
  <c r="M22" i="5" s="1"/>
  <c r="M23" i="5" s="1"/>
  <c r="M24" i="5" s="1"/>
  <c r="M25" i="5" s="1"/>
  <c r="M26" i="5" s="1"/>
  <c r="M27" i="5" s="1"/>
  <c r="AA4" i="5"/>
  <c r="AA5" i="5" s="1"/>
  <c r="AA6" i="5" s="1"/>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W4" i="5"/>
  <c r="W5" i="5" s="1"/>
  <c r="W6" i="5" s="1"/>
  <c r="W7" i="5" s="1"/>
  <c r="W8" i="5" s="1"/>
  <c r="W9" i="5" s="1"/>
  <c r="W10" i="5" s="1"/>
  <c r="W11" i="5" s="1"/>
  <c r="W12" i="5" s="1"/>
  <c r="W13" i="5" s="1"/>
  <c r="W14" i="5" s="1"/>
  <c r="W15" i="5" s="1"/>
  <c r="W16" i="5" s="1"/>
  <c r="W17" i="5" s="1"/>
  <c r="W18" i="5" s="1"/>
  <c r="W19" i="5" s="1"/>
  <c r="W20" i="5" s="1"/>
  <c r="W21" i="5" s="1"/>
  <c r="W22" i="5" s="1"/>
  <c r="W23" i="5" s="1"/>
  <c r="W24" i="5" s="1"/>
  <c r="W25" i="5" s="1"/>
  <c r="W26" i="5" s="1"/>
  <c r="W27" i="5" s="1"/>
  <c r="S4" i="5"/>
  <c r="S5" i="5" s="1"/>
  <c r="S6" i="5" s="1"/>
  <c r="S7" i="5" s="1"/>
  <c r="S8" i="5" s="1"/>
  <c r="S9" i="5" s="1"/>
  <c r="S10" i="5" s="1"/>
  <c r="S11" i="5" s="1"/>
  <c r="S12" i="5" s="1"/>
  <c r="S13" i="5" s="1"/>
  <c r="S14" i="5" s="1"/>
  <c r="S15" i="5" s="1"/>
  <c r="S16" i="5" s="1"/>
  <c r="S17" i="5" s="1"/>
  <c r="S18" i="5" s="1"/>
  <c r="S19" i="5" s="1"/>
  <c r="S20" i="5" s="1"/>
  <c r="S21" i="5" s="1"/>
  <c r="S22" i="5" s="1"/>
  <c r="S23" i="5" s="1"/>
  <c r="S24" i="5" s="1"/>
  <c r="S25" i="5" s="1"/>
  <c r="S26" i="5" s="1"/>
  <c r="S27" i="5" s="1"/>
  <c r="O4" i="5"/>
  <c r="O5" i="5" s="1"/>
  <c r="O6" i="5" s="1"/>
  <c r="O7" i="5" s="1"/>
  <c r="O8" i="5" s="1"/>
  <c r="O9" i="5" s="1"/>
  <c r="O10" i="5" s="1"/>
  <c r="O11" i="5" s="1"/>
  <c r="O12" i="5" s="1"/>
  <c r="O13" i="5" s="1"/>
  <c r="O14" i="5" s="1"/>
  <c r="O15" i="5" s="1"/>
  <c r="O16" i="5" s="1"/>
  <c r="O17" i="5" s="1"/>
  <c r="O18" i="5" s="1"/>
  <c r="O19" i="5" s="1"/>
  <c r="O20" i="5" s="1"/>
  <c r="O21" i="5" s="1"/>
  <c r="O22" i="5" s="1"/>
  <c r="O23" i="5" s="1"/>
  <c r="O24" i="5" s="1"/>
  <c r="O25" i="5" s="1"/>
  <c r="O26" i="5" s="1"/>
  <c r="O27" i="5" s="1"/>
  <c r="M4" i="5"/>
  <c r="K4" i="5"/>
  <c r="K5" i="5" s="1"/>
  <c r="K6" i="5" s="1"/>
  <c r="K7" i="5" s="1"/>
  <c r="K8" i="5" s="1"/>
  <c r="K9" i="5" s="1"/>
  <c r="K10" i="5" s="1"/>
  <c r="K11" i="5" s="1"/>
  <c r="K12" i="5" s="1"/>
  <c r="K13" i="5" s="1"/>
  <c r="K14" i="5" s="1"/>
  <c r="K15" i="5" s="1"/>
  <c r="K16" i="5" s="1"/>
  <c r="K17" i="5" s="1"/>
  <c r="K18" i="5" s="1"/>
  <c r="K19" i="5" s="1"/>
  <c r="K20" i="5" s="1"/>
  <c r="K21" i="5" s="1"/>
  <c r="K22" i="5" s="1"/>
  <c r="K23" i="5" s="1"/>
  <c r="K24" i="5" s="1"/>
  <c r="K25" i="5" s="1"/>
  <c r="K26" i="5" s="1"/>
  <c r="K27" i="5" s="1"/>
  <c r="M5" i="34"/>
  <c r="M6" i="34" s="1"/>
  <c r="M7" i="34" s="1"/>
  <c r="M8" i="34" s="1"/>
  <c r="M9" i="34" s="1"/>
  <c r="M10" i="34" s="1"/>
  <c r="M11" i="34" s="1"/>
  <c r="M12" i="34" s="1"/>
  <c r="M13" i="34" s="1"/>
  <c r="M14" i="34" s="1"/>
  <c r="M15" i="34" s="1"/>
  <c r="M16" i="34" s="1"/>
  <c r="M17" i="34" s="1"/>
  <c r="M18" i="34" s="1"/>
  <c r="M19" i="34" s="1"/>
  <c r="M20" i="34" s="1"/>
  <c r="M21" i="34" s="1"/>
  <c r="M22" i="34" s="1"/>
  <c r="M23" i="34" s="1"/>
  <c r="M24" i="34" s="1"/>
  <c r="M25" i="34" s="1"/>
  <c r="M26" i="34" s="1"/>
  <c r="M27" i="34" s="1"/>
  <c r="AA4" i="34"/>
  <c r="AA5" i="34" s="1"/>
  <c r="AA6" i="34" s="1"/>
  <c r="AA7" i="34" s="1"/>
  <c r="AA8" i="34" s="1"/>
  <c r="AA9" i="34" s="1"/>
  <c r="AA10" i="34" s="1"/>
  <c r="AA11" i="34" s="1"/>
  <c r="AA12" i="34" s="1"/>
  <c r="AA13" i="34" s="1"/>
  <c r="AA14" i="34" s="1"/>
  <c r="AA15" i="34" s="1"/>
  <c r="AA16" i="34" s="1"/>
  <c r="AA17" i="34" s="1"/>
  <c r="AA18" i="34" s="1"/>
  <c r="AA19" i="34" s="1"/>
  <c r="AA20" i="34" s="1"/>
  <c r="AA21" i="34" s="1"/>
  <c r="AA22" i="34" s="1"/>
  <c r="AA23" i="34" s="1"/>
  <c r="AA24" i="34" s="1"/>
  <c r="AA25" i="34" s="1"/>
  <c r="AA26" i="34" s="1"/>
  <c r="AA27" i="34" s="1"/>
  <c r="W4" i="34"/>
  <c r="W5" i="34" s="1"/>
  <c r="W6" i="34" s="1"/>
  <c r="W7" i="34" s="1"/>
  <c r="W8" i="34" s="1"/>
  <c r="W9" i="34" s="1"/>
  <c r="W10" i="34" s="1"/>
  <c r="W11" i="34" s="1"/>
  <c r="W12" i="34" s="1"/>
  <c r="W13" i="34" s="1"/>
  <c r="W14" i="34" s="1"/>
  <c r="W15" i="34" s="1"/>
  <c r="W16" i="34" s="1"/>
  <c r="W17" i="34" s="1"/>
  <c r="W18" i="34" s="1"/>
  <c r="W19" i="34" s="1"/>
  <c r="W20" i="34" s="1"/>
  <c r="W21" i="34" s="1"/>
  <c r="W22" i="34" s="1"/>
  <c r="W23" i="34" s="1"/>
  <c r="W24" i="34" s="1"/>
  <c r="W25" i="34" s="1"/>
  <c r="W26" i="34" s="1"/>
  <c r="W27" i="34" s="1"/>
  <c r="S4" i="34"/>
  <c r="S5" i="34" s="1"/>
  <c r="S6" i="34" s="1"/>
  <c r="S7" i="34" s="1"/>
  <c r="S8" i="34" s="1"/>
  <c r="S9" i="34" s="1"/>
  <c r="S10" i="34" s="1"/>
  <c r="S11" i="34" s="1"/>
  <c r="S12" i="34" s="1"/>
  <c r="S13" i="34" s="1"/>
  <c r="S14" i="34" s="1"/>
  <c r="S15" i="34" s="1"/>
  <c r="S16" i="34" s="1"/>
  <c r="S17" i="34" s="1"/>
  <c r="S18" i="34" s="1"/>
  <c r="S19" i="34" s="1"/>
  <c r="S20" i="34" s="1"/>
  <c r="S21" i="34" s="1"/>
  <c r="S22" i="34" s="1"/>
  <c r="S23" i="34" s="1"/>
  <c r="S24" i="34" s="1"/>
  <c r="S25" i="34" s="1"/>
  <c r="S26" i="34" s="1"/>
  <c r="S27" i="34" s="1"/>
  <c r="O4" i="34"/>
  <c r="O5" i="34" s="1"/>
  <c r="O6" i="34" s="1"/>
  <c r="O7" i="34" s="1"/>
  <c r="O8" i="34" s="1"/>
  <c r="O9" i="34" s="1"/>
  <c r="O10" i="34" s="1"/>
  <c r="O11" i="34" s="1"/>
  <c r="O12" i="34" s="1"/>
  <c r="O13" i="34" s="1"/>
  <c r="O14" i="34" s="1"/>
  <c r="O15" i="34" s="1"/>
  <c r="O16" i="34" s="1"/>
  <c r="O17" i="34" s="1"/>
  <c r="O18" i="34" s="1"/>
  <c r="O19" i="34" s="1"/>
  <c r="O20" i="34" s="1"/>
  <c r="O21" i="34" s="1"/>
  <c r="O22" i="34" s="1"/>
  <c r="O23" i="34" s="1"/>
  <c r="O24" i="34" s="1"/>
  <c r="O25" i="34" s="1"/>
  <c r="O26" i="34" s="1"/>
  <c r="O27" i="34" s="1"/>
  <c r="M4" i="34"/>
  <c r="K4" i="34"/>
  <c r="K5" i="34" s="1"/>
  <c r="K6" i="34" s="1"/>
  <c r="K7" i="34" s="1"/>
  <c r="K8" i="34" s="1"/>
  <c r="K9" i="34" s="1"/>
  <c r="K10" i="34" s="1"/>
  <c r="K11" i="34" s="1"/>
  <c r="K12" i="34" s="1"/>
  <c r="K13" i="34" s="1"/>
  <c r="K14" i="34" s="1"/>
  <c r="K15" i="34" s="1"/>
  <c r="K16" i="34" s="1"/>
  <c r="K17" i="34" s="1"/>
  <c r="K18" i="34" s="1"/>
  <c r="K19" i="34" s="1"/>
  <c r="K20" i="34" s="1"/>
  <c r="K21" i="34" s="1"/>
  <c r="K22" i="34" s="1"/>
  <c r="K23" i="34" s="1"/>
  <c r="K24" i="34" s="1"/>
  <c r="K25" i="34" s="1"/>
  <c r="K26" i="34" s="1"/>
  <c r="K27" i="34" s="1"/>
  <c r="AA4" i="4"/>
  <c r="AA5" i="4" s="1"/>
  <c r="AA6" i="4" s="1"/>
  <c r="AA7" i="4" s="1"/>
  <c r="AA8" i="4" s="1"/>
  <c r="AA9" i="4" s="1"/>
  <c r="AA10" i="4" s="1"/>
  <c r="AA11" i="4" s="1"/>
  <c r="AA12" i="4" s="1"/>
  <c r="AA13" i="4" s="1"/>
  <c r="AA14" i="4" s="1"/>
  <c r="AA15" i="4" s="1"/>
  <c r="AA16" i="4" s="1"/>
  <c r="AA17" i="4" s="1"/>
  <c r="AA18" i="4" s="1"/>
  <c r="AA19" i="4" s="1"/>
  <c r="AA20" i="4" s="1"/>
  <c r="AA21" i="4" s="1"/>
  <c r="AA22" i="4" s="1"/>
  <c r="AA23" i="4" s="1"/>
  <c r="AA24" i="4" s="1"/>
  <c r="AA25" i="4" s="1"/>
  <c r="AA26" i="4" s="1"/>
  <c r="AA27" i="4" s="1"/>
  <c r="W4" i="4"/>
  <c r="W5" i="4" s="1"/>
  <c r="W6" i="4" s="1"/>
  <c r="W7" i="4" s="1"/>
  <c r="W8" i="4" s="1"/>
  <c r="W9" i="4" s="1"/>
  <c r="W10" i="4" s="1"/>
  <c r="W11" i="4" s="1"/>
  <c r="W12" i="4" s="1"/>
  <c r="W13" i="4" s="1"/>
  <c r="W14" i="4" s="1"/>
  <c r="W15" i="4" s="1"/>
  <c r="W16" i="4" s="1"/>
  <c r="W17" i="4" s="1"/>
  <c r="W18" i="4" s="1"/>
  <c r="W19" i="4" s="1"/>
  <c r="W20" i="4" s="1"/>
  <c r="W21" i="4" s="1"/>
  <c r="W22" i="4" s="1"/>
  <c r="W23" i="4" s="1"/>
  <c r="W24" i="4" s="1"/>
  <c r="W25" i="4" s="1"/>
  <c r="W26" i="4" s="1"/>
  <c r="W27" i="4" s="1"/>
  <c r="S4" i="4"/>
  <c r="S5" i="4" s="1"/>
  <c r="S6" i="4" s="1"/>
  <c r="S7" i="4" s="1"/>
  <c r="S8" i="4" s="1"/>
  <c r="S9" i="4" s="1"/>
  <c r="S10" i="4" s="1"/>
  <c r="S11" i="4" s="1"/>
  <c r="S12" i="4" s="1"/>
  <c r="S13" i="4" s="1"/>
  <c r="S14" i="4" s="1"/>
  <c r="S15" i="4" s="1"/>
  <c r="S16" i="4" s="1"/>
  <c r="S17" i="4" s="1"/>
  <c r="S18" i="4" s="1"/>
  <c r="S19" i="4" s="1"/>
  <c r="S20" i="4" s="1"/>
  <c r="S21" i="4" s="1"/>
  <c r="S22" i="4" s="1"/>
  <c r="S23" i="4" s="1"/>
  <c r="S24" i="4" s="1"/>
  <c r="S25" i="4" s="1"/>
  <c r="S26" i="4" s="1"/>
  <c r="S27" i="4" s="1"/>
  <c r="O4" i="4"/>
  <c r="O5" i="4" s="1"/>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M4" i="4"/>
  <c r="M5" i="4" s="1"/>
  <c r="M6" i="4" s="1"/>
  <c r="M7" i="4" s="1"/>
  <c r="M8" i="4" s="1"/>
  <c r="M9" i="4" s="1"/>
  <c r="M10" i="4" s="1"/>
  <c r="M11" i="4" s="1"/>
  <c r="M12" i="4" s="1"/>
  <c r="M13" i="4" s="1"/>
  <c r="M14" i="4" s="1"/>
  <c r="M15" i="4" s="1"/>
  <c r="M16" i="4" s="1"/>
  <c r="M17" i="4" s="1"/>
  <c r="M18" i="4" s="1"/>
  <c r="M19" i="4" s="1"/>
  <c r="M20" i="4" s="1"/>
  <c r="M21" i="4" s="1"/>
  <c r="M22" i="4" s="1"/>
  <c r="M23" i="4" s="1"/>
  <c r="M24" i="4" s="1"/>
  <c r="M25" i="4" s="1"/>
  <c r="M26" i="4" s="1"/>
  <c r="M27" i="4" s="1"/>
  <c r="K4" i="4"/>
  <c r="K5" i="4" s="1"/>
  <c r="K6" i="4" s="1"/>
  <c r="K7" i="4" s="1"/>
  <c r="K8" i="4" s="1"/>
  <c r="K9" i="4" s="1"/>
  <c r="K10" i="4" s="1"/>
  <c r="K11" i="4" s="1"/>
  <c r="K12" i="4" s="1"/>
  <c r="K13" i="4" s="1"/>
  <c r="K14" i="4" s="1"/>
  <c r="K15" i="4" s="1"/>
  <c r="K16" i="4" s="1"/>
  <c r="K17" i="4" s="1"/>
  <c r="K18" i="4" s="1"/>
  <c r="K19" i="4" s="1"/>
  <c r="K20" i="4" s="1"/>
  <c r="K21" i="4" s="1"/>
  <c r="K22" i="4" s="1"/>
  <c r="K23" i="4" s="1"/>
  <c r="K24" i="4" s="1"/>
  <c r="K25" i="4" s="1"/>
  <c r="K26" i="4" s="1"/>
  <c r="K27" i="4" s="1"/>
  <c r="K5" i="2"/>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AA4" i="2"/>
  <c r="AA5" i="2" s="1"/>
  <c r="AA6" i="2" s="1"/>
  <c r="AA7" i="2" s="1"/>
  <c r="AA8" i="2" s="1"/>
  <c r="AA9" i="2" s="1"/>
  <c r="AA10" i="2" s="1"/>
  <c r="AA11" i="2" s="1"/>
  <c r="AA12" i="2" s="1"/>
  <c r="AA13" i="2" s="1"/>
  <c r="AA14" i="2" s="1"/>
  <c r="AA15" i="2" s="1"/>
  <c r="AA16" i="2" s="1"/>
  <c r="AA17" i="2" s="1"/>
  <c r="AA18" i="2" s="1"/>
  <c r="AA19" i="2" s="1"/>
  <c r="AA20" i="2" s="1"/>
  <c r="AA21" i="2" s="1"/>
  <c r="AA22" i="2" s="1"/>
  <c r="AA23" i="2" s="1"/>
  <c r="AA24" i="2" s="1"/>
  <c r="AA25" i="2" s="1"/>
  <c r="AA26" i="2" s="1"/>
  <c r="AA27" i="2" s="1"/>
  <c r="W4" i="2"/>
  <c r="W5" i="2" s="1"/>
  <c r="W6" i="2" s="1"/>
  <c r="W7" i="2" s="1"/>
  <c r="W8" i="2" s="1"/>
  <c r="W9" i="2" s="1"/>
  <c r="W10" i="2" s="1"/>
  <c r="W11" i="2" s="1"/>
  <c r="W12" i="2" s="1"/>
  <c r="W13" i="2" s="1"/>
  <c r="W14" i="2" s="1"/>
  <c r="W15" i="2" s="1"/>
  <c r="W16" i="2" s="1"/>
  <c r="W17" i="2" s="1"/>
  <c r="W18" i="2" s="1"/>
  <c r="W19" i="2" s="1"/>
  <c r="W20" i="2" s="1"/>
  <c r="W21" i="2" s="1"/>
  <c r="W22" i="2" s="1"/>
  <c r="W23" i="2" s="1"/>
  <c r="W24" i="2" s="1"/>
  <c r="W25" i="2" s="1"/>
  <c r="W26" i="2" s="1"/>
  <c r="W27" i="2" s="1"/>
  <c r="S4" i="2"/>
  <c r="S5" i="2" s="1"/>
  <c r="S6" i="2" s="1"/>
  <c r="S7" i="2" s="1"/>
  <c r="S8" i="2" s="1"/>
  <c r="S9" i="2" s="1"/>
  <c r="S10" i="2" s="1"/>
  <c r="S11" i="2" s="1"/>
  <c r="S12" i="2" s="1"/>
  <c r="S13" i="2" s="1"/>
  <c r="S14" i="2" s="1"/>
  <c r="S15" i="2" s="1"/>
  <c r="S16" i="2" s="1"/>
  <c r="S17" i="2" s="1"/>
  <c r="S18" i="2" s="1"/>
  <c r="S19" i="2" s="1"/>
  <c r="S20" i="2" s="1"/>
  <c r="S21" i="2" s="1"/>
  <c r="S22" i="2" s="1"/>
  <c r="S23" i="2" s="1"/>
  <c r="S24" i="2" s="1"/>
  <c r="S25" i="2" s="1"/>
  <c r="S26" i="2" s="1"/>
  <c r="S27" i="2" s="1"/>
  <c r="O4" i="2"/>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M4" i="2"/>
  <c r="M5" i="2" s="1"/>
  <c r="M6" i="2" s="1"/>
  <c r="M7" i="2" s="1"/>
  <c r="M8" i="2" s="1"/>
  <c r="M9" i="2" s="1"/>
  <c r="M10" i="2" s="1"/>
  <c r="M11" i="2" s="1"/>
  <c r="M12" i="2" s="1"/>
  <c r="M13" i="2" s="1"/>
  <c r="M14" i="2" s="1"/>
  <c r="M15" i="2" s="1"/>
  <c r="M16" i="2" s="1"/>
  <c r="M17" i="2" s="1"/>
  <c r="M18" i="2" s="1"/>
  <c r="M19" i="2" s="1"/>
  <c r="M20" i="2" s="1"/>
  <c r="M21" i="2" s="1"/>
  <c r="M22" i="2" s="1"/>
  <c r="M23" i="2" s="1"/>
  <c r="M24" i="2" s="1"/>
  <c r="M25" i="2" s="1"/>
  <c r="M26" i="2" s="1"/>
  <c r="M27" i="2" s="1"/>
  <c r="K4" i="2"/>
  <c r="AA4" i="32"/>
  <c r="AA5" i="32" s="1"/>
  <c r="AA6" i="32" s="1"/>
  <c r="AA7" i="32" s="1"/>
  <c r="AA8" i="32" s="1"/>
  <c r="AA9" i="32" s="1"/>
  <c r="AA10" i="32" s="1"/>
  <c r="AA11" i="32" s="1"/>
  <c r="AA12" i="32" s="1"/>
  <c r="AA13" i="32" s="1"/>
  <c r="AA14" i="32" s="1"/>
  <c r="AA15" i="32" s="1"/>
  <c r="AA16" i="32" s="1"/>
  <c r="AA17" i="32" s="1"/>
  <c r="AA18" i="32" s="1"/>
  <c r="AA19" i="32" s="1"/>
  <c r="AA20" i="32" s="1"/>
  <c r="AA21" i="32" s="1"/>
  <c r="AA22" i="32" s="1"/>
  <c r="AA23" i="32" s="1"/>
  <c r="AA24" i="32" s="1"/>
  <c r="AA25" i="32" s="1"/>
  <c r="AA26" i="32" s="1"/>
  <c r="AA27" i="32" s="1"/>
  <c r="W4" i="32"/>
  <c r="W5" i="32" s="1"/>
  <c r="W6" i="32" s="1"/>
  <c r="W7" i="32" s="1"/>
  <c r="W8" i="32" s="1"/>
  <c r="W9" i="32" s="1"/>
  <c r="W10" i="32" s="1"/>
  <c r="W11" i="32" s="1"/>
  <c r="W12" i="32" s="1"/>
  <c r="W13" i="32" s="1"/>
  <c r="W14" i="32" s="1"/>
  <c r="W15" i="32" s="1"/>
  <c r="W16" i="32" s="1"/>
  <c r="W17" i="32" s="1"/>
  <c r="W18" i="32" s="1"/>
  <c r="W19" i="32" s="1"/>
  <c r="W20" i="32" s="1"/>
  <c r="W21" i="32" s="1"/>
  <c r="W22" i="32" s="1"/>
  <c r="W23" i="32" s="1"/>
  <c r="W24" i="32" s="1"/>
  <c r="W25" i="32" s="1"/>
  <c r="W26" i="32" s="1"/>
  <c r="W27" i="32" s="1"/>
  <c r="S4" i="32"/>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O4" i="32"/>
  <c r="O5" i="32" s="1"/>
  <c r="O6" i="32" s="1"/>
  <c r="O7" i="32" s="1"/>
  <c r="O8" i="32" s="1"/>
  <c r="O9" i="32" s="1"/>
  <c r="O10" i="32" s="1"/>
  <c r="O11" i="32" s="1"/>
  <c r="O12" i="32" s="1"/>
  <c r="O13" i="32" s="1"/>
  <c r="O14" i="32" s="1"/>
  <c r="O15" i="32" s="1"/>
  <c r="O16" i="32" s="1"/>
  <c r="O17" i="32" s="1"/>
  <c r="O18" i="32" s="1"/>
  <c r="O19" i="32" s="1"/>
  <c r="O20" i="32" s="1"/>
  <c r="O21" i="32" s="1"/>
  <c r="O22" i="32" s="1"/>
  <c r="O23" i="32" s="1"/>
  <c r="O24" i="32" s="1"/>
  <c r="O25" i="32" s="1"/>
  <c r="O26" i="32" s="1"/>
  <c r="O27" i="32" s="1"/>
  <c r="M4" i="32"/>
  <c r="M5" i="32" s="1"/>
  <c r="M6" i="32" s="1"/>
  <c r="M7" i="32" s="1"/>
  <c r="M8" i="32" s="1"/>
  <c r="M9" i="32" s="1"/>
  <c r="M10" i="32" s="1"/>
  <c r="M11" i="32" s="1"/>
  <c r="M12" i="32" s="1"/>
  <c r="M13" i="32" s="1"/>
  <c r="M14" i="32" s="1"/>
  <c r="M15" i="32" s="1"/>
  <c r="M16" i="32" s="1"/>
  <c r="M17" i="32" s="1"/>
  <c r="M18" i="32" s="1"/>
  <c r="M19" i="32" s="1"/>
  <c r="M20" i="32" s="1"/>
  <c r="M21" i="32" s="1"/>
  <c r="M22" i="32" s="1"/>
  <c r="M23" i="32" s="1"/>
  <c r="M24" i="32" s="1"/>
  <c r="M25" i="32" s="1"/>
  <c r="M26" i="32" s="1"/>
  <c r="M27" i="32" s="1"/>
  <c r="K4" i="32"/>
  <c r="K5" i="32" s="1"/>
  <c r="K6" i="32" s="1"/>
  <c r="K7" i="32" s="1"/>
  <c r="K8" i="32" s="1"/>
  <c r="K9" i="32" s="1"/>
  <c r="K10" i="32" s="1"/>
  <c r="K11" i="32" s="1"/>
  <c r="K12" i="32" s="1"/>
  <c r="K13" i="32" s="1"/>
  <c r="K14" i="32" s="1"/>
  <c r="K15" i="32" s="1"/>
  <c r="K16" i="32" s="1"/>
  <c r="K17" i="32" s="1"/>
  <c r="K18" i="32" s="1"/>
  <c r="K19" i="32" s="1"/>
  <c r="K20" i="32" s="1"/>
  <c r="K21" i="32" s="1"/>
  <c r="K22" i="32" s="1"/>
  <c r="K23" i="32" s="1"/>
  <c r="K24" i="32" s="1"/>
  <c r="K25" i="32" s="1"/>
  <c r="K26" i="32" s="1"/>
  <c r="K27" i="32" s="1"/>
  <c r="AA4" i="25"/>
  <c r="AA5" i="25" s="1"/>
  <c r="AA6" i="25" s="1"/>
  <c r="AA7" i="25" s="1"/>
  <c r="AA8" i="25" s="1"/>
  <c r="AA9" i="25" s="1"/>
  <c r="AA10" i="25" s="1"/>
  <c r="AA11" i="25" s="1"/>
  <c r="AA12" i="25" s="1"/>
  <c r="AA13" i="25" s="1"/>
  <c r="AA14" i="25" s="1"/>
  <c r="AA15" i="25" s="1"/>
  <c r="AA16" i="25" s="1"/>
  <c r="AA17" i="25" s="1"/>
  <c r="AA18" i="25" s="1"/>
  <c r="AA19" i="25" s="1"/>
  <c r="AA20" i="25" s="1"/>
  <c r="AA21" i="25" s="1"/>
  <c r="AA22" i="25" s="1"/>
  <c r="AA23" i="25" s="1"/>
  <c r="AA24" i="25" s="1"/>
  <c r="AA25" i="25" s="1"/>
  <c r="AA26" i="25" s="1"/>
  <c r="AA27" i="25" s="1"/>
  <c r="W4" i="25"/>
  <c r="W5" i="25" s="1"/>
  <c r="W6" i="25" s="1"/>
  <c r="W7" i="25" s="1"/>
  <c r="W8" i="25" s="1"/>
  <c r="W9" i="25" s="1"/>
  <c r="W10" i="25" s="1"/>
  <c r="W11" i="25" s="1"/>
  <c r="W12" i="25" s="1"/>
  <c r="W13" i="25" s="1"/>
  <c r="W14" i="25" s="1"/>
  <c r="W15" i="25" s="1"/>
  <c r="W16" i="25" s="1"/>
  <c r="W17" i="25" s="1"/>
  <c r="W18" i="25" s="1"/>
  <c r="W19" i="25" s="1"/>
  <c r="W20" i="25" s="1"/>
  <c r="W21" i="25" s="1"/>
  <c r="W22" i="25" s="1"/>
  <c r="W23" i="25" s="1"/>
  <c r="W24" i="25" s="1"/>
  <c r="W25" i="25" s="1"/>
  <c r="W26" i="25" s="1"/>
  <c r="W27" i="25" s="1"/>
  <c r="S4" i="25"/>
  <c r="S5" i="25" s="1"/>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O4" i="25"/>
  <c r="O5" i="25" s="1"/>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M4" i="25"/>
  <c r="M5" i="25" s="1"/>
  <c r="M6" i="25" s="1"/>
  <c r="M7" i="25" s="1"/>
  <c r="M8" i="25" s="1"/>
  <c r="M9" i="25" s="1"/>
  <c r="M10" i="25" s="1"/>
  <c r="M11" i="25" s="1"/>
  <c r="M12" i="25" s="1"/>
  <c r="M13" i="25" s="1"/>
  <c r="M14" i="25" s="1"/>
  <c r="M15" i="25" s="1"/>
  <c r="M16" i="25" s="1"/>
  <c r="M17" i="25" s="1"/>
  <c r="M18" i="25" s="1"/>
  <c r="M19" i="25" s="1"/>
  <c r="M20" i="25" s="1"/>
  <c r="M21" i="25" s="1"/>
  <c r="M22" i="25" s="1"/>
  <c r="M23" i="25" s="1"/>
  <c r="M24" i="25" s="1"/>
  <c r="M25" i="25" s="1"/>
  <c r="M26" i="25" s="1"/>
  <c r="M27" i="25" s="1"/>
  <c r="K4" i="25"/>
  <c r="K5" i="25" s="1"/>
  <c r="K6" i="25" s="1"/>
  <c r="K7" i="25" s="1"/>
  <c r="K8" i="25" s="1"/>
  <c r="K9" i="25" s="1"/>
  <c r="K10" i="25" s="1"/>
  <c r="K11" i="25" s="1"/>
  <c r="K12" i="25" s="1"/>
  <c r="K13" i="25" s="1"/>
  <c r="K14" i="25" s="1"/>
  <c r="K15" i="25" s="1"/>
  <c r="K16" i="25" s="1"/>
  <c r="K17" i="25" s="1"/>
  <c r="K18" i="25" s="1"/>
  <c r="K19" i="25" s="1"/>
  <c r="K20" i="25" s="1"/>
  <c r="K21" i="25" s="1"/>
  <c r="K22" i="25" s="1"/>
  <c r="K23" i="25" s="1"/>
  <c r="K24" i="25" s="1"/>
  <c r="K25" i="25" s="1"/>
  <c r="K26" i="25" s="1"/>
  <c r="K27" i="25" s="1"/>
  <c r="AA4" i="19"/>
  <c r="AA5" i="19" s="1"/>
  <c r="AA6" i="19" s="1"/>
  <c r="AA7" i="19" s="1"/>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W4" i="19"/>
  <c r="W5" i="19" s="1"/>
  <c r="W6" i="19" s="1"/>
  <c r="W7" i="19" s="1"/>
  <c r="W8" i="19" s="1"/>
  <c r="W9" i="19" s="1"/>
  <c r="W10" i="19" s="1"/>
  <c r="W11" i="19" s="1"/>
  <c r="W12" i="19" s="1"/>
  <c r="W13" i="19" s="1"/>
  <c r="W14" i="19" s="1"/>
  <c r="W15" i="19" s="1"/>
  <c r="W16" i="19" s="1"/>
  <c r="W17" i="19" s="1"/>
  <c r="W18" i="19" s="1"/>
  <c r="W19" i="19" s="1"/>
  <c r="W20" i="19" s="1"/>
  <c r="W21" i="19" s="1"/>
  <c r="W22" i="19" s="1"/>
  <c r="W23" i="19" s="1"/>
  <c r="W24" i="19" s="1"/>
  <c r="W25" i="19" s="1"/>
  <c r="W26" i="19" s="1"/>
  <c r="W27" i="19" s="1"/>
  <c r="S4" i="19"/>
  <c r="S5" i="19" s="1"/>
  <c r="S6" i="19" s="1"/>
  <c r="S7" i="19" s="1"/>
  <c r="S8" i="19" s="1"/>
  <c r="S9" i="19" s="1"/>
  <c r="S10" i="19" s="1"/>
  <c r="S11" i="19" s="1"/>
  <c r="S12" i="19" s="1"/>
  <c r="S13" i="19" s="1"/>
  <c r="S14" i="19" s="1"/>
  <c r="S15" i="19" s="1"/>
  <c r="S16" i="19" s="1"/>
  <c r="S17" i="19" s="1"/>
  <c r="S18" i="19" s="1"/>
  <c r="S19" i="19" s="1"/>
  <c r="S20" i="19" s="1"/>
  <c r="S21" i="19" s="1"/>
  <c r="S22" i="19" s="1"/>
  <c r="S23" i="19" s="1"/>
  <c r="S24" i="19" s="1"/>
  <c r="S25" i="19" s="1"/>
  <c r="S26" i="19" s="1"/>
  <c r="S27" i="19" s="1"/>
  <c r="O4" i="19"/>
  <c r="O5" i="19" s="1"/>
  <c r="O6" i="19" s="1"/>
  <c r="O7" i="19" s="1"/>
  <c r="O8" i="19" s="1"/>
  <c r="O9" i="19" s="1"/>
  <c r="O10" i="19" s="1"/>
  <c r="O11" i="19" s="1"/>
  <c r="O12" i="19" s="1"/>
  <c r="O13" i="19" s="1"/>
  <c r="O14" i="19" s="1"/>
  <c r="O15" i="19" s="1"/>
  <c r="O16" i="19" s="1"/>
  <c r="O17" i="19" s="1"/>
  <c r="O18" i="19" s="1"/>
  <c r="O19" i="19" s="1"/>
  <c r="O20" i="19" s="1"/>
  <c r="O21" i="19" s="1"/>
  <c r="O22" i="19" s="1"/>
  <c r="O23" i="19" s="1"/>
  <c r="O24" i="19" s="1"/>
  <c r="O25" i="19" s="1"/>
  <c r="O26" i="19" s="1"/>
  <c r="O27" i="19" s="1"/>
  <c r="M4" i="19"/>
  <c r="M5" i="19" s="1"/>
  <c r="M6" i="19" s="1"/>
  <c r="M7" i="19" s="1"/>
  <c r="M8" i="19" s="1"/>
  <c r="M9" i="19" s="1"/>
  <c r="M10" i="19" s="1"/>
  <c r="M11" i="19" s="1"/>
  <c r="M12" i="19" s="1"/>
  <c r="M13" i="19" s="1"/>
  <c r="M14" i="19" s="1"/>
  <c r="M15" i="19" s="1"/>
  <c r="M16" i="19" s="1"/>
  <c r="M17" i="19" s="1"/>
  <c r="M18" i="19" s="1"/>
  <c r="M19" i="19" s="1"/>
  <c r="M20" i="19" s="1"/>
  <c r="M21" i="19" s="1"/>
  <c r="M22" i="19" s="1"/>
  <c r="M23" i="19" s="1"/>
  <c r="M24" i="19" s="1"/>
  <c r="M25" i="19" s="1"/>
  <c r="M26" i="19" s="1"/>
  <c r="M27" i="19" s="1"/>
  <c r="K4" i="19"/>
  <c r="K5" i="19" s="1"/>
  <c r="K6" i="19" s="1"/>
  <c r="K7" i="19" s="1"/>
  <c r="K8" i="19" s="1"/>
  <c r="K9" i="19" s="1"/>
  <c r="K10" i="19" s="1"/>
  <c r="K11" i="19" s="1"/>
  <c r="K12" i="19" s="1"/>
  <c r="K13" i="19" s="1"/>
  <c r="K14" i="19" s="1"/>
  <c r="K15" i="19" s="1"/>
  <c r="K16" i="19" s="1"/>
  <c r="K17" i="19" s="1"/>
  <c r="K18" i="19" s="1"/>
  <c r="K19" i="19" s="1"/>
  <c r="K20" i="19" s="1"/>
  <c r="K21" i="19" s="1"/>
  <c r="K22" i="19" s="1"/>
  <c r="K23" i="19" s="1"/>
  <c r="K24" i="19" s="1"/>
  <c r="K25" i="19" s="1"/>
  <c r="K26" i="19" s="1"/>
  <c r="K27" i="19" s="1"/>
  <c r="AA4" i="22"/>
  <c r="AA5" i="22" s="1"/>
  <c r="AA6" i="22" s="1"/>
  <c r="AA7" i="22" s="1"/>
  <c r="AA8" i="22" s="1"/>
  <c r="AA9" i="22" s="1"/>
  <c r="AA10" i="22" s="1"/>
  <c r="AA11" i="22" s="1"/>
  <c r="AA12" i="22" s="1"/>
  <c r="AA13" i="22" s="1"/>
  <c r="AA14" i="22" s="1"/>
  <c r="AA15" i="22" s="1"/>
  <c r="AA16" i="22" s="1"/>
  <c r="AA17" i="22" s="1"/>
  <c r="AA18" i="22" s="1"/>
  <c r="AA19" i="22" s="1"/>
  <c r="AA20" i="22" s="1"/>
  <c r="AA21" i="22" s="1"/>
  <c r="AA22" i="22" s="1"/>
  <c r="AA23" i="22" s="1"/>
  <c r="AA24" i="22" s="1"/>
  <c r="AA25" i="22" s="1"/>
  <c r="AA26" i="22" s="1"/>
  <c r="AA27" i="22" s="1"/>
  <c r="W4" i="22"/>
  <c r="W5" i="22" s="1"/>
  <c r="W6" i="22" s="1"/>
  <c r="W7" i="22" s="1"/>
  <c r="W8" i="22" s="1"/>
  <c r="W9" i="22" s="1"/>
  <c r="W10" i="22" s="1"/>
  <c r="W11" i="22" s="1"/>
  <c r="W12" i="22" s="1"/>
  <c r="W13" i="22" s="1"/>
  <c r="W14" i="22" s="1"/>
  <c r="W15" i="22" s="1"/>
  <c r="W16" i="22" s="1"/>
  <c r="W17" i="22" s="1"/>
  <c r="W18" i="22" s="1"/>
  <c r="W19" i="22" s="1"/>
  <c r="W20" i="22" s="1"/>
  <c r="W21" i="22" s="1"/>
  <c r="W22" i="22" s="1"/>
  <c r="W23" i="22" s="1"/>
  <c r="W24" i="22" s="1"/>
  <c r="W25" i="22" s="1"/>
  <c r="W26" i="22" s="1"/>
  <c r="W27" i="22" s="1"/>
  <c r="S4" i="22"/>
  <c r="S5" i="22" s="1"/>
  <c r="S6" i="22" s="1"/>
  <c r="S7" i="22" s="1"/>
  <c r="S8" i="22" s="1"/>
  <c r="S9" i="22" s="1"/>
  <c r="S10" i="22" s="1"/>
  <c r="S11" i="22" s="1"/>
  <c r="S12" i="22" s="1"/>
  <c r="S13" i="22" s="1"/>
  <c r="S14" i="22" s="1"/>
  <c r="S15" i="22" s="1"/>
  <c r="S16" i="22" s="1"/>
  <c r="S17" i="22" s="1"/>
  <c r="S18" i="22" s="1"/>
  <c r="S19" i="22" s="1"/>
  <c r="S20" i="22" s="1"/>
  <c r="S21" i="22" s="1"/>
  <c r="S22" i="22" s="1"/>
  <c r="S23" i="22" s="1"/>
  <c r="S24" i="22" s="1"/>
  <c r="S25" i="22" s="1"/>
  <c r="S26" i="22" s="1"/>
  <c r="S27" i="22" s="1"/>
  <c r="O4" i="22"/>
  <c r="O5" i="22" s="1"/>
  <c r="O6" i="22" s="1"/>
  <c r="O7" i="22" s="1"/>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M4" i="22"/>
  <c r="M5" i="22" s="1"/>
  <c r="M6" i="22" s="1"/>
  <c r="M7" i="22" s="1"/>
  <c r="M8" i="22" s="1"/>
  <c r="M9" i="22" s="1"/>
  <c r="M10" i="22" s="1"/>
  <c r="M11" i="22" s="1"/>
  <c r="M12" i="22" s="1"/>
  <c r="M13" i="22" s="1"/>
  <c r="M14" i="22" s="1"/>
  <c r="M15" i="22" s="1"/>
  <c r="M16" i="22" s="1"/>
  <c r="M17" i="22" s="1"/>
  <c r="M18" i="22" s="1"/>
  <c r="M19" i="22" s="1"/>
  <c r="M20" i="22" s="1"/>
  <c r="M21" i="22" s="1"/>
  <c r="M22" i="22" s="1"/>
  <c r="M23" i="22" s="1"/>
  <c r="M24" i="22" s="1"/>
  <c r="M25" i="22" s="1"/>
  <c r="M26" i="22" s="1"/>
  <c r="M27" i="22" s="1"/>
  <c r="K4" i="22"/>
  <c r="K5" i="22" s="1"/>
  <c r="K6" i="22" s="1"/>
  <c r="K7" i="22" s="1"/>
  <c r="K8" i="22" s="1"/>
  <c r="K9" i="22" s="1"/>
  <c r="K10" i="22" s="1"/>
  <c r="K11" i="22" s="1"/>
  <c r="K12" i="22" s="1"/>
  <c r="K13" i="22" s="1"/>
  <c r="K14" i="22" s="1"/>
  <c r="K15" i="22" s="1"/>
  <c r="K16" i="22" s="1"/>
  <c r="K17" i="22" s="1"/>
  <c r="K18" i="22" s="1"/>
  <c r="K19" i="22" s="1"/>
  <c r="K20" i="22" s="1"/>
  <c r="K21" i="22" s="1"/>
  <c r="K22" i="22" s="1"/>
  <c r="K23" i="22" s="1"/>
  <c r="K24" i="22" s="1"/>
  <c r="K25" i="22" s="1"/>
  <c r="K26" i="22" s="1"/>
  <c r="K27" i="22" s="1"/>
  <c r="AA4" i="27"/>
  <c r="AA5" i="27" s="1"/>
  <c r="AA6" i="27" s="1"/>
  <c r="AA7" i="27" s="1"/>
  <c r="AA8" i="27" s="1"/>
  <c r="AA9" i="27" s="1"/>
  <c r="AA10" i="27" s="1"/>
  <c r="AA11" i="27" s="1"/>
  <c r="AA12" i="27" s="1"/>
  <c r="AA13" i="27" s="1"/>
  <c r="AA14" i="27" s="1"/>
  <c r="AA15" i="27" s="1"/>
  <c r="AA16" i="27" s="1"/>
  <c r="AA17" i="27" s="1"/>
  <c r="AA18" i="27" s="1"/>
  <c r="AA19" i="27" s="1"/>
  <c r="AA20" i="27" s="1"/>
  <c r="AA21" i="27" s="1"/>
  <c r="AA22" i="27" s="1"/>
  <c r="AA23" i="27" s="1"/>
  <c r="AA24" i="27" s="1"/>
  <c r="AA25" i="27" s="1"/>
  <c r="AA26" i="27" s="1"/>
  <c r="AA27" i="27" s="1"/>
  <c r="W4" i="27"/>
  <c r="W5" i="27" s="1"/>
  <c r="W6" i="27" s="1"/>
  <c r="W7" i="27" s="1"/>
  <c r="W8" i="27" s="1"/>
  <c r="W9" i="27" s="1"/>
  <c r="W10" i="27" s="1"/>
  <c r="W11" i="27" s="1"/>
  <c r="W12" i="27" s="1"/>
  <c r="W13" i="27" s="1"/>
  <c r="W14" i="27" s="1"/>
  <c r="W15" i="27" s="1"/>
  <c r="W16" i="27" s="1"/>
  <c r="W17" i="27" s="1"/>
  <c r="W18" i="27" s="1"/>
  <c r="W19" i="27" s="1"/>
  <c r="W20" i="27" s="1"/>
  <c r="W21" i="27" s="1"/>
  <c r="W22" i="27" s="1"/>
  <c r="W23" i="27" s="1"/>
  <c r="W24" i="27" s="1"/>
  <c r="W25" i="27" s="1"/>
  <c r="W26" i="27" s="1"/>
  <c r="W27" i="27" s="1"/>
  <c r="S4" i="27"/>
  <c r="S5" i="27" s="1"/>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O4" i="27"/>
  <c r="O5" i="27" s="1"/>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M4" i="27"/>
  <c r="M5" i="27" s="1"/>
  <c r="M6" i="27" s="1"/>
  <c r="M7" i="27" s="1"/>
  <c r="M8" i="27" s="1"/>
  <c r="M9" i="27" s="1"/>
  <c r="M10" i="27" s="1"/>
  <c r="M11" i="27" s="1"/>
  <c r="M12" i="27" s="1"/>
  <c r="M13" i="27" s="1"/>
  <c r="M14" i="27" s="1"/>
  <c r="M15" i="27" s="1"/>
  <c r="M16" i="27" s="1"/>
  <c r="M17" i="27" s="1"/>
  <c r="M18" i="27" s="1"/>
  <c r="M19" i="27" s="1"/>
  <c r="M20" i="27" s="1"/>
  <c r="M21" i="27" s="1"/>
  <c r="M22" i="27" s="1"/>
  <c r="M23" i="27" s="1"/>
  <c r="M24" i="27" s="1"/>
  <c r="M25" i="27" s="1"/>
  <c r="M26" i="27" s="1"/>
  <c r="M27" i="27" s="1"/>
  <c r="K4" i="27"/>
  <c r="K5" i="27" s="1"/>
  <c r="K6" i="27" s="1"/>
  <c r="K7" i="27" s="1"/>
  <c r="K8" i="27" s="1"/>
  <c r="K9" i="27" s="1"/>
  <c r="K10" i="27" s="1"/>
  <c r="K11" i="27" s="1"/>
  <c r="K12" i="27" s="1"/>
  <c r="K13" i="27" s="1"/>
  <c r="K14" i="27" s="1"/>
  <c r="K15" i="27" s="1"/>
  <c r="K16" i="27" s="1"/>
  <c r="K17" i="27" s="1"/>
  <c r="K18" i="27" s="1"/>
  <c r="K19" i="27" s="1"/>
  <c r="K20" i="27" s="1"/>
  <c r="K21" i="27" s="1"/>
  <c r="K22" i="27" s="1"/>
  <c r="K23" i="27" s="1"/>
  <c r="K24" i="27" s="1"/>
  <c r="K25" i="27" s="1"/>
  <c r="K26" i="27" s="1"/>
  <c r="K27" i="27" s="1"/>
  <c r="M5" i="29"/>
  <c r="M6" i="29" s="1"/>
  <c r="M7" i="29" s="1"/>
  <c r="M8" i="29" s="1"/>
  <c r="M9" i="29" s="1"/>
  <c r="M10" i="29" s="1"/>
  <c r="M11" i="29" s="1"/>
  <c r="M12" i="29" s="1"/>
  <c r="M13" i="29" s="1"/>
  <c r="M14" i="29" s="1"/>
  <c r="M15" i="29" s="1"/>
  <c r="M16" i="29" s="1"/>
  <c r="M17" i="29" s="1"/>
  <c r="M18" i="29" s="1"/>
  <c r="M19" i="29" s="1"/>
  <c r="M20" i="29" s="1"/>
  <c r="M21" i="29" s="1"/>
  <c r="M22" i="29" s="1"/>
  <c r="M23" i="29" s="1"/>
  <c r="M24" i="29" s="1"/>
  <c r="M25" i="29" s="1"/>
  <c r="M26" i="29" s="1"/>
  <c r="M27" i="29" s="1"/>
  <c r="AA4" i="29"/>
  <c r="AA5" i="29" s="1"/>
  <c r="AA6" i="29" s="1"/>
  <c r="AA7" i="29" s="1"/>
  <c r="AA8" i="29" s="1"/>
  <c r="AA9" i="29" s="1"/>
  <c r="AA10" i="29" s="1"/>
  <c r="AA11" i="29" s="1"/>
  <c r="AA12" i="29" s="1"/>
  <c r="AA13" i="29" s="1"/>
  <c r="AA14" i="29" s="1"/>
  <c r="AA15" i="29" s="1"/>
  <c r="AA16" i="29" s="1"/>
  <c r="AA17" i="29" s="1"/>
  <c r="AA18" i="29" s="1"/>
  <c r="AA19" i="29" s="1"/>
  <c r="AA20" i="29" s="1"/>
  <c r="AA21" i="29" s="1"/>
  <c r="AA22" i="29" s="1"/>
  <c r="AA23" i="29" s="1"/>
  <c r="AA24" i="29" s="1"/>
  <c r="AA25" i="29" s="1"/>
  <c r="AA26" i="29" s="1"/>
  <c r="AA27" i="29" s="1"/>
  <c r="W4" i="29"/>
  <c r="W5" i="29" s="1"/>
  <c r="W6" i="29" s="1"/>
  <c r="W7" i="29" s="1"/>
  <c r="W8" i="29" s="1"/>
  <c r="W9" i="29" s="1"/>
  <c r="W10" i="29" s="1"/>
  <c r="W11" i="29" s="1"/>
  <c r="W12" i="29" s="1"/>
  <c r="W13" i="29" s="1"/>
  <c r="W14" i="29" s="1"/>
  <c r="W15" i="29" s="1"/>
  <c r="W16" i="29" s="1"/>
  <c r="W17" i="29" s="1"/>
  <c r="W18" i="29" s="1"/>
  <c r="W19" i="29" s="1"/>
  <c r="W20" i="29" s="1"/>
  <c r="W21" i="29" s="1"/>
  <c r="W22" i="29" s="1"/>
  <c r="W23" i="29" s="1"/>
  <c r="W24" i="29" s="1"/>
  <c r="W25" i="29" s="1"/>
  <c r="W26" i="29" s="1"/>
  <c r="W27" i="29" s="1"/>
  <c r="S4" i="29"/>
  <c r="S5" i="29" s="1"/>
  <c r="S6" i="29" s="1"/>
  <c r="S7" i="29" s="1"/>
  <c r="S8" i="29" s="1"/>
  <c r="S9" i="29" s="1"/>
  <c r="S10" i="29" s="1"/>
  <c r="S11" i="29" s="1"/>
  <c r="S12" i="29" s="1"/>
  <c r="S13" i="29" s="1"/>
  <c r="S14" i="29" s="1"/>
  <c r="S15" i="29" s="1"/>
  <c r="S16" i="29" s="1"/>
  <c r="S17" i="29" s="1"/>
  <c r="S18" i="29" s="1"/>
  <c r="S19" i="29" s="1"/>
  <c r="S20" i="29" s="1"/>
  <c r="S21" i="29" s="1"/>
  <c r="S22" i="29" s="1"/>
  <c r="S23" i="29" s="1"/>
  <c r="S24" i="29" s="1"/>
  <c r="S25" i="29" s="1"/>
  <c r="S26" i="29" s="1"/>
  <c r="S27" i="29" s="1"/>
  <c r="O4" i="29"/>
  <c r="O5" i="29" s="1"/>
  <c r="O6" i="29" s="1"/>
  <c r="O7" i="29" s="1"/>
  <c r="O8" i="29" s="1"/>
  <c r="O9" i="29" s="1"/>
  <c r="O10" i="29" s="1"/>
  <c r="O11" i="29" s="1"/>
  <c r="O12" i="29" s="1"/>
  <c r="O13" i="29" s="1"/>
  <c r="O14" i="29" s="1"/>
  <c r="O15" i="29" s="1"/>
  <c r="O16" i="29" s="1"/>
  <c r="O17" i="29" s="1"/>
  <c r="O18" i="29" s="1"/>
  <c r="O19" i="29" s="1"/>
  <c r="O20" i="29" s="1"/>
  <c r="O21" i="29" s="1"/>
  <c r="O22" i="29" s="1"/>
  <c r="O23" i="29" s="1"/>
  <c r="O24" i="29" s="1"/>
  <c r="O25" i="29" s="1"/>
  <c r="O26" i="29" s="1"/>
  <c r="O27" i="29" s="1"/>
  <c r="M4" i="29"/>
  <c r="K4" i="29"/>
  <c r="K5" i="29" s="1"/>
  <c r="K6" i="29" s="1"/>
  <c r="K7" i="29" s="1"/>
  <c r="K8" i="29" s="1"/>
  <c r="K9" i="29" s="1"/>
  <c r="K10" i="29" s="1"/>
  <c r="K11" i="29" s="1"/>
  <c r="K12" i="29" s="1"/>
  <c r="K13" i="29" s="1"/>
  <c r="K14" i="29" s="1"/>
  <c r="K15" i="29" s="1"/>
  <c r="K16" i="29" s="1"/>
  <c r="K17" i="29" s="1"/>
  <c r="K18" i="29" s="1"/>
  <c r="K19" i="29" s="1"/>
  <c r="K20" i="29" s="1"/>
  <c r="K21" i="29" s="1"/>
  <c r="K22" i="29" s="1"/>
  <c r="K23" i="29" s="1"/>
  <c r="K24" i="29" s="1"/>
  <c r="K25" i="29" s="1"/>
  <c r="K26" i="29" s="1"/>
  <c r="K27" i="29" s="1"/>
  <c r="AA4" i="21"/>
  <c r="AA5" i="21" s="1"/>
  <c r="AA6" i="21" s="1"/>
  <c r="AA7" i="21" s="1"/>
  <c r="AA8" i="21" s="1"/>
  <c r="AA9" i="21" s="1"/>
  <c r="AA10" i="21" s="1"/>
  <c r="AA11" i="21" s="1"/>
  <c r="AA12" i="21" s="1"/>
  <c r="AA13" i="21" s="1"/>
  <c r="AA14" i="21" s="1"/>
  <c r="AA15" i="21" s="1"/>
  <c r="AA16" i="21" s="1"/>
  <c r="AA17" i="21" s="1"/>
  <c r="AA18" i="21" s="1"/>
  <c r="AA19" i="21" s="1"/>
  <c r="AA20" i="21" s="1"/>
  <c r="AA21" i="21" s="1"/>
  <c r="AA22" i="21" s="1"/>
  <c r="AA23" i="21" s="1"/>
  <c r="AA24" i="21" s="1"/>
  <c r="AA25" i="21" s="1"/>
  <c r="AA26" i="21" s="1"/>
  <c r="AA27" i="21" s="1"/>
  <c r="W4" i="21"/>
  <c r="W5" i="21" s="1"/>
  <c r="W6" i="21" s="1"/>
  <c r="W7" i="21" s="1"/>
  <c r="W8" i="21" s="1"/>
  <c r="W9" i="21" s="1"/>
  <c r="W10" i="21" s="1"/>
  <c r="W11" i="21" s="1"/>
  <c r="W12" i="21" s="1"/>
  <c r="W13" i="21" s="1"/>
  <c r="W14" i="21" s="1"/>
  <c r="W15" i="21" s="1"/>
  <c r="W16" i="21" s="1"/>
  <c r="W17" i="21" s="1"/>
  <c r="W18" i="21" s="1"/>
  <c r="W19" i="21" s="1"/>
  <c r="W20" i="21" s="1"/>
  <c r="W21" i="21" s="1"/>
  <c r="W22" i="21" s="1"/>
  <c r="W23" i="21" s="1"/>
  <c r="W24" i="21" s="1"/>
  <c r="W25" i="21" s="1"/>
  <c r="W26" i="21" s="1"/>
  <c r="W27" i="21" s="1"/>
  <c r="S4" i="21"/>
  <c r="S5" i="21" s="1"/>
  <c r="S6" i="21" s="1"/>
  <c r="S7" i="21" s="1"/>
  <c r="S8" i="21" s="1"/>
  <c r="S9" i="21" s="1"/>
  <c r="S10" i="21" s="1"/>
  <c r="S11" i="21" s="1"/>
  <c r="S12" i="21" s="1"/>
  <c r="S13" i="21" s="1"/>
  <c r="S14" i="21" s="1"/>
  <c r="S15" i="21" s="1"/>
  <c r="S16" i="21" s="1"/>
  <c r="S17" i="21" s="1"/>
  <c r="S18" i="21" s="1"/>
  <c r="S19" i="21" s="1"/>
  <c r="S20" i="21" s="1"/>
  <c r="S21" i="21" s="1"/>
  <c r="S22" i="21" s="1"/>
  <c r="S23" i="21" s="1"/>
  <c r="S24" i="21" s="1"/>
  <c r="S25" i="21" s="1"/>
  <c r="S26" i="21" s="1"/>
  <c r="S27" i="21" s="1"/>
  <c r="O4" i="21"/>
  <c r="O5" i="21" s="1"/>
  <c r="O6" i="21" s="1"/>
  <c r="O7" i="21" s="1"/>
  <c r="O8" i="21" s="1"/>
  <c r="O9" i="21" s="1"/>
  <c r="O10" i="21" s="1"/>
  <c r="O11" i="21" s="1"/>
  <c r="O12" i="21" s="1"/>
  <c r="O13" i="21" s="1"/>
  <c r="O14" i="21" s="1"/>
  <c r="O15" i="21" s="1"/>
  <c r="O16" i="21" s="1"/>
  <c r="O17" i="21" s="1"/>
  <c r="O18" i="21" s="1"/>
  <c r="O19" i="21" s="1"/>
  <c r="O20" i="21" s="1"/>
  <c r="O21" i="21" s="1"/>
  <c r="O22" i="21" s="1"/>
  <c r="O23" i="21" s="1"/>
  <c r="O24" i="21" s="1"/>
  <c r="O25" i="21" s="1"/>
  <c r="O26" i="21" s="1"/>
  <c r="O27" i="21" s="1"/>
  <c r="M4" i="21"/>
  <c r="M5" i="21" s="1"/>
  <c r="M6" i="21" s="1"/>
  <c r="M7" i="21" s="1"/>
  <c r="M8" i="21" s="1"/>
  <c r="M9" i="21" s="1"/>
  <c r="M10" i="21" s="1"/>
  <c r="M11" i="21" s="1"/>
  <c r="M12" i="21" s="1"/>
  <c r="M13" i="21" s="1"/>
  <c r="M14" i="21" s="1"/>
  <c r="M15" i="21" s="1"/>
  <c r="M16" i="21" s="1"/>
  <c r="M17" i="21" s="1"/>
  <c r="M18" i="21" s="1"/>
  <c r="M19" i="21" s="1"/>
  <c r="M20" i="21" s="1"/>
  <c r="M21" i="21" s="1"/>
  <c r="M22" i="21" s="1"/>
  <c r="M23" i="21" s="1"/>
  <c r="M24" i="21" s="1"/>
  <c r="M25" i="21" s="1"/>
  <c r="M26" i="21" s="1"/>
  <c r="M27" i="21" s="1"/>
  <c r="K4" i="21"/>
  <c r="K5" i="21" s="1"/>
  <c r="K6" i="21" s="1"/>
  <c r="K7" i="21" s="1"/>
  <c r="K8" i="21" s="1"/>
  <c r="K9" i="21" s="1"/>
  <c r="K10" i="21" s="1"/>
  <c r="K11" i="21" s="1"/>
  <c r="K12" i="21" s="1"/>
  <c r="K13" i="21" s="1"/>
  <c r="K14" i="21" s="1"/>
  <c r="K15" i="21" s="1"/>
  <c r="K16" i="21" s="1"/>
  <c r="K17" i="21" s="1"/>
  <c r="K18" i="21" s="1"/>
  <c r="K19" i="21" s="1"/>
  <c r="K20" i="21" s="1"/>
  <c r="K21" i="21" s="1"/>
  <c r="K22" i="21" s="1"/>
  <c r="K23" i="21" s="1"/>
  <c r="K24" i="21" s="1"/>
  <c r="K25" i="21" s="1"/>
  <c r="K26" i="21" s="1"/>
  <c r="K27" i="21" s="1"/>
  <c r="M5" i="20"/>
  <c r="M6" i="20" s="1"/>
  <c r="M7" i="20" s="1"/>
  <c r="M8" i="20" s="1"/>
  <c r="M9" i="20" s="1"/>
  <c r="M10" i="20" s="1"/>
  <c r="M11" i="20" s="1"/>
  <c r="M12" i="20" s="1"/>
  <c r="M13" i="20" s="1"/>
  <c r="M14" i="20" s="1"/>
  <c r="M15" i="20" s="1"/>
  <c r="M16" i="20" s="1"/>
  <c r="M17" i="20" s="1"/>
  <c r="M18" i="20" s="1"/>
  <c r="M19" i="20" s="1"/>
  <c r="M20" i="20" s="1"/>
  <c r="M21" i="20" s="1"/>
  <c r="M22" i="20" s="1"/>
  <c r="M23" i="20" s="1"/>
  <c r="M24" i="20" s="1"/>
  <c r="M25" i="20" s="1"/>
  <c r="M26" i="20" s="1"/>
  <c r="M27" i="20" s="1"/>
  <c r="AA4" i="20"/>
  <c r="AA5" i="20" s="1"/>
  <c r="AA6" i="20" s="1"/>
  <c r="AA7" i="20" s="1"/>
  <c r="AA8" i="20" s="1"/>
  <c r="AA9" i="20" s="1"/>
  <c r="AA10" i="20" s="1"/>
  <c r="AA11" i="20" s="1"/>
  <c r="AA12" i="20" s="1"/>
  <c r="AA13" i="20" s="1"/>
  <c r="AA14" i="20" s="1"/>
  <c r="AA15" i="20" s="1"/>
  <c r="AA16" i="20" s="1"/>
  <c r="AA17" i="20" s="1"/>
  <c r="AA18" i="20" s="1"/>
  <c r="AA19" i="20" s="1"/>
  <c r="AA20" i="20" s="1"/>
  <c r="AA21" i="20" s="1"/>
  <c r="AA22" i="20" s="1"/>
  <c r="AA23" i="20" s="1"/>
  <c r="AA24" i="20" s="1"/>
  <c r="AA25" i="20" s="1"/>
  <c r="AA26" i="20" s="1"/>
  <c r="AA27" i="20" s="1"/>
  <c r="W4" i="20"/>
  <c r="W5" i="20" s="1"/>
  <c r="W6" i="20" s="1"/>
  <c r="W7" i="20" s="1"/>
  <c r="W8" i="20" s="1"/>
  <c r="W9" i="20" s="1"/>
  <c r="W10" i="20" s="1"/>
  <c r="W11" i="20" s="1"/>
  <c r="W12" i="20" s="1"/>
  <c r="W13" i="20" s="1"/>
  <c r="W14" i="20" s="1"/>
  <c r="W15" i="20" s="1"/>
  <c r="W16" i="20" s="1"/>
  <c r="W17" i="20" s="1"/>
  <c r="W18" i="20" s="1"/>
  <c r="W19" i="20" s="1"/>
  <c r="W20" i="20" s="1"/>
  <c r="W21" i="20" s="1"/>
  <c r="W22" i="20" s="1"/>
  <c r="W23" i="20" s="1"/>
  <c r="W24" i="20" s="1"/>
  <c r="W25" i="20" s="1"/>
  <c r="W26" i="20" s="1"/>
  <c r="W27" i="20" s="1"/>
  <c r="S4" i="20"/>
  <c r="S5" i="20" s="1"/>
  <c r="S6" i="20" s="1"/>
  <c r="S7" i="20" s="1"/>
  <c r="S8" i="20" s="1"/>
  <c r="S9" i="20" s="1"/>
  <c r="S10" i="20" s="1"/>
  <c r="S11" i="20" s="1"/>
  <c r="S12" i="20" s="1"/>
  <c r="S13" i="20" s="1"/>
  <c r="S14" i="20" s="1"/>
  <c r="S15" i="20" s="1"/>
  <c r="S16" i="20" s="1"/>
  <c r="S17" i="20" s="1"/>
  <c r="S18" i="20" s="1"/>
  <c r="S19" i="20" s="1"/>
  <c r="S20" i="20" s="1"/>
  <c r="S21" i="20" s="1"/>
  <c r="S22" i="20" s="1"/>
  <c r="S23" i="20" s="1"/>
  <c r="S24" i="20" s="1"/>
  <c r="S25" i="20" s="1"/>
  <c r="S26" i="20" s="1"/>
  <c r="S27" i="20" s="1"/>
  <c r="O4" i="20"/>
  <c r="O5" i="20" s="1"/>
  <c r="O6" i="20" s="1"/>
  <c r="O7" i="20" s="1"/>
  <c r="O8" i="20" s="1"/>
  <c r="O9" i="20" s="1"/>
  <c r="O10" i="20" s="1"/>
  <c r="O11" i="20" s="1"/>
  <c r="O12" i="20" s="1"/>
  <c r="O13" i="20" s="1"/>
  <c r="O14" i="20" s="1"/>
  <c r="O15" i="20" s="1"/>
  <c r="O16" i="20" s="1"/>
  <c r="O17" i="20" s="1"/>
  <c r="O18" i="20" s="1"/>
  <c r="O19" i="20" s="1"/>
  <c r="O20" i="20" s="1"/>
  <c r="O21" i="20" s="1"/>
  <c r="O22" i="20" s="1"/>
  <c r="O23" i="20" s="1"/>
  <c r="O24" i="20" s="1"/>
  <c r="O25" i="20" s="1"/>
  <c r="O26" i="20" s="1"/>
  <c r="O27" i="20" s="1"/>
  <c r="M4" i="20"/>
  <c r="K4" i="20"/>
  <c r="K5" i="20" s="1"/>
  <c r="K6" i="20" s="1"/>
  <c r="K7" i="20" s="1"/>
  <c r="K8" i="20" s="1"/>
  <c r="K9" i="20" s="1"/>
  <c r="K10" i="20" s="1"/>
  <c r="K11" i="20" s="1"/>
  <c r="K12" i="20" s="1"/>
  <c r="K13" i="20" s="1"/>
  <c r="K14" i="20" s="1"/>
  <c r="K15" i="20" s="1"/>
  <c r="K16" i="20" s="1"/>
  <c r="K17" i="20" s="1"/>
  <c r="K18" i="20" s="1"/>
  <c r="K19" i="20" s="1"/>
  <c r="K20" i="20" s="1"/>
  <c r="K21" i="20" s="1"/>
  <c r="K22" i="20" s="1"/>
  <c r="K23" i="20" s="1"/>
  <c r="K24" i="20" s="1"/>
  <c r="K25" i="20" s="1"/>
  <c r="K26" i="20" s="1"/>
  <c r="K27" i="20" s="1"/>
  <c r="M5" i="30"/>
  <c r="M6" i="30" s="1"/>
  <c r="M7" i="30" s="1"/>
  <c r="M8" i="30" s="1"/>
  <c r="M9" i="30" s="1"/>
  <c r="M10" i="30" s="1"/>
  <c r="M11" i="30" s="1"/>
  <c r="M12" i="30" s="1"/>
  <c r="M13" i="30" s="1"/>
  <c r="M14" i="30" s="1"/>
  <c r="M15" i="30" s="1"/>
  <c r="M16" i="30" s="1"/>
  <c r="M17" i="30" s="1"/>
  <c r="M18" i="30" s="1"/>
  <c r="M19" i="30" s="1"/>
  <c r="M20" i="30" s="1"/>
  <c r="M21" i="30" s="1"/>
  <c r="M22" i="30" s="1"/>
  <c r="M23" i="30" s="1"/>
  <c r="M24" i="30" s="1"/>
  <c r="M25" i="30" s="1"/>
  <c r="M26" i="30" s="1"/>
  <c r="M27" i="30" s="1"/>
  <c r="AA4" i="30"/>
  <c r="AA5" i="30" s="1"/>
  <c r="AA6" i="30" s="1"/>
  <c r="AA7" i="30" s="1"/>
  <c r="AA8" i="30" s="1"/>
  <c r="AA9" i="30" s="1"/>
  <c r="AA10" i="30" s="1"/>
  <c r="AA11" i="30" s="1"/>
  <c r="AA12" i="30" s="1"/>
  <c r="AA13" i="30" s="1"/>
  <c r="AA14" i="30" s="1"/>
  <c r="AA15" i="30" s="1"/>
  <c r="AA16" i="30" s="1"/>
  <c r="AA17" i="30" s="1"/>
  <c r="AA18" i="30" s="1"/>
  <c r="AA19" i="30" s="1"/>
  <c r="AA20" i="30" s="1"/>
  <c r="AA21" i="30" s="1"/>
  <c r="AA22" i="30" s="1"/>
  <c r="AA23" i="30" s="1"/>
  <c r="AA24" i="30" s="1"/>
  <c r="AA25" i="30" s="1"/>
  <c r="AA26" i="30" s="1"/>
  <c r="AA27" i="30" s="1"/>
  <c r="W4" i="30"/>
  <c r="W5" i="30" s="1"/>
  <c r="W6" i="30" s="1"/>
  <c r="W7" i="30" s="1"/>
  <c r="W8" i="30" s="1"/>
  <c r="W9" i="30" s="1"/>
  <c r="W10" i="30" s="1"/>
  <c r="W11" i="30" s="1"/>
  <c r="W12" i="30" s="1"/>
  <c r="W13" i="30" s="1"/>
  <c r="W14" i="30" s="1"/>
  <c r="W15" i="30" s="1"/>
  <c r="W16" i="30" s="1"/>
  <c r="W17" i="30" s="1"/>
  <c r="W18" i="30" s="1"/>
  <c r="W19" i="30" s="1"/>
  <c r="W20" i="30" s="1"/>
  <c r="W21" i="30" s="1"/>
  <c r="W22" i="30" s="1"/>
  <c r="W23" i="30" s="1"/>
  <c r="W24" i="30" s="1"/>
  <c r="W25" i="30" s="1"/>
  <c r="W26" i="30" s="1"/>
  <c r="W27" i="30" s="1"/>
  <c r="S4" i="30"/>
  <c r="S5" i="30" s="1"/>
  <c r="S6" i="30" s="1"/>
  <c r="S7" i="30" s="1"/>
  <c r="S8" i="30" s="1"/>
  <c r="S9" i="30" s="1"/>
  <c r="S10" i="30" s="1"/>
  <c r="S11" i="30" s="1"/>
  <c r="S12" i="30" s="1"/>
  <c r="S13" i="30" s="1"/>
  <c r="S14" i="30" s="1"/>
  <c r="S15" i="30" s="1"/>
  <c r="S16" i="30" s="1"/>
  <c r="S17" i="30" s="1"/>
  <c r="S18" i="30" s="1"/>
  <c r="S19" i="30" s="1"/>
  <c r="S20" i="30" s="1"/>
  <c r="S21" i="30" s="1"/>
  <c r="S22" i="30" s="1"/>
  <c r="S23" i="30" s="1"/>
  <c r="S24" i="30" s="1"/>
  <c r="S25" i="30" s="1"/>
  <c r="S26" i="30" s="1"/>
  <c r="S27" i="30" s="1"/>
  <c r="O4" i="30"/>
  <c r="O5" i="30" s="1"/>
  <c r="O6" i="30" s="1"/>
  <c r="O7" i="30" s="1"/>
  <c r="O8" i="30" s="1"/>
  <c r="O9" i="30" s="1"/>
  <c r="O10" i="30" s="1"/>
  <c r="O11" i="30" s="1"/>
  <c r="O12" i="30" s="1"/>
  <c r="O13" i="30" s="1"/>
  <c r="O14" i="30" s="1"/>
  <c r="O15" i="30" s="1"/>
  <c r="O16" i="30" s="1"/>
  <c r="O17" i="30" s="1"/>
  <c r="O18" i="30" s="1"/>
  <c r="O19" i="30" s="1"/>
  <c r="O20" i="30" s="1"/>
  <c r="O21" i="30" s="1"/>
  <c r="O22" i="30" s="1"/>
  <c r="O23" i="30" s="1"/>
  <c r="O24" i="30" s="1"/>
  <c r="O25" i="30" s="1"/>
  <c r="O26" i="30" s="1"/>
  <c r="O27" i="30" s="1"/>
  <c r="M4" i="30"/>
  <c r="K4" i="30"/>
  <c r="K5" i="30" s="1"/>
  <c r="K6" i="30" s="1"/>
  <c r="K7" i="30" s="1"/>
  <c r="K8" i="30" s="1"/>
  <c r="K9" i="30" s="1"/>
  <c r="K10" i="30" s="1"/>
  <c r="K11" i="30" s="1"/>
  <c r="K12" i="30" s="1"/>
  <c r="K13" i="30" s="1"/>
  <c r="K14" i="30" s="1"/>
  <c r="K15" i="30" s="1"/>
  <c r="K16" i="30" s="1"/>
  <c r="K17" i="30" s="1"/>
  <c r="K18" i="30" s="1"/>
  <c r="K19" i="30" s="1"/>
  <c r="K20" i="30" s="1"/>
  <c r="K21" i="30" s="1"/>
  <c r="K22" i="30" s="1"/>
  <c r="K23" i="30" s="1"/>
  <c r="K24" i="30" s="1"/>
  <c r="K25" i="30" s="1"/>
  <c r="K26" i="30" s="1"/>
  <c r="K27" i="30" s="1"/>
  <c r="S5" i="28"/>
  <c r="S6" i="28" s="1"/>
  <c r="S7" i="28" s="1"/>
  <c r="S8" i="28" s="1"/>
  <c r="S9" i="28" s="1"/>
  <c r="S10" i="28" s="1"/>
  <c r="S11" i="28" s="1"/>
  <c r="S12" i="28" s="1"/>
  <c r="S13" i="28" s="1"/>
  <c r="S14" i="28" s="1"/>
  <c r="S15" i="28" s="1"/>
  <c r="S16" i="28" s="1"/>
  <c r="S17" i="28" s="1"/>
  <c r="S18" i="28" s="1"/>
  <c r="S19" i="28" s="1"/>
  <c r="S20" i="28" s="1"/>
  <c r="S21" i="28" s="1"/>
  <c r="S22" i="28" s="1"/>
  <c r="S23" i="28" s="1"/>
  <c r="S24" i="28" s="1"/>
  <c r="S25" i="28" s="1"/>
  <c r="S26" i="28" s="1"/>
  <c r="S27" i="28" s="1"/>
  <c r="K5" i="28"/>
  <c r="K6" i="28" s="1"/>
  <c r="K7" i="28" s="1"/>
  <c r="K8" i="28" s="1"/>
  <c r="K9" i="28" s="1"/>
  <c r="K10" i="28" s="1"/>
  <c r="K11" i="28" s="1"/>
  <c r="K12" i="28" s="1"/>
  <c r="K13" i="28" s="1"/>
  <c r="K14" i="28" s="1"/>
  <c r="K15" i="28" s="1"/>
  <c r="K16" i="28" s="1"/>
  <c r="K17" i="28" s="1"/>
  <c r="K18" i="28" s="1"/>
  <c r="K19" i="28" s="1"/>
  <c r="K20" i="28" s="1"/>
  <c r="K21" i="28" s="1"/>
  <c r="K22" i="28" s="1"/>
  <c r="K23" i="28" s="1"/>
  <c r="K24" i="28" s="1"/>
  <c r="K25" i="28" s="1"/>
  <c r="K26" i="28" s="1"/>
  <c r="K27" i="28" s="1"/>
  <c r="AA4" i="28"/>
  <c r="AA5" i="28" s="1"/>
  <c r="AA6" i="28" s="1"/>
  <c r="AA7" i="28" s="1"/>
  <c r="AA8" i="28" s="1"/>
  <c r="AA9" i="28" s="1"/>
  <c r="AA10" i="28" s="1"/>
  <c r="AA11" i="28" s="1"/>
  <c r="AA12" i="28" s="1"/>
  <c r="AA13" i="28" s="1"/>
  <c r="AA14" i="28" s="1"/>
  <c r="AA15" i="28" s="1"/>
  <c r="AA16" i="28" s="1"/>
  <c r="AA17" i="28" s="1"/>
  <c r="AA18" i="28" s="1"/>
  <c r="AA19" i="28" s="1"/>
  <c r="AA20" i="28" s="1"/>
  <c r="AA21" i="28" s="1"/>
  <c r="AA22" i="28" s="1"/>
  <c r="AA23" i="28" s="1"/>
  <c r="AA24" i="28" s="1"/>
  <c r="AA25" i="28" s="1"/>
  <c r="AA26" i="28" s="1"/>
  <c r="AA27" i="28" s="1"/>
  <c r="W4" i="28"/>
  <c r="W5" i="28" s="1"/>
  <c r="W6" i="28" s="1"/>
  <c r="W7" i="28" s="1"/>
  <c r="W8" i="28" s="1"/>
  <c r="W9" i="28" s="1"/>
  <c r="W10" i="28" s="1"/>
  <c r="W11" i="28" s="1"/>
  <c r="W12" i="28" s="1"/>
  <c r="W13" i="28" s="1"/>
  <c r="W14" i="28" s="1"/>
  <c r="W15" i="28" s="1"/>
  <c r="W16" i="28" s="1"/>
  <c r="W17" i="28" s="1"/>
  <c r="W18" i="28" s="1"/>
  <c r="W19" i="28" s="1"/>
  <c r="W20" i="28" s="1"/>
  <c r="W21" i="28" s="1"/>
  <c r="W22" i="28" s="1"/>
  <c r="W23" i="28" s="1"/>
  <c r="W24" i="28" s="1"/>
  <c r="W25" i="28" s="1"/>
  <c r="W26" i="28" s="1"/>
  <c r="W27" i="28" s="1"/>
  <c r="S4" i="28"/>
  <c r="O4" i="28"/>
  <c r="O5" i="28" s="1"/>
  <c r="O6" i="28" s="1"/>
  <c r="O7" i="28" s="1"/>
  <c r="O8" i="28" s="1"/>
  <c r="O9" i="28" s="1"/>
  <c r="O10" i="28" s="1"/>
  <c r="O11" i="28" s="1"/>
  <c r="O12" i="28" s="1"/>
  <c r="O13" i="28" s="1"/>
  <c r="O14" i="28" s="1"/>
  <c r="O15" i="28" s="1"/>
  <c r="O16" i="28" s="1"/>
  <c r="O17" i="28" s="1"/>
  <c r="O18" i="28" s="1"/>
  <c r="O19" i="28" s="1"/>
  <c r="O20" i="28" s="1"/>
  <c r="O21" i="28" s="1"/>
  <c r="O22" i="28" s="1"/>
  <c r="O23" i="28" s="1"/>
  <c r="O24" i="28" s="1"/>
  <c r="O25" i="28" s="1"/>
  <c r="O26" i="28" s="1"/>
  <c r="O27" i="28" s="1"/>
  <c r="M4" i="28"/>
  <c r="M5" i="28" s="1"/>
  <c r="M6" i="28" s="1"/>
  <c r="M7" i="28" s="1"/>
  <c r="M8" i="28" s="1"/>
  <c r="M9" i="28" s="1"/>
  <c r="M10" i="28" s="1"/>
  <c r="M11" i="28" s="1"/>
  <c r="M12" i="28" s="1"/>
  <c r="M13" i="28" s="1"/>
  <c r="M14" i="28" s="1"/>
  <c r="M15" i="28" s="1"/>
  <c r="M16" i="28" s="1"/>
  <c r="M17" i="28" s="1"/>
  <c r="M18" i="28" s="1"/>
  <c r="M19" i="28" s="1"/>
  <c r="M20" i="28" s="1"/>
  <c r="M21" i="28" s="1"/>
  <c r="M22" i="28" s="1"/>
  <c r="M23" i="28" s="1"/>
  <c r="M24" i="28" s="1"/>
  <c r="M25" i="28" s="1"/>
  <c r="M26" i="28" s="1"/>
  <c r="M27" i="28" s="1"/>
  <c r="K4" i="28"/>
  <c r="AA4" i="31"/>
  <c r="AA5" i="31" s="1"/>
  <c r="AA6" i="31" s="1"/>
  <c r="AA7" i="31" s="1"/>
  <c r="AA8" i="31" s="1"/>
  <c r="AA9" i="31" s="1"/>
  <c r="AA10" i="31" s="1"/>
  <c r="AA11" i="31" s="1"/>
  <c r="AA12" i="31" s="1"/>
  <c r="AA13" i="31" s="1"/>
  <c r="AA14" i="31" s="1"/>
  <c r="AA15" i="31" s="1"/>
  <c r="AA16" i="31" s="1"/>
  <c r="AA17" i="31" s="1"/>
  <c r="AA18" i="31" s="1"/>
  <c r="AA19" i="31" s="1"/>
  <c r="AA20" i="31" s="1"/>
  <c r="AA21" i="31" s="1"/>
  <c r="AA22" i="31" s="1"/>
  <c r="AA23" i="31" s="1"/>
  <c r="AA24" i="31" s="1"/>
  <c r="AA25" i="31" s="1"/>
  <c r="AA26" i="31" s="1"/>
  <c r="AA27" i="31" s="1"/>
  <c r="W4" i="31"/>
  <c r="W5" i="31" s="1"/>
  <c r="W6" i="31" s="1"/>
  <c r="W7" i="31" s="1"/>
  <c r="W8" i="31" s="1"/>
  <c r="W9" i="31" s="1"/>
  <c r="W10" i="31" s="1"/>
  <c r="W11" i="31" s="1"/>
  <c r="W12" i="31" s="1"/>
  <c r="W13" i="31" s="1"/>
  <c r="W14" i="31" s="1"/>
  <c r="W15" i="31" s="1"/>
  <c r="W16" i="31" s="1"/>
  <c r="W17" i="31" s="1"/>
  <c r="W18" i="31" s="1"/>
  <c r="W19" i="31" s="1"/>
  <c r="W20" i="31" s="1"/>
  <c r="W21" i="31" s="1"/>
  <c r="W22" i="31" s="1"/>
  <c r="W23" i="31" s="1"/>
  <c r="W24" i="31" s="1"/>
  <c r="W25" i="31" s="1"/>
  <c r="W26" i="31" s="1"/>
  <c r="W27" i="31" s="1"/>
  <c r="S4" i="31"/>
  <c r="S5" i="31" s="1"/>
  <c r="S6" i="31" s="1"/>
  <c r="S7" i="31" s="1"/>
  <c r="S8" i="31" s="1"/>
  <c r="S9" i="31" s="1"/>
  <c r="S10" i="31" s="1"/>
  <c r="S11" i="31" s="1"/>
  <c r="S12" i="31" s="1"/>
  <c r="S13" i="31" s="1"/>
  <c r="S14" i="31" s="1"/>
  <c r="S15" i="31" s="1"/>
  <c r="S16" i="31" s="1"/>
  <c r="S17" i="31" s="1"/>
  <c r="S18" i="31" s="1"/>
  <c r="S19" i="31" s="1"/>
  <c r="S20" i="31" s="1"/>
  <c r="S21" i="31" s="1"/>
  <c r="S22" i="31" s="1"/>
  <c r="S23" i="31" s="1"/>
  <c r="S24" i="31" s="1"/>
  <c r="S25" i="31" s="1"/>
  <c r="S26" i="31" s="1"/>
  <c r="S27" i="31" s="1"/>
  <c r="O4" i="31"/>
  <c r="O5" i="31" s="1"/>
  <c r="O6" i="31" s="1"/>
  <c r="O7" i="31" s="1"/>
  <c r="O8" i="31" s="1"/>
  <c r="O9" i="31" s="1"/>
  <c r="O10" i="31" s="1"/>
  <c r="O11" i="31" s="1"/>
  <c r="O12" i="31" s="1"/>
  <c r="O13" i="31" s="1"/>
  <c r="O14" i="31" s="1"/>
  <c r="O15" i="31" s="1"/>
  <c r="O16" i="31" s="1"/>
  <c r="O17" i="31" s="1"/>
  <c r="O18" i="31" s="1"/>
  <c r="O19" i="31" s="1"/>
  <c r="O20" i="31" s="1"/>
  <c r="O21" i="31" s="1"/>
  <c r="O22" i="31" s="1"/>
  <c r="O23" i="31" s="1"/>
  <c r="O24" i="31" s="1"/>
  <c r="O25" i="31" s="1"/>
  <c r="O26" i="31" s="1"/>
  <c r="O27" i="31" s="1"/>
  <c r="M4" i="31"/>
  <c r="M5" i="31" s="1"/>
  <c r="M6" i="31" s="1"/>
  <c r="M7" i="31" s="1"/>
  <c r="M8" i="31" s="1"/>
  <c r="M9" i="31" s="1"/>
  <c r="M10" i="31" s="1"/>
  <c r="M11" i="31" s="1"/>
  <c r="M12" i="31" s="1"/>
  <c r="M13" i="31" s="1"/>
  <c r="M14" i="31" s="1"/>
  <c r="M15" i="31" s="1"/>
  <c r="M16" i="31" s="1"/>
  <c r="M17" i="31" s="1"/>
  <c r="M18" i="31" s="1"/>
  <c r="M19" i="31" s="1"/>
  <c r="M20" i="31" s="1"/>
  <c r="M21" i="31" s="1"/>
  <c r="M22" i="31" s="1"/>
  <c r="M23" i="31" s="1"/>
  <c r="M24" i="31" s="1"/>
  <c r="M25" i="31" s="1"/>
  <c r="M26" i="31" s="1"/>
  <c r="M27" i="31" s="1"/>
  <c r="K4" i="31"/>
  <c r="K5" i="31" s="1"/>
  <c r="K6" i="31" s="1"/>
  <c r="K7" i="31" s="1"/>
  <c r="K8" i="31" s="1"/>
  <c r="K9" i="31" s="1"/>
  <c r="K10" i="31" s="1"/>
  <c r="K11" i="31" s="1"/>
  <c r="K12" i="31" s="1"/>
  <c r="K13" i="31" s="1"/>
  <c r="K14" i="31" s="1"/>
  <c r="K15" i="31" s="1"/>
  <c r="K16" i="31" s="1"/>
  <c r="K17" i="31" s="1"/>
  <c r="K18" i="31" s="1"/>
  <c r="K19" i="31" s="1"/>
  <c r="K20" i="31" s="1"/>
  <c r="K21" i="31" s="1"/>
  <c r="K22" i="31" s="1"/>
  <c r="K23" i="31" s="1"/>
  <c r="K24" i="31" s="1"/>
  <c r="K25" i="31" s="1"/>
  <c r="K26" i="31" s="1"/>
  <c r="K27" i="31" s="1"/>
  <c r="AC32" i="33"/>
  <c r="AA4" i="26" l="1"/>
  <c r="AA5" i="26" s="1"/>
  <c r="AA6" i="26" s="1"/>
  <c r="AA7" i="26" s="1"/>
  <c r="AA8" i="26" s="1"/>
  <c r="AA9" i="26" s="1"/>
  <c r="AA10" i="26" s="1"/>
  <c r="AA11" i="26" s="1"/>
  <c r="AA12" i="26" s="1"/>
  <c r="AA13" i="26" s="1"/>
  <c r="AA14" i="26" s="1"/>
  <c r="AA15" i="26" s="1"/>
  <c r="AA16" i="26" s="1"/>
  <c r="AA17" i="26" s="1"/>
  <c r="AA18" i="26" s="1"/>
  <c r="AA19" i="26" s="1"/>
  <c r="AA20" i="26" s="1"/>
  <c r="AA21" i="26" s="1"/>
  <c r="AA22" i="26" s="1"/>
  <c r="AA23" i="26" s="1"/>
  <c r="AA24" i="26" s="1"/>
  <c r="AA25" i="26" s="1"/>
  <c r="AA26" i="26" s="1"/>
  <c r="AA27" i="26" s="1"/>
  <c r="W4" i="26"/>
  <c r="W5" i="26" s="1"/>
  <c r="W6" i="26" s="1"/>
  <c r="W7" i="26" s="1"/>
  <c r="W8" i="26" s="1"/>
  <c r="W9" i="26" s="1"/>
  <c r="W10" i="26" s="1"/>
  <c r="W11" i="26" s="1"/>
  <c r="W12" i="26" s="1"/>
  <c r="W13" i="26" s="1"/>
  <c r="W14" i="26" s="1"/>
  <c r="W15" i="26" s="1"/>
  <c r="W16" i="26" s="1"/>
  <c r="W17" i="26" s="1"/>
  <c r="W18" i="26" s="1"/>
  <c r="W19" i="26" s="1"/>
  <c r="W20" i="26" s="1"/>
  <c r="W21" i="26" s="1"/>
  <c r="W22" i="26" s="1"/>
  <c r="W23" i="26" s="1"/>
  <c r="W24" i="26" s="1"/>
  <c r="W25" i="26" s="1"/>
  <c r="W26" i="26" s="1"/>
  <c r="W27" i="26" s="1"/>
  <c r="S4" i="26"/>
  <c r="S5" i="26" s="1"/>
  <c r="S6" i="26" s="1"/>
  <c r="S7" i="26" s="1"/>
  <c r="S8" i="26" s="1"/>
  <c r="S9" i="26" s="1"/>
  <c r="S10" i="26" s="1"/>
  <c r="S11" i="26" s="1"/>
  <c r="S12" i="26" s="1"/>
  <c r="S13" i="26" s="1"/>
  <c r="S14" i="26" s="1"/>
  <c r="S15" i="26" s="1"/>
  <c r="S16" i="26" s="1"/>
  <c r="S17" i="26" s="1"/>
  <c r="S18" i="26" s="1"/>
  <c r="S19" i="26" s="1"/>
  <c r="S20" i="26" s="1"/>
  <c r="S21" i="26" s="1"/>
  <c r="S22" i="26" s="1"/>
  <c r="S23" i="26" s="1"/>
  <c r="S24" i="26" s="1"/>
  <c r="S25" i="26" s="1"/>
  <c r="S26" i="26" s="1"/>
  <c r="S27" i="26" s="1"/>
  <c r="O4" i="26"/>
  <c r="O5" i="26" s="1"/>
  <c r="O6" i="26" s="1"/>
  <c r="O7" i="26" s="1"/>
  <c r="O8" i="26" s="1"/>
  <c r="O9" i="26" s="1"/>
  <c r="O10" i="26" s="1"/>
  <c r="O11" i="26" s="1"/>
  <c r="O12" i="26" s="1"/>
  <c r="O13" i="26" s="1"/>
  <c r="O14" i="26" s="1"/>
  <c r="O15" i="26" s="1"/>
  <c r="O16" i="26" s="1"/>
  <c r="O17" i="26" s="1"/>
  <c r="O18" i="26" s="1"/>
  <c r="O19" i="26" s="1"/>
  <c r="O20" i="26" s="1"/>
  <c r="O21" i="26" s="1"/>
  <c r="O22" i="26" s="1"/>
  <c r="O23" i="26" s="1"/>
  <c r="O24" i="26" s="1"/>
  <c r="O25" i="26" s="1"/>
  <c r="O26" i="26" s="1"/>
  <c r="O27" i="26" s="1"/>
  <c r="M4" i="26"/>
  <c r="M5" i="26" s="1"/>
  <c r="M6" i="26" s="1"/>
  <c r="M7" i="26" s="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K4" i="26"/>
  <c r="K5" i="26" s="1"/>
  <c r="K6" i="26" s="1"/>
  <c r="K7" i="26" s="1"/>
  <c r="K8" i="26" s="1"/>
  <c r="K9" i="26" s="1"/>
  <c r="K10" i="26" s="1"/>
  <c r="K11" i="26" s="1"/>
  <c r="K12" i="26" s="1"/>
  <c r="K13" i="26" s="1"/>
  <c r="K14" i="26" s="1"/>
  <c r="K15" i="26" s="1"/>
  <c r="K16" i="26" s="1"/>
  <c r="K17" i="26" s="1"/>
  <c r="K18" i="26" s="1"/>
  <c r="K19" i="26" s="1"/>
  <c r="K20" i="26" s="1"/>
  <c r="K21" i="26" s="1"/>
  <c r="K22" i="26" s="1"/>
  <c r="K23" i="26" s="1"/>
  <c r="K24" i="26" s="1"/>
  <c r="K25" i="26" s="1"/>
  <c r="K26" i="26" s="1"/>
  <c r="K27" i="26" s="1"/>
  <c r="AL13" i="33" l="1"/>
  <c r="AL14" i="33"/>
  <c r="AL15" i="33"/>
  <c r="AL16" i="33"/>
  <c r="AL17" i="33"/>
  <c r="AL18" i="33"/>
  <c r="AL19" i="33"/>
  <c r="AL20" i="33"/>
  <c r="AL21" i="33"/>
  <c r="AL22" i="33"/>
  <c r="AL23" i="33"/>
  <c r="AL12" i="33"/>
  <c r="AL25" i="33"/>
  <c r="AL26" i="33"/>
  <c r="AL27" i="33"/>
  <c r="AL28" i="33"/>
  <c r="AL29" i="33"/>
  <c r="AL24" i="33"/>
  <c r="AL7" i="33"/>
  <c r="AL8" i="33"/>
  <c r="AL9" i="33"/>
  <c r="AL10" i="33"/>
  <c r="AL11" i="33"/>
  <c r="AL6" i="33"/>
  <c r="AK6" i="33"/>
  <c r="AK7" i="33" s="1"/>
  <c r="AK8" i="33" s="1"/>
  <c r="AK9" i="33" s="1"/>
  <c r="AK10" i="33" s="1"/>
  <c r="AK11" i="33" s="1"/>
  <c r="AK12" i="33" s="1"/>
  <c r="AK13" i="33" s="1"/>
  <c r="AK14" i="33" s="1"/>
  <c r="AK15" i="33" s="1"/>
  <c r="AK16" i="33" s="1"/>
  <c r="AK17" i="33" s="1"/>
  <c r="AK18" i="33" s="1"/>
  <c r="AK19" i="33" s="1"/>
  <c r="AK20" i="33" s="1"/>
  <c r="AK21" i="33" s="1"/>
  <c r="AK22" i="33" s="1"/>
  <c r="AK23" i="33" s="1"/>
  <c r="AK24" i="33" s="1"/>
  <c r="AK25" i="33" s="1"/>
  <c r="AK26" i="33" s="1"/>
  <c r="AK27" i="33" s="1"/>
  <c r="AK28" i="33" s="1"/>
  <c r="AK29" i="33" s="1"/>
  <c r="C27" i="46" l="1"/>
  <c r="C27" i="47"/>
  <c r="C17" i="46"/>
  <c r="C17" i="47"/>
  <c r="C19" i="46"/>
  <c r="C19" i="47"/>
  <c r="C18" i="46"/>
  <c r="C18" i="47"/>
  <c r="C8" i="46"/>
  <c r="C8" i="47"/>
  <c r="C16" i="46"/>
  <c r="C16" i="47"/>
  <c r="C11" i="46"/>
  <c r="C11" i="47"/>
  <c r="C15" i="46"/>
  <c r="C15" i="47"/>
  <c r="C6" i="46"/>
  <c r="C6" i="47"/>
  <c r="C22" i="46"/>
  <c r="C22" i="47"/>
  <c r="C14" i="46"/>
  <c r="C14" i="47"/>
  <c r="C5" i="46"/>
  <c r="D5" i="46" s="1"/>
  <c r="G5" i="46" s="1"/>
  <c r="F5" i="46" s="1"/>
  <c r="H27" i="46" s="1"/>
  <c r="W4" i="45" s="1"/>
  <c r="C5" i="47"/>
  <c r="C10" i="46"/>
  <c r="C10" i="47"/>
  <c r="C26" i="46"/>
  <c r="C26" i="47"/>
  <c r="C9" i="46"/>
  <c r="C9" i="47"/>
  <c r="C25" i="46"/>
  <c r="C25" i="47"/>
  <c r="C24" i="46"/>
  <c r="C24" i="47"/>
  <c r="C7" i="46"/>
  <c r="C7" i="47"/>
  <c r="C23" i="46"/>
  <c r="C23" i="47"/>
  <c r="C21" i="46"/>
  <c r="C21" i="47"/>
  <c r="C13" i="46"/>
  <c r="C13" i="47"/>
  <c r="C28" i="46"/>
  <c r="C28" i="47"/>
  <c r="C20" i="46"/>
  <c r="C20" i="47"/>
  <c r="C12" i="46"/>
  <c r="C12" i="47"/>
  <c r="Z30" i="33"/>
  <c r="F27" i="34"/>
  <c r="I82" i="34" s="1"/>
  <c r="E15" i="34"/>
  <c r="D11" i="34"/>
  <c r="C10" i="34"/>
  <c r="B9" i="34"/>
  <c r="H30" i="34" l="1"/>
  <c r="H82" i="34"/>
  <c r="D5" i="47"/>
  <c r="G5" i="47" s="1"/>
  <c r="F5" i="47" s="1"/>
  <c r="H27" i="47" s="1"/>
  <c r="Y4" i="45" s="1"/>
  <c r="D6" i="46"/>
  <c r="D7" i="46" s="1"/>
  <c r="E5" i="46"/>
  <c r="G22" i="33"/>
  <c r="D22" i="33"/>
  <c r="G19" i="33"/>
  <c r="D19" i="33"/>
  <c r="W3" i="33"/>
  <c r="Q3" i="33"/>
  <c r="O3" i="33"/>
  <c r="D3" i="3"/>
  <c r="C2" i="52" s="1"/>
  <c r="E3" i="3"/>
  <c r="D2" i="52" s="1"/>
  <c r="F3" i="3"/>
  <c r="E2" i="52" s="1"/>
  <c r="G3" i="3"/>
  <c r="F2" i="52" s="1"/>
  <c r="H3" i="3"/>
  <c r="G2" i="52" s="1"/>
  <c r="I3" i="3"/>
  <c r="H2" i="52" s="1"/>
  <c r="J3" i="3"/>
  <c r="I2" i="52" s="1"/>
  <c r="D4" i="3"/>
  <c r="E4" i="3"/>
  <c r="F4" i="3"/>
  <c r="G4" i="3"/>
  <c r="H4" i="3"/>
  <c r="I4" i="3"/>
  <c r="J4" i="3"/>
  <c r="C3" i="3"/>
  <c r="B2" i="52" s="1"/>
  <c r="C4" i="3"/>
  <c r="D2" i="3"/>
  <c r="E2" i="3"/>
  <c r="F2" i="3"/>
  <c r="G2" i="3"/>
  <c r="H2" i="3"/>
  <c r="I2" i="3"/>
  <c r="J2" i="3"/>
  <c r="C2" i="3"/>
  <c r="M3" i="33"/>
  <c r="L5" i="33"/>
  <c r="W2" i="33"/>
  <c r="U2" i="33"/>
  <c r="Q2" i="33"/>
  <c r="O2" i="33"/>
  <c r="M2" i="33"/>
  <c r="AX5" i="33"/>
  <c r="AB25" i="52" l="1"/>
  <c r="AB6" i="52"/>
  <c r="AB15" i="52"/>
  <c r="AB11" i="52"/>
  <c r="AB7" i="52"/>
  <c r="AB22" i="52"/>
  <c r="AB19" i="52"/>
  <c r="AB4" i="52"/>
  <c r="I83" i="52"/>
  <c r="AB9" i="52"/>
  <c r="AB20" i="52"/>
  <c r="AB10" i="52"/>
  <c r="AB17" i="52"/>
  <c r="AB5" i="52"/>
  <c r="AB18" i="52"/>
  <c r="AB26" i="52"/>
  <c r="AB24" i="52"/>
  <c r="AB8" i="52"/>
  <c r="AB14" i="52"/>
  <c r="AB23" i="52"/>
  <c r="AB16" i="52"/>
  <c r="AB21" i="52"/>
  <c r="AB27" i="52"/>
  <c r="AB12" i="52"/>
  <c r="AB13" i="52"/>
  <c r="X13" i="52"/>
  <c r="X11" i="52"/>
  <c r="X6" i="52"/>
  <c r="X7" i="52"/>
  <c r="H83" i="52"/>
  <c r="X10" i="52"/>
  <c r="X14" i="52"/>
  <c r="X9" i="52"/>
  <c r="X5" i="52"/>
  <c r="X12" i="52"/>
  <c r="X4" i="52"/>
  <c r="X8" i="52"/>
  <c r="X15" i="52"/>
  <c r="H31" i="52"/>
  <c r="G31" i="52"/>
  <c r="G83" i="52"/>
  <c r="G55" i="52"/>
  <c r="T6" i="52"/>
  <c r="T4" i="52"/>
  <c r="T8" i="52"/>
  <c r="T7" i="52"/>
  <c r="T9" i="52"/>
  <c r="T5" i="52"/>
  <c r="P4" i="52"/>
  <c r="P5" i="52"/>
  <c r="P6" i="52"/>
  <c r="D83" i="52"/>
  <c r="D55" i="52"/>
  <c r="D72" i="52"/>
  <c r="D31" i="52"/>
  <c r="B31" i="52"/>
  <c r="L4" i="52"/>
  <c r="B83" i="52"/>
  <c r="B72" i="52"/>
  <c r="B55" i="52"/>
  <c r="C2" i="50"/>
  <c r="C72" i="50" s="1"/>
  <c r="C2" i="51"/>
  <c r="B2" i="50"/>
  <c r="B31" i="50" s="1"/>
  <c r="B2" i="51"/>
  <c r="I2" i="50"/>
  <c r="AB13" i="50" s="1"/>
  <c r="I2" i="51"/>
  <c r="F2" i="50"/>
  <c r="F31" i="50" s="1"/>
  <c r="F2" i="51"/>
  <c r="G2" i="50"/>
  <c r="T4" i="50" s="1"/>
  <c r="G2" i="51"/>
  <c r="E2" i="50"/>
  <c r="E83" i="50" s="1"/>
  <c r="E2" i="51"/>
  <c r="H2" i="50"/>
  <c r="H31" i="50" s="1"/>
  <c r="H2" i="51"/>
  <c r="D2" i="50"/>
  <c r="D31" i="50" s="1"/>
  <c r="D2" i="51"/>
  <c r="B2" i="10"/>
  <c r="B31" i="10" s="1"/>
  <c r="B2" i="49"/>
  <c r="B2" i="48"/>
  <c r="G2" i="49"/>
  <c r="G2" i="48"/>
  <c r="F2" i="34"/>
  <c r="F31" i="34" s="1"/>
  <c r="F2" i="49"/>
  <c r="F2" i="48"/>
  <c r="H2" i="34"/>
  <c r="X6" i="34" s="1"/>
  <c r="H2" i="49"/>
  <c r="H2" i="48"/>
  <c r="E2" i="34"/>
  <c r="E83" i="34" s="1"/>
  <c r="E2" i="49"/>
  <c r="E2" i="48"/>
  <c r="D2" i="34"/>
  <c r="D31" i="34" s="1"/>
  <c r="D2" i="49"/>
  <c r="D2" i="48"/>
  <c r="I2" i="34"/>
  <c r="I83" i="34" s="1"/>
  <c r="I2" i="49"/>
  <c r="I2" i="48"/>
  <c r="C2" i="49"/>
  <c r="C2" i="48"/>
  <c r="G6" i="46"/>
  <c r="F6" i="46" s="1"/>
  <c r="H26" i="46" s="1"/>
  <c r="W5" i="45" s="1"/>
  <c r="E5" i="47"/>
  <c r="D6" i="47"/>
  <c r="G7" i="46"/>
  <c r="D8" i="46"/>
  <c r="C2" i="34"/>
  <c r="C2" i="8"/>
  <c r="G2" i="34"/>
  <c r="G2" i="8"/>
  <c r="B2" i="30"/>
  <c r="B2" i="31"/>
  <c r="B2" i="28"/>
  <c r="I2" i="13"/>
  <c r="I2" i="15"/>
  <c r="I2" i="18"/>
  <c r="I2" i="17"/>
  <c r="H2" i="31"/>
  <c r="H2" i="28"/>
  <c r="H2" i="30"/>
  <c r="H2" i="13"/>
  <c r="H2" i="15"/>
  <c r="H2" i="17"/>
  <c r="H2" i="18"/>
  <c r="G2" i="18"/>
  <c r="G2" i="13"/>
  <c r="G2" i="17"/>
  <c r="G2" i="15"/>
  <c r="G2" i="30"/>
  <c r="G2" i="31"/>
  <c r="G2" i="28"/>
  <c r="D2" i="30"/>
  <c r="D2" i="31"/>
  <c r="D2" i="28"/>
  <c r="D2" i="18"/>
  <c r="D2" i="13"/>
  <c r="D2" i="15"/>
  <c r="D2" i="17"/>
  <c r="I2" i="28"/>
  <c r="I2" i="31"/>
  <c r="I2" i="30"/>
  <c r="B2" i="17"/>
  <c r="B2" i="18"/>
  <c r="B2" i="13"/>
  <c r="B2" i="15"/>
  <c r="AY5" i="33"/>
  <c r="L6" i="33"/>
  <c r="L7" i="33" s="1"/>
  <c r="L8" i="33" s="1"/>
  <c r="L9" i="33" s="1"/>
  <c r="L10" i="33" s="1"/>
  <c r="L11" i="33" s="1"/>
  <c r="L12" i="33" s="1"/>
  <c r="L13" i="33" s="1"/>
  <c r="L14" i="33" s="1"/>
  <c r="L15" i="33" s="1"/>
  <c r="L16" i="33" s="1"/>
  <c r="L17" i="33" s="1"/>
  <c r="L18" i="33" s="1"/>
  <c r="L19" i="33" s="1"/>
  <c r="L20" i="33" s="1"/>
  <c r="L21" i="33" s="1"/>
  <c r="L22" i="33" s="1"/>
  <c r="L23" i="33" s="1"/>
  <c r="L24" i="33" s="1"/>
  <c r="L25" i="33" s="1"/>
  <c r="L26" i="33" s="1"/>
  <c r="L27" i="33" s="1"/>
  <c r="L28" i="33" s="1"/>
  <c r="L29" i="33" s="1"/>
  <c r="L30" i="33" s="1"/>
  <c r="L31" i="33" s="1"/>
  <c r="L32" i="33" s="1"/>
  <c r="L33" i="33" s="1"/>
  <c r="L34" i="33" s="1"/>
  <c r="L35" i="33" s="1"/>
  <c r="L36" i="33" s="1"/>
  <c r="L37" i="33" s="1"/>
  <c r="L38" i="33" s="1"/>
  <c r="L39" i="33" s="1"/>
  <c r="L40" i="33" s="1"/>
  <c r="L41" i="33" s="1"/>
  <c r="L42" i="33" s="1"/>
  <c r="L43" i="33" s="1"/>
  <c r="L44" i="33" s="1"/>
  <c r="L45" i="33" s="1"/>
  <c r="L46" i="33" s="1"/>
  <c r="L47" i="33" s="1"/>
  <c r="L48" i="33" s="1"/>
  <c r="L49" i="33" s="1"/>
  <c r="L50" i="33" s="1"/>
  <c r="L51" i="33" s="1"/>
  <c r="L52" i="33" s="1"/>
  <c r="L53" i="33" s="1"/>
  <c r="L54" i="33" s="1"/>
  <c r="L55" i="33" s="1"/>
  <c r="L56" i="33" s="1"/>
  <c r="L57" i="33" s="1"/>
  <c r="L58" i="33" s="1"/>
  <c r="L59" i="33" s="1"/>
  <c r="L60" i="33" s="1"/>
  <c r="L61" i="33" s="1"/>
  <c r="L62" i="33" s="1"/>
  <c r="L63" i="33" s="1"/>
  <c r="L64" i="33" s="1"/>
  <c r="L65" i="33" s="1"/>
  <c r="L66" i="33" s="1"/>
  <c r="L67" i="33" s="1"/>
  <c r="L68" i="33" s="1"/>
  <c r="L69" i="33" s="1"/>
  <c r="L70" i="33" s="1"/>
  <c r="L71" i="33" s="1"/>
  <c r="L72" i="33" s="1"/>
  <c r="L73" i="33" s="1"/>
  <c r="L74" i="33" s="1"/>
  <c r="L75" i="33" s="1"/>
  <c r="L76" i="33" s="1"/>
  <c r="L77" i="33" s="1"/>
  <c r="L78" i="33" s="1"/>
  <c r="L79" i="33" s="1"/>
  <c r="L80" i="33" s="1"/>
  <c r="L81" i="33" s="1"/>
  <c r="L82" i="33" s="1"/>
  <c r="L83" i="33" s="1"/>
  <c r="L84" i="33" s="1"/>
  <c r="L85" i="33" s="1"/>
  <c r="L86" i="33" s="1"/>
  <c r="L87" i="33" s="1"/>
  <c r="L88" i="33" s="1"/>
  <c r="L89" i="33" s="1"/>
  <c r="L90" i="33" s="1"/>
  <c r="L91" i="33" s="1"/>
  <c r="L92" i="33" s="1"/>
  <c r="L93" i="33" s="1"/>
  <c r="L94" i="33" s="1"/>
  <c r="L95" i="33" s="1"/>
  <c r="L96" i="33" s="1"/>
  <c r="L97" i="33" s="1"/>
  <c r="L98" i="33" s="1"/>
  <c r="L99" i="33" s="1"/>
  <c r="L100" i="33" s="1"/>
  <c r="L101" i="33" s="1"/>
  <c r="B2" i="34"/>
  <c r="B2" i="4"/>
  <c r="C16" i="3"/>
  <c r="C13" i="3"/>
  <c r="B16" i="3"/>
  <c r="B13" i="3"/>
  <c r="C10" i="3"/>
  <c r="B10" i="3"/>
  <c r="B34" i="3"/>
  <c r="B28" i="3"/>
  <c r="B22" i="3"/>
  <c r="I2" i="16"/>
  <c r="H2" i="16"/>
  <c r="G2" i="16"/>
  <c r="F2" i="16"/>
  <c r="E2" i="16"/>
  <c r="D2" i="16"/>
  <c r="C2" i="16"/>
  <c r="B2" i="16"/>
  <c r="I2" i="14"/>
  <c r="H2" i="14"/>
  <c r="G2" i="14"/>
  <c r="F2" i="14"/>
  <c r="E2" i="14"/>
  <c r="D2" i="14"/>
  <c r="C2" i="14"/>
  <c r="B2" i="14"/>
  <c r="I2" i="12"/>
  <c r="H2" i="12"/>
  <c r="G2" i="12"/>
  <c r="F2" i="12"/>
  <c r="E2" i="12"/>
  <c r="D2" i="12"/>
  <c r="C2" i="12"/>
  <c r="B2" i="12"/>
  <c r="I2" i="11"/>
  <c r="H2" i="11"/>
  <c r="G2" i="11"/>
  <c r="F2" i="11"/>
  <c r="E2" i="11"/>
  <c r="D2" i="11"/>
  <c r="C2" i="11"/>
  <c r="B2" i="11"/>
  <c r="I2" i="10"/>
  <c r="H2" i="10"/>
  <c r="G2" i="10"/>
  <c r="F2" i="10"/>
  <c r="E2" i="10"/>
  <c r="D2" i="10"/>
  <c r="C2" i="10"/>
  <c r="I2" i="9"/>
  <c r="H2" i="9"/>
  <c r="G2" i="9"/>
  <c r="F2" i="9"/>
  <c r="E2" i="9"/>
  <c r="D2" i="9"/>
  <c r="C2" i="9"/>
  <c r="B2" i="9"/>
  <c r="I2" i="8"/>
  <c r="H2" i="8"/>
  <c r="F2" i="8"/>
  <c r="E2" i="8"/>
  <c r="D2" i="8"/>
  <c r="B2" i="8"/>
  <c r="I2" i="7"/>
  <c r="H2" i="7"/>
  <c r="G2" i="7"/>
  <c r="F2" i="7"/>
  <c r="E2" i="7"/>
  <c r="D2" i="7"/>
  <c r="C2" i="7"/>
  <c r="B2" i="7"/>
  <c r="I2" i="6"/>
  <c r="H2" i="6"/>
  <c r="G2" i="6"/>
  <c r="F2" i="6"/>
  <c r="E2" i="6"/>
  <c r="D2" i="6"/>
  <c r="C2" i="6"/>
  <c r="B2" i="6"/>
  <c r="I2" i="5"/>
  <c r="H2" i="5"/>
  <c r="G2" i="5"/>
  <c r="F2" i="5"/>
  <c r="E2" i="5"/>
  <c r="D2" i="5"/>
  <c r="C2" i="5"/>
  <c r="B2" i="5"/>
  <c r="I2" i="4"/>
  <c r="H2" i="4"/>
  <c r="G2" i="4"/>
  <c r="F2" i="4"/>
  <c r="E2" i="4"/>
  <c r="D2" i="4"/>
  <c r="C2" i="4"/>
  <c r="I2" i="2"/>
  <c r="I83" i="2" s="1"/>
  <c r="H2" i="2"/>
  <c r="G2" i="2"/>
  <c r="F2" i="2"/>
  <c r="E2" i="2"/>
  <c r="D2" i="2"/>
  <c r="C2" i="2"/>
  <c r="B2" i="2"/>
  <c r="I2" i="32"/>
  <c r="H2" i="32"/>
  <c r="G2" i="32"/>
  <c r="F2" i="32"/>
  <c r="E2" i="32"/>
  <c r="D2" i="32"/>
  <c r="C2" i="32"/>
  <c r="B2" i="32"/>
  <c r="I2" i="25"/>
  <c r="H2" i="25"/>
  <c r="G2" i="25"/>
  <c r="F2" i="25"/>
  <c r="E2" i="25"/>
  <c r="D2" i="25"/>
  <c r="C2" i="25"/>
  <c r="B2" i="25"/>
  <c r="I2" i="19"/>
  <c r="H2" i="19"/>
  <c r="G2" i="19"/>
  <c r="F2" i="19"/>
  <c r="E2" i="19"/>
  <c r="D2" i="19"/>
  <c r="C2" i="19"/>
  <c r="B2" i="19"/>
  <c r="I2" i="22"/>
  <c r="H2" i="22"/>
  <c r="G2" i="22"/>
  <c r="F2" i="22"/>
  <c r="E2" i="22"/>
  <c r="D2" i="22"/>
  <c r="C2" i="22"/>
  <c r="B2" i="22"/>
  <c r="I2" i="27"/>
  <c r="H2" i="27"/>
  <c r="G2" i="27"/>
  <c r="F2" i="27"/>
  <c r="E2" i="27"/>
  <c r="D2" i="27"/>
  <c r="C2" i="27"/>
  <c r="B2" i="27"/>
  <c r="I2" i="29"/>
  <c r="H2" i="29"/>
  <c r="G2" i="29"/>
  <c r="F2" i="29"/>
  <c r="E2" i="29"/>
  <c r="D2" i="29"/>
  <c r="C2" i="29"/>
  <c r="B2" i="29"/>
  <c r="I2" i="21"/>
  <c r="H2" i="21"/>
  <c r="G2" i="21"/>
  <c r="F2" i="21"/>
  <c r="E2" i="21"/>
  <c r="D2" i="21"/>
  <c r="C2" i="21"/>
  <c r="B2" i="21"/>
  <c r="I2" i="20"/>
  <c r="H2" i="20"/>
  <c r="G2" i="20"/>
  <c r="F2" i="20"/>
  <c r="E2" i="20"/>
  <c r="D2" i="20"/>
  <c r="C2" i="20"/>
  <c r="B2" i="20"/>
  <c r="I2" i="26"/>
  <c r="H2" i="26"/>
  <c r="G2" i="26"/>
  <c r="D2" i="26"/>
  <c r="B2" i="26"/>
  <c r="N26" i="33"/>
  <c r="U14" i="33"/>
  <c r="U22" i="33"/>
  <c r="U19" i="33"/>
  <c r="U11" i="33"/>
  <c r="W24" i="33"/>
  <c r="O19" i="33"/>
  <c r="Q21" i="33"/>
  <c r="O24" i="33"/>
  <c r="S11" i="33"/>
  <c r="N4" i="33"/>
  <c r="S8" i="33"/>
  <c r="N5" i="33"/>
  <c r="U26" i="33"/>
  <c r="S10" i="33"/>
  <c r="Q15" i="33"/>
  <c r="W25" i="33"/>
  <c r="W4" i="33"/>
  <c r="S7" i="33"/>
  <c r="W26" i="33"/>
  <c r="S29" i="33"/>
  <c r="V4" i="33"/>
  <c r="S23" i="33"/>
  <c r="Q7" i="33"/>
  <c r="Q18" i="33"/>
  <c r="S5" i="33"/>
  <c r="S21" i="33"/>
  <c r="U9" i="33"/>
  <c r="U23" i="33"/>
  <c r="N20" i="33"/>
  <c r="O25" i="33"/>
  <c r="U17" i="33"/>
  <c r="O14" i="33"/>
  <c r="W17" i="33"/>
  <c r="O20" i="33"/>
  <c r="S26" i="33"/>
  <c r="W7" i="33"/>
  <c r="N24" i="33"/>
  <c r="W5" i="33"/>
  <c r="S18" i="33"/>
  <c r="O6" i="33"/>
  <c r="P4" i="33"/>
  <c r="S17" i="33"/>
  <c r="U21" i="33"/>
  <c r="S13" i="33"/>
  <c r="Q28" i="33"/>
  <c r="U13" i="33"/>
  <c r="S12" i="33"/>
  <c r="W13" i="33"/>
  <c r="Q10" i="33"/>
  <c r="W18" i="33"/>
  <c r="Q20" i="33"/>
  <c r="N19" i="33"/>
  <c r="S25" i="33"/>
  <c r="T4" i="33"/>
  <c r="Q16" i="33"/>
  <c r="O4" i="33"/>
  <c r="W10" i="33"/>
  <c r="N18" i="33"/>
  <c r="Q5" i="33"/>
  <c r="P5" i="33"/>
  <c r="W21" i="33"/>
  <c r="N22" i="33"/>
  <c r="O11" i="33"/>
  <c r="U28" i="33"/>
  <c r="S19" i="33"/>
  <c r="U15" i="33"/>
  <c r="W22" i="33"/>
  <c r="U20" i="33"/>
  <c r="S22" i="33"/>
  <c r="U7" i="33"/>
  <c r="S28" i="33"/>
  <c r="U24" i="33"/>
  <c r="N23" i="33"/>
  <c r="S6" i="33"/>
  <c r="O17" i="33"/>
  <c r="O15" i="33"/>
  <c r="W11" i="33"/>
  <c r="M5" i="33"/>
  <c r="Q14" i="33"/>
  <c r="S15" i="33"/>
  <c r="S4" i="33"/>
  <c r="Q24" i="33"/>
  <c r="O18" i="33"/>
  <c r="N25" i="33"/>
  <c r="U5" i="33"/>
  <c r="S9" i="33"/>
  <c r="O12" i="33"/>
  <c r="O22" i="33"/>
  <c r="O27" i="33"/>
  <c r="O7" i="33"/>
  <c r="N29" i="33"/>
  <c r="W23" i="33"/>
  <c r="U6" i="33"/>
  <c r="Q29" i="33"/>
  <c r="O13" i="33"/>
  <c r="U29" i="33"/>
  <c r="W16" i="33"/>
  <c r="W6" i="33"/>
  <c r="Q23" i="33"/>
  <c r="W12" i="33"/>
  <c r="W14" i="33"/>
  <c r="X4" i="33"/>
  <c r="O10" i="33"/>
  <c r="U16" i="33"/>
  <c r="U18" i="33"/>
  <c r="O26" i="33"/>
  <c r="O29" i="33"/>
  <c r="W15" i="33"/>
  <c r="Q25" i="33"/>
  <c r="U4" i="33"/>
  <c r="O21" i="33"/>
  <c r="U10" i="33"/>
  <c r="S24" i="33"/>
  <c r="Q13" i="33"/>
  <c r="O23" i="33"/>
  <c r="Q17" i="33"/>
  <c r="N28" i="33"/>
  <c r="S27" i="33"/>
  <c r="Q12" i="33"/>
  <c r="W27" i="33"/>
  <c r="O8" i="33"/>
  <c r="O5" i="33"/>
  <c r="W20" i="33"/>
  <c r="Q19" i="33"/>
  <c r="S14" i="33"/>
  <c r="W8" i="33"/>
  <c r="U12" i="33"/>
  <c r="Q4" i="33"/>
  <c r="U27" i="33"/>
  <c r="Q22" i="33"/>
  <c r="N27" i="33"/>
  <c r="Q6" i="33"/>
  <c r="W9" i="33"/>
  <c r="R4" i="33"/>
  <c r="W28" i="33"/>
  <c r="Q26" i="33"/>
  <c r="O16" i="33"/>
  <c r="Q9" i="33"/>
  <c r="Q27" i="33"/>
  <c r="S16" i="33"/>
  <c r="W29" i="33"/>
  <c r="O9" i="33"/>
  <c r="W19" i="33"/>
  <c r="N21" i="33"/>
  <c r="Q8" i="33"/>
  <c r="U8" i="33"/>
  <c r="S20" i="33"/>
  <c r="O28" i="33"/>
  <c r="Q11" i="33"/>
  <c r="U25" i="33"/>
  <c r="C2" i="30" l="1"/>
  <c r="AC4" i="52"/>
  <c r="AC3" i="52"/>
  <c r="AC6" i="52"/>
  <c r="AC7" i="52"/>
  <c r="AC5" i="52"/>
  <c r="Y3" i="52"/>
  <c r="Y7" i="52"/>
  <c r="Y6" i="52"/>
  <c r="Y4" i="52"/>
  <c r="Y5" i="52"/>
  <c r="Q3" i="52"/>
  <c r="U4" i="52"/>
  <c r="U3" i="52"/>
  <c r="U6" i="52"/>
  <c r="U5" i="52"/>
  <c r="U7" i="52"/>
  <c r="F31" i="52"/>
  <c r="F83" i="52"/>
  <c r="F55" i="52"/>
  <c r="Q7" i="52"/>
  <c r="Q4" i="52"/>
  <c r="Q6" i="52"/>
  <c r="Q5" i="52"/>
  <c r="E55" i="52"/>
  <c r="E83" i="52"/>
  <c r="E31" i="52"/>
  <c r="L4" i="50"/>
  <c r="N4" i="52"/>
  <c r="N5" i="52"/>
  <c r="C31" i="52"/>
  <c r="C83" i="52"/>
  <c r="C72" i="52"/>
  <c r="J71" i="52" s="1"/>
  <c r="C55" i="52"/>
  <c r="AB14" i="50"/>
  <c r="H83" i="50"/>
  <c r="X7" i="50"/>
  <c r="AB10" i="50"/>
  <c r="AB15" i="50"/>
  <c r="AB16" i="50"/>
  <c r="AB26" i="50"/>
  <c r="AB23" i="50"/>
  <c r="X5" i="50"/>
  <c r="X11" i="50"/>
  <c r="E55" i="50"/>
  <c r="D55" i="34"/>
  <c r="X15" i="50"/>
  <c r="B72" i="50"/>
  <c r="I83" i="50"/>
  <c r="AB5" i="50"/>
  <c r="X10" i="50"/>
  <c r="AB18" i="50"/>
  <c r="P4" i="34"/>
  <c r="X13" i="50"/>
  <c r="X9" i="50"/>
  <c r="AB8" i="50"/>
  <c r="AB20" i="50"/>
  <c r="AB9" i="50"/>
  <c r="X4" i="50"/>
  <c r="X8" i="50"/>
  <c r="AB7" i="50"/>
  <c r="AB12" i="50"/>
  <c r="AB11" i="50"/>
  <c r="X14" i="50"/>
  <c r="AB19" i="50"/>
  <c r="AB25" i="50"/>
  <c r="AB21" i="50"/>
  <c r="AB24" i="50"/>
  <c r="X12" i="50"/>
  <c r="AB22" i="50"/>
  <c r="AB4" i="50"/>
  <c r="AB6" i="50"/>
  <c r="X6" i="50"/>
  <c r="AB17" i="50"/>
  <c r="AB27" i="50"/>
  <c r="N5" i="50"/>
  <c r="F55" i="50"/>
  <c r="T9" i="50"/>
  <c r="E31" i="50"/>
  <c r="G31" i="50"/>
  <c r="G83" i="50"/>
  <c r="C31" i="50"/>
  <c r="T5" i="50"/>
  <c r="C83" i="50"/>
  <c r="G55" i="50"/>
  <c r="N4" i="50"/>
  <c r="T6" i="50"/>
  <c r="B55" i="50"/>
  <c r="C55" i="50"/>
  <c r="T7" i="50"/>
  <c r="B83" i="50"/>
  <c r="T8" i="50"/>
  <c r="D72" i="50"/>
  <c r="P4" i="51"/>
  <c r="P5" i="51"/>
  <c r="P6" i="51"/>
  <c r="D55" i="51"/>
  <c r="D72" i="51"/>
  <c r="D83" i="51"/>
  <c r="D31" i="51"/>
  <c r="F83" i="51"/>
  <c r="F55" i="51"/>
  <c r="F31" i="51"/>
  <c r="D55" i="50"/>
  <c r="F83" i="50"/>
  <c r="X6" i="51"/>
  <c r="X9" i="51"/>
  <c r="H83" i="51"/>
  <c r="X4" i="51"/>
  <c r="X7" i="51"/>
  <c r="X10" i="51"/>
  <c r="X12" i="51"/>
  <c r="X5" i="51"/>
  <c r="X15" i="51"/>
  <c r="X8" i="51"/>
  <c r="X14" i="51"/>
  <c r="X13" i="51"/>
  <c r="X11" i="51"/>
  <c r="H31" i="51"/>
  <c r="AB6" i="51"/>
  <c r="AB27" i="51"/>
  <c r="AB22" i="51"/>
  <c r="AB17" i="51"/>
  <c r="AB19" i="51"/>
  <c r="AB25" i="51"/>
  <c r="AB9" i="51"/>
  <c r="AB12" i="51"/>
  <c r="AB24" i="51"/>
  <c r="AB11" i="51"/>
  <c r="AB7" i="51"/>
  <c r="AB8" i="51"/>
  <c r="AB14" i="51"/>
  <c r="AB23" i="51"/>
  <c r="AB4" i="51"/>
  <c r="AB18" i="51"/>
  <c r="AB13" i="51"/>
  <c r="AB15" i="51"/>
  <c r="AB20" i="51"/>
  <c r="AB10" i="51"/>
  <c r="AB16" i="51"/>
  <c r="AB21" i="51"/>
  <c r="AB5" i="51"/>
  <c r="AB26" i="51"/>
  <c r="I83" i="51"/>
  <c r="P6" i="50"/>
  <c r="D83" i="50"/>
  <c r="E31" i="51"/>
  <c r="E83" i="51"/>
  <c r="E55" i="51"/>
  <c r="B72" i="51"/>
  <c r="L4" i="51"/>
  <c r="B31" i="51"/>
  <c r="B55" i="51"/>
  <c r="B83" i="51"/>
  <c r="P4" i="50"/>
  <c r="P5" i="50"/>
  <c r="G55" i="51"/>
  <c r="T4" i="51"/>
  <c r="T7" i="51"/>
  <c r="T8" i="51"/>
  <c r="T9" i="51"/>
  <c r="G31" i="51"/>
  <c r="T5" i="51"/>
  <c r="G83" i="51"/>
  <c r="T6" i="51"/>
  <c r="C55" i="51"/>
  <c r="N4" i="51"/>
  <c r="N5" i="51"/>
  <c r="C72" i="51"/>
  <c r="C31" i="51"/>
  <c r="C83" i="51"/>
  <c r="P5" i="34"/>
  <c r="P6" i="34"/>
  <c r="AB20" i="34"/>
  <c r="X7" i="34"/>
  <c r="H83" i="34"/>
  <c r="X8" i="34"/>
  <c r="X15" i="34"/>
  <c r="AB16" i="34"/>
  <c r="E55" i="34"/>
  <c r="AB17" i="34"/>
  <c r="AB26" i="34"/>
  <c r="X5" i="34"/>
  <c r="AB4" i="34"/>
  <c r="X12" i="34"/>
  <c r="AB11" i="34"/>
  <c r="X11" i="34"/>
  <c r="L4" i="10"/>
  <c r="X13" i="34"/>
  <c r="AB9" i="34"/>
  <c r="AB18" i="34"/>
  <c r="AB21" i="34"/>
  <c r="AB22" i="34"/>
  <c r="AB6" i="34"/>
  <c r="B55" i="10"/>
  <c r="X14" i="34"/>
  <c r="AB13" i="34"/>
  <c r="AB8" i="34"/>
  <c r="AB5" i="34"/>
  <c r="AB23" i="34"/>
  <c r="X4" i="34"/>
  <c r="AB7" i="34"/>
  <c r="AB19" i="34"/>
  <c r="AB15" i="34"/>
  <c r="E31" i="34"/>
  <c r="X9" i="34"/>
  <c r="AB14" i="34"/>
  <c r="AB10" i="34"/>
  <c r="AB12" i="34"/>
  <c r="H31" i="34"/>
  <c r="X10" i="34"/>
  <c r="AB27" i="34"/>
  <c r="AB24" i="34"/>
  <c r="AB25" i="34"/>
  <c r="B72" i="10"/>
  <c r="B83" i="10"/>
  <c r="F55" i="34"/>
  <c r="F83" i="34"/>
  <c r="F31" i="48"/>
  <c r="F83" i="48"/>
  <c r="F55" i="48"/>
  <c r="F31" i="49"/>
  <c r="F55" i="49"/>
  <c r="F83" i="49"/>
  <c r="D83" i="49"/>
  <c r="D72" i="49"/>
  <c r="D31" i="49"/>
  <c r="P5" i="49"/>
  <c r="D55" i="49"/>
  <c r="P4" i="49"/>
  <c r="P6" i="49"/>
  <c r="D83" i="34"/>
  <c r="N5" i="48"/>
  <c r="C72" i="48"/>
  <c r="N4" i="48"/>
  <c r="C83" i="48"/>
  <c r="C31" i="48"/>
  <c r="C55" i="48"/>
  <c r="E55" i="48"/>
  <c r="E83" i="48"/>
  <c r="E31" i="48"/>
  <c r="D72" i="34"/>
  <c r="C31" i="49"/>
  <c r="N4" i="49"/>
  <c r="N5" i="49"/>
  <c r="C55" i="49"/>
  <c r="C83" i="49"/>
  <c r="C72" i="49"/>
  <c r="E83" i="49"/>
  <c r="E55" i="49"/>
  <c r="E31" i="49"/>
  <c r="T6" i="48"/>
  <c r="T4" i="48"/>
  <c r="G31" i="48"/>
  <c r="T5" i="48"/>
  <c r="T8" i="48"/>
  <c r="T9" i="48"/>
  <c r="G83" i="48"/>
  <c r="G55" i="48"/>
  <c r="T7" i="48"/>
  <c r="AB26" i="48"/>
  <c r="AB12" i="48"/>
  <c r="AB27" i="48"/>
  <c r="AB16" i="48"/>
  <c r="AB19" i="48"/>
  <c r="AB4" i="48"/>
  <c r="AB22" i="48"/>
  <c r="AB23" i="48"/>
  <c r="AB24" i="48"/>
  <c r="AB6" i="48"/>
  <c r="AB18" i="48"/>
  <c r="AB25" i="48"/>
  <c r="AB14" i="48"/>
  <c r="I83" i="48"/>
  <c r="AB9" i="48"/>
  <c r="AB15" i="48"/>
  <c r="AB5" i="48"/>
  <c r="AB20" i="48"/>
  <c r="AB21" i="48"/>
  <c r="AB13" i="48"/>
  <c r="AB7" i="48"/>
  <c r="AB10" i="48"/>
  <c r="AB11" i="48"/>
  <c r="AB8" i="48"/>
  <c r="AB17" i="48"/>
  <c r="G31" i="49"/>
  <c r="T4" i="49"/>
  <c r="G55" i="49"/>
  <c r="T9" i="49"/>
  <c r="T5" i="49"/>
  <c r="T6" i="49"/>
  <c r="T7" i="49"/>
  <c r="G83" i="49"/>
  <c r="T8" i="49"/>
  <c r="AB25" i="49"/>
  <c r="AB23" i="49"/>
  <c r="AB11" i="49"/>
  <c r="AB7" i="49"/>
  <c r="AB21" i="49"/>
  <c r="AB18" i="49"/>
  <c r="AB22" i="49"/>
  <c r="AB9" i="49"/>
  <c r="AB16" i="49"/>
  <c r="AB20" i="49"/>
  <c r="AB10" i="49"/>
  <c r="AB26" i="49"/>
  <c r="AB27" i="49"/>
  <c r="AB15" i="49"/>
  <c r="AB14" i="49"/>
  <c r="AB13" i="49"/>
  <c r="AB17" i="49"/>
  <c r="AB24" i="49"/>
  <c r="AB8" i="49"/>
  <c r="AB4" i="49"/>
  <c r="AB12" i="49"/>
  <c r="AB5" i="49"/>
  <c r="AB6" i="49"/>
  <c r="AB19" i="49"/>
  <c r="I83" i="49"/>
  <c r="X15" i="48"/>
  <c r="X5" i="48"/>
  <c r="X8" i="48"/>
  <c r="X13" i="48"/>
  <c r="X6" i="48"/>
  <c r="X7" i="48"/>
  <c r="X4" i="48"/>
  <c r="X10" i="48"/>
  <c r="X9" i="48"/>
  <c r="X14" i="48"/>
  <c r="X12" i="48"/>
  <c r="X11" i="48"/>
  <c r="H31" i="48"/>
  <c r="H83" i="48"/>
  <c r="B72" i="48"/>
  <c r="B31" i="48"/>
  <c r="L4" i="48"/>
  <c r="B83" i="48"/>
  <c r="B55" i="48"/>
  <c r="X13" i="49"/>
  <c r="X8" i="49"/>
  <c r="X9" i="49"/>
  <c r="H83" i="49"/>
  <c r="X11" i="49"/>
  <c r="X7" i="49"/>
  <c r="X15" i="49"/>
  <c r="X4" i="49"/>
  <c r="X12" i="49"/>
  <c r="X10" i="49"/>
  <c r="X6" i="49"/>
  <c r="X14" i="49"/>
  <c r="X5" i="49"/>
  <c r="H31" i="49"/>
  <c r="L4" i="49"/>
  <c r="B55" i="49"/>
  <c r="B83" i="49"/>
  <c r="B72" i="49"/>
  <c r="B31" i="49"/>
  <c r="P4" i="48"/>
  <c r="D72" i="48"/>
  <c r="D55" i="48"/>
  <c r="D83" i="48"/>
  <c r="P5" i="48"/>
  <c r="D31" i="48"/>
  <c r="P6" i="48"/>
  <c r="F7" i="46"/>
  <c r="H25" i="46" s="1"/>
  <c r="W6" i="45" s="1"/>
  <c r="E6" i="46"/>
  <c r="G6" i="47"/>
  <c r="F6" i="47" s="1"/>
  <c r="D7" i="47"/>
  <c r="G8" i="46"/>
  <c r="F8" i="46" s="1"/>
  <c r="D9" i="46"/>
  <c r="B55" i="20"/>
  <c r="B31" i="20"/>
  <c r="B83" i="20"/>
  <c r="B72" i="20"/>
  <c r="B31" i="21"/>
  <c r="B83" i="21"/>
  <c r="B55" i="21"/>
  <c r="B72" i="21"/>
  <c r="B31" i="29"/>
  <c r="B55" i="29"/>
  <c r="B83" i="29"/>
  <c r="B72" i="29"/>
  <c r="B31" i="27"/>
  <c r="B83" i="27"/>
  <c r="B55" i="27"/>
  <c r="B72" i="27"/>
  <c r="B31" i="22"/>
  <c r="B55" i="22"/>
  <c r="B83" i="22"/>
  <c r="B72" i="22"/>
  <c r="B83" i="19"/>
  <c r="B31" i="19"/>
  <c r="B55" i="19"/>
  <c r="B72" i="19"/>
  <c r="B55" i="25"/>
  <c r="B31" i="25"/>
  <c r="B72" i="25"/>
  <c r="B83" i="25"/>
  <c r="B55" i="32"/>
  <c r="B72" i="32"/>
  <c r="B83" i="32"/>
  <c r="B31" i="32"/>
  <c r="B31" i="2"/>
  <c r="B55" i="2"/>
  <c r="B83" i="2"/>
  <c r="B72" i="2"/>
  <c r="C55" i="4"/>
  <c r="C72" i="4"/>
  <c r="C31" i="4"/>
  <c r="C83" i="4"/>
  <c r="C55" i="5"/>
  <c r="C31" i="5"/>
  <c r="C72" i="5"/>
  <c r="C83" i="5"/>
  <c r="C72" i="7"/>
  <c r="C55" i="7"/>
  <c r="C31" i="7"/>
  <c r="C83" i="7"/>
  <c r="D55" i="8"/>
  <c r="D83" i="8"/>
  <c r="D72" i="8"/>
  <c r="D31" i="8"/>
  <c r="E31" i="9"/>
  <c r="E83" i="9"/>
  <c r="E55" i="9"/>
  <c r="F55" i="10"/>
  <c r="F31" i="10"/>
  <c r="F83" i="10"/>
  <c r="F83" i="11"/>
  <c r="F55" i="11"/>
  <c r="F31" i="11"/>
  <c r="F55" i="12"/>
  <c r="F31" i="12"/>
  <c r="F83" i="12"/>
  <c r="F31" i="14"/>
  <c r="F83" i="14"/>
  <c r="F55" i="14"/>
  <c r="F55" i="16"/>
  <c r="F83" i="16"/>
  <c r="F31" i="16"/>
  <c r="D31" i="17"/>
  <c r="D83" i="17"/>
  <c r="D55" i="17"/>
  <c r="D72" i="17"/>
  <c r="G31" i="31"/>
  <c r="G83" i="31"/>
  <c r="G55" i="31"/>
  <c r="C31" i="20"/>
  <c r="C55" i="20"/>
  <c r="C83" i="20"/>
  <c r="C72" i="20"/>
  <c r="C55" i="21"/>
  <c r="C72" i="21"/>
  <c r="C31" i="21"/>
  <c r="C83" i="21"/>
  <c r="C31" i="29"/>
  <c r="C72" i="29"/>
  <c r="C83" i="29"/>
  <c r="C55" i="29"/>
  <c r="C55" i="27"/>
  <c r="C83" i="27"/>
  <c r="C72" i="27"/>
  <c r="C31" i="27"/>
  <c r="C31" i="22"/>
  <c r="C83" i="22"/>
  <c r="C72" i="22"/>
  <c r="C55" i="22"/>
  <c r="C55" i="19"/>
  <c r="C72" i="19"/>
  <c r="C83" i="19"/>
  <c r="C31" i="19"/>
  <c r="C83" i="25"/>
  <c r="C31" i="25"/>
  <c r="C55" i="25"/>
  <c r="C72" i="25"/>
  <c r="C31" i="32"/>
  <c r="C83" i="32"/>
  <c r="C55" i="32"/>
  <c r="C72" i="32"/>
  <c r="C55" i="2"/>
  <c r="C31" i="2"/>
  <c r="C83" i="2"/>
  <c r="C72" i="2"/>
  <c r="D31" i="4"/>
  <c r="D72" i="4"/>
  <c r="D55" i="4"/>
  <c r="D83" i="4"/>
  <c r="D83" i="5"/>
  <c r="D31" i="5"/>
  <c r="D55" i="5"/>
  <c r="D72" i="5"/>
  <c r="D31" i="7"/>
  <c r="D83" i="7"/>
  <c r="D55" i="7"/>
  <c r="D72" i="7"/>
  <c r="E55" i="8"/>
  <c r="E83" i="8"/>
  <c r="E31" i="8"/>
  <c r="F31" i="9"/>
  <c r="F83" i="9"/>
  <c r="F55" i="9"/>
  <c r="G31" i="10"/>
  <c r="G83" i="10"/>
  <c r="G55" i="10"/>
  <c r="G31" i="11"/>
  <c r="G83" i="11"/>
  <c r="G55" i="11"/>
  <c r="G55" i="12"/>
  <c r="G83" i="12"/>
  <c r="G31" i="12"/>
  <c r="G55" i="14"/>
  <c r="G31" i="14"/>
  <c r="G83" i="14"/>
  <c r="G55" i="16"/>
  <c r="G83" i="16"/>
  <c r="G31" i="16"/>
  <c r="B31" i="15"/>
  <c r="B72" i="15"/>
  <c r="B83" i="15"/>
  <c r="B55" i="15"/>
  <c r="D31" i="15"/>
  <c r="D83" i="15"/>
  <c r="D55" i="15"/>
  <c r="D72" i="15"/>
  <c r="G55" i="30"/>
  <c r="G31" i="30"/>
  <c r="G83" i="30"/>
  <c r="B31" i="28"/>
  <c r="B55" i="28"/>
  <c r="B72" i="28"/>
  <c r="B83" i="28"/>
  <c r="D31" i="20"/>
  <c r="D83" i="20"/>
  <c r="D55" i="20"/>
  <c r="D72" i="20"/>
  <c r="D31" i="21"/>
  <c r="D83" i="21"/>
  <c r="D72" i="21"/>
  <c r="D55" i="21"/>
  <c r="D83" i="29"/>
  <c r="D31" i="29"/>
  <c r="D55" i="29"/>
  <c r="D72" i="29"/>
  <c r="D83" i="27"/>
  <c r="D72" i="27"/>
  <c r="D31" i="27"/>
  <c r="D55" i="27"/>
  <c r="D55" i="22"/>
  <c r="D72" i="22"/>
  <c r="D31" i="22"/>
  <c r="D83" i="22"/>
  <c r="D31" i="19"/>
  <c r="D83" i="19"/>
  <c r="D55" i="19"/>
  <c r="D72" i="19"/>
  <c r="D31" i="25"/>
  <c r="D83" i="25"/>
  <c r="D55" i="25"/>
  <c r="D72" i="25"/>
  <c r="D31" i="32"/>
  <c r="D55" i="32"/>
  <c r="D83" i="32"/>
  <c r="D72" i="32"/>
  <c r="D31" i="2"/>
  <c r="D55" i="2"/>
  <c r="D83" i="2"/>
  <c r="D72" i="2"/>
  <c r="E83" i="4"/>
  <c r="E31" i="4"/>
  <c r="E55" i="4"/>
  <c r="E55" i="5"/>
  <c r="E31" i="5"/>
  <c r="E83" i="5"/>
  <c r="E55" i="7"/>
  <c r="E83" i="7"/>
  <c r="E31" i="7"/>
  <c r="F55" i="8"/>
  <c r="F83" i="8"/>
  <c r="F31" i="8"/>
  <c r="G83" i="9"/>
  <c r="G55" i="9"/>
  <c r="G31" i="9"/>
  <c r="B72" i="13"/>
  <c r="B83" i="13"/>
  <c r="B31" i="13"/>
  <c r="B55" i="13"/>
  <c r="D55" i="13"/>
  <c r="D31" i="13"/>
  <c r="D83" i="13"/>
  <c r="D72" i="13"/>
  <c r="G55" i="15"/>
  <c r="G31" i="15"/>
  <c r="G83" i="15"/>
  <c r="B83" i="31"/>
  <c r="B31" i="31"/>
  <c r="B55" i="31"/>
  <c r="B72" i="31"/>
  <c r="B31" i="26"/>
  <c r="B55" i="26"/>
  <c r="B83" i="26"/>
  <c r="B72" i="26"/>
  <c r="E55" i="20"/>
  <c r="E31" i="20"/>
  <c r="E83" i="20"/>
  <c r="E31" i="21"/>
  <c r="E55" i="21"/>
  <c r="E83" i="21"/>
  <c r="E55" i="29"/>
  <c r="E31" i="29"/>
  <c r="E83" i="29"/>
  <c r="E31" i="27"/>
  <c r="E55" i="27"/>
  <c r="E83" i="27"/>
  <c r="E83" i="22"/>
  <c r="E31" i="22"/>
  <c r="E55" i="22"/>
  <c r="E55" i="19"/>
  <c r="E31" i="19"/>
  <c r="E83" i="19"/>
  <c r="E55" i="25"/>
  <c r="E31" i="25"/>
  <c r="E83" i="25"/>
  <c r="E55" i="32"/>
  <c r="E83" i="32"/>
  <c r="E31" i="32"/>
  <c r="E55" i="2"/>
  <c r="E83" i="2"/>
  <c r="E31" i="2"/>
  <c r="F55" i="4"/>
  <c r="F31" i="4"/>
  <c r="F83" i="4"/>
  <c r="F31" i="5"/>
  <c r="F55" i="5"/>
  <c r="F83" i="5"/>
  <c r="F55" i="7"/>
  <c r="F31" i="7"/>
  <c r="F83" i="7"/>
  <c r="B55" i="18"/>
  <c r="B31" i="18"/>
  <c r="B72" i="18"/>
  <c r="B83" i="18"/>
  <c r="D72" i="18"/>
  <c r="D31" i="18"/>
  <c r="D55" i="18"/>
  <c r="D83" i="18"/>
  <c r="G31" i="17"/>
  <c r="G83" i="17"/>
  <c r="G55" i="17"/>
  <c r="B55" i="30"/>
  <c r="B83" i="30"/>
  <c r="B72" i="30"/>
  <c r="B31" i="30"/>
  <c r="D55" i="26"/>
  <c r="D31" i="26"/>
  <c r="D72" i="26"/>
  <c r="D83" i="26"/>
  <c r="F31" i="20"/>
  <c r="F55" i="20"/>
  <c r="F83" i="20"/>
  <c r="F31" i="21"/>
  <c r="F55" i="21"/>
  <c r="F83" i="21"/>
  <c r="F31" i="29"/>
  <c r="F55" i="29"/>
  <c r="F83" i="29"/>
  <c r="F83" i="27"/>
  <c r="F55" i="27"/>
  <c r="F31" i="27"/>
  <c r="F55" i="22"/>
  <c r="F31" i="22"/>
  <c r="F83" i="22"/>
  <c r="F31" i="19"/>
  <c r="F55" i="19"/>
  <c r="F83" i="19"/>
  <c r="F55" i="25"/>
  <c r="F83" i="25"/>
  <c r="F31" i="25"/>
  <c r="F83" i="32"/>
  <c r="F31" i="32"/>
  <c r="F55" i="32"/>
  <c r="F31" i="2"/>
  <c r="F55" i="2"/>
  <c r="F83" i="2"/>
  <c r="G55" i="4"/>
  <c r="G83" i="4"/>
  <c r="G31" i="4"/>
  <c r="G31" i="5"/>
  <c r="G55" i="5"/>
  <c r="G83" i="5"/>
  <c r="G83" i="7"/>
  <c r="G31" i="7"/>
  <c r="G55" i="7"/>
  <c r="B31" i="11"/>
  <c r="B55" i="11"/>
  <c r="B83" i="11"/>
  <c r="B72" i="11"/>
  <c r="B55" i="12"/>
  <c r="B31" i="12"/>
  <c r="B72" i="12"/>
  <c r="B83" i="12"/>
  <c r="B31" i="14"/>
  <c r="B83" i="14"/>
  <c r="B55" i="14"/>
  <c r="B72" i="14"/>
  <c r="B55" i="16"/>
  <c r="B31" i="16"/>
  <c r="B83" i="16"/>
  <c r="B72" i="16"/>
  <c r="B55" i="17"/>
  <c r="B31" i="17"/>
  <c r="B83" i="17"/>
  <c r="B72" i="17"/>
  <c r="D31" i="28"/>
  <c r="D55" i="28"/>
  <c r="D72" i="28"/>
  <c r="D83" i="28"/>
  <c r="G83" i="13"/>
  <c r="G55" i="13"/>
  <c r="G31" i="13"/>
  <c r="G31" i="8"/>
  <c r="G55" i="8"/>
  <c r="G83" i="8"/>
  <c r="G31" i="26"/>
  <c r="G83" i="26"/>
  <c r="G55" i="26"/>
  <c r="G55" i="20"/>
  <c r="G31" i="20"/>
  <c r="G83" i="20"/>
  <c r="G55" i="21"/>
  <c r="G83" i="21"/>
  <c r="G31" i="21"/>
  <c r="G55" i="29"/>
  <c r="G83" i="29"/>
  <c r="G31" i="29"/>
  <c r="G55" i="27"/>
  <c r="G31" i="27"/>
  <c r="G83" i="27"/>
  <c r="G31" i="22"/>
  <c r="G55" i="22"/>
  <c r="G83" i="22"/>
  <c r="G31" i="19"/>
  <c r="G83" i="19"/>
  <c r="G55" i="19"/>
  <c r="G55" i="25"/>
  <c r="G31" i="25"/>
  <c r="G83" i="25"/>
  <c r="G55" i="32"/>
  <c r="G83" i="32"/>
  <c r="G31" i="32"/>
  <c r="G55" i="2"/>
  <c r="G31" i="2"/>
  <c r="G83" i="2"/>
  <c r="B31" i="9"/>
  <c r="B83" i="9"/>
  <c r="B55" i="9"/>
  <c r="B72" i="9"/>
  <c r="C55" i="10"/>
  <c r="C31" i="10"/>
  <c r="C83" i="10"/>
  <c r="C72" i="10"/>
  <c r="C55" i="11"/>
  <c r="C72" i="11"/>
  <c r="C31" i="11"/>
  <c r="C83" i="11"/>
  <c r="C83" i="12"/>
  <c r="C31" i="12"/>
  <c r="C72" i="12"/>
  <c r="C55" i="12"/>
  <c r="C55" i="14"/>
  <c r="C31" i="14"/>
  <c r="C72" i="14"/>
  <c r="C83" i="14"/>
  <c r="C83" i="16"/>
  <c r="C31" i="16"/>
  <c r="C55" i="16"/>
  <c r="C72" i="16"/>
  <c r="B83" i="4"/>
  <c r="B31" i="4"/>
  <c r="B72" i="4"/>
  <c r="B55" i="4"/>
  <c r="D31" i="31"/>
  <c r="D55" i="31"/>
  <c r="D83" i="31"/>
  <c r="D72" i="31"/>
  <c r="G55" i="18"/>
  <c r="G31" i="18"/>
  <c r="G83" i="18"/>
  <c r="T6" i="34"/>
  <c r="G83" i="34"/>
  <c r="G31" i="34"/>
  <c r="G55" i="34"/>
  <c r="C83" i="9"/>
  <c r="C31" i="9"/>
  <c r="C55" i="9"/>
  <c r="C72" i="9"/>
  <c r="D31" i="10"/>
  <c r="D55" i="10"/>
  <c r="D72" i="10"/>
  <c r="D83" i="10"/>
  <c r="D31" i="11"/>
  <c r="D83" i="11"/>
  <c r="D55" i="11"/>
  <c r="D72" i="11"/>
  <c r="D31" i="12"/>
  <c r="D83" i="12"/>
  <c r="D55" i="12"/>
  <c r="D72" i="12"/>
  <c r="D72" i="14"/>
  <c r="D31" i="14"/>
  <c r="D83" i="14"/>
  <c r="D55" i="14"/>
  <c r="D31" i="16"/>
  <c r="D83" i="16"/>
  <c r="D72" i="16"/>
  <c r="D55" i="16"/>
  <c r="B55" i="34"/>
  <c r="B31" i="34"/>
  <c r="B72" i="34"/>
  <c r="B83" i="34"/>
  <c r="D83" i="30"/>
  <c r="D31" i="30"/>
  <c r="D55" i="30"/>
  <c r="D72" i="30"/>
  <c r="C55" i="8"/>
  <c r="C31" i="8"/>
  <c r="C83" i="8"/>
  <c r="C72" i="8"/>
  <c r="B55" i="5"/>
  <c r="B31" i="5"/>
  <c r="B72" i="5"/>
  <c r="B83" i="5"/>
  <c r="B72" i="7"/>
  <c r="B31" i="7"/>
  <c r="B83" i="7"/>
  <c r="B55" i="7"/>
  <c r="B83" i="8"/>
  <c r="B31" i="8"/>
  <c r="B55" i="8"/>
  <c r="B72" i="8"/>
  <c r="D55" i="9"/>
  <c r="D72" i="9"/>
  <c r="D31" i="9"/>
  <c r="D83" i="9"/>
  <c r="E55" i="10"/>
  <c r="E31" i="10"/>
  <c r="E83" i="10"/>
  <c r="E55" i="11"/>
  <c r="E31" i="11"/>
  <c r="E83" i="11"/>
  <c r="E31" i="12"/>
  <c r="E55" i="12"/>
  <c r="E83" i="12"/>
  <c r="E83" i="14"/>
  <c r="E55" i="14"/>
  <c r="E31" i="14"/>
  <c r="E55" i="16"/>
  <c r="E83" i="16"/>
  <c r="E31" i="16"/>
  <c r="G83" i="28"/>
  <c r="G31" i="28"/>
  <c r="G55" i="28"/>
  <c r="C31" i="34"/>
  <c r="C83" i="34"/>
  <c r="C55" i="34"/>
  <c r="C72" i="34"/>
  <c r="N4" i="34"/>
  <c r="N5" i="34"/>
  <c r="T8" i="34"/>
  <c r="T4" i="34"/>
  <c r="T7" i="34"/>
  <c r="T9" i="34"/>
  <c r="T5" i="34"/>
  <c r="C2" i="31"/>
  <c r="AB27" i="2"/>
  <c r="AB15" i="2"/>
  <c r="AB6" i="2"/>
  <c r="AB19" i="2"/>
  <c r="AB5" i="2"/>
  <c r="AB7" i="2"/>
  <c r="AB14" i="2"/>
  <c r="AB26" i="2"/>
  <c r="AB11" i="2"/>
  <c r="AB22" i="2"/>
  <c r="AB17" i="2"/>
  <c r="AB10" i="2"/>
  <c r="AB13" i="2"/>
  <c r="AB9" i="2"/>
  <c r="AB25" i="2"/>
  <c r="AB4" i="2"/>
  <c r="AB21" i="2"/>
  <c r="AB24" i="2"/>
  <c r="AB20" i="2"/>
  <c r="AB18" i="2"/>
  <c r="AB16" i="2"/>
  <c r="AB8" i="2"/>
  <c r="AB23" i="2"/>
  <c r="AB12" i="2"/>
  <c r="B55" i="6"/>
  <c r="B31" i="6"/>
  <c r="B72" i="6"/>
  <c r="B83" i="6"/>
  <c r="C83" i="6"/>
  <c r="C31" i="6"/>
  <c r="C72" i="6"/>
  <c r="C55" i="6"/>
  <c r="C2" i="28"/>
  <c r="E2" i="15"/>
  <c r="E55" i="6"/>
  <c r="E83" i="6"/>
  <c r="E31" i="6"/>
  <c r="C2" i="15"/>
  <c r="E2" i="17"/>
  <c r="C2" i="13"/>
  <c r="E2" i="28"/>
  <c r="E2" i="13"/>
  <c r="C2" i="17"/>
  <c r="F55" i="6"/>
  <c r="F31" i="6"/>
  <c r="F83" i="6"/>
  <c r="C2" i="26"/>
  <c r="G31" i="6"/>
  <c r="G83" i="6"/>
  <c r="G55" i="6"/>
  <c r="C2" i="18"/>
  <c r="E2" i="31"/>
  <c r="E2" i="18"/>
  <c r="D31" i="6"/>
  <c r="D83" i="6"/>
  <c r="D55" i="6"/>
  <c r="D72" i="6"/>
  <c r="E2" i="26"/>
  <c r="E2" i="30"/>
  <c r="L4" i="11"/>
  <c r="L4" i="12"/>
  <c r="L4" i="13"/>
  <c r="L4" i="14"/>
  <c r="L4" i="15"/>
  <c r="L4" i="16"/>
  <c r="L4" i="17"/>
  <c r="L4" i="18"/>
  <c r="L4" i="5"/>
  <c r="L4" i="6"/>
  <c r="L4" i="7"/>
  <c r="L4" i="8"/>
  <c r="L4" i="9"/>
  <c r="L4" i="4"/>
  <c r="L4" i="31"/>
  <c r="L4" i="21"/>
  <c r="L4" i="22"/>
  <c r="L4" i="2"/>
  <c r="L4" i="28"/>
  <c r="L4" i="20"/>
  <c r="L4" i="27"/>
  <c r="L4" i="25"/>
  <c r="L4" i="26"/>
  <c r="L4" i="30"/>
  <c r="L4" i="29"/>
  <c r="L4" i="19"/>
  <c r="L4" i="32"/>
  <c r="L4" i="34"/>
  <c r="D32" i="3"/>
  <c r="D26" i="3"/>
  <c r="D20" i="3"/>
  <c r="D31" i="3"/>
  <c r="D25" i="3"/>
  <c r="D19" i="3"/>
  <c r="D30" i="3"/>
  <c r="D24" i="3"/>
  <c r="D18" i="3"/>
  <c r="D15" i="3"/>
  <c r="D12" i="3"/>
  <c r="D9" i="3"/>
  <c r="D10" i="3"/>
  <c r="P2" i="3" s="1"/>
  <c r="D16" i="3"/>
  <c r="T2" i="3" s="1"/>
  <c r="D13" i="3"/>
  <c r="R2" i="3" s="1"/>
  <c r="L4" i="3"/>
  <c r="L5" i="3" s="1"/>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B84" i="52" l="1"/>
  <c r="H32" i="52"/>
  <c r="C32" i="52"/>
  <c r="D32" i="52"/>
  <c r="F32" i="52"/>
  <c r="E32" i="52"/>
  <c r="B32" i="52"/>
  <c r="J32" i="52"/>
  <c r="K34" i="52" s="1"/>
  <c r="F84" i="52"/>
  <c r="D73" i="52"/>
  <c r="B73" i="52"/>
  <c r="B56" i="52"/>
  <c r="E84" i="52"/>
  <c r="D84" i="52"/>
  <c r="I84" i="52"/>
  <c r="K73" i="52"/>
  <c r="K71" i="52"/>
  <c r="K72" i="52"/>
  <c r="F56" i="52"/>
  <c r="C56" i="52"/>
  <c r="G56" i="52"/>
  <c r="H84" i="52"/>
  <c r="E56" i="52"/>
  <c r="C84" i="52"/>
  <c r="J84" i="52"/>
  <c r="D56" i="52"/>
  <c r="G32" i="52"/>
  <c r="G84" i="52"/>
  <c r="C73" i="52"/>
  <c r="J54" i="52"/>
  <c r="B73" i="50"/>
  <c r="M72" i="50" s="1"/>
  <c r="Y3" i="50"/>
  <c r="F32" i="50"/>
  <c r="Y6" i="50"/>
  <c r="AC7" i="50"/>
  <c r="G32" i="50"/>
  <c r="AC3" i="50"/>
  <c r="B32" i="50"/>
  <c r="Y5" i="50"/>
  <c r="J32" i="50"/>
  <c r="K35" i="50" s="1"/>
  <c r="AC5" i="50"/>
  <c r="Y4" i="50"/>
  <c r="AC4" i="50"/>
  <c r="Y7" i="50"/>
  <c r="Q3" i="50"/>
  <c r="H84" i="50"/>
  <c r="D73" i="50"/>
  <c r="AC6" i="50"/>
  <c r="J71" i="50"/>
  <c r="K73" i="50" s="1"/>
  <c r="E56" i="50"/>
  <c r="H32" i="50"/>
  <c r="C73" i="50"/>
  <c r="E32" i="50"/>
  <c r="D32" i="50"/>
  <c r="C56" i="50"/>
  <c r="U4" i="50"/>
  <c r="Q6" i="50"/>
  <c r="Q5" i="50"/>
  <c r="E84" i="50"/>
  <c r="C32" i="50"/>
  <c r="J54" i="50"/>
  <c r="K55" i="50" s="1"/>
  <c r="G56" i="50"/>
  <c r="Q4" i="34"/>
  <c r="D56" i="50"/>
  <c r="F56" i="50"/>
  <c r="U3" i="50"/>
  <c r="G84" i="50"/>
  <c r="B56" i="50"/>
  <c r="U6" i="50"/>
  <c r="J84" i="50"/>
  <c r="K102" i="50" s="1"/>
  <c r="B84" i="50"/>
  <c r="Q7" i="50"/>
  <c r="U7" i="50"/>
  <c r="I84" i="50"/>
  <c r="Q4" i="50"/>
  <c r="U5" i="50"/>
  <c r="F84" i="50"/>
  <c r="C84" i="50"/>
  <c r="D84" i="50"/>
  <c r="Q5" i="34"/>
  <c r="Y6" i="51"/>
  <c r="Y5" i="51"/>
  <c r="Y4" i="51"/>
  <c r="Y3" i="51"/>
  <c r="Y8" i="51"/>
  <c r="Y7" i="51"/>
  <c r="G84" i="51"/>
  <c r="B84" i="51"/>
  <c r="C84" i="51"/>
  <c r="J84" i="51"/>
  <c r="D84" i="51"/>
  <c r="F84" i="51"/>
  <c r="I84" i="51"/>
  <c r="E84" i="51"/>
  <c r="H84" i="51"/>
  <c r="U7" i="51"/>
  <c r="U5" i="51"/>
  <c r="U6" i="51"/>
  <c r="U4" i="51"/>
  <c r="U3" i="51"/>
  <c r="F56" i="51"/>
  <c r="D56" i="51"/>
  <c r="C56" i="51"/>
  <c r="J54" i="51"/>
  <c r="B56" i="51"/>
  <c r="G56" i="51"/>
  <c r="E56" i="51"/>
  <c r="D32" i="51"/>
  <c r="E32" i="51"/>
  <c r="F32" i="51"/>
  <c r="B32" i="51"/>
  <c r="G32" i="51"/>
  <c r="C32" i="51"/>
  <c r="H32" i="51"/>
  <c r="J32" i="51"/>
  <c r="D73" i="51"/>
  <c r="J71" i="51"/>
  <c r="C73" i="51"/>
  <c r="B73" i="51"/>
  <c r="AC5" i="51"/>
  <c r="AC3" i="51"/>
  <c r="AC8" i="51"/>
  <c r="AC7" i="51"/>
  <c r="AC6" i="51"/>
  <c r="AC4" i="51"/>
  <c r="Q8" i="51"/>
  <c r="Q4" i="51"/>
  <c r="Q6" i="51"/>
  <c r="Q5" i="51"/>
  <c r="Q3" i="51"/>
  <c r="Q7" i="51"/>
  <c r="Q7" i="34"/>
  <c r="Q3" i="34"/>
  <c r="Q6" i="34"/>
  <c r="AC5" i="34"/>
  <c r="Y3" i="34"/>
  <c r="Y7" i="34"/>
  <c r="Y4" i="34"/>
  <c r="AC6" i="34"/>
  <c r="Y6" i="34"/>
  <c r="Y5" i="34"/>
  <c r="AC7" i="34"/>
  <c r="AC4" i="34"/>
  <c r="AC3" i="34"/>
  <c r="E7" i="46"/>
  <c r="B32" i="49"/>
  <c r="D32" i="48"/>
  <c r="B84" i="49"/>
  <c r="B56" i="49"/>
  <c r="B56" i="48"/>
  <c r="C73" i="48"/>
  <c r="Y5" i="49"/>
  <c r="Y6" i="49"/>
  <c r="Y3" i="49"/>
  <c r="Y7" i="49"/>
  <c r="Y4" i="49"/>
  <c r="AC5" i="49"/>
  <c r="AC4" i="49"/>
  <c r="AC3" i="49"/>
  <c r="AC7" i="49"/>
  <c r="AC6" i="49"/>
  <c r="J84" i="48"/>
  <c r="I84" i="48"/>
  <c r="AC5" i="48"/>
  <c r="AC3" i="48"/>
  <c r="AC6" i="48"/>
  <c r="AC7" i="48"/>
  <c r="AC4" i="48"/>
  <c r="G84" i="48"/>
  <c r="E56" i="49"/>
  <c r="D73" i="49"/>
  <c r="J71" i="49"/>
  <c r="D84" i="48"/>
  <c r="B84" i="48"/>
  <c r="E84" i="49"/>
  <c r="E32" i="48"/>
  <c r="D84" i="49"/>
  <c r="D56" i="48"/>
  <c r="J32" i="49"/>
  <c r="H32" i="49"/>
  <c r="G56" i="49"/>
  <c r="J54" i="49"/>
  <c r="C73" i="49"/>
  <c r="E84" i="48"/>
  <c r="F84" i="49"/>
  <c r="D73" i="48"/>
  <c r="J71" i="48"/>
  <c r="B32" i="48"/>
  <c r="J84" i="49"/>
  <c r="I84" i="49"/>
  <c r="U6" i="49"/>
  <c r="U5" i="49"/>
  <c r="U4" i="49"/>
  <c r="U7" i="49"/>
  <c r="U3" i="49"/>
  <c r="C84" i="49"/>
  <c r="E56" i="48"/>
  <c r="F56" i="49"/>
  <c r="Q5" i="48"/>
  <c r="Q6" i="48"/>
  <c r="Q7" i="48"/>
  <c r="Q4" i="48"/>
  <c r="Q3" i="48"/>
  <c r="H84" i="49"/>
  <c r="B73" i="48"/>
  <c r="Y4" i="48"/>
  <c r="Y5" i="48"/>
  <c r="Y6" i="48"/>
  <c r="Y3" i="48"/>
  <c r="Y7" i="48"/>
  <c r="G32" i="49"/>
  <c r="G32" i="48"/>
  <c r="C56" i="49"/>
  <c r="C56" i="48"/>
  <c r="Q3" i="49"/>
  <c r="Q4" i="49"/>
  <c r="Q7" i="49"/>
  <c r="Q5" i="49"/>
  <c r="Q6" i="49"/>
  <c r="F32" i="49"/>
  <c r="H84" i="48"/>
  <c r="G84" i="49"/>
  <c r="U3" i="48"/>
  <c r="U7" i="48"/>
  <c r="U6" i="48"/>
  <c r="U5" i="48"/>
  <c r="U4" i="48"/>
  <c r="C32" i="48"/>
  <c r="D56" i="49"/>
  <c r="F56" i="48"/>
  <c r="B73" i="49"/>
  <c r="H32" i="48"/>
  <c r="J32" i="48"/>
  <c r="C84" i="48"/>
  <c r="F84" i="48"/>
  <c r="G56" i="48"/>
  <c r="J54" i="48"/>
  <c r="E32" i="49"/>
  <c r="C32" i="49"/>
  <c r="D32" i="49"/>
  <c r="F32" i="48"/>
  <c r="G7" i="47"/>
  <c r="F7" i="47" s="1"/>
  <c r="D8" i="47"/>
  <c r="H26" i="47"/>
  <c r="Y5" i="45" s="1"/>
  <c r="E6" i="47"/>
  <c r="B73" i="29"/>
  <c r="G9" i="46"/>
  <c r="F9" i="46" s="1"/>
  <c r="D10" i="46"/>
  <c r="H24" i="46"/>
  <c r="W7" i="45" s="1"/>
  <c r="E8" i="46"/>
  <c r="C73" i="34"/>
  <c r="J54" i="34"/>
  <c r="K55" i="34" s="1"/>
  <c r="D73" i="10"/>
  <c r="B56" i="10"/>
  <c r="F56" i="2"/>
  <c r="D56" i="10"/>
  <c r="C73" i="22"/>
  <c r="E55" i="26"/>
  <c r="E31" i="26"/>
  <c r="E83" i="26"/>
  <c r="F2" i="13"/>
  <c r="E55" i="13"/>
  <c r="E31" i="13"/>
  <c r="E83" i="13"/>
  <c r="C56" i="5"/>
  <c r="G56" i="5"/>
  <c r="J54" i="5"/>
  <c r="D56" i="5"/>
  <c r="B56" i="5"/>
  <c r="D56" i="16"/>
  <c r="G56" i="10"/>
  <c r="B73" i="16"/>
  <c r="J71" i="16"/>
  <c r="D73" i="16"/>
  <c r="E56" i="2"/>
  <c r="D56" i="25"/>
  <c r="D56" i="20"/>
  <c r="C56" i="2"/>
  <c r="F56" i="10"/>
  <c r="B73" i="19"/>
  <c r="J71" i="19"/>
  <c r="C73" i="19"/>
  <c r="D73" i="19"/>
  <c r="B73" i="27"/>
  <c r="D73" i="27"/>
  <c r="C73" i="27"/>
  <c r="J71" i="27"/>
  <c r="B73" i="21"/>
  <c r="J71" i="21"/>
  <c r="C73" i="21"/>
  <c r="D73" i="21"/>
  <c r="E83" i="28"/>
  <c r="E31" i="28"/>
  <c r="E55" i="28"/>
  <c r="E31" i="15"/>
  <c r="E83" i="15"/>
  <c r="E55" i="15"/>
  <c r="B56" i="7"/>
  <c r="D56" i="7"/>
  <c r="E56" i="7"/>
  <c r="G56" i="7"/>
  <c r="C56" i="7"/>
  <c r="F56" i="7"/>
  <c r="J54" i="7"/>
  <c r="J54" i="10"/>
  <c r="C73" i="16"/>
  <c r="C56" i="12"/>
  <c r="C73" i="10"/>
  <c r="J71" i="12"/>
  <c r="C73" i="12"/>
  <c r="D73" i="12"/>
  <c r="B73" i="12"/>
  <c r="F56" i="5"/>
  <c r="D56" i="2"/>
  <c r="C73" i="32"/>
  <c r="E56" i="19"/>
  <c r="J54" i="19"/>
  <c r="G56" i="19"/>
  <c r="C56" i="19"/>
  <c r="B56" i="19"/>
  <c r="D56" i="19"/>
  <c r="F56" i="19"/>
  <c r="G56" i="27"/>
  <c r="E56" i="27"/>
  <c r="B56" i="27"/>
  <c r="C56" i="27"/>
  <c r="J54" i="27"/>
  <c r="F56" i="27"/>
  <c r="E56" i="21"/>
  <c r="F56" i="21"/>
  <c r="C56" i="21"/>
  <c r="B56" i="21"/>
  <c r="J54" i="21"/>
  <c r="G56" i="21"/>
  <c r="C55" i="13"/>
  <c r="C31" i="13"/>
  <c r="C83" i="13"/>
  <c r="C72" i="13"/>
  <c r="B73" i="13" s="1"/>
  <c r="C31" i="28"/>
  <c r="C83" i="28"/>
  <c r="C55" i="28"/>
  <c r="C72" i="28"/>
  <c r="C73" i="28" s="1"/>
  <c r="G56" i="32"/>
  <c r="C73" i="4"/>
  <c r="J71" i="32"/>
  <c r="B73" i="32"/>
  <c r="D73" i="32"/>
  <c r="C31" i="26"/>
  <c r="C83" i="26"/>
  <c r="C72" i="26"/>
  <c r="B73" i="26" s="1"/>
  <c r="C55" i="26"/>
  <c r="E55" i="17"/>
  <c r="E83" i="17"/>
  <c r="E31" i="17"/>
  <c r="C72" i="31"/>
  <c r="B73" i="31" s="1"/>
  <c r="C83" i="31"/>
  <c r="C31" i="31"/>
  <c r="C55" i="31"/>
  <c r="G32" i="34"/>
  <c r="J54" i="16"/>
  <c r="G56" i="16"/>
  <c r="F56" i="16"/>
  <c r="B56" i="16"/>
  <c r="C56" i="16"/>
  <c r="E56" i="16"/>
  <c r="D56" i="12"/>
  <c r="G56" i="12"/>
  <c r="F56" i="12"/>
  <c r="J54" i="12"/>
  <c r="B56" i="12"/>
  <c r="E56" i="12"/>
  <c r="E56" i="5"/>
  <c r="D56" i="27"/>
  <c r="D56" i="21"/>
  <c r="E56" i="32"/>
  <c r="F56" i="32"/>
  <c r="B56" i="32"/>
  <c r="D56" i="32"/>
  <c r="C56" i="32"/>
  <c r="J54" i="32"/>
  <c r="C31" i="30"/>
  <c r="C72" i="30"/>
  <c r="J71" i="30" s="1"/>
  <c r="C55" i="30"/>
  <c r="C83" i="30"/>
  <c r="B73" i="7"/>
  <c r="J71" i="7"/>
  <c r="D73" i="7"/>
  <c r="C73" i="7"/>
  <c r="B84" i="34"/>
  <c r="I84" i="34"/>
  <c r="H84" i="34"/>
  <c r="C84" i="34"/>
  <c r="G84" i="34"/>
  <c r="D84" i="34"/>
  <c r="J84" i="34"/>
  <c r="E84" i="34"/>
  <c r="F84" i="34"/>
  <c r="D56" i="14"/>
  <c r="C73" i="9"/>
  <c r="C56" i="10"/>
  <c r="B73" i="14"/>
  <c r="C73" i="14"/>
  <c r="D73" i="14"/>
  <c r="J71" i="14"/>
  <c r="C73" i="11"/>
  <c r="J71" i="11"/>
  <c r="B73" i="11"/>
  <c r="D73" i="11"/>
  <c r="C73" i="2"/>
  <c r="J71" i="2"/>
  <c r="B73" i="2"/>
  <c r="D73" i="2"/>
  <c r="D73" i="22"/>
  <c r="J71" i="22"/>
  <c r="B73" i="22"/>
  <c r="J71" i="29"/>
  <c r="C73" i="29"/>
  <c r="D73" i="29"/>
  <c r="B73" i="20"/>
  <c r="D73" i="20"/>
  <c r="J71" i="20"/>
  <c r="F2" i="30"/>
  <c r="E31" i="30"/>
  <c r="E55" i="30"/>
  <c r="E83" i="30"/>
  <c r="E55" i="18"/>
  <c r="E31" i="18"/>
  <c r="E83" i="18"/>
  <c r="C55" i="15"/>
  <c r="C83" i="15"/>
  <c r="C72" i="15"/>
  <c r="D73" i="15" s="1"/>
  <c r="C31" i="15"/>
  <c r="B73" i="8"/>
  <c r="J71" i="8"/>
  <c r="C73" i="8"/>
  <c r="D73" i="8"/>
  <c r="J71" i="34"/>
  <c r="B73" i="34"/>
  <c r="D73" i="34"/>
  <c r="C56" i="9"/>
  <c r="E56" i="10"/>
  <c r="J54" i="4"/>
  <c r="B56" i="4"/>
  <c r="E56" i="4"/>
  <c r="C56" i="4"/>
  <c r="G56" i="4"/>
  <c r="D56" i="4"/>
  <c r="F56" i="4"/>
  <c r="D73" i="9"/>
  <c r="J71" i="9"/>
  <c r="B73" i="9"/>
  <c r="J71" i="10"/>
  <c r="E56" i="14"/>
  <c r="B56" i="14"/>
  <c r="G56" i="14"/>
  <c r="F56" i="14"/>
  <c r="J54" i="14"/>
  <c r="C56" i="14"/>
  <c r="B73" i="5"/>
  <c r="C73" i="25"/>
  <c r="E56" i="22"/>
  <c r="C56" i="29"/>
  <c r="C73" i="20"/>
  <c r="D73" i="25"/>
  <c r="B73" i="25"/>
  <c r="J71" i="25"/>
  <c r="E55" i="31"/>
  <c r="E83" i="31"/>
  <c r="E31" i="31"/>
  <c r="B56" i="8"/>
  <c r="G56" i="8"/>
  <c r="J54" i="8"/>
  <c r="C56" i="8"/>
  <c r="F56" i="8"/>
  <c r="E56" i="8"/>
  <c r="D56" i="8"/>
  <c r="C73" i="5"/>
  <c r="D73" i="5"/>
  <c r="J71" i="5"/>
  <c r="F32" i="34"/>
  <c r="D32" i="34"/>
  <c r="J32" i="34"/>
  <c r="C32" i="34"/>
  <c r="B32" i="34"/>
  <c r="H32" i="34"/>
  <c r="E32" i="34"/>
  <c r="D73" i="4"/>
  <c r="B73" i="4"/>
  <c r="J71" i="4"/>
  <c r="E56" i="9"/>
  <c r="G56" i="9"/>
  <c r="J54" i="9"/>
  <c r="D56" i="9"/>
  <c r="B56" i="9"/>
  <c r="F56" i="9"/>
  <c r="J54" i="11"/>
  <c r="E56" i="11"/>
  <c r="B56" i="11"/>
  <c r="G56" i="11"/>
  <c r="F56" i="11"/>
  <c r="D56" i="11"/>
  <c r="C56" i="11"/>
  <c r="J54" i="2"/>
  <c r="G56" i="2"/>
  <c r="B56" i="2"/>
  <c r="B56" i="22"/>
  <c r="C56" i="22"/>
  <c r="G56" i="22"/>
  <c r="J54" i="22"/>
  <c r="D56" i="22"/>
  <c r="F56" i="22"/>
  <c r="B56" i="29"/>
  <c r="D56" i="29"/>
  <c r="E56" i="29"/>
  <c r="G56" i="29"/>
  <c r="F56" i="29"/>
  <c r="J54" i="29"/>
  <c r="C31" i="18"/>
  <c r="C83" i="18"/>
  <c r="C55" i="18"/>
  <c r="C72" i="18"/>
  <c r="J71" i="18" s="1"/>
  <c r="C55" i="17"/>
  <c r="C31" i="17"/>
  <c r="C83" i="17"/>
  <c r="C72" i="17"/>
  <c r="B73" i="17" s="1"/>
  <c r="B56" i="34"/>
  <c r="G56" i="34"/>
  <c r="F56" i="34"/>
  <c r="D56" i="34"/>
  <c r="E56" i="34"/>
  <c r="C56" i="34"/>
  <c r="B73" i="10"/>
  <c r="J54" i="25"/>
  <c r="F56" i="25"/>
  <c r="C56" i="25"/>
  <c r="B56" i="25"/>
  <c r="G56" i="25"/>
  <c r="E56" i="25"/>
  <c r="E56" i="20"/>
  <c r="G56" i="20"/>
  <c r="C56" i="20"/>
  <c r="B56" i="20"/>
  <c r="F56" i="20"/>
  <c r="J54" i="20"/>
  <c r="U6" i="34"/>
  <c r="U7" i="34"/>
  <c r="U4" i="34"/>
  <c r="U5" i="34"/>
  <c r="U3" i="34"/>
  <c r="D56" i="6"/>
  <c r="F2" i="18"/>
  <c r="F2" i="28"/>
  <c r="C73" i="6"/>
  <c r="B56" i="6"/>
  <c r="F56" i="6"/>
  <c r="E56" i="6"/>
  <c r="G56" i="6"/>
  <c r="J54" i="6"/>
  <c r="C56" i="6"/>
  <c r="F2" i="17"/>
  <c r="F2" i="15"/>
  <c r="F2" i="26"/>
  <c r="B73" i="6"/>
  <c r="D73" i="6"/>
  <c r="J71" i="6"/>
  <c r="F2" i="31"/>
  <c r="AC6" i="2"/>
  <c r="AC7" i="2"/>
  <c r="AC4" i="2"/>
  <c r="AC5" i="2"/>
  <c r="AC3" i="2"/>
  <c r="D33" i="3"/>
  <c r="D21" i="3"/>
  <c r="R14" i="3"/>
  <c r="R6" i="3"/>
  <c r="T4" i="3"/>
  <c r="T18" i="3"/>
  <c r="T23" i="3"/>
  <c r="T8" i="3"/>
  <c r="S3" i="3"/>
  <c r="R7" i="3"/>
  <c r="T22" i="3"/>
  <c r="T28" i="3"/>
  <c r="R28" i="3"/>
  <c r="T17" i="3"/>
  <c r="R15" i="3"/>
  <c r="R3" i="3"/>
  <c r="R23" i="3"/>
  <c r="T27" i="3"/>
  <c r="T11" i="3"/>
  <c r="R4" i="3"/>
  <c r="R19" i="3"/>
  <c r="R17" i="3"/>
  <c r="R10" i="3"/>
  <c r="T14" i="3"/>
  <c r="T16" i="3"/>
  <c r="T12" i="3"/>
  <c r="R27" i="3"/>
  <c r="T9" i="3"/>
  <c r="R11" i="3"/>
  <c r="T15" i="3"/>
  <c r="T25" i="3"/>
  <c r="R9" i="3"/>
  <c r="U4" i="3"/>
  <c r="T10" i="3"/>
  <c r="R8" i="3"/>
  <c r="T6" i="3"/>
  <c r="R22" i="3"/>
  <c r="T13" i="3"/>
  <c r="R16" i="3"/>
  <c r="R18" i="3"/>
  <c r="R12" i="3"/>
  <c r="T5" i="3"/>
  <c r="T19" i="3"/>
  <c r="S4" i="3"/>
  <c r="T21" i="3"/>
  <c r="T26" i="3"/>
  <c r="T24" i="3"/>
  <c r="R20" i="3"/>
  <c r="R24" i="3"/>
  <c r="U3" i="3"/>
  <c r="T20" i="3"/>
  <c r="R26" i="3"/>
  <c r="R21" i="3"/>
  <c r="R25" i="3"/>
  <c r="T3" i="3"/>
  <c r="R13" i="3"/>
  <c r="T7" i="3"/>
  <c r="R5" i="3"/>
  <c r="K40" i="50" l="1"/>
  <c r="K38" i="50"/>
  <c r="K43" i="50"/>
  <c r="K33" i="50"/>
  <c r="K36" i="50"/>
  <c r="K32" i="50"/>
  <c r="K42" i="50"/>
  <c r="K35" i="52"/>
  <c r="K32" i="52"/>
  <c r="K36" i="52"/>
  <c r="M33" i="52"/>
  <c r="K38" i="52"/>
  <c r="K43" i="52"/>
  <c r="K41" i="52"/>
  <c r="K39" i="52"/>
  <c r="K33" i="52"/>
  <c r="K40" i="52"/>
  <c r="K34" i="50"/>
  <c r="K42" i="52"/>
  <c r="K37" i="50"/>
  <c r="M37" i="52"/>
  <c r="M93" i="52"/>
  <c r="K37" i="52"/>
  <c r="M38" i="52"/>
  <c r="M35" i="52"/>
  <c r="M72" i="52"/>
  <c r="N72" i="52" s="1"/>
  <c r="P72" i="52" s="1"/>
  <c r="M39" i="52"/>
  <c r="M40" i="52"/>
  <c r="M32" i="52"/>
  <c r="M98" i="52"/>
  <c r="M59" i="52"/>
  <c r="M43" i="52"/>
  <c r="M36" i="52"/>
  <c r="M41" i="52"/>
  <c r="M34" i="52"/>
  <c r="M42" i="52"/>
  <c r="K39" i="50"/>
  <c r="M91" i="52"/>
  <c r="M85" i="52"/>
  <c r="M104" i="52"/>
  <c r="M106" i="52"/>
  <c r="M89" i="52"/>
  <c r="K56" i="52"/>
  <c r="K55" i="52"/>
  <c r="K59" i="52"/>
  <c r="K58" i="52"/>
  <c r="K57" i="52"/>
  <c r="K54" i="52"/>
  <c r="M86" i="52"/>
  <c r="M103" i="52"/>
  <c r="M99" i="52"/>
  <c r="M58" i="52"/>
  <c r="M105" i="52"/>
  <c r="M96" i="52"/>
  <c r="M100" i="52"/>
  <c r="M56" i="52"/>
  <c r="M92" i="52"/>
  <c r="M107" i="52"/>
  <c r="M88" i="52"/>
  <c r="M57" i="52"/>
  <c r="K99" i="52"/>
  <c r="K102" i="52"/>
  <c r="K98" i="52"/>
  <c r="K103" i="52"/>
  <c r="K97" i="52"/>
  <c r="K91" i="52"/>
  <c r="K86" i="52"/>
  <c r="K100" i="52"/>
  <c r="K95" i="52"/>
  <c r="K90" i="52"/>
  <c r="K96" i="52"/>
  <c r="K87" i="52"/>
  <c r="K104" i="52"/>
  <c r="K92" i="52"/>
  <c r="K89" i="52"/>
  <c r="K105" i="52"/>
  <c r="K84" i="52"/>
  <c r="K107" i="52"/>
  <c r="K94" i="52"/>
  <c r="K93" i="52"/>
  <c r="K101" i="52"/>
  <c r="K106" i="52"/>
  <c r="K88" i="52"/>
  <c r="K85" i="52"/>
  <c r="M71" i="52"/>
  <c r="M84" i="52"/>
  <c r="M90" i="52"/>
  <c r="M87" i="52"/>
  <c r="M54" i="52"/>
  <c r="M73" i="52"/>
  <c r="M101" i="52"/>
  <c r="M97" i="52"/>
  <c r="M102" i="52"/>
  <c r="M55" i="52"/>
  <c r="M95" i="52"/>
  <c r="M94" i="52"/>
  <c r="K41" i="50"/>
  <c r="K57" i="50"/>
  <c r="K56" i="50"/>
  <c r="M73" i="50"/>
  <c r="N73" i="50" s="1"/>
  <c r="P73" i="50" s="1"/>
  <c r="K59" i="50"/>
  <c r="K58" i="50"/>
  <c r="K54" i="50"/>
  <c r="K86" i="50"/>
  <c r="M32" i="50"/>
  <c r="N32" i="50" s="1"/>
  <c r="P32" i="50" s="1"/>
  <c r="K84" i="50"/>
  <c r="M92" i="50"/>
  <c r="M37" i="50"/>
  <c r="N37" i="50" s="1"/>
  <c r="P37" i="50" s="1"/>
  <c r="K104" i="50"/>
  <c r="K96" i="50"/>
  <c r="K93" i="50"/>
  <c r="K103" i="50"/>
  <c r="M38" i="50"/>
  <c r="N38" i="50" s="1"/>
  <c r="P38" i="50" s="1"/>
  <c r="K85" i="50"/>
  <c r="K95" i="50"/>
  <c r="K99" i="50"/>
  <c r="M35" i="50"/>
  <c r="K90" i="50"/>
  <c r="K89" i="50"/>
  <c r="K106" i="50"/>
  <c r="M41" i="50"/>
  <c r="N41" i="50" s="1"/>
  <c r="P41" i="50" s="1"/>
  <c r="M33" i="50"/>
  <c r="N33" i="50" s="1"/>
  <c r="P33" i="50" s="1"/>
  <c r="M36" i="50"/>
  <c r="N36" i="50" s="1"/>
  <c r="P36" i="50" s="1"/>
  <c r="K107" i="50"/>
  <c r="K88" i="50"/>
  <c r="K94" i="50"/>
  <c r="M34" i="50"/>
  <c r="N34" i="50" s="1"/>
  <c r="P34" i="50" s="1"/>
  <c r="M43" i="50"/>
  <c r="N43" i="50" s="1"/>
  <c r="P43" i="50" s="1"/>
  <c r="K100" i="50"/>
  <c r="K91" i="50"/>
  <c r="K98" i="50"/>
  <c r="M39" i="50"/>
  <c r="N39" i="50" s="1"/>
  <c r="P39" i="50" s="1"/>
  <c r="K87" i="50"/>
  <c r="K97" i="50"/>
  <c r="K101" i="50"/>
  <c r="M40" i="50"/>
  <c r="N40" i="50" s="1"/>
  <c r="P40" i="50" s="1"/>
  <c r="K92" i="50"/>
  <c r="K105" i="50"/>
  <c r="K71" i="50"/>
  <c r="K72" i="50"/>
  <c r="M42" i="50"/>
  <c r="N42" i="50" s="1"/>
  <c r="P42" i="50" s="1"/>
  <c r="M71" i="50"/>
  <c r="M85" i="50"/>
  <c r="M98" i="50"/>
  <c r="N98" i="50" s="1"/>
  <c r="P98" i="50" s="1"/>
  <c r="M57" i="50"/>
  <c r="N57" i="50" s="1"/>
  <c r="P57" i="50" s="1"/>
  <c r="M107" i="50"/>
  <c r="M102" i="50"/>
  <c r="N102" i="50" s="1"/>
  <c r="P102" i="50" s="1"/>
  <c r="M104" i="50"/>
  <c r="N104" i="50" s="1"/>
  <c r="P104" i="50" s="1"/>
  <c r="M58" i="50"/>
  <c r="N58" i="50" s="1"/>
  <c r="P58" i="50" s="1"/>
  <c r="M59" i="50"/>
  <c r="N59" i="50" s="1"/>
  <c r="P59" i="50" s="1"/>
  <c r="M56" i="50"/>
  <c r="N56" i="50" s="1"/>
  <c r="P56" i="50" s="1"/>
  <c r="M54" i="50"/>
  <c r="M55" i="50"/>
  <c r="M94" i="50"/>
  <c r="N94" i="50" s="1"/>
  <c r="P94" i="50" s="1"/>
  <c r="M97" i="50"/>
  <c r="N97" i="50" s="1"/>
  <c r="P97" i="50" s="1"/>
  <c r="M96" i="50"/>
  <c r="M84" i="50"/>
  <c r="N84" i="50" s="1"/>
  <c r="M106" i="50"/>
  <c r="M87" i="50"/>
  <c r="M90" i="50"/>
  <c r="M100" i="50"/>
  <c r="N100" i="50" s="1"/>
  <c r="P100" i="50" s="1"/>
  <c r="M105" i="50"/>
  <c r="M91" i="50"/>
  <c r="M86" i="50"/>
  <c r="N86" i="50" s="1"/>
  <c r="P86" i="50" s="1"/>
  <c r="M89" i="50"/>
  <c r="M93" i="50"/>
  <c r="M103" i="50"/>
  <c r="N103" i="50" s="1"/>
  <c r="P103" i="50" s="1"/>
  <c r="M95" i="50"/>
  <c r="M88" i="50"/>
  <c r="M101" i="50"/>
  <c r="N101" i="50" s="1"/>
  <c r="P101" i="50" s="1"/>
  <c r="M99" i="50"/>
  <c r="K36" i="51"/>
  <c r="K41" i="51"/>
  <c r="K38" i="51"/>
  <c r="K33" i="51"/>
  <c r="K34" i="51"/>
  <c r="K43" i="51"/>
  <c r="K39" i="51"/>
  <c r="K35" i="51"/>
  <c r="K32" i="51"/>
  <c r="K40" i="51"/>
  <c r="K37" i="51"/>
  <c r="K42" i="51"/>
  <c r="K57" i="51"/>
  <c r="K56" i="51"/>
  <c r="K59" i="51"/>
  <c r="K55" i="51"/>
  <c r="K58" i="51"/>
  <c r="K54" i="51"/>
  <c r="M73" i="51"/>
  <c r="M71" i="51"/>
  <c r="M72" i="51"/>
  <c r="Q9" i="51"/>
  <c r="K72" i="51"/>
  <c r="K73" i="51"/>
  <c r="K71" i="51"/>
  <c r="M32" i="51"/>
  <c r="M36" i="51"/>
  <c r="M43" i="51"/>
  <c r="M42" i="51"/>
  <c r="M33" i="51"/>
  <c r="M38" i="51"/>
  <c r="M35" i="51"/>
  <c r="M34" i="51"/>
  <c r="M41" i="51"/>
  <c r="N41" i="51" s="1"/>
  <c r="P41" i="51" s="1"/>
  <c r="M40" i="51"/>
  <c r="M37" i="51"/>
  <c r="M29" i="51"/>
  <c r="M39" i="51"/>
  <c r="K93" i="51"/>
  <c r="K94" i="51"/>
  <c r="K84" i="51"/>
  <c r="K107" i="51"/>
  <c r="K91" i="51"/>
  <c r="K92" i="51"/>
  <c r="K105" i="51"/>
  <c r="K106" i="51"/>
  <c r="K89" i="51"/>
  <c r="K103" i="51"/>
  <c r="K104" i="51"/>
  <c r="K88" i="51"/>
  <c r="K101" i="51"/>
  <c r="K102" i="51"/>
  <c r="K86" i="51"/>
  <c r="K99" i="51"/>
  <c r="K100" i="51"/>
  <c r="K90" i="51"/>
  <c r="K97" i="51"/>
  <c r="K98" i="51"/>
  <c r="K87" i="51"/>
  <c r="K95" i="51"/>
  <c r="K96" i="51"/>
  <c r="K85" i="51"/>
  <c r="AC9" i="51"/>
  <c r="M89" i="51"/>
  <c r="M95" i="51"/>
  <c r="M96" i="51"/>
  <c r="M107" i="51"/>
  <c r="M84" i="51"/>
  <c r="M100" i="51"/>
  <c r="M88" i="51"/>
  <c r="M102" i="51"/>
  <c r="M92" i="51"/>
  <c r="M87" i="51"/>
  <c r="M105" i="51"/>
  <c r="M85" i="51"/>
  <c r="M98" i="51"/>
  <c r="M91" i="51"/>
  <c r="M106" i="51"/>
  <c r="M103" i="51"/>
  <c r="M99" i="51"/>
  <c r="M94" i="51"/>
  <c r="M86" i="51"/>
  <c r="M101" i="51"/>
  <c r="M93" i="51"/>
  <c r="M104" i="51"/>
  <c r="M90" i="51"/>
  <c r="M97" i="51"/>
  <c r="M57" i="51"/>
  <c r="M58" i="51"/>
  <c r="M54" i="51"/>
  <c r="M59" i="51"/>
  <c r="M55" i="51"/>
  <c r="M56" i="51"/>
  <c r="Y9" i="51"/>
  <c r="N72" i="50"/>
  <c r="M99" i="49"/>
  <c r="M41" i="49"/>
  <c r="M56" i="49"/>
  <c r="M91" i="49"/>
  <c r="M33" i="49"/>
  <c r="M90" i="49"/>
  <c r="M59" i="49"/>
  <c r="M54" i="48"/>
  <c r="M42" i="49"/>
  <c r="M107" i="49"/>
  <c r="M101" i="49"/>
  <c r="M98" i="49"/>
  <c r="M96" i="49"/>
  <c r="M73" i="49"/>
  <c r="M71" i="49"/>
  <c r="M72" i="49"/>
  <c r="M40" i="49"/>
  <c r="M32" i="49"/>
  <c r="K40" i="49"/>
  <c r="K35" i="49"/>
  <c r="K32" i="49"/>
  <c r="K39" i="49"/>
  <c r="K38" i="49"/>
  <c r="K37" i="49"/>
  <c r="K41" i="49"/>
  <c r="K34" i="49"/>
  <c r="K33" i="49"/>
  <c r="K43" i="49"/>
  <c r="K42" i="49"/>
  <c r="K36" i="49"/>
  <c r="M56" i="48"/>
  <c r="M88" i="49"/>
  <c r="M103" i="49"/>
  <c r="M85" i="49"/>
  <c r="M43" i="49"/>
  <c r="M35" i="49"/>
  <c r="K101" i="49"/>
  <c r="K90" i="49"/>
  <c r="K84" i="49"/>
  <c r="K99" i="49"/>
  <c r="K92" i="49"/>
  <c r="K102" i="49"/>
  <c r="K97" i="49"/>
  <c r="K87" i="49"/>
  <c r="K94" i="49"/>
  <c r="K95" i="49"/>
  <c r="K85" i="49"/>
  <c r="K88" i="49"/>
  <c r="K93" i="49"/>
  <c r="K106" i="49"/>
  <c r="K86" i="49"/>
  <c r="K107" i="49"/>
  <c r="K91" i="49"/>
  <c r="K98" i="49"/>
  <c r="K105" i="49"/>
  <c r="K89" i="49"/>
  <c r="K96" i="49"/>
  <c r="K103" i="49"/>
  <c r="K104" i="49"/>
  <c r="K100" i="49"/>
  <c r="M58" i="48"/>
  <c r="M57" i="49"/>
  <c r="K72" i="49"/>
  <c r="K71" i="49"/>
  <c r="K73" i="49"/>
  <c r="M87" i="49"/>
  <c r="M100" i="49"/>
  <c r="M105" i="49"/>
  <c r="M38" i="49"/>
  <c r="M36" i="48"/>
  <c r="M34" i="48"/>
  <c r="M39" i="48"/>
  <c r="M43" i="48"/>
  <c r="M37" i="48"/>
  <c r="M40" i="48"/>
  <c r="M35" i="48"/>
  <c r="M33" i="48"/>
  <c r="M32" i="48"/>
  <c r="M42" i="48"/>
  <c r="M38" i="48"/>
  <c r="M41" i="48"/>
  <c r="M55" i="49"/>
  <c r="K54" i="48"/>
  <c r="K59" i="48"/>
  <c r="K57" i="48"/>
  <c r="K58" i="48"/>
  <c r="K55" i="48"/>
  <c r="K56" i="48"/>
  <c r="M86" i="49"/>
  <c r="M97" i="49"/>
  <c r="M93" i="49"/>
  <c r="K43" i="48"/>
  <c r="K33" i="48"/>
  <c r="K40" i="48"/>
  <c r="K42" i="48"/>
  <c r="K32" i="48"/>
  <c r="K37" i="48"/>
  <c r="K41" i="48"/>
  <c r="K35" i="48"/>
  <c r="K34" i="48"/>
  <c r="K38" i="48"/>
  <c r="K36" i="48"/>
  <c r="K39" i="48"/>
  <c r="M39" i="49"/>
  <c r="M59" i="48"/>
  <c r="M58" i="49"/>
  <c r="M106" i="49"/>
  <c r="M84" i="49"/>
  <c r="M95" i="49"/>
  <c r="M34" i="49"/>
  <c r="M72" i="48"/>
  <c r="M71" i="48"/>
  <c r="M73" i="48"/>
  <c r="M57" i="48"/>
  <c r="M54" i="49"/>
  <c r="M104" i="49"/>
  <c r="M102" i="49"/>
  <c r="M94" i="49"/>
  <c r="M36" i="49"/>
  <c r="K72" i="48"/>
  <c r="K73" i="48"/>
  <c r="K71" i="48"/>
  <c r="K105" i="48"/>
  <c r="K98" i="48"/>
  <c r="K90" i="48"/>
  <c r="K103" i="48"/>
  <c r="K96" i="48"/>
  <c r="K89" i="48"/>
  <c r="K101" i="48"/>
  <c r="K94" i="48"/>
  <c r="K87" i="48"/>
  <c r="K99" i="48"/>
  <c r="K92" i="48"/>
  <c r="K91" i="48"/>
  <c r="K106" i="48"/>
  <c r="K88" i="48"/>
  <c r="K95" i="48"/>
  <c r="K104" i="48"/>
  <c r="K86" i="48"/>
  <c r="K84" i="48"/>
  <c r="K102" i="48"/>
  <c r="K97" i="48"/>
  <c r="K85" i="48"/>
  <c r="K107" i="48"/>
  <c r="K100" i="48"/>
  <c r="K93" i="48"/>
  <c r="M55" i="48"/>
  <c r="M89" i="49"/>
  <c r="M92" i="49"/>
  <c r="M37" i="49"/>
  <c r="K56" i="49"/>
  <c r="K54" i="49"/>
  <c r="K55" i="49"/>
  <c r="K58" i="49"/>
  <c r="K57" i="49"/>
  <c r="K59" i="49"/>
  <c r="M84" i="48"/>
  <c r="M96" i="48"/>
  <c r="M100" i="48"/>
  <c r="M85" i="48"/>
  <c r="M105" i="48"/>
  <c r="M107" i="48"/>
  <c r="M89" i="48"/>
  <c r="M94" i="48"/>
  <c r="M93" i="48"/>
  <c r="M87" i="48"/>
  <c r="M98" i="48"/>
  <c r="M99" i="48"/>
  <c r="M86" i="48"/>
  <c r="M90" i="48"/>
  <c r="M92" i="48"/>
  <c r="M106" i="48"/>
  <c r="M102" i="48"/>
  <c r="M103" i="48"/>
  <c r="M91" i="48"/>
  <c r="M101" i="48"/>
  <c r="M97" i="48"/>
  <c r="M95" i="48"/>
  <c r="M104" i="48"/>
  <c r="M88" i="48"/>
  <c r="M72" i="29"/>
  <c r="M71" i="29"/>
  <c r="M73" i="29"/>
  <c r="K54" i="34"/>
  <c r="K57" i="34"/>
  <c r="G8" i="47"/>
  <c r="F8" i="47" s="1"/>
  <c r="D9" i="47"/>
  <c r="H25" i="47"/>
  <c r="Y6" i="45" s="1"/>
  <c r="E7" i="47"/>
  <c r="K59" i="34"/>
  <c r="K56" i="34"/>
  <c r="K58" i="34"/>
  <c r="J71" i="13"/>
  <c r="G10" i="46"/>
  <c r="F10" i="46" s="1"/>
  <c r="D11" i="46"/>
  <c r="H23" i="46"/>
  <c r="W8" i="45" s="1"/>
  <c r="E9" i="46"/>
  <c r="C73" i="31"/>
  <c r="D73" i="31"/>
  <c r="D73" i="28"/>
  <c r="B73" i="28"/>
  <c r="J71" i="28"/>
  <c r="M72" i="7"/>
  <c r="J71" i="31"/>
  <c r="C73" i="13"/>
  <c r="M73" i="7"/>
  <c r="D73" i="13"/>
  <c r="M71" i="7"/>
  <c r="M73" i="5"/>
  <c r="M34" i="34"/>
  <c r="M71" i="5"/>
  <c r="M72" i="5"/>
  <c r="M72" i="8"/>
  <c r="M71" i="22"/>
  <c r="M73" i="22"/>
  <c r="M72" i="22"/>
  <c r="M55" i="12"/>
  <c r="M58" i="12"/>
  <c r="M56" i="12"/>
  <c r="M54" i="12"/>
  <c r="M57" i="12"/>
  <c r="M59" i="12"/>
  <c r="C73" i="15"/>
  <c r="D73" i="26"/>
  <c r="C73" i="30"/>
  <c r="M59" i="7"/>
  <c r="M54" i="7"/>
  <c r="M57" i="7"/>
  <c r="M55" i="7"/>
  <c r="M56" i="7"/>
  <c r="M72" i="10"/>
  <c r="M73" i="10"/>
  <c r="M71" i="10"/>
  <c r="B73" i="18"/>
  <c r="M55" i="11"/>
  <c r="M54" i="11"/>
  <c r="M56" i="11"/>
  <c r="M57" i="11"/>
  <c r="M59" i="11"/>
  <c r="M58" i="11"/>
  <c r="K36" i="34"/>
  <c r="K37" i="34"/>
  <c r="K41" i="34"/>
  <c r="K39" i="34"/>
  <c r="K33" i="34"/>
  <c r="K42" i="34"/>
  <c r="K38" i="34"/>
  <c r="K34" i="34"/>
  <c r="K32" i="34"/>
  <c r="K43" i="34"/>
  <c r="K40" i="34"/>
  <c r="K35" i="34"/>
  <c r="M71" i="25"/>
  <c r="M72" i="25"/>
  <c r="M73" i="25"/>
  <c r="F31" i="30"/>
  <c r="F83" i="30"/>
  <c r="F55" i="30"/>
  <c r="B56" i="30" s="1"/>
  <c r="M58" i="10"/>
  <c r="M85" i="34"/>
  <c r="B73" i="15"/>
  <c r="C73" i="26"/>
  <c r="M72" i="12"/>
  <c r="M73" i="12"/>
  <c r="M71" i="12"/>
  <c r="M54" i="5"/>
  <c r="F83" i="15"/>
  <c r="F55" i="15"/>
  <c r="D56" i="15" s="1"/>
  <c r="F31" i="15"/>
  <c r="M59" i="34"/>
  <c r="M55" i="34"/>
  <c r="M54" i="34"/>
  <c r="M56" i="34"/>
  <c r="M58" i="34"/>
  <c r="M57" i="34"/>
  <c r="C73" i="18"/>
  <c r="M73" i="4"/>
  <c r="M71" i="4"/>
  <c r="M72" i="4"/>
  <c r="M71" i="32"/>
  <c r="M73" i="32"/>
  <c r="M72" i="32"/>
  <c r="J71" i="15"/>
  <c r="M54" i="27"/>
  <c r="M58" i="27"/>
  <c r="M59" i="27"/>
  <c r="M57" i="27"/>
  <c r="M55" i="27"/>
  <c r="M56" i="27"/>
  <c r="J71" i="26"/>
  <c r="M72" i="21"/>
  <c r="M73" i="21"/>
  <c r="M71" i="21"/>
  <c r="M71" i="19"/>
  <c r="M73" i="19"/>
  <c r="M72" i="19"/>
  <c r="M72" i="16"/>
  <c r="M73" i="16"/>
  <c r="M71" i="16"/>
  <c r="M56" i="5"/>
  <c r="F31" i="26"/>
  <c r="F55" i="26"/>
  <c r="E56" i="26" s="1"/>
  <c r="F83" i="26"/>
  <c r="M58" i="25"/>
  <c r="M54" i="25"/>
  <c r="M59" i="25"/>
  <c r="M57" i="25"/>
  <c r="M56" i="25"/>
  <c r="M55" i="25"/>
  <c r="D73" i="18"/>
  <c r="M73" i="34"/>
  <c r="M73" i="8"/>
  <c r="M71" i="8"/>
  <c r="M71" i="14"/>
  <c r="M73" i="14"/>
  <c r="M72" i="14"/>
  <c r="M58" i="32"/>
  <c r="M57" i="32"/>
  <c r="M56" i="32"/>
  <c r="M55" i="32"/>
  <c r="M54" i="32"/>
  <c r="M59" i="32"/>
  <c r="M54" i="21"/>
  <c r="M56" i="21"/>
  <c r="M59" i="21"/>
  <c r="M55" i="21"/>
  <c r="M58" i="21"/>
  <c r="M57" i="21"/>
  <c r="M57" i="10"/>
  <c r="F55" i="17"/>
  <c r="B56" i="17" s="1"/>
  <c r="F31" i="17"/>
  <c r="F83" i="17"/>
  <c r="M56" i="22"/>
  <c r="M57" i="22"/>
  <c r="M54" i="22"/>
  <c r="M55" i="22"/>
  <c r="M59" i="22"/>
  <c r="M58" i="22"/>
  <c r="M58" i="2"/>
  <c r="M59" i="2"/>
  <c r="M57" i="2"/>
  <c r="M55" i="2"/>
  <c r="M56" i="2"/>
  <c r="M54" i="2"/>
  <c r="M59" i="9"/>
  <c r="M58" i="9"/>
  <c r="M56" i="9"/>
  <c r="M54" i="9"/>
  <c r="M55" i="9"/>
  <c r="M57" i="9"/>
  <c r="M59" i="14"/>
  <c r="M57" i="14"/>
  <c r="M54" i="14"/>
  <c r="M56" i="14"/>
  <c r="M58" i="14"/>
  <c r="M55" i="14"/>
  <c r="M71" i="34"/>
  <c r="M72" i="34"/>
  <c r="M72" i="20"/>
  <c r="M71" i="20"/>
  <c r="M73" i="20"/>
  <c r="C73" i="17"/>
  <c r="M102" i="34"/>
  <c r="M94" i="34"/>
  <c r="M106" i="34"/>
  <c r="M96" i="34"/>
  <c r="M98" i="34"/>
  <c r="M100" i="34"/>
  <c r="M105" i="34"/>
  <c r="M92" i="34"/>
  <c r="M104" i="34"/>
  <c r="M89" i="34"/>
  <c r="M107" i="34"/>
  <c r="M97" i="34"/>
  <c r="M101" i="34"/>
  <c r="M86" i="34"/>
  <c r="M99" i="34"/>
  <c r="M88" i="34"/>
  <c r="M90" i="34"/>
  <c r="M87" i="34"/>
  <c r="M93" i="34"/>
  <c r="M84" i="34"/>
  <c r="M91" i="34"/>
  <c r="M95" i="34"/>
  <c r="M54" i="10"/>
  <c r="F31" i="28"/>
  <c r="F55" i="28"/>
  <c r="F83" i="28"/>
  <c r="M59" i="8"/>
  <c r="M58" i="8"/>
  <c r="M56" i="8"/>
  <c r="M54" i="8"/>
  <c r="M57" i="8"/>
  <c r="M55" i="8"/>
  <c r="K73" i="34"/>
  <c r="K71" i="34"/>
  <c r="K72" i="34"/>
  <c r="M72" i="2"/>
  <c r="M73" i="2"/>
  <c r="M71" i="2"/>
  <c r="M73" i="11"/>
  <c r="M72" i="11"/>
  <c r="M71" i="11"/>
  <c r="D73" i="17"/>
  <c r="B73" i="30"/>
  <c r="M58" i="7"/>
  <c r="M56" i="10"/>
  <c r="F83" i="18"/>
  <c r="F55" i="18"/>
  <c r="B56" i="18" s="1"/>
  <c r="F31" i="18"/>
  <c r="M58" i="29"/>
  <c r="M57" i="29"/>
  <c r="M55" i="29"/>
  <c r="M56" i="29"/>
  <c r="M54" i="29"/>
  <c r="M59" i="29"/>
  <c r="J71" i="17"/>
  <c r="K107" i="34"/>
  <c r="K91" i="34"/>
  <c r="K104" i="34"/>
  <c r="K105" i="34"/>
  <c r="K102" i="34"/>
  <c r="K96" i="34"/>
  <c r="K103" i="34"/>
  <c r="K89" i="34"/>
  <c r="K94" i="34"/>
  <c r="K101" i="34"/>
  <c r="K87" i="34"/>
  <c r="K88" i="34"/>
  <c r="K99" i="34"/>
  <c r="K85" i="34"/>
  <c r="K86" i="34"/>
  <c r="K97" i="34"/>
  <c r="K100" i="34"/>
  <c r="K92" i="34"/>
  <c r="K93" i="34"/>
  <c r="K84" i="34"/>
  <c r="K106" i="34"/>
  <c r="K95" i="34"/>
  <c r="K98" i="34"/>
  <c r="K90" i="34"/>
  <c r="D73" i="30"/>
  <c r="M73" i="27"/>
  <c r="M72" i="27"/>
  <c r="M71" i="27"/>
  <c r="M55" i="5"/>
  <c r="M58" i="5"/>
  <c r="M57" i="5"/>
  <c r="M59" i="5"/>
  <c r="M59" i="10"/>
  <c r="F83" i="31"/>
  <c r="F55" i="31"/>
  <c r="F31" i="31"/>
  <c r="M54" i="20"/>
  <c r="M59" i="20"/>
  <c r="M57" i="20"/>
  <c r="M58" i="20"/>
  <c r="M56" i="20"/>
  <c r="M55" i="20"/>
  <c r="M33" i="34"/>
  <c r="M41" i="34"/>
  <c r="M42" i="34"/>
  <c r="M32" i="34"/>
  <c r="M38" i="34"/>
  <c r="M39" i="34"/>
  <c r="M40" i="34"/>
  <c r="M36" i="34"/>
  <c r="M43" i="34"/>
  <c r="M37" i="34"/>
  <c r="M35" i="34"/>
  <c r="M72" i="9"/>
  <c r="M71" i="9"/>
  <c r="M73" i="9"/>
  <c r="M55" i="4"/>
  <c r="M57" i="4"/>
  <c r="M58" i="4"/>
  <c r="M54" i="4"/>
  <c r="M56" i="4"/>
  <c r="M59" i="4"/>
  <c r="M103" i="34"/>
  <c r="M54" i="16"/>
  <c r="M58" i="16"/>
  <c r="M56" i="16"/>
  <c r="M55" i="16"/>
  <c r="M57" i="16"/>
  <c r="M59" i="16"/>
  <c r="M58" i="19"/>
  <c r="M57" i="19"/>
  <c r="M56" i="19"/>
  <c r="M54" i="19"/>
  <c r="M55" i="19"/>
  <c r="M59" i="19"/>
  <c r="F55" i="13"/>
  <c r="F83" i="13"/>
  <c r="F31" i="13"/>
  <c r="M55" i="10"/>
  <c r="M54" i="6"/>
  <c r="M72" i="6"/>
  <c r="M71" i="6"/>
  <c r="M73" i="6"/>
  <c r="M59" i="6"/>
  <c r="M57" i="6"/>
  <c r="M55" i="6"/>
  <c r="M58" i="6"/>
  <c r="M56" i="6"/>
  <c r="D22" i="3"/>
  <c r="V2" i="3" s="1"/>
  <c r="C22" i="3"/>
  <c r="D34" i="3"/>
  <c r="Z2" i="3" s="1"/>
  <c r="C34" i="3"/>
  <c r="D27" i="3"/>
  <c r="V19" i="3"/>
  <c r="V13" i="3"/>
  <c r="V26" i="3"/>
  <c r="V20" i="3"/>
  <c r="V22" i="3"/>
  <c r="W3" i="3"/>
  <c r="V12" i="3"/>
  <c r="V15" i="3"/>
  <c r="V11" i="3"/>
  <c r="Z11" i="3"/>
  <c r="V21" i="3"/>
  <c r="V23" i="3"/>
  <c r="V24" i="3"/>
  <c r="V18" i="3"/>
  <c r="V3" i="3"/>
  <c r="N33" i="52" l="1"/>
  <c r="P33" i="52" s="1"/>
  <c r="N43" i="52"/>
  <c r="P43" i="52" s="1"/>
  <c r="N41" i="52"/>
  <c r="P41" i="52" s="1"/>
  <c r="N35" i="52"/>
  <c r="P35" i="52" s="1"/>
  <c r="N40" i="52"/>
  <c r="P40" i="52" s="1"/>
  <c r="N36" i="52"/>
  <c r="P36" i="52" s="1"/>
  <c r="K44" i="52"/>
  <c r="N37" i="52"/>
  <c r="P37" i="52" s="1"/>
  <c r="N106" i="52"/>
  <c r="P106" i="52" s="1"/>
  <c r="N98" i="52"/>
  <c r="P98" i="52" s="1"/>
  <c r="N39" i="52"/>
  <c r="P39" i="52" s="1"/>
  <c r="K60" i="52"/>
  <c r="N58" i="52" s="1"/>
  <c r="N104" i="52"/>
  <c r="P104" i="52" s="1"/>
  <c r="K74" i="52"/>
  <c r="N38" i="52"/>
  <c r="P38" i="52" s="1"/>
  <c r="N42" i="52"/>
  <c r="P42" i="52" s="1"/>
  <c r="N34" i="52"/>
  <c r="P34" i="52" s="1"/>
  <c r="N32" i="52"/>
  <c r="N95" i="52"/>
  <c r="P95" i="52" s="1"/>
  <c r="N56" i="52"/>
  <c r="P56" i="52" s="1"/>
  <c r="N100" i="52"/>
  <c r="P100" i="52" s="1"/>
  <c r="N55" i="52"/>
  <c r="P55" i="52" s="1"/>
  <c r="N73" i="52"/>
  <c r="P73" i="52" s="1"/>
  <c r="N96" i="52"/>
  <c r="P96" i="52" s="1"/>
  <c r="N102" i="52"/>
  <c r="P102" i="52" s="1"/>
  <c r="N54" i="52"/>
  <c r="P54" i="52" s="1"/>
  <c r="N71" i="52"/>
  <c r="P71" i="52" s="1"/>
  <c r="K108" i="52"/>
  <c r="N93" i="52" s="1"/>
  <c r="N105" i="52"/>
  <c r="P105" i="52" s="1"/>
  <c r="N99" i="52"/>
  <c r="P99" i="52" s="1"/>
  <c r="N97" i="52"/>
  <c r="P97" i="52" s="1"/>
  <c r="N103" i="52"/>
  <c r="P103" i="52" s="1"/>
  <c r="N101" i="52"/>
  <c r="P101" i="52" s="1"/>
  <c r="K74" i="50"/>
  <c r="N99" i="50"/>
  <c r="P99" i="50" s="1"/>
  <c r="N90" i="50"/>
  <c r="P90" i="50" s="1"/>
  <c r="N92" i="50"/>
  <c r="P92" i="50" s="1"/>
  <c r="N106" i="50"/>
  <c r="P106" i="50" s="1"/>
  <c r="N85" i="50"/>
  <c r="P85" i="50" s="1"/>
  <c r="N96" i="50"/>
  <c r="P96" i="50" s="1"/>
  <c r="N87" i="50"/>
  <c r="P87" i="50" s="1"/>
  <c r="K44" i="50"/>
  <c r="N91" i="50"/>
  <c r="P91" i="50" s="1"/>
  <c r="N105" i="50"/>
  <c r="P105" i="50" s="1"/>
  <c r="N95" i="50"/>
  <c r="P95" i="50" s="1"/>
  <c r="N93" i="50"/>
  <c r="P93" i="50" s="1"/>
  <c r="N107" i="50"/>
  <c r="P107" i="50" s="1"/>
  <c r="N89" i="50"/>
  <c r="P89" i="50" s="1"/>
  <c r="N35" i="50"/>
  <c r="P35" i="50" s="1"/>
  <c r="N88" i="50"/>
  <c r="P88" i="50" s="1"/>
  <c r="N71" i="50"/>
  <c r="P71" i="50" s="1"/>
  <c r="N58" i="51"/>
  <c r="P58" i="51" s="1"/>
  <c r="K60" i="50"/>
  <c r="N55" i="50" s="1"/>
  <c r="N40" i="51"/>
  <c r="P40" i="51" s="1"/>
  <c r="M73" i="31"/>
  <c r="N56" i="51"/>
  <c r="P56" i="51" s="1"/>
  <c r="N42" i="51"/>
  <c r="P42" i="51" s="1"/>
  <c r="N39" i="51"/>
  <c r="P39" i="51" s="1"/>
  <c r="N93" i="51"/>
  <c r="P93" i="51" s="1"/>
  <c r="N71" i="51"/>
  <c r="P71" i="51" s="1"/>
  <c r="K108" i="50"/>
  <c r="P84" i="50"/>
  <c r="N57" i="51"/>
  <c r="P57" i="51" s="1"/>
  <c r="N92" i="51"/>
  <c r="P92" i="51" s="1"/>
  <c r="H33" i="50"/>
  <c r="H34" i="50" s="1"/>
  <c r="N91" i="51"/>
  <c r="P91" i="51" s="1"/>
  <c r="M72" i="31"/>
  <c r="AD9" i="51"/>
  <c r="AD3" i="51"/>
  <c r="AD13" i="51"/>
  <c r="AD21" i="51"/>
  <c r="AD20" i="51"/>
  <c r="AD24" i="51"/>
  <c r="AD23" i="51"/>
  <c r="AD10" i="51"/>
  <c r="AD7" i="51"/>
  <c r="AD6" i="51"/>
  <c r="AD25" i="51"/>
  <c r="AD8" i="51"/>
  <c r="AD22" i="51"/>
  <c r="AD15" i="51"/>
  <c r="AD17" i="51"/>
  <c r="AD11" i="51"/>
  <c r="AD16" i="51"/>
  <c r="AD27" i="51"/>
  <c r="AD26" i="51"/>
  <c r="AD14" i="51"/>
  <c r="AD18" i="51"/>
  <c r="AD4" i="51"/>
  <c r="AD19" i="51"/>
  <c r="AD12" i="51"/>
  <c r="AD5" i="51"/>
  <c r="N35" i="51"/>
  <c r="P35" i="51" s="1"/>
  <c r="Z23" i="51"/>
  <c r="Z27" i="51"/>
  <c r="Z24" i="51"/>
  <c r="Z17" i="51"/>
  <c r="Z25" i="51"/>
  <c r="Z16" i="51"/>
  <c r="Z22" i="51"/>
  <c r="Z26" i="51"/>
  <c r="Z21" i="51"/>
  <c r="Z20" i="51"/>
  <c r="Z3" i="51"/>
  <c r="Z19" i="51"/>
  <c r="Z18" i="51"/>
  <c r="Z14" i="51"/>
  <c r="Z10" i="51"/>
  <c r="Z7" i="51"/>
  <c r="Z4" i="51"/>
  <c r="Z12" i="51"/>
  <c r="Z13" i="51"/>
  <c r="Z15" i="51"/>
  <c r="Z8" i="51"/>
  <c r="Z6" i="51"/>
  <c r="Z9" i="51"/>
  <c r="Z5" i="51"/>
  <c r="Z11" i="51"/>
  <c r="N90" i="51"/>
  <c r="P90" i="51" s="1"/>
  <c r="N38" i="51"/>
  <c r="P38" i="51" s="1"/>
  <c r="B33" i="50"/>
  <c r="B34" i="50" s="1"/>
  <c r="B35" i="50" s="1"/>
  <c r="N33" i="51"/>
  <c r="P33" i="51" s="1"/>
  <c r="R9" i="51"/>
  <c r="R8" i="51"/>
  <c r="R23" i="51"/>
  <c r="R22" i="51"/>
  <c r="R24" i="51"/>
  <c r="R18" i="51"/>
  <c r="R17" i="51"/>
  <c r="R12" i="51"/>
  <c r="R10" i="51"/>
  <c r="R15" i="51"/>
  <c r="R7" i="51"/>
  <c r="R14" i="51"/>
  <c r="R16" i="51"/>
  <c r="R3" i="51"/>
  <c r="R25" i="51"/>
  <c r="R26" i="51"/>
  <c r="R11" i="51"/>
  <c r="R20" i="51"/>
  <c r="R27" i="51"/>
  <c r="R21" i="51"/>
  <c r="R13" i="51"/>
  <c r="R19" i="51"/>
  <c r="R5" i="51"/>
  <c r="R6" i="51"/>
  <c r="R4" i="51"/>
  <c r="N84" i="51"/>
  <c r="P84" i="51" s="1"/>
  <c r="N72" i="51"/>
  <c r="P72" i="51" s="1"/>
  <c r="N85" i="51"/>
  <c r="P85" i="51" s="1"/>
  <c r="N37" i="51"/>
  <c r="P37" i="51" s="1"/>
  <c r="N43" i="51"/>
  <c r="P43" i="51" s="1"/>
  <c r="N86" i="51"/>
  <c r="P86" i="51" s="1"/>
  <c r="N36" i="51"/>
  <c r="P36" i="51" s="1"/>
  <c r="N73" i="51"/>
  <c r="P73" i="51" s="1"/>
  <c r="N94" i="51"/>
  <c r="P94" i="51" s="1"/>
  <c r="N87" i="51"/>
  <c r="P87" i="51" s="1"/>
  <c r="N95" i="51"/>
  <c r="P95" i="51" s="1"/>
  <c r="N32" i="51"/>
  <c r="K60" i="51"/>
  <c r="N59" i="51" s="1"/>
  <c r="P59" i="51" s="1"/>
  <c r="N89" i="51"/>
  <c r="P89" i="51" s="1"/>
  <c r="K108" i="51"/>
  <c r="N88" i="51" s="1"/>
  <c r="P88" i="51" s="1"/>
  <c r="K74" i="51"/>
  <c r="K44" i="51"/>
  <c r="N34" i="51" s="1"/>
  <c r="P34" i="51" s="1"/>
  <c r="B85" i="50"/>
  <c r="B86" i="50" s="1"/>
  <c r="P72" i="50"/>
  <c r="Q8" i="50"/>
  <c r="Q9" i="50" s="1"/>
  <c r="N96" i="48"/>
  <c r="P96" i="48" s="1"/>
  <c r="N91" i="49"/>
  <c r="P91" i="49" s="1"/>
  <c r="N95" i="48"/>
  <c r="P95" i="48" s="1"/>
  <c r="N71" i="49"/>
  <c r="P71" i="49" s="1"/>
  <c r="N42" i="48"/>
  <c r="P42" i="48" s="1"/>
  <c r="N57" i="48"/>
  <c r="N33" i="49"/>
  <c r="N72" i="48"/>
  <c r="N32" i="49"/>
  <c r="P32" i="49" s="1"/>
  <c r="N92" i="49"/>
  <c r="K44" i="48"/>
  <c r="N43" i="48" s="1"/>
  <c r="N41" i="48"/>
  <c r="N58" i="48"/>
  <c r="P58" i="48" s="1"/>
  <c r="K44" i="49"/>
  <c r="N41" i="49" s="1"/>
  <c r="N94" i="48"/>
  <c r="P94" i="48" s="1"/>
  <c r="K108" i="48"/>
  <c r="N99" i="48" s="1"/>
  <c r="N38" i="48"/>
  <c r="K74" i="49"/>
  <c r="N73" i="49" s="1"/>
  <c r="K74" i="48"/>
  <c r="N73" i="48" s="1"/>
  <c r="P73" i="48" s="1"/>
  <c r="N54" i="49"/>
  <c r="P54" i="49" s="1"/>
  <c r="K60" i="49"/>
  <c r="N58" i="49" s="1"/>
  <c r="N72" i="49"/>
  <c r="N71" i="48"/>
  <c r="K60" i="48"/>
  <c r="N56" i="48" s="1"/>
  <c r="K108" i="49"/>
  <c r="N89" i="49" s="1"/>
  <c r="M71" i="31"/>
  <c r="M72" i="26"/>
  <c r="M73" i="28"/>
  <c r="M73" i="13"/>
  <c r="M71" i="13"/>
  <c r="M72" i="13"/>
  <c r="M73" i="17"/>
  <c r="M71" i="17"/>
  <c r="M72" i="17"/>
  <c r="G9" i="47"/>
  <c r="F9" i="47" s="1"/>
  <c r="D10" i="47"/>
  <c r="H24" i="47"/>
  <c r="Y7" i="45" s="1"/>
  <c r="E8" i="47"/>
  <c r="M73" i="26"/>
  <c r="M71" i="26"/>
  <c r="M71" i="28"/>
  <c r="M72" i="28"/>
  <c r="G11" i="46"/>
  <c r="F11" i="46" s="1"/>
  <c r="D12" i="46"/>
  <c r="H22" i="46"/>
  <c r="W9" i="45" s="1"/>
  <c r="E10" i="46"/>
  <c r="D56" i="18"/>
  <c r="J54" i="15"/>
  <c r="K60" i="34"/>
  <c r="N59" i="34" s="1"/>
  <c r="G56" i="15"/>
  <c r="C56" i="30"/>
  <c r="E56" i="30"/>
  <c r="J54" i="30"/>
  <c r="F56" i="30"/>
  <c r="D56" i="30"/>
  <c r="G56" i="18"/>
  <c r="M73" i="30"/>
  <c r="M71" i="30"/>
  <c r="M72" i="30"/>
  <c r="G56" i="30"/>
  <c r="B56" i="15"/>
  <c r="K44" i="34"/>
  <c r="N41" i="34" s="1"/>
  <c r="E56" i="15"/>
  <c r="D56" i="17"/>
  <c r="E56" i="17"/>
  <c r="C56" i="18"/>
  <c r="N32" i="34"/>
  <c r="P32" i="34" s="1"/>
  <c r="Q8" i="34" s="1"/>
  <c r="Q9" i="34" s="1"/>
  <c r="F56" i="18"/>
  <c r="J54" i="17"/>
  <c r="K74" i="34"/>
  <c r="N72" i="34" s="1"/>
  <c r="N71" i="34"/>
  <c r="P71" i="34" s="1"/>
  <c r="E56" i="18"/>
  <c r="C56" i="15"/>
  <c r="M71" i="18"/>
  <c r="M73" i="18"/>
  <c r="M72" i="18"/>
  <c r="F56" i="15"/>
  <c r="G56" i="26"/>
  <c r="D56" i="26"/>
  <c r="J54" i="26"/>
  <c r="B56" i="26"/>
  <c r="C56" i="26"/>
  <c r="M73" i="15"/>
  <c r="M71" i="15"/>
  <c r="M72" i="15"/>
  <c r="G56" i="17"/>
  <c r="G56" i="31"/>
  <c r="D56" i="31"/>
  <c r="F56" i="31"/>
  <c r="J54" i="31"/>
  <c r="B56" i="31"/>
  <c r="C56" i="31"/>
  <c r="E56" i="31"/>
  <c r="B56" i="28"/>
  <c r="J54" i="28"/>
  <c r="D56" i="28"/>
  <c r="G56" i="28"/>
  <c r="C56" i="28"/>
  <c r="F56" i="28"/>
  <c r="C56" i="17"/>
  <c r="E56" i="28"/>
  <c r="K108" i="34"/>
  <c r="N96" i="34" s="1"/>
  <c r="J54" i="18"/>
  <c r="N84" i="34"/>
  <c r="P84" i="34" s="1"/>
  <c r="J54" i="13"/>
  <c r="F56" i="13"/>
  <c r="C56" i="13"/>
  <c r="D56" i="13"/>
  <c r="G56" i="13"/>
  <c r="B56" i="13"/>
  <c r="E56" i="13"/>
  <c r="N54" i="34"/>
  <c r="P54" i="34" s="1"/>
  <c r="F56" i="17"/>
  <c r="F56" i="26"/>
  <c r="D28" i="3"/>
  <c r="X2" i="3" s="1"/>
  <c r="C28" i="3"/>
  <c r="X7" i="3"/>
  <c r="V14" i="3"/>
  <c r="Z12" i="3"/>
  <c r="X19" i="3"/>
  <c r="X27" i="3"/>
  <c r="X23" i="3"/>
  <c r="Z14" i="3"/>
  <c r="Z19" i="3"/>
  <c r="Y3" i="3"/>
  <c r="X26" i="3"/>
  <c r="X11" i="3"/>
  <c r="X6" i="3"/>
  <c r="V16" i="3"/>
  <c r="Z27" i="3"/>
  <c r="Z13" i="3"/>
  <c r="X8" i="3"/>
  <c r="X21" i="3"/>
  <c r="X13" i="3"/>
  <c r="Y4" i="3"/>
  <c r="V27" i="3"/>
  <c r="Z22" i="3"/>
  <c r="X10" i="3"/>
  <c r="Z25" i="3"/>
  <c r="X20" i="3"/>
  <c r="Z3" i="3"/>
  <c r="X25" i="3"/>
  <c r="Z24" i="3"/>
  <c r="Z21" i="3"/>
  <c r="Z15" i="3"/>
  <c r="V17" i="3"/>
  <c r="Z16" i="3"/>
  <c r="X24" i="3"/>
  <c r="X16" i="3"/>
  <c r="V25" i="3"/>
  <c r="X18" i="3"/>
  <c r="Z26" i="3"/>
  <c r="AA3" i="3"/>
  <c r="X17" i="3"/>
  <c r="Z28" i="3"/>
  <c r="X15" i="3"/>
  <c r="Z18" i="3"/>
  <c r="X28" i="3"/>
  <c r="X22" i="3"/>
  <c r="X4" i="3"/>
  <c r="Z20" i="3"/>
  <c r="Z17" i="3"/>
  <c r="V28" i="3"/>
  <c r="X12" i="3"/>
  <c r="X14" i="3"/>
  <c r="X9" i="3"/>
  <c r="Z23" i="3"/>
  <c r="X5" i="3"/>
  <c r="N92" i="52" l="1"/>
  <c r="N107" i="52"/>
  <c r="N85" i="52"/>
  <c r="N84" i="52"/>
  <c r="N88" i="52"/>
  <c r="N89" i="52"/>
  <c r="N87" i="52"/>
  <c r="N94" i="52"/>
  <c r="N86" i="52"/>
  <c r="N91" i="52"/>
  <c r="N90" i="52"/>
  <c r="N59" i="52"/>
  <c r="N57" i="52"/>
  <c r="H33" i="52"/>
  <c r="H34" i="52" s="1"/>
  <c r="P32" i="52"/>
  <c r="Q8" i="52" s="1"/>
  <c r="Q9" i="52" s="1"/>
  <c r="R3" i="52" s="1"/>
  <c r="G33" i="52"/>
  <c r="G34" i="52" s="1"/>
  <c r="G35" i="52" s="1"/>
  <c r="C33" i="52"/>
  <c r="C34" i="52" s="1"/>
  <c r="C35" i="52" s="1"/>
  <c r="B33" i="52"/>
  <c r="B34" i="52" s="1"/>
  <c r="B35" i="52" s="1"/>
  <c r="D33" i="52"/>
  <c r="D34" i="52" s="1"/>
  <c r="D35" i="52" s="1"/>
  <c r="E33" i="52"/>
  <c r="E34" i="52" s="1"/>
  <c r="E35" i="52" s="1"/>
  <c r="F33" i="52"/>
  <c r="F34" i="52" s="1"/>
  <c r="F35" i="52" s="1"/>
  <c r="B74" i="52"/>
  <c r="B75" i="52" s="1"/>
  <c r="C74" i="52"/>
  <c r="C75" i="52" s="1"/>
  <c r="D74" i="52"/>
  <c r="D75" i="52" s="1"/>
  <c r="F33" i="50"/>
  <c r="F34" i="50" s="1"/>
  <c r="F35" i="50" s="1"/>
  <c r="E33" i="50"/>
  <c r="E34" i="50" s="1"/>
  <c r="E35" i="50" s="1"/>
  <c r="D33" i="50"/>
  <c r="D34" i="50" s="1"/>
  <c r="D35" i="50" s="1"/>
  <c r="C33" i="50"/>
  <c r="C34" i="50" s="1"/>
  <c r="C35" i="50" s="1"/>
  <c r="F85" i="50"/>
  <c r="F86" i="50" s="1"/>
  <c r="F87" i="50" s="1"/>
  <c r="E85" i="50"/>
  <c r="E86" i="50" s="1"/>
  <c r="E87" i="50" s="1"/>
  <c r="C85" i="50"/>
  <c r="C86" i="50" s="1"/>
  <c r="C87" i="50" s="1"/>
  <c r="C74" i="50"/>
  <c r="C75" i="50" s="1"/>
  <c r="N54" i="50"/>
  <c r="G57" i="50" s="1"/>
  <c r="G58" i="50" s="1"/>
  <c r="D85" i="50"/>
  <c r="D86" i="50" s="1"/>
  <c r="D87" i="50" s="1"/>
  <c r="G33" i="50"/>
  <c r="G34" i="50" s="1"/>
  <c r="G35" i="50" s="1"/>
  <c r="I85" i="50"/>
  <c r="I86" i="50" s="1"/>
  <c r="D74" i="50"/>
  <c r="D75" i="50" s="1"/>
  <c r="H85" i="50"/>
  <c r="H86" i="50" s="1"/>
  <c r="H87" i="50" s="1"/>
  <c r="G85" i="50"/>
  <c r="G86" i="50" s="1"/>
  <c r="G87" i="50" s="1"/>
  <c r="B74" i="50"/>
  <c r="B75" i="50" s="1"/>
  <c r="B76" i="50" s="1"/>
  <c r="N105" i="51"/>
  <c r="N98" i="51"/>
  <c r="M54" i="30"/>
  <c r="N54" i="51"/>
  <c r="C74" i="51"/>
  <c r="C75" i="51" s="1"/>
  <c r="M56" i="30"/>
  <c r="H33" i="51"/>
  <c r="H34" i="51" s="1"/>
  <c r="E33" i="51"/>
  <c r="E34" i="51" s="1"/>
  <c r="E35" i="51" s="1"/>
  <c r="B33" i="51"/>
  <c r="B34" i="51" s="1"/>
  <c r="G33" i="51"/>
  <c r="G34" i="51" s="1"/>
  <c r="G35" i="51" s="1"/>
  <c r="C33" i="51"/>
  <c r="C34" i="51" s="1"/>
  <c r="C35" i="51" s="1"/>
  <c r="D33" i="51"/>
  <c r="D34" i="51" s="1"/>
  <c r="D35" i="51" s="1"/>
  <c r="F33" i="51"/>
  <c r="F34" i="51" s="1"/>
  <c r="F35" i="51" s="1"/>
  <c r="D74" i="51"/>
  <c r="D75" i="51" s="1"/>
  <c r="N96" i="51"/>
  <c r="B74" i="51"/>
  <c r="B75" i="51" s="1"/>
  <c r="N107" i="51"/>
  <c r="N100" i="51"/>
  <c r="N106" i="51"/>
  <c r="N102" i="51"/>
  <c r="N99" i="51"/>
  <c r="N104" i="51"/>
  <c r="N103" i="51"/>
  <c r="N101" i="51"/>
  <c r="N55" i="51"/>
  <c r="P32" i="51"/>
  <c r="N97" i="51"/>
  <c r="H35" i="50"/>
  <c r="R37" i="50" s="1"/>
  <c r="R18" i="50"/>
  <c r="R8" i="50"/>
  <c r="R21" i="50"/>
  <c r="R13" i="50"/>
  <c r="R24" i="50"/>
  <c r="R9" i="50"/>
  <c r="R27" i="50"/>
  <c r="R22" i="50"/>
  <c r="R26" i="50"/>
  <c r="R14" i="50"/>
  <c r="R19" i="50"/>
  <c r="R17" i="50"/>
  <c r="R15" i="50"/>
  <c r="R12" i="50"/>
  <c r="R7" i="50"/>
  <c r="R16" i="50"/>
  <c r="R23" i="50"/>
  <c r="R25" i="50"/>
  <c r="R11" i="50"/>
  <c r="R3" i="50"/>
  <c r="R10" i="50"/>
  <c r="R20" i="50"/>
  <c r="R6" i="50"/>
  <c r="R5" i="50"/>
  <c r="R4" i="50"/>
  <c r="B87" i="50"/>
  <c r="N106" i="48"/>
  <c r="N97" i="48"/>
  <c r="N107" i="48"/>
  <c r="N32" i="48"/>
  <c r="N42" i="49"/>
  <c r="N35" i="48"/>
  <c r="N38" i="49"/>
  <c r="N88" i="48"/>
  <c r="N92" i="48"/>
  <c r="N85" i="48"/>
  <c r="N84" i="48"/>
  <c r="N102" i="48"/>
  <c r="N103" i="48"/>
  <c r="N105" i="48"/>
  <c r="N104" i="48"/>
  <c r="N100" i="48"/>
  <c r="N86" i="48"/>
  <c r="N37" i="49"/>
  <c r="N98" i="48"/>
  <c r="N101" i="48"/>
  <c r="N93" i="48"/>
  <c r="N87" i="48"/>
  <c r="N91" i="48"/>
  <c r="N90" i="48"/>
  <c r="N89" i="48"/>
  <c r="N33" i="34"/>
  <c r="N33" i="48"/>
  <c r="N59" i="49"/>
  <c r="N88" i="49"/>
  <c r="N96" i="49"/>
  <c r="N37" i="48"/>
  <c r="N87" i="49"/>
  <c r="N105" i="49"/>
  <c r="N55" i="48"/>
  <c r="N107" i="49"/>
  <c r="N98" i="49"/>
  <c r="N34" i="48"/>
  <c r="N39" i="48"/>
  <c r="N35" i="49"/>
  <c r="N40" i="48"/>
  <c r="N86" i="49"/>
  <c r="N103" i="49"/>
  <c r="N102" i="49"/>
  <c r="N36" i="48"/>
  <c r="N90" i="49"/>
  <c r="B74" i="49"/>
  <c r="B75" i="49" s="1"/>
  <c r="N36" i="49"/>
  <c r="N40" i="49"/>
  <c r="N85" i="49"/>
  <c r="N84" i="49"/>
  <c r="N94" i="49"/>
  <c r="N56" i="49"/>
  <c r="N100" i="49"/>
  <c r="N57" i="49"/>
  <c r="D74" i="49"/>
  <c r="D75" i="49" s="1"/>
  <c r="N34" i="49"/>
  <c r="N93" i="49"/>
  <c r="N59" i="48"/>
  <c r="N54" i="48"/>
  <c r="N106" i="49"/>
  <c r="N95" i="49"/>
  <c r="N104" i="49"/>
  <c r="N55" i="49"/>
  <c r="N43" i="49"/>
  <c r="N97" i="49"/>
  <c r="N99" i="49"/>
  <c r="N101" i="49"/>
  <c r="N39" i="49"/>
  <c r="B74" i="48"/>
  <c r="B75" i="48" s="1"/>
  <c r="C74" i="48"/>
  <c r="C75" i="48" s="1"/>
  <c r="D74" i="48"/>
  <c r="D75" i="48" s="1"/>
  <c r="Q8" i="49"/>
  <c r="Q9" i="49" s="1"/>
  <c r="C74" i="49"/>
  <c r="C75" i="49" s="1"/>
  <c r="M55" i="30"/>
  <c r="M57" i="30"/>
  <c r="M57" i="17"/>
  <c r="M59" i="17"/>
  <c r="M58" i="17"/>
  <c r="M55" i="18"/>
  <c r="M54" i="17"/>
  <c r="M54" i="18"/>
  <c r="M57" i="18"/>
  <c r="M59" i="18"/>
  <c r="M55" i="17"/>
  <c r="M58" i="18"/>
  <c r="M56" i="17"/>
  <c r="M56" i="18"/>
  <c r="G10" i="47"/>
  <c r="F10" i="47" s="1"/>
  <c r="D11" i="47"/>
  <c r="H23" i="47"/>
  <c r="Y8" i="45" s="1"/>
  <c r="E9" i="47"/>
  <c r="M59" i="30"/>
  <c r="M58" i="30"/>
  <c r="N39" i="34"/>
  <c r="N37" i="34"/>
  <c r="N36" i="34"/>
  <c r="N40" i="34"/>
  <c r="N43" i="34"/>
  <c r="N35" i="34"/>
  <c r="N57" i="34"/>
  <c r="N56" i="34"/>
  <c r="N58" i="34"/>
  <c r="N55" i="34"/>
  <c r="G12" i="46"/>
  <c r="F12" i="46" s="1"/>
  <c r="D13" i="46"/>
  <c r="E11" i="46"/>
  <c r="H21" i="46"/>
  <c r="W10" i="45" s="1"/>
  <c r="N85" i="34"/>
  <c r="N42" i="34"/>
  <c r="N106" i="34"/>
  <c r="N107" i="34"/>
  <c r="N93" i="34"/>
  <c r="N38" i="34"/>
  <c r="N34" i="34"/>
  <c r="N97" i="34"/>
  <c r="M54" i="26"/>
  <c r="M55" i="26"/>
  <c r="M56" i="26"/>
  <c r="M57" i="26"/>
  <c r="M58" i="26"/>
  <c r="M59" i="26"/>
  <c r="N95" i="34"/>
  <c r="N73" i="34"/>
  <c r="D74" i="34" s="1"/>
  <c r="D75" i="34" s="1"/>
  <c r="N92" i="34"/>
  <c r="N103" i="34"/>
  <c r="N105" i="34"/>
  <c r="N89" i="34"/>
  <c r="N98" i="34"/>
  <c r="N88" i="34"/>
  <c r="N102" i="34"/>
  <c r="M59" i="13"/>
  <c r="M57" i="13"/>
  <c r="M56" i="13"/>
  <c r="M54" i="13"/>
  <c r="M58" i="13"/>
  <c r="M55" i="13"/>
  <c r="N99" i="34"/>
  <c r="N87" i="34"/>
  <c r="N101" i="34"/>
  <c r="M57" i="28"/>
  <c r="M54" i="28"/>
  <c r="M58" i="28"/>
  <c r="M55" i="28"/>
  <c r="M56" i="28"/>
  <c r="M59" i="28"/>
  <c r="N100" i="34"/>
  <c r="N104" i="34"/>
  <c r="N91" i="34"/>
  <c r="N86" i="34"/>
  <c r="N90" i="34"/>
  <c r="M57" i="15"/>
  <c r="M54" i="15"/>
  <c r="M55" i="15"/>
  <c r="M58" i="15"/>
  <c r="M56" i="15"/>
  <c r="M59" i="15"/>
  <c r="M58" i="31"/>
  <c r="M59" i="31"/>
  <c r="M55" i="31"/>
  <c r="M54" i="31"/>
  <c r="M56" i="31"/>
  <c r="M57" i="31"/>
  <c r="N94" i="34"/>
  <c r="R10" i="34"/>
  <c r="R8" i="34"/>
  <c r="R19" i="34"/>
  <c r="R4" i="34"/>
  <c r="R21" i="34"/>
  <c r="R6" i="34"/>
  <c r="R22" i="34"/>
  <c r="R17" i="34"/>
  <c r="R12" i="34"/>
  <c r="R24" i="34"/>
  <c r="R16" i="34"/>
  <c r="R26" i="34"/>
  <c r="R25" i="34"/>
  <c r="R9" i="34"/>
  <c r="R27" i="34"/>
  <c r="R7" i="34"/>
  <c r="R11" i="34"/>
  <c r="R23" i="34"/>
  <c r="R15" i="34"/>
  <c r="R13" i="34"/>
  <c r="R18" i="34"/>
  <c r="R3" i="34"/>
  <c r="R20" i="34"/>
  <c r="R5" i="34"/>
  <c r="R14" i="34"/>
  <c r="F27" i="32"/>
  <c r="E15" i="32"/>
  <c r="D11" i="32"/>
  <c r="C10" i="32"/>
  <c r="B9" i="32"/>
  <c r="F27" i="31"/>
  <c r="E15" i="31"/>
  <c r="D11" i="31"/>
  <c r="C10" i="31"/>
  <c r="B9" i="31"/>
  <c r="F27" i="30"/>
  <c r="E15" i="30"/>
  <c r="D11" i="30"/>
  <c r="C10" i="30"/>
  <c r="B9" i="30"/>
  <c r="F27" i="29"/>
  <c r="E15" i="29"/>
  <c r="D11" i="29"/>
  <c r="C10" i="29"/>
  <c r="B9" i="29"/>
  <c r="F27" i="28"/>
  <c r="E15" i="28"/>
  <c r="D11" i="28"/>
  <c r="C10" i="28"/>
  <c r="B9" i="28"/>
  <c r="F27" i="27"/>
  <c r="I82" i="27" s="1"/>
  <c r="I83" i="27" s="1"/>
  <c r="E15" i="27"/>
  <c r="D11" i="27"/>
  <c r="C10" i="27"/>
  <c r="B9" i="27"/>
  <c r="F27" i="26"/>
  <c r="I82" i="26" s="1"/>
  <c r="I83" i="26" s="1"/>
  <c r="E15" i="26"/>
  <c r="D11" i="26"/>
  <c r="C10" i="26"/>
  <c r="B9" i="26"/>
  <c r="F27" i="25"/>
  <c r="E15" i="25"/>
  <c r="D11" i="25"/>
  <c r="C10" i="25"/>
  <c r="B9" i="25"/>
  <c r="F27" i="22"/>
  <c r="E15" i="22"/>
  <c r="D11" i="22"/>
  <c r="C10" i="22"/>
  <c r="B9" i="22"/>
  <c r="F27" i="21"/>
  <c r="I82" i="21" s="1"/>
  <c r="I83" i="21" s="1"/>
  <c r="E15" i="21"/>
  <c r="D11" i="21"/>
  <c r="C10" i="21"/>
  <c r="B9" i="21"/>
  <c r="F27" i="20"/>
  <c r="I82" i="20" s="1"/>
  <c r="I83" i="20" s="1"/>
  <c r="E15" i="20"/>
  <c r="D11" i="20"/>
  <c r="C10" i="20"/>
  <c r="B9" i="20"/>
  <c r="F27" i="19"/>
  <c r="E15" i="19"/>
  <c r="D11" i="19"/>
  <c r="C10" i="19"/>
  <c r="B9" i="19"/>
  <c r="F27" i="18"/>
  <c r="E15" i="18"/>
  <c r="D11" i="18"/>
  <c r="K56" i="18" s="1"/>
  <c r="C10" i="18"/>
  <c r="B9" i="18"/>
  <c r="F27" i="17"/>
  <c r="E15" i="17"/>
  <c r="D11" i="17"/>
  <c r="C10" i="17"/>
  <c r="B9" i="17"/>
  <c r="F27" i="16"/>
  <c r="E15" i="16"/>
  <c r="D11" i="16"/>
  <c r="C10" i="16"/>
  <c r="B9" i="16"/>
  <c r="F27" i="15"/>
  <c r="E15" i="15"/>
  <c r="D11" i="15"/>
  <c r="C10" i="15"/>
  <c r="B9" i="15"/>
  <c r="P15" i="3"/>
  <c r="Q4" i="3"/>
  <c r="P4" i="3"/>
  <c r="P7" i="3"/>
  <c r="P14" i="3"/>
  <c r="P10" i="3"/>
  <c r="P11" i="3"/>
  <c r="P5" i="3"/>
  <c r="P12" i="3"/>
  <c r="Q3" i="3"/>
  <c r="P8" i="3"/>
  <c r="X3" i="3"/>
  <c r="P13" i="3"/>
  <c r="P9" i="3"/>
  <c r="P3" i="3"/>
  <c r="P6" i="3"/>
  <c r="P16" i="3"/>
  <c r="Z29" i="3"/>
  <c r="H85" i="52" l="1"/>
  <c r="H86" i="52" s="1"/>
  <c r="H87" i="52" s="1"/>
  <c r="G85" i="52"/>
  <c r="G86" i="52" s="1"/>
  <c r="G87" i="52" s="1"/>
  <c r="F85" i="52"/>
  <c r="F86" i="52" s="1"/>
  <c r="F87" i="52" s="1"/>
  <c r="I85" i="52"/>
  <c r="I86" i="52" s="1"/>
  <c r="C85" i="52"/>
  <c r="C86" i="52" s="1"/>
  <c r="C87" i="52" s="1"/>
  <c r="D85" i="52"/>
  <c r="D86" i="52" s="1"/>
  <c r="D87" i="52" s="1"/>
  <c r="E85" i="52"/>
  <c r="E86" i="52" s="1"/>
  <c r="E87" i="52" s="1"/>
  <c r="B85" i="52"/>
  <c r="B86" i="52" s="1"/>
  <c r="B87" i="52" s="1"/>
  <c r="E57" i="52"/>
  <c r="E58" i="52" s="1"/>
  <c r="E59" i="52" s="1"/>
  <c r="G57" i="52"/>
  <c r="G58" i="52" s="1"/>
  <c r="F57" i="52"/>
  <c r="F58" i="52" s="1"/>
  <c r="F59" i="52" s="1"/>
  <c r="B57" i="52"/>
  <c r="B58" i="52" s="1"/>
  <c r="B59" i="52" s="1"/>
  <c r="D57" i="52"/>
  <c r="D58" i="52" s="1"/>
  <c r="D59" i="52" s="1"/>
  <c r="C57" i="52"/>
  <c r="C58" i="52" s="1"/>
  <c r="C59" i="52" s="1"/>
  <c r="R11" i="52"/>
  <c r="R12" i="52"/>
  <c r="R6" i="52"/>
  <c r="R8" i="52"/>
  <c r="R24" i="52"/>
  <c r="R26" i="52"/>
  <c r="R23" i="52"/>
  <c r="R18" i="52"/>
  <c r="R20" i="52"/>
  <c r="R9" i="52"/>
  <c r="R25" i="52"/>
  <c r="R16" i="52"/>
  <c r="R19" i="52"/>
  <c r="R13" i="52"/>
  <c r="R5" i="52"/>
  <c r="R14" i="52"/>
  <c r="R22" i="52"/>
  <c r="R21" i="52"/>
  <c r="R4" i="52"/>
  <c r="R17" i="52"/>
  <c r="R15" i="52"/>
  <c r="R10" i="52"/>
  <c r="O32" i="52"/>
  <c r="R7" i="52"/>
  <c r="R27" i="52"/>
  <c r="H35" i="52"/>
  <c r="R35" i="52" s="1"/>
  <c r="C76" i="52"/>
  <c r="B76" i="52"/>
  <c r="D76" i="52"/>
  <c r="O71" i="52"/>
  <c r="C76" i="50"/>
  <c r="C57" i="50"/>
  <c r="C58" i="50" s="1"/>
  <c r="C59" i="50" s="1"/>
  <c r="D57" i="50"/>
  <c r="D58" i="50" s="1"/>
  <c r="D59" i="50" s="1"/>
  <c r="F57" i="50"/>
  <c r="F58" i="50" s="1"/>
  <c r="E57" i="50"/>
  <c r="E58" i="50" s="1"/>
  <c r="O71" i="50"/>
  <c r="D76" i="50"/>
  <c r="O32" i="50"/>
  <c r="B57" i="50"/>
  <c r="B58" i="50" s="1"/>
  <c r="G59" i="50" s="1"/>
  <c r="I87" i="50"/>
  <c r="O84" i="50"/>
  <c r="R38" i="50"/>
  <c r="S38" i="50" s="1"/>
  <c r="U38" i="50" s="1"/>
  <c r="R42" i="50"/>
  <c r="S42" i="50" s="1"/>
  <c r="U42" i="50" s="1"/>
  <c r="G57" i="51"/>
  <c r="G58" i="51" s="1"/>
  <c r="R40" i="50"/>
  <c r="S40" i="50" s="1"/>
  <c r="U40" i="50" s="1"/>
  <c r="R32" i="50"/>
  <c r="S32" i="50" s="1"/>
  <c r="B85" i="51"/>
  <c r="B86" i="51" s="1"/>
  <c r="B87" i="51" s="1"/>
  <c r="R33" i="50"/>
  <c r="S33" i="50" s="1"/>
  <c r="U33" i="50" s="1"/>
  <c r="R39" i="50"/>
  <c r="S39" i="50" s="1"/>
  <c r="U39" i="50" s="1"/>
  <c r="R43" i="50"/>
  <c r="S43" i="50" s="1"/>
  <c r="U43" i="50" s="1"/>
  <c r="C85" i="51"/>
  <c r="C86" i="51" s="1"/>
  <c r="C87" i="51" s="1"/>
  <c r="E85" i="51"/>
  <c r="E86" i="51" s="1"/>
  <c r="E87" i="51" s="1"/>
  <c r="F85" i="51"/>
  <c r="F86" i="51" s="1"/>
  <c r="F87" i="51" s="1"/>
  <c r="D57" i="51"/>
  <c r="D58" i="51" s="1"/>
  <c r="D59" i="51" s="1"/>
  <c r="D85" i="51"/>
  <c r="D86" i="51" s="1"/>
  <c r="D87" i="51" s="1"/>
  <c r="C57" i="51"/>
  <c r="C58" i="51" s="1"/>
  <c r="C59" i="51" s="1"/>
  <c r="D76" i="49"/>
  <c r="G85" i="51"/>
  <c r="G86" i="51" s="1"/>
  <c r="G87" i="51" s="1"/>
  <c r="E57" i="51"/>
  <c r="E58" i="51" s="1"/>
  <c r="B57" i="51"/>
  <c r="B58" i="51" s="1"/>
  <c r="B35" i="51"/>
  <c r="O32" i="51"/>
  <c r="H35" i="51"/>
  <c r="I85" i="51"/>
  <c r="I86" i="51" s="1"/>
  <c r="O71" i="51"/>
  <c r="C76" i="51"/>
  <c r="D76" i="51"/>
  <c r="B76" i="51"/>
  <c r="F57" i="51"/>
  <c r="F58" i="51" s="1"/>
  <c r="H85" i="51"/>
  <c r="H86" i="51" s="1"/>
  <c r="H87" i="51" s="1"/>
  <c r="R41" i="50"/>
  <c r="R72" i="50"/>
  <c r="R71" i="50"/>
  <c r="R73" i="50"/>
  <c r="R36" i="50"/>
  <c r="R106" i="50"/>
  <c r="R102" i="50"/>
  <c r="S102" i="50" s="1"/>
  <c r="U102" i="50" s="1"/>
  <c r="R86" i="50"/>
  <c r="S86" i="50" s="1"/>
  <c r="U86" i="50" s="1"/>
  <c r="R97" i="50"/>
  <c r="S97" i="50" s="1"/>
  <c r="U97" i="50" s="1"/>
  <c r="R89" i="50"/>
  <c r="S89" i="50" s="1"/>
  <c r="U89" i="50" s="1"/>
  <c r="R98" i="50"/>
  <c r="R85" i="50"/>
  <c r="R107" i="50"/>
  <c r="S107" i="50" s="1"/>
  <c r="U107" i="50" s="1"/>
  <c r="R105" i="50"/>
  <c r="R90" i="50"/>
  <c r="R103" i="50"/>
  <c r="S103" i="50" s="1"/>
  <c r="U103" i="50" s="1"/>
  <c r="R92" i="50"/>
  <c r="R99" i="50"/>
  <c r="R91" i="50"/>
  <c r="R93" i="50"/>
  <c r="R100" i="50"/>
  <c r="S100" i="50" s="1"/>
  <c r="U100" i="50" s="1"/>
  <c r="R84" i="50"/>
  <c r="R96" i="50"/>
  <c r="R94" i="50"/>
  <c r="S94" i="50" s="1"/>
  <c r="U94" i="50" s="1"/>
  <c r="R104" i="50"/>
  <c r="R95" i="50"/>
  <c r="S95" i="50" s="1"/>
  <c r="U95" i="50" s="1"/>
  <c r="R87" i="50"/>
  <c r="S87" i="50" s="1"/>
  <c r="U87" i="50" s="1"/>
  <c r="R101" i="50"/>
  <c r="R35" i="50"/>
  <c r="R34" i="50"/>
  <c r="R88" i="50"/>
  <c r="S37" i="50"/>
  <c r="U37" i="50" s="1"/>
  <c r="B57" i="48"/>
  <c r="B58" i="48" s="1"/>
  <c r="G33" i="48"/>
  <c r="G34" i="48" s="1"/>
  <c r="N56" i="18"/>
  <c r="P56" i="18" s="1"/>
  <c r="G85" i="48"/>
  <c r="G86" i="48" s="1"/>
  <c r="G87" i="48" s="1"/>
  <c r="E57" i="49"/>
  <c r="E58" i="49" s="1"/>
  <c r="B85" i="48"/>
  <c r="B86" i="48" s="1"/>
  <c r="B87" i="48" s="1"/>
  <c r="F33" i="48"/>
  <c r="F34" i="48" s="1"/>
  <c r="F85" i="48"/>
  <c r="F86" i="48" s="1"/>
  <c r="C33" i="49"/>
  <c r="C34" i="49" s="1"/>
  <c r="I85" i="49"/>
  <c r="I86" i="49" s="1"/>
  <c r="D33" i="48"/>
  <c r="D34" i="48" s="1"/>
  <c r="E85" i="48"/>
  <c r="E86" i="48" s="1"/>
  <c r="I85" i="48"/>
  <c r="I86" i="48" s="1"/>
  <c r="D85" i="48"/>
  <c r="D86" i="48" s="1"/>
  <c r="C85" i="48"/>
  <c r="C86" i="48" s="1"/>
  <c r="C87" i="48" s="1"/>
  <c r="H85" i="48"/>
  <c r="H86" i="48" s="1"/>
  <c r="H87" i="48" s="1"/>
  <c r="C33" i="48"/>
  <c r="C34" i="48" s="1"/>
  <c r="B33" i="48"/>
  <c r="B34" i="48" s="1"/>
  <c r="E33" i="48"/>
  <c r="E34" i="48" s="1"/>
  <c r="H33" i="48"/>
  <c r="H34" i="48" s="1"/>
  <c r="O71" i="49"/>
  <c r="C85" i="49"/>
  <c r="C86" i="49" s="1"/>
  <c r="C87" i="49" s="1"/>
  <c r="E57" i="48"/>
  <c r="E58" i="48" s="1"/>
  <c r="G33" i="49"/>
  <c r="G34" i="49" s="1"/>
  <c r="G35" i="49" s="1"/>
  <c r="F85" i="49"/>
  <c r="F86" i="49" s="1"/>
  <c r="F87" i="49" s="1"/>
  <c r="E33" i="49"/>
  <c r="E34" i="49" s="1"/>
  <c r="D33" i="49"/>
  <c r="D34" i="49" s="1"/>
  <c r="G85" i="49"/>
  <c r="G86" i="49" s="1"/>
  <c r="G87" i="49" s="1"/>
  <c r="G57" i="49"/>
  <c r="G58" i="49" s="1"/>
  <c r="C76" i="49"/>
  <c r="C57" i="48"/>
  <c r="C58" i="48" s="1"/>
  <c r="G57" i="48"/>
  <c r="G58" i="48" s="1"/>
  <c r="B57" i="49"/>
  <c r="B58" i="49" s="1"/>
  <c r="B85" i="49"/>
  <c r="B86" i="49" s="1"/>
  <c r="F57" i="48"/>
  <c r="F58" i="48" s="1"/>
  <c r="C57" i="49"/>
  <c r="C58" i="49" s="1"/>
  <c r="D85" i="49"/>
  <c r="D86" i="49" s="1"/>
  <c r="F33" i="49"/>
  <c r="F34" i="49" s="1"/>
  <c r="F35" i="49" s="1"/>
  <c r="D57" i="49"/>
  <c r="D58" i="49" s="1"/>
  <c r="D57" i="48"/>
  <c r="D58" i="48" s="1"/>
  <c r="B33" i="49"/>
  <c r="B34" i="49" s="1"/>
  <c r="H33" i="49"/>
  <c r="H34" i="49" s="1"/>
  <c r="F57" i="49"/>
  <c r="F58" i="49" s="1"/>
  <c r="E85" i="49"/>
  <c r="E86" i="49" s="1"/>
  <c r="H85" i="49"/>
  <c r="H86" i="49" s="1"/>
  <c r="D76" i="48"/>
  <c r="O71" i="48"/>
  <c r="R10" i="49"/>
  <c r="R27" i="49"/>
  <c r="R26" i="49"/>
  <c r="R15" i="49"/>
  <c r="R7" i="49"/>
  <c r="R9" i="49"/>
  <c r="R22" i="49"/>
  <c r="R24" i="49"/>
  <c r="R19" i="49"/>
  <c r="R17" i="49"/>
  <c r="R16" i="49"/>
  <c r="R12" i="49"/>
  <c r="R14" i="49"/>
  <c r="R25" i="49"/>
  <c r="R8" i="49"/>
  <c r="R11" i="49"/>
  <c r="R20" i="49"/>
  <c r="R23" i="49"/>
  <c r="R21" i="49"/>
  <c r="R13" i="49"/>
  <c r="R18" i="49"/>
  <c r="R3" i="49"/>
  <c r="R4" i="49"/>
  <c r="R6" i="49"/>
  <c r="R5" i="49"/>
  <c r="C76" i="48"/>
  <c r="B76" i="48"/>
  <c r="B76" i="49"/>
  <c r="G57" i="34"/>
  <c r="G58" i="34" s="1"/>
  <c r="K58" i="18"/>
  <c r="N58" i="18" s="1"/>
  <c r="P58" i="18" s="1"/>
  <c r="T9" i="15"/>
  <c r="T4" i="15"/>
  <c r="T8" i="15"/>
  <c r="T5" i="15"/>
  <c r="T7" i="15"/>
  <c r="T6" i="15"/>
  <c r="K57" i="15"/>
  <c r="K58" i="15"/>
  <c r="N58" i="15" s="1"/>
  <c r="P58" i="15" s="1"/>
  <c r="K55" i="15"/>
  <c r="K59" i="15"/>
  <c r="K54" i="15"/>
  <c r="K56" i="15"/>
  <c r="H82" i="28"/>
  <c r="H83" i="28" s="1"/>
  <c r="H30" i="28"/>
  <c r="H31" i="28" s="1"/>
  <c r="X7" i="28"/>
  <c r="X12" i="28"/>
  <c r="X10" i="28"/>
  <c r="X14" i="28"/>
  <c r="X15" i="28"/>
  <c r="X4" i="28"/>
  <c r="X5" i="28"/>
  <c r="X13" i="28"/>
  <c r="X9" i="28"/>
  <c r="X6" i="28"/>
  <c r="X8" i="28"/>
  <c r="X11" i="28"/>
  <c r="K57" i="18"/>
  <c r="N57" i="18" s="1"/>
  <c r="P57" i="18" s="1"/>
  <c r="I82" i="18"/>
  <c r="I83" i="18" s="1"/>
  <c r="AB18" i="18"/>
  <c r="AB15" i="18"/>
  <c r="AB10" i="18"/>
  <c r="AB27" i="18"/>
  <c r="AB25" i="18"/>
  <c r="AB11" i="18"/>
  <c r="AB19" i="18"/>
  <c r="AB17" i="18"/>
  <c r="AB8" i="18"/>
  <c r="AB13" i="18"/>
  <c r="AB12" i="18"/>
  <c r="AB22" i="18"/>
  <c r="AB7" i="18"/>
  <c r="AB16" i="18"/>
  <c r="AB5" i="18"/>
  <c r="AB4" i="18"/>
  <c r="AB6" i="18"/>
  <c r="AB21" i="18"/>
  <c r="AB23" i="18"/>
  <c r="AB20" i="18"/>
  <c r="AB14" i="18"/>
  <c r="AB9" i="18"/>
  <c r="AB26" i="18"/>
  <c r="AB24" i="18"/>
  <c r="T7" i="20"/>
  <c r="T9" i="20"/>
  <c r="T4" i="20"/>
  <c r="T8" i="20"/>
  <c r="T6" i="20"/>
  <c r="T5" i="20"/>
  <c r="K56" i="20"/>
  <c r="N56" i="20" s="1"/>
  <c r="P56" i="20" s="1"/>
  <c r="K57" i="20"/>
  <c r="N57" i="20" s="1"/>
  <c r="P57" i="20" s="1"/>
  <c r="K59" i="20"/>
  <c r="N59" i="20" s="1"/>
  <c r="P59" i="20" s="1"/>
  <c r="K58" i="20"/>
  <c r="N58" i="20" s="1"/>
  <c r="P58" i="20" s="1"/>
  <c r="K54" i="20"/>
  <c r="K55" i="20"/>
  <c r="N55" i="20" s="1"/>
  <c r="P55" i="20" s="1"/>
  <c r="N5" i="22"/>
  <c r="N4" i="22"/>
  <c r="H82" i="25"/>
  <c r="H83" i="25" s="1"/>
  <c r="H30" i="25"/>
  <c r="H31" i="25" s="1"/>
  <c r="X13" i="25"/>
  <c r="X7" i="25"/>
  <c r="X12" i="25"/>
  <c r="X4" i="25"/>
  <c r="X10" i="25"/>
  <c r="X9" i="25"/>
  <c r="X15" i="25"/>
  <c r="X6" i="25"/>
  <c r="X8" i="25"/>
  <c r="X11" i="25"/>
  <c r="X5" i="25"/>
  <c r="X14" i="25"/>
  <c r="P5" i="27"/>
  <c r="P6" i="27"/>
  <c r="P4" i="27"/>
  <c r="K72" i="27"/>
  <c r="N72" i="27" s="1"/>
  <c r="P72" i="27" s="1"/>
  <c r="K71" i="27"/>
  <c r="K73" i="27"/>
  <c r="N73" i="27" s="1"/>
  <c r="P73" i="27" s="1"/>
  <c r="I82" i="28"/>
  <c r="I83" i="28" s="1"/>
  <c r="AB24" i="28"/>
  <c r="AB4" i="28"/>
  <c r="AB27" i="28"/>
  <c r="AB5" i="28"/>
  <c r="AB12" i="28"/>
  <c r="AB25" i="28"/>
  <c r="AB10" i="28"/>
  <c r="AB26" i="28"/>
  <c r="AB7" i="28"/>
  <c r="AB19" i="28"/>
  <c r="AB13" i="28"/>
  <c r="AB9" i="28"/>
  <c r="AB20" i="28"/>
  <c r="AB6" i="28"/>
  <c r="AB8" i="28"/>
  <c r="AB11" i="28"/>
  <c r="AB22" i="28"/>
  <c r="AB21" i="28"/>
  <c r="AB17" i="28"/>
  <c r="AB15" i="28"/>
  <c r="AB23" i="28"/>
  <c r="AB16" i="28"/>
  <c r="AB14" i="28"/>
  <c r="AB18" i="28"/>
  <c r="T5" i="30"/>
  <c r="T6" i="30"/>
  <c r="T9" i="30"/>
  <c r="T4" i="30"/>
  <c r="T7" i="30"/>
  <c r="T8" i="30"/>
  <c r="K59" i="30"/>
  <c r="N59" i="30" s="1"/>
  <c r="P59" i="30" s="1"/>
  <c r="K54" i="30"/>
  <c r="K58" i="30"/>
  <c r="N58" i="30" s="1"/>
  <c r="K55" i="30"/>
  <c r="N55" i="30" s="1"/>
  <c r="P55" i="30" s="1"/>
  <c r="K56" i="30"/>
  <c r="N56" i="30" s="1"/>
  <c r="P56" i="30" s="1"/>
  <c r="K57" i="30"/>
  <c r="N57" i="30" s="1"/>
  <c r="P57" i="30" s="1"/>
  <c r="N4" i="32"/>
  <c r="N5" i="32"/>
  <c r="H82" i="21"/>
  <c r="H83" i="21" s="1"/>
  <c r="I84" i="21" s="1"/>
  <c r="H30" i="21"/>
  <c r="H31" i="21" s="1"/>
  <c r="X15" i="21"/>
  <c r="X7" i="21"/>
  <c r="X10" i="21"/>
  <c r="X9" i="21"/>
  <c r="X14" i="21"/>
  <c r="X6" i="21"/>
  <c r="X8" i="21"/>
  <c r="X12" i="21"/>
  <c r="X11" i="21"/>
  <c r="X13" i="21"/>
  <c r="X4" i="21"/>
  <c r="X5" i="21"/>
  <c r="N5" i="30"/>
  <c r="N4" i="30"/>
  <c r="P6" i="20"/>
  <c r="P5" i="20"/>
  <c r="P4" i="20"/>
  <c r="K73" i="20"/>
  <c r="K72" i="20"/>
  <c r="N72" i="20" s="1"/>
  <c r="P72" i="20" s="1"/>
  <c r="K71" i="20"/>
  <c r="H82" i="15"/>
  <c r="H83" i="15" s="1"/>
  <c r="H30" i="15"/>
  <c r="H31" i="15" s="1"/>
  <c r="X14" i="15"/>
  <c r="X4" i="15"/>
  <c r="X10" i="15"/>
  <c r="X12" i="15"/>
  <c r="X7" i="15"/>
  <c r="X8" i="15"/>
  <c r="X13" i="15"/>
  <c r="X15" i="15"/>
  <c r="X11" i="15"/>
  <c r="X5" i="15"/>
  <c r="X9" i="15"/>
  <c r="X6" i="15"/>
  <c r="P5" i="17"/>
  <c r="P4" i="17"/>
  <c r="P6" i="17"/>
  <c r="K73" i="17"/>
  <c r="N73" i="17" s="1"/>
  <c r="P73" i="17" s="1"/>
  <c r="K71" i="17"/>
  <c r="K72" i="17"/>
  <c r="N72" i="17" s="1"/>
  <c r="P72" i="17" s="1"/>
  <c r="I82" i="15"/>
  <c r="I83" i="15" s="1"/>
  <c r="AB25" i="15"/>
  <c r="AB23" i="15"/>
  <c r="AB20" i="15"/>
  <c r="AB6" i="15"/>
  <c r="AB22" i="15"/>
  <c r="AB19" i="15"/>
  <c r="AB17" i="15"/>
  <c r="AB21" i="15"/>
  <c r="AB27" i="15"/>
  <c r="AB12" i="15"/>
  <c r="AB14" i="15"/>
  <c r="AB9" i="15"/>
  <c r="AB24" i="15"/>
  <c r="AB10" i="15"/>
  <c r="AB16" i="15"/>
  <c r="AB7" i="15"/>
  <c r="AB5" i="15"/>
  <c r="AB18" i="15"/>
  <c r="AB15" i="15"/>
  <c r="AB13" i="15"/>
  <c r="AB4" i="15"/>
  <c r="AB8" i="15"/>
  <c r="AB11" i="15"/>
  <c r="AB26" i="15"/>
  <c r="T9" i="17"/>
  <c r="T7" i="17"/>
  <c r="T5" i="17"/>
  <c r="T4" i="17"/>
  <c r="T8" i="17"/>
  <c r="T6" i="17"/>
  <c r="K57" i="17"/>
  <c r="N57" i="17" s="1"/>
  <c r="P57" i="17" s="1"/>
  <c r="K54" i="17"/>
  <c r="K59" i="17"/>
  <c r="N59" i="17" s="1"/>
  <c r="P59" i="17" s="1"/>
  <c r="K58" i="17"/>
  <c r="N58" i="17" s="1"/>
  <c r="P58" i="17" s="1"/>
  <c r="K56" i="17"/>
  <c r="N56" i="17" s="1"/>
  <c r="P56" i="17" s="1"/>
  <c r="K55" i="17"/>
  <c r="N55" i="17" s="1"/>
  <c r="P55" i="17" s="1"/>
  <c r="N5" i="19"/>
  <c r="N4" i="19"/>
  <c r="H82" i="20"/>
  <c r="H83" i="20" s="1"/>
  <c r="I84" i="20" s="1"/>
  <c r="H30" i="20"/>
  <c r="H31" i="20" s="1"/>
  <c r="X14" i="20"/>
  <c r="X5" i="20"/>
  <c r="X7" i="20"/>
  <c r="X13" i="20"/>
  <c r="X11" i="20"/>
  <c r="X12" i="20"/>
  <c r="X15" i="20"/>
  <c r="X8" i="20"/>
  <c r="X6" i="20"/>
  <c r="X10" i="20"/>
  <c r="X9" i="20"/>
  <c r="X4" i="20"/>
  <c r="P5" i="22"/>
  <c r="P4" i="22"/>
  <c r="P6" i="22"/>
  <c r="K72" i="22"/>
  <c r="N72" i="22" s="1"/>
  <c r="P72" i="22" s="1"/>
  <c r="K73" i="22"/>
  <c r="N73" i="22" s="1"/>
  <c r="P73" i="22" s="1"/>
  <c r="K71" i="22"/>
  <c r="I82" i="25"/>
  <c r="I83" i="25" s="1"/>
  <c r="AB24" i="25"/>
  <c r="AB14" i="25"/>
  <c r="AB26" i="25"/>
  <c r="AB16" i="25"/>
  <c r="AB21" i="25"/>
  <c r="AB22" i="25"/>
  <c r="AB27" i="25"/>
  <c r="AB8" i="25"/>
  <c r="AB20" i="25"/>
  <c r="AB19" i="25"/>
  <c r="AB6" i="25"/>
  <c r="AB17" i="25"/>
  <c r="AB9" i="25"/>
  <c r="AB11" i="25"/>
  <c r="AB15" i="25"/>
  <c r="AB5" i="25"/>
  <c r="AB25" i="25"/>
  <c r="AB12" i="25"/>
  <c r="AB4" i="25"/>
  <c r="AB18" i="25"/>
  <c r="AB23" i="25"/>
  <c r="AB7" i="25"/>
  <c r="AB10" i="25"/>
  <c r="AB13" i="25"/>
  <c r="T4" i="27"/>
  <c r="T9" i="27"/>
  <c r="T5" i="27"/>
  <c r="T8" i="27"/>
  <c r="T7" i="27"/>
  <c r="T6" i="27"/>
  <c r="K57" i="27"/>
  <c r="N57" i="27" s="1"/>
  <c r="P57" i="27" s="1"/>
  <c r="K59" i="27"/>
  <c r="K56" i="27"/>
  <c r="N56" i="27" s="1"/>
  <c r="P56" i="27" s="1"/>
  <c r="K55" i="27"/>
  <c r="N55" i="27" s="1"/>
  <c r="P55" i="27" s="1"/>
  <c r="K58" i="27"/>
  <c r="K54" i="27"/>
  <c r="N4" i="29"/>
  <c r="N5" i="29"/>
  <c r="H30" i="30"/>
  <c r="H31" i="30" s="1"/>
  <c r="H82" i="30"/>
  <c r="H83" i="30" s="1"/>
  <c r="X15" i="30"/>
  <c r="X13" i="30"/>
  <c r="X14" i="30"/>
  <c r="X10" i="30"/>
  <c r="X7" i="30"/>
  <c r="X8" i="30"/>
  <c r="X6" i="30"/>
  <c r="X5" i="30"/>
  <c r="X11" i="30"/>
  <c r="X4" i="30"/>
  <c r="X12" i="30"/>
  <c r="X9" i="30"/>
  <c r="P4" i="32"/>
  <c r="P6" i="32"/>
  <c r="P5" i="32"/>
  <c r="K71" i="32"/>
  <c r="K73" i="32"/>
  <c r="K72" i="32"/>
  <c r="N72" i="32" s="1"/>
  <c r="P72" i="32" s="1"/>
  <c r="N4" i="17"/>
  <c r="N5" i="17"/>
  <c r="T8" i="25"/>
  <c r="T6" i="25"/>
  <c r="T4" i="25"/>
  <c r="T9" i="25"/>
  <c r="T5" i="25"/>
  <c r="T7" i="25"/>
  <c r="K55" i="25"/>
  <c r="N55" i="25" s="1"/>
  <c r="P55" i="25" s="1"/>
  <c r="K58" i="25"/>
  <c r="K57" i="25"/>
  <c r="N57" i="25" s="1"/>
  <c r="P57" i="25" s="1"/>
  <c r="K54" i="25"/>
  <c r="K56" i="25"/>
  <c r="N56" i="25" s="1"/>
  <c r="P56" i="25" s="1"/>
  <c r="K59" i="25"/>
  <c r="P6" i="30"/>
  <c r="P4" i="30"/>
  <c r="P5" i="30"/>
  <c r="K73" i="30"/>
  <c r="N73" i="30" s="1"/>
  <c r="P73" i="30" s="1"/>
  <c r="K71" i="30"/>
  <c r="K72" i="30"/>
  <c r="N72" i="30" s="1"/>
  <c r="P72" i="30" s="1"/>
  <c r="H82" i="17"/>
  <c r="H83" i="17" s="1"/>
  <c r="H30" i="17"/>
  <c r="H31" i="17" s="1"/>
  <c r="X10" i="17"/>
  <c r="X12" i="17"/>
  <c r="X5" i="17"/>
  <c r="X4" i="17"/>
  <c r="X13" i="17"/>
  <c r="X15" i="17"/>
  <c r="X9" i="17"/>
  <c r="X8" i="17"/>
  <c r="X6" i="17"/>
  <c r="X11" i="17"/>
  <c r="X14" i="17"/>
  <c r="X7" i="17"/>
  <c r="T5" i="22"/>
  <c r="T4" i="22"/>
  <c r="T6" i="22"/>
  <c r="T8" i="22"/>
  <c r="T9" i="22"/>
  <c r="T7" i="22"/>
  <c r="K59" i="22"/>
  <c r="N59" i="22" s="1"/>
  <c r="P59" i="22" s="1"/>
  <c r="K58" i="22"/>
  <c r="N58" i="22" s="1"/>
  <c r="P58" i="22" s="1"/>
  <c r="K55" i="22"/>
  <c r="N55" i="22" s="1"/>
  <c r="P55" i="22" s="1"/>
  <c r="K54" i="22"/>
  <c r="K57" i="22"/>
  <c r="N57" i="22" s="1"/>
  <c r="P57" i="22" s="1"/>
  <c r="K56" i="22"/>
  <c r="N56" i="22" s="1"/>
  <c r="P56" i="22" s="1"/>
  <c r="P5" i="29"/>
  <c r="P6" i="29"/>
  <c r="P4" i="29"/>
  <c r="K71" i="29"/>
  <c r="K72" i="29"/>
  <c r="N72" i="29" s="1"/>
  <c r="P72" i="29" s="1"/>
  <c r="K73" i="29"/>
  <c r="N73" i="29" s="1"/>
  <c r="P73" i="29" s="1"/>
  <c r="I82" i="30"/>
  <c r="I83" i="30" s="1"/>
  <c r="AB23" i="30"/>
  <c r="AB10" i="30"/>
  <c r="AB8" i="30"/>
  <c r="AB22" i="30"/>
  <c r="AB16" i="30"/>
  <c r="AB12" i="30"/>
  <c r="AB20" i="30"/>
  <c r="AB14" i="30"/>
  <c r="AB7" i="30"/>
  <c r="AB25" i="30"/>
  <c r="AB9" i="30"/>
  <c r="AB24" i="30"/>
  <c r="AB18" i="30"/>
  <c r="AB21" i="30"/>
  <c r="AB27" i="30"/>
  <c r="AB19" i="30"/>
  <c r="AB15" i="30"/>
  <c r="AB13" i="30"/>
  <c r="AB17" i="30"/>
  <c r="AB11" i="30"/>
  <c r="AB6" i="30"/>
  <c r="AB26" i="30"/>
  <c r="AB5" i="30"/>
  <c r="AB4" i="30"/>
  <c r="T8" i="32"/>
  <c r="T4" i="32"/>
  <c r="T6" i="32"/>
  <c r="T5" i="32"/>
  <c r="T9" i="32"/>
  <c r="T7" i="32"/>
  <c r="K58" i="32"/>
  <c r="N58" i="32" s="1"/>
  <c r="P58" i="32" s="1"/>
  <c r="K55" i="32"/>
  <c r="K57" i="32"/>
  <c r="N57" i="32" s="1"/>
  <c r="P57" i="32" s="1"/>
  <c r="K54" i="32"/>
  <c r="K56" i="32"/>
  <c r="K59" i="32"/>
  <c r="T4" i="18"/>
  <c r="T6" i="18"/>
  <c r="T8" i="18"/>
  <c r="T9" i="18"/>
  <c r="T7" i="18"/>
  <c r="T5" i="18"/>
  <c r="T8" i="28"/>
  <c r="T6" i="28"/>
  <c r="T4" i="28"/>
  <c r="T5" i="28"/>
  <c r="T7" i="28"/>
  <c r="T9" i="28"/>
  <c r="K55" i="28"/>
  <c r="K56" i="28"/>
  <c r="N56" i="28" s="1"/>
  <c r="P56" i="28" s="1"/>
  <c r="K57" i="28"/>
  <c r="N57" i="28" s="1"/>
  <c r="P57" i="28" s="1"/>
  <c r="K59" i="28"/>
  <c r="N59" i="28" s="1"/>
  <c r="P59" i="28" s="1"/>
  <c r="K58" i="28"/>
  <c r="N58" i="28" s="1"/>
  <c r="P58" i="28" s="1"/>
  <c r="K54" i="28"/>
  <c r="N5" i="27"/>
  <c r="N4" i="27"/>
  <c r="I82" i="17"/>
  <c r="I83" i="17" s="1"/>
  <c r="AB22" i="17"/>
  <c r="AB13" i="17"/>
  <c r="AB26" i="17"/>
  <c r="AB24" i="17"/>
  <c r="AB5" i="17"/>
  <c r="AB9" i="17"/>
  <c r="AB16" i="17"/>
  <c r="AB21" i="17"/>
  <c r="AB7" i="17"/>
  <c r="AB23" i="17"/>
  <c r="AB14" i="17"/>
  <c r="AB25" i="17"/>
  <c r="AB11" i="17"/>
  <c r="AB20" i="17"/>
  <c r="AB12" i="17"/>
  <c r="AB8" i="17"/>
  <c r="AB27" i="17"/>
  <c r="AB4" i="17"/>
  <c r="AB6" i="17"/>
  <c r="AB10" i="17"/>
  <c r="AB19" i="17"/>
  <c r="AB17" i="17"/>
  <c r="AB15" i="17"/>
  <c r="AB18" i="17"/>
  <c r="T4" i="19"/>
  <c r="T8" i="19"/>
  <c r="T7" i="19"/>
  <c r="T6" i="19"/>
  <c r="T9" i="19"/>
  <c r="T5" i="19"/>
  <c r="K54" i="19"/>
  <c r="K58" i="19"/>
  <c r="N58" i="19" s="1"/>
  <c r="P58" i="19" s="1"/>
  <c r="K59" i="19"/>
  <c r="N59" i="19" s="1"/>
  <c r="P59" i="19" s="1"/>
  <c r="K56" i="19"/>
  <c r="N56" i="19" s="1"/>
  <c r="P56" i="19" s="1"/>
  <c r="K55" i="19"/>
  <c r="N55" i="19" s="1"/>
  <c r="P55" i="19" s="1"/>
  <c r="K57" i="19"/>
  <c r="N57" i="19" s="1"/>
  <c r="P57" i="19" s="1"/>
  <c r="N5" i="21"/>
  <c r="N4" i="21"/>
  <c r="H82" i="22"/>
  <c r="H83" i="22" s="1"/>
  <c r="H30" i="22"/>
  <c r="H31" i="22" s="1"/>
  <c r="X13" i="22"/>
  <c r="X14" i="22"/>
  <c r="X4" i="22"/>
  <c r="X10" i="22"/>
  <c r="X12" i="22"/>
  <c r="X9" i="22"/>
  <c r="X11" i="22"/>
  <c r="X8" i="22"/>
  <c r="X15" i="22"/>
  <c r="X5" i="22"/>
  <c r="X7" i="22"/>
  <c r="X6" i="22"/>
  <c r="P6" i="26"/>
  <c r="P5" i="26"/>
  <c r="P4" i="26"/>
  <c r="K73" i="26"/>
  <c r="N73" i="26" s="1"/>
  <c r="P73" i="26" s="1"/>
  <c r="K72" i="26"/>
  <c r="N72" i="26" s="1"/>
  <c r="P72" i="26" s="1"/>
  <c r="K71" i="26"/>
  <c r="T4" i="29"/>
  <c r="T9" i="29"/>
  <c r="T6" i="29"/>
  <c r="T8" i="29"/>
  <c r="T7" i="29"/>
  <c r="T5" i="29"/>
  <c r="K57" i="29"/>
  <c r="N57" i="29" s="1"/>
  <c r="P57" i="29" s="1"/>
  <c r="K58" i="29"/>
  <c r="N58" i="29" s="1"/>
  <c r="P58" i="29" s="1"/>
  <c r="K55" i="29"/>
  <c r="K56" i="29"/>
  <c r="K59" i="29"/>
  <c r="K54" i="29"/>
  <c r="N5" i="31"/>
  <c r="N4" i="31"/>
  <c r="H30" i="32"/>
  <c r="H31" i="32" s="1"/>
  <c r="H82" i="32"/>
  <c r="H83" i="32" s="1"/>
  <c r="X15" i="32"/>
  <c r="X13" i="32"/>
  <c r="X9" i="32"/>
  <c r="X10" i="32"/>
  <c r="X6" i="32"/>
  <c r="X11" i="32"/>
  <c r="X8" i="32"/>
  <c r="X4" i="32"/>
  <c r="X14" i="32"/>
  <c r="X12" i="32"/>
  <c r="X7" i="32"/>
  <c r="X5" i="32"/>
  <c r="K59" i="18"/>
  <c r="N59" i="18" s="1"/>
  <c r="P59" i="18" s="1"/>
  <c r="I82" i="16"/>
  <c r="I83" i="16" s="1"/>
  <c r="AB27" i="16"/>
  <c r="AB17" i="16"/>
  <c r="AB16" i="16"/>
  <c r="AB22" i="16"/>
  <c r="AB19" i="16"/>
  <c r="AB12" i="16"/>
  <c r="AB21" i="16"/>
  <c r="AB13" i="16"/>
  <c r="AB23" i="16"/>
  <c r="AB14" i="16"/>
  <c r="AB9" i="16"/>
  <c r="AB15" i="16"/>
  <c r="AB4" i="16"/>
  <c r="AB26" i="16"/>
  <c r="AB8" i="16"/>
  <c r="AB20" i="16"/>
  <c r="AB18" i="16"/>
  <c r="AB6" i="16"/>
  <c r="AB10" i="16"/>
  <c r="AB7" i="16"/>
  <c r="AB5" i="16"/>
  <c r="AB11" i="16"/>
  <c r="AB24" i="16"/>
  <c r="AB25" i="16"/>
  <c r="P4" i="25"/>
  <c r="P6" i="25"/>
  <c r="P5" i="25"/>
  <c r="K73" i="25"/>
  <c r="K71" i="25"/>
  <c r="K72" i="25"/>
  <c r="N72" i="25" s="1"/>
  <c r="P72" i="25" s="1"/>
  <c r="N4" i="16"/>
  <c r="N5" i="16"/>
  <c r="P4" i="19"/>
  <c r="P5" i="19"/>
  <c r="P6" i="19"/>
  <c r="K72" i="19"/>
  <c r="N72" i="19" s="1"/>
  <c r="P72" i="19" s="1"/>
  <c r="K71" i="19"/>
  <c r="K73" i="19"/>
  <c r="N73" i="19" s="1"/>
  <c r="P73" i="19" s="1"/>
  <c r="H82" i="27"/>
  <c r="H83" i="27" s="1"/>
  <c r="J84" i="27" s="1"/>
  <c r="H30" i="27"/>
  <c r="H31" i="27" s="1"/>
  <c r="X10" i="27"/>
  <c r="X12" i="27"/>
  <c r="X5" i="27"/>
  <c r="X9" i="27"/>
  <c r="X6" i="27"/>
  <c r="X8" i="27"/>
  <c r="X7" i="27"/>
  <c r="X14" i="27"/>
  <c r="X13" i="27"/>
  <c r="X4" i="27"/>
  <c r="X15" i="27"/>
  <c r="X11" i="27"/>
  <c r="T6" i="16"/>
  <c r="T9" i="16"/>
  <c r="T7" i="16"/>
  <c r="T5" i="16"/>
  <c r="T8" i="16"/>
  <c r="T4" i="16"/>
  <c r="K59" i="16"/>
  <c r="N59" i="16" s="1"/>
  <c r="P59" i="16" s="1"/>
  <c r="K54" i="16"/>
  <c r="K55" i="16"/>
  <c r="N55" i="16" s="1"/>
  <c r="P55" i="16" s="1"/>
  <c r="K57" i="16"/>
  <c r="N57" i="16" s="1"/>
  <c r="P57" i="16" s="1"/>
  <c r="K56" i="16"/>
  <c r="N56" i="16" s="1"/>
  <c r="P56" i="16" s="1"/>
  <c r="K58" i="16"/>
  <c r="N58" i="16" s="1"/>
  <c r="P58" i="16" s="1"/>
  <c r="H82" i="19"/>
  <c r="H83" i="19" s="1"/>
  <c r="H30" i="19"/>
  <c r="H31" i="19" s="1"/>
  <c r="X6" i="19"/>
  <c r="X4" i="19"/>
  <c r="X9" i="19"/>
  <c r="X13" i="19"/>
  <c r="X5" i="19"/>
  <c r="X12" i="19"/>
  <c r="X7" i="19"/>
  <c r="X11" i="19"/>
  <c r="X14" i="19"/>
  <c r="X8" i="19"/>
  <c r="X15" i="19"/>
  <c r="X10" i="19"/>
  <c r="P5" i="21"/>
  <c r="P4" i="21"/>
  <c r="P6" i="21"/>
  <c r="K71" i="21"/>
  <c r="K73" i="21"/>
  <c r="N73" i="21" s="1"/>
  <c r="P73" i="21" s="1"/>
  <c r="K72" i="21"/>
  <c r="N72" i="21" s="1"/>
  <c r="P72" i="21" s="1"/>
  <c r="I82" i="22"/>
  <c r="I83" i="22" s="1"/>
  <c r="AB15" i="22"/>
  <c r="AB4" i="22"/>
  <c r="AB11" i="22"/>
  <c r="AB10" i="22"/>
  <c r="AB19" i="22"/>
  <c r="AB21" i="22"/>
  <c r="AB20" i="22"/>
  <c r="AB24" i="22"/>
  <c r="AB5" i="22"/>
  <c r="AB7" i="22"/>
  <c r="AB9" i="22"/>
  <c r="AB18" i="22"/>
  <c r="AB17" i="22"/>
  <c r="AB22" i="22"/>
  <c r="AB14" i="22"/>
  <c r="AB12" i="22"/>
  <c r="AB13" i="22"/>
  <c r="AB23" i="22"/>
  <c r="AB27" i="22"/>
  <c r="AB26" i="22"/>
  <c r="AB25" i="22"/>
  <c r="AB6" i="22"/>
  <c r="AB8" i="22"/>
  <c r="AB16" i="22"/>
  <c r="T9" i="26"/>
  <c r="T7" i="26"/>
  <c r="T5" i="26"/>
  <c r="T4" i="26"/>
  <c r="T6" i="26"/>
  <c r="T8" i="26"/>
  <c r="K55" i="26"/>
  <c r="N55" i="26" s="1"/>
  <c r="P55" i="26" s="1"/>
  <c r="K57" i="26"/>
  <c r="N57" i="26" s="1"/>
  <c r="P57" i="26" s="1"/>
  <c r="K56" i="26"/>
  <c r="K54" i="26"/>
  <c r="N54" i="26" s="1"/>
  <c r="P54" i="26" s="1"/>
  <c r="K58" i="26"/>
  <c r="N58" i="26" s="1"/>
  <c r="P58" i="26" s="1"/>
  <c r="K59" i="26"/>
  <c r="N59" i="26" s="1"/>
  <c r="P59" i="26" s="1"/>
  <c r="N4" i="28"/>
  <c r="N5" i="28"/>
  <c r="H82" i="29"/>
  <c r="H83" i="29" s="1"/>
  <c r="H30" i="29"/>
  <c r="H31" i="29" s="1"/>
  <c r="X5" i="29"/>
  <c r="X14" i="29"/>
  <c r="X12" i="29"/>
  <c r="X10" i="29"/>
  <c r="X6" i="29"/>
  <c r="X13" i="29"/>
  <c r="X15" i="29"/>
  <c r="X9" i="29"/>
  <c r="X8" i="29"/>
  <c r="X4" i="29"/>
  <c r="X11" i="29"/>
  <c r="X7" i="29"/>
  <c r="P5" i="31"/>
  <c r="P4" i="31"/>
  <c r="P6" i="31"/>
  <c r="K72" i="31"/>
  <c r="N72" i="31" s="1"/>
  <c r="P72" i="31" s="1"/>
  <c r="K73" i="31"/>
  <c r="N73" i="31" s="1"/>
  <c r="P73" i="31" s="1"/>
  <c r="K71" i="31"/>
  <c r="I82" i="32"/>
  <c r="I83" i="32" s="1"/>
  <c r="AB10" i="32"/>
  <c r="AB26" i="32"/>
  <c r="AB4" i="32"/>
  <c r="AB7" i="32"/>
  <c r="AB9" i="32"/>
  <c r="AB11" i="32"/>
  <c r="AB24" i="32"/>
  <c r="AB5" i="32"/>
  <c r="AB22" i="32"/>
  <c r="AB16" i="32"/>
  <c r="AB19" i="32"/>
  <c r="AB13" i="32"/>
  <c r="AB23" i="32"/>
  <c r="AB27" i="32"/>
  <c r="AB20" i="32"/>
  <c r="AB21" i="32"/>
  <c r="AB15" i="32"/>
  <c r="AB18" i="32"/>
  <c r="AB6" i="32"/>
  <c r="AB17" i="32"/>
  <c r="AB25" i="32"/>
  <c r="AB8" i="32"/>
  <c r="AB14" i="32"/>
  <c r="AB12" i="32"/>
  <c r="K54" i="18"/>
  <c r="P5" i="15"/>
  <c r="P4" i="15"/>
  <c r="P6" i="15"/>
  <c r="K73" i="15"/>
  <c r="N73" i="15" s="1"/>
  <c r="P73" i="15" s="1"/>
  <c r="K71" i="15"/>
  <c r="K72" i="15"/>
  <c r="N72" i="15" s="1"/>
  <c r="P72" i="15" s="1"/>
  <c r="N4" i="20"/>
  <c r="N5" i="20"/>
  <c r="H82" i="31"/>
  <c r="H83" i="31" s="1"/>
  <c r="H30" i="31"/>
  <c r="H31" i="31" s="1"/>
  <c r="X7" i="31"/>
  <c r="X12" i="31"/>
  <c r="X5" i="31"/>
  <c r="X4" i="31"/>
  <c r="X10" i="31"/>
  <c r="X13" i="31"/>
  <c r="X14" i="31"/>
  <c r="X9" i="31"/>
  <c r="X6" i="31"/>
  <c r="X15" i="31"/>
  <c r="X8" i="31"/>
  <c r="X11" i="31"/>
  <c r="H30" i="18"/>
  <c r="H31" i="18" s="1"/>
  <c r="H82" i="18"/>
  <c r="H83" i="18" s="1"/>
  <c r="X5" i="18"/>
  <c r="X10" i="18"/>
  <c r="X4" i="18"/>
  <c r="X12" i="18"/>
  <c r="X6" i="18"/>
  <c r="X13" i="18"/>
  <c r="X11" i="18"/>
  <c r="X9" i="18"/>
  <c r="X8" i="18"/>
  <c r="X7" i="18"/>
  <c r="X15" i="18"/>
  <c r="X14" i="18"/>
  <c r="I82" i="31"/>
  <c r="I83" i="31" s="1"/>
  <c r="AB26" i="31"/>
  <c r="AB16" i="31"/>
  <c r="AB21" i="31"/>
  <c r="AB15" i="31"/>
  <c r="AB24" i="31"/>
  <c r="AB12" i="31"/>
  <c r="AB10" i="31"/>
  <c r="AB5" i="31"/>
  <c r="AB7" i="31"/>
  <c r="AB4" i="31"/>
  <c r="AB18" i="31"/>
  <c r="AB14" i="31"/>
  <c r="AB19" i="31"/>
  <c r="AB23" i="31"/>
  <c r="AB9" i="31"/>
  <c r="AB25" i="31"/>
  <c r="AB8" i="31"/>
  <c r="AB22" i="31"/>
  <c r="AB17" i="31"/>
  <c r="AB13" i="31"/>
  <c r="AB27" i="31"/>
  <c r="AB11" i="31"/>
  <c r="AB6" i="31"/>
  <c r="AB20" i="31"/>
  <c r="N5" i="26"/>
  <c r="N4" i="26"/>
  <c r="P6" i="16"/>
  <c r="P4" i="16"/>
  <c r="P5" i="16"/>
  <c r="K73" i="16"/>
  <c r="N73" i="16" s="1"/>
  <c r="P73" i="16" s="1"/>
  <c r="K71" i="16"/>
  <c r="K72" i="16"/>
  <c r="N72" i="16" s="1"/>
  <c r="P72" i="16" s="1"/>
  <c r="N5" i="18"/>
  <c r="N4" i="18"/>
  <c r="N4" i="15"/>
  <c r="N5" i="15"/>
  <c r="H30" i="16"/>
  <c r="H31" i="16" s="1"/>
  <c r="H82" i="16"/>
  <c r="H83" i="16" s="1"/>
  <c r="X10" i="16"/>
  <c r="X12" i="16"/>
  <c r="X7" i="16"/>
  <c r="X4" i="16"/>
  <c r="X13" i="16"/>
  <c r="X15" i="16"/>
  <c r="X5" i="16"/>
  <c r="X11" i="16"/>
  <c r="X8" i="16"/>
  <c r="X14" i="16"/>
  <c r="X9" i="16"/>
  <c r="X6" i="16"/>
  <c r="P5" i="18"/>
  <c r="P4" i="18"/>
  <c r="P6" i="18"/>
  <c r="K72" i="18"/>
  <c r="N72" i="18" s="1"/>
  <c r="P72" i="18" s="1"/>
  <c r="K73" i="18"/>
  <c r="N73" i="18" s="1"/>
  <c r="P73" i="18" s="1"/>
  <c r="K71" i="18"/>
  <c r="I82" i="19"/>
  <c r="I83" i="19" s="1"/>
  <c r="AB7" i="19"/>
  <c r="AB27" i="19"/>
  <c r="AB18" i="19"/>
  <c r="AB25" i="19"/>
  <c r="AB12" i="19"/>
  <c r="AB5" i="19"/>
  <c r="AB24" i="19"/>
  <c r="AB9" i="19"/>
  <c r="AB6" i="19"/>
  <c r="AB16" i="19"/>
  <c r="AB23" i="19"/>
  <c r="AB26" i="19"/>
  <c r="AB21" i="19"/>
  <c r="AB17" i="19"/>
  <c r="AB4" i="19"/>
  <c r="AB22" i="19"/>
  <c r="AB14" i="19"/>
  <c r="AB15" i="19"/>
  <c r="AB10" i="19"/>
  <c r="AB8" i="19"/>
  <c r="AB20" i="19"/>
  <c r="AB13" i="19"/>
  <c r="AB11" i="19"/>
  <c r="AB19" i="19"/>
  <c r="T9" i="21"/>
  <c r="T4" i="21"/>
  <c r="T6" i="21"/>
  <c r="T8" i="21"/>
  <c r="T7" i="21"/>
  <c r="T5" i="21"/>
  <c r="K55" i="21"/>
  <c r="K59" i="21"/>
  <c r="K56" i="21"/>
  <c r="K58" i="21"/>
  <c r="N58" i="21" s="1"/>
  <c r="P58" i="21" s="1"/>
  <c r="K54" i="21"/>
  <c r="K57" i="21"/>
  <c r="N57" i="21" s="1"/>
  <c r="P57" i="21" s="1"/>
  <c r="N5" i="25"/>
  <c r="N4" i="25"/>
  <c r="H82" i="26"/>
  <c r="H83" i="26" s="1"/>
  <c r="J84" i="26" s="1"/>
  <c r="H30" i="26"/>
  <c r="H31" i="26" s="1"/>
  <c r="P6" i="28"/>
  <c r="P5" i="28"/>
  <c r="P4" i="28"/>
  <c r="K72" i="28"/>
  <c r="N72" i="28" s="1"/>
  <c r="P72" i="28" s="1"/>
  <c r="K71" i="28"/>
  <c r="K73" i="28"/>
  <c r="N73" i="28" s="1"/>
  <c r="P73" i="28" s="1"/>
  <c r="I82" i="29"/>
  <c r="I83" i="29" s="1"/>
  <c r="AB21" i="29"/>
  <c r="AB6" i="29"/>
  <c r="AB17" i="29"/>
  <c r="AB7" i="29"/>
  <c r="AB23" i="29"/>
  <c r="AB9" i="29"/>
  <c r="AB14" i="29"/>
  <c r="AB12" i="29"/>
  <c r="AB8" i="29"/>
  <c r="AB10" i="29"/>
  <c r="AB22" i="29"/>
  <c r="AB4" i="29"/>
  <c r="AB20" i="29"/>
  <c r="AB19" i="29"/>
  <c r="AB5" i="29"/>
  <c r="AB11" i="29"/>
  <c r="AB18" i="29"/>
  <c r="AB16" i="29"/>
  <c r="AB24" i="29"/>
  <c r="AB27" i="29"/>
  <c r="AB13" i="29"/>
  <c r="AB25" i="29"/>
  <c r="AB15" i="29"/>
  <c r="AB26" i="29"/>
  <c r="T5" i="31"/>
  <c r="T4" i="31"/>
  <c r="T9" i="31"/>
  <c r="T6" i="31"/>
  <c r="T8" i="31"/>
  <c r="T7" i="31"/>
  <c r="K57" i="31"/>
  <c r="N57" i="31" s="1"/>
  <c r="P57" i="31" s="1"/>
  <c r="K59" i="31"/>
  <c r="N59" i="31" s="1"/>
  <c r="P59" i="31" s="1"/>
  <c r="K56" i="31"/>
  <c r="N56" i="31" s="1"/>
  <c r="P56" i="31" s="1"/>
  <c r="K54" i="31"/>
  <c r="N54" i="31" s="1"/>
  <c r="P54" i="31" s="1"/>
  <c r="K55" i="31"/>
  <c r="N55" i="31" s="1"/>
  <c r="P55" i="31" s="1"/>
  <c r="K58" i="31"/>
  <c r="N58" i="31" s="1"/>
  <c r="P58" i="31" s="1"/>
  <c r="K55" i="18"/>
  <c r="N55" i="18" s="1"/>
  <c r="P55" i="18" s="1"/>
  <c r="G11" i="47"/>
  <c r="F11" i="47" s="1"/>
  <c r="D12" i="47"/>
  <c r="H22" i="47"/>
  <c r="Y9" i="45" s="1"/>
  <c r="E10" i="47"/>
  <c r="C57" i="34"/>
  <c r="C58" i="34" s="1"/>
  <c r="F57" i="34"/>
  <c r="F58" i="34" s="1"/>
  <c r="E57" i="34"/>
  <c r="E58" i="34" s="1"/>
  <c r="B57" i="34"/>
  <c r="B58" i="34" s="1"/>
  <c r="D57" i="34"/>
  <c r="D58" i="34" s="1"/>
  <c r="C74" i="34"/>
  <c r="C75" i="34" s="1"/>
  <c r="F33" i="34"/>
  <c r="F34" i="34" s="1"/>
  <c r="B74" i="34"/>
  <c r="B75" i="34" s="1"/>
  <c r="B33" i="34"/>
  <c r="B34" i="34" s="1"/>
  <c r="G13" i="46"/>
  <c r="F13" i="46" s="1"/>
  <c r="D14" i="46"/>
  <c r="H20" i="46"/>
  <c r="W11" i="45" s="1"/>
  <c r="E12" i="46"/>
  <c r="G33" i="34"/>
  <c r="G34" i="34" s="1"/>
  <c r="H33" i="34"/>
  <c r="H34" i="34" s="1"/>
  <c r="E33" i="34"/>
  <c r="E34" i="34" s="1"/>
  <c r="C33" i="34"/>
  <c r="C34" i="34" s="1"/>
  <c r="D33" i="34"/>
  <c r="D34" i="34" s="1"/>
  <c r="G85" i="34"/>
  <c r="G86" i="34" s="1"/>
  <c r="E85" i="34"/>
  <c r="E86" i="34" s="1"/>
  <c r="N57" i="15"/>
  <c r="P57" i="15"/>
  <c r="N55" i="28"/>
  <c r="P55" i="28" s="1"/>
  <c r="N54" i="28"/>
  <c r="P54" i="28" s="1"/>
  <c r="F85" i="34"/>
  <c r="F86" i="34" s="1"/>
  <c r="N59" i="15"/>
  <c r="P59" i="15" s="1"/>
  <c r="H85" i="34"/>
  <c r="H86" i="34" s="1"/>
  <c r="H87" i="34" s="1"/>
  <c r="D85" i="34"/>
  <c r="D86" i="34" s="1"/>
  <c r="N56" i="26"/>
  <c r="P56" i="26" s="1"/>
  <c r="N56" i="15"/>
  <c r="P56" i="15" s="1"/>
  <c r="I85" i="34"/>
  <c r="I86" i="34" s="1"/>
  <c r="N55" i="15"/>
  <c r="P55" i="15"/>
  <c r="B85" i="34"/>
  <c r="B86" i="34" s="1"/>
  <c r="N54" i="15"/>
  <c r="P54" i="15" s="1"/>
  <c r="C85" i="34"/>
  <c r="C86" i="34" s="1"/>
  <c r="AB11" i="27"/>
  <c r="AB18" i="27"/>
  <c r="AB4" i="27"/>
  <c r="AB20" i="27"/>
  <c r="AB17" i="27"/>
  <c r="AB22" i="27"/>
  <c r="AB25" i="27"/>
  <c r="AB5" i="27"/>
  <c r="AB26" i="27"/>
  <c r="AB9" i="27"/>
  <c r="AB16" i="27"/>
  <c r="AB6" i="27"/>
  <c r="AB24" i="27"/>
  <c r="AB13" i="27"/>
  <c r="AB19" i="27"/>
  <c r="AB14" i="27"/>
  <c r="AB7" i="27"/>
  <c r="AB10" i="27"/>
  <c r="AB23" i="27"/>
  <c r="AB21" i="27"/>
  <c r="AB27" i="27"/>
  <c r="AB15" i="27"/>
  <c r="AB8" i="27"/>
  <c r="AB12" i="27"/>
  <c r="X9" i="26"/>
  <c r="X5" i="26"/>
  <c r="X6" i="26"/>
  <c r="X12" i="26"/>
  <c r="X13" i="26"/>
  <c r="X14" i="26"/>
  <c r="X8" i="26"/>
  <c r="X10" i="26"/>
  <c r="X7" i="26"/>
  <c r="X15" i="26"/>
  <c r="X4" i="26"/>
  <c r="X11" i="26"/>
  <c r="AB13" i="26"/>
  <c r="AB6" i="26"/>
  <c r="AB22" i="26"/>
  <c r="AB15" i="26"/>
  <c r="AB9" i="26"/>
  <c r="AB25" i="26"/>
  <c r="AB10" i="26"/>
  <c r="AB19" i="26"/>
  <c r="AB17" i="26"/>
  <c r="AB4" i="26"/>
  <c r="AB8" i="26"/>
  <c r="AB5" i="26"/>
  <c r="AB12" i="26"/>
  <c r="AB21" i="26"/>
  <c r="AB7" i="26"/>
  <c r="AB27" i="26"/>
  <c r="AB26" i="26"/>
  <c r="AB16" i="26"/>
  <c r="AB14" i="26"/>
  <c r="AB20" i="26"/>
  <c r="AB18" i="26"/>
  <c r="AB23" i="26"/>
  <c r="AB24" i="26"/>
  <c r="AB11" i="26"/>
  <c r="AB26" i="20"/>
  <c r="AB18" i="20"/>
  <c r="AB23" i="20"/>
  <c r="AB17" i="20"/>
  <c r="AB19" i="20"/>
  <c r="AB12" i="20"/>
  <c r="AB6" i="20"/>
  <c r="AB5" i="20"/>
  <c r="AB10" i="20"/>
  <c r="AB27" i="20"/>
  <c r="AB24" i="20"/>
  <c r="AB22" i="20"/>
  <c r="AB16" i="20"/>
  <c r="AB13" i="20"/>
  <c r="AB8" i="20"/>
  <c r="AB7" i="20"/>
  <c r="AB14" i="20"/>
  <c r="AB9" i="20"/>
  <c r="AB15" i="20"/>
  <c r="AB20" i="20"/>
  <c r="AB4" i="20"/>
  <c r="AB25" i="20"/>
  <c r="AB21" i="20"/>
  <c r="AB11" i="20"/>
  <c r="AB5" i="21"/>
  <c r="AB13" i="21"/>
  <c r="AB4" i="21"/>
  <c r="AB25" i="21"/>
  <c r="AB17" i="21"/>
  <c r="AB15" i="21"/>
  <c r="AB11" i="21"/>
  <c r="AB14" i="21"/>
  <c r="AB12" i="21"/>
  <c r="AB9" i="21"/>
  <c r="AB21" i="21"/>
  <c r="AB19" i="21"/>
  <c r="AB24" i="21"/>
  <c r="AB27" i="21"/>
  <c r="AB20" i="21"/>
  <c r="AB16" i="21"/>
  <c r="AB8" i="21"/>
  <c r="AB26" i="21"/>
  <c r="AB10" i="21"/>
  <c r="AB18" i="21"/>
  <c r="AB22" i="21"/>
  <c r="AB23" i="21"/>
  <c r="AB6" i="21"/>
  <c r="AB7" i="21"/>
  <c r="F27" i="14"/>
  <c r="I82" i="14" s="1"/>
  <c r="I83" i="14" s="1"/>
  <c r="E15" i="14"/>
  <c r="D11" i="14"/>
  <c r="C10" i="14"/>
  <c r="B9" i="14"/>
  <c r="F27" i="13"/>
  <c r="I82" i="13" s="1"/>
  <c r="I83" i="13" s="1"/>
  <c r="E15" i="13"/>
  <c r="D11" i="13"/>
  <c r="C10" i="13"/>
  <c r="B9" i="13"/>
  <c r="F27" i="12"/>
  <c r="E15" i="12"/>
  <c r="D11" i="12"/>
  <c r="C10" i="12"/>
  <c r="B9" i="12"/>
  <c r="F27" i="11"/>
  <c r="I82" i="11" s="1"/>
  <c r="I83" i="11" s="1"/>
  <c r="E15" i="11"/>
  <c r="D11" i="11"/>
  <c r="C10" i="11"/>
  <c r="B9" i="11"/>
  <c r="F27" i="10"/>
  <c r="I82" i="10" s="1"/>
  <c r="I83" i="10" s="1"/>
  <c r="E15" i="10"/>
  <c r="D11" i="10"/>
  <c r="C10" i="10"/>
  <c r="B9" i="10"/>
  <c r="F27" i="9"/>
  <c r="I82" i="9" s="1"/>
  <c r="I83" i="9" s="1"/>
  <c r="E15" i="9"/>
  <c r="D11" i="9"/>
  <c r="C10" i="9"/>
  <c r="B9" i="9"/>
  <c r="F27" i="8"/>
  <c r="I82" i="8" s="1"/>
  <c r="I83" i="8" s="1"/>
  <c r="E15" i="8"/>
  <c r="D11" i="8"/>
  <c r="C10" i="8"/>
  <c r="B9" i="8"/>
  <c r="F27" i="7"/>
  <c r="I82" i="7" s="1"/>
  <c r="I83" i="7" s="1"/>
  <c r="E15" i="7"/>
  <c r="D11" i="7"/>
  <c r="C10" i="7"/>
  <c r="B9" i="7"/>
  <c r="F27" i="6"/>
  <c r="I82" i="6" s="1"/>
  <c r="I83" i="6" s="1"/>
  <c r="E15" i="6"/>
  <c r="D11" i="6"/>
  <c r="C10" i="6"/>
  <c r="B9" i="6"/>
  <c r="F27" i="5"/>
  <c r="I82" i="5" s="1"/>
  <c r="I83" i="5" s="1"/>
  <c r="AA86" i="3"/>
  <c r="AA37" i="3"/>
  <c r="AA95" i="3"/>
  <c r="P28" i="33"/>
  <c r="AA96" i="3"/>
  <c r="AA53" i="3"/>
  <c r="AA56" i="3"/>
  <c r="AA89" i="3"/>
  <c r="AA66" i="3"/>
  <c r="AA76" i="3"/>
  <c r="AA35" i="3"/>
  <c r="P10" i="33"/>
  <c r="P23" i="33"/>
  <c r="AA61" i="3"/>
  <c r="AA79" i="3"/>
  <c r="AA68" i="3"/>
  <c r="AA36" i="3"/>
  <c r="P25" i="33"/>
  <c r="AA92" i="3"/>
  <c r="AA34" i="3"/>
  <c r="AA60" i="3"/>
  <c r="AA70" i="3"/>
  <c r="AA31" i="3"/>
  <c r="AA42" i="3"/>
  <c r="AA41" i="3"/>
  <c r="AA50" i="3"/>
  <c r="P22" i="33"/>
  <c r="AA71" i="3"/>
  <c r="P12" i="33"/>
  <c r="AA78" i="3"/>
  <c r="AA94" i="3"/>
  <c r="P20" i="33"/>
  <c r="AA81" i="3"/>
  <c r="AA39" i="3"/>
  <c r="AA54" i="3"/>
  <c r="AA88" i="3"/>
  <c r="AA77" i="3"/>
  <c r="AA83" i="3"/>
  <c r="AA47" i="3"/>
  <c r="AA80" i="3"/>
  <c r="AA73" i="3"/>
  <c r="AA45" i="3"/>
  <c r="AA65" i="3"/>
  <c r="AA87" i="3"/>
  <c r="P14" i="33"/>
  <c r="P15" i="33"/>
  <c r="AA69" i="3"/>
  <c r="AA98" i="3"/>
  <c r="AA84" i="3"/>
  <c r="X29" i="3"/>
  <c r="AA100" i="3"/>
  <c r="AA72" i="3"/>
  <c r="P9" i="33"/>
  <c r="AA64" i="3"/>
  <c r="P24" i="33"/>
  <c r="P21" i="33"/>
  <c r="P29" i="33"/>
  <c r="AA33" i="3"/>
  <c r="AA49" i="3"/>
  <c r="Z31" i="3"/>
  <c r="P27" i="33"/>
  <c r="AA67" i="3"/>
  <c r="AA59" i="3"/>
  <c r="AA30" i="3"/>
  <c r="AA75" i="3"/>
  <c r="P17" i="33"/>
  <c r="AA99" i="3"/>
  <c r="P16" i="33"/>
  <c r="AA48" i="3"/>
  <c r="P18" i="33"/>
  <c r="AA38" i="3"/>
  <c r="P6" i="33"/>
  <c r="AA55" i="3"/>
  <c r="Z30" i="3"/>
  <c r="AA51" i="3"/>
  <c r="P19" i="33"/>
  <c r="P26" i="33"/>
  <c r="AA57" i="3"/>
  <c r="AA44" i="3"/>
  <c r="P7" i="33"/>
  <c r="P11" i="33"/>
  <c r="P8" i="33"/>
  <c r="AA29" i="3"/>
  <c r="AA52" i="3"/>
  <c r="AA93" i="3"/>
  <c r="AA90" i="3"/>
  <c r="AA43" i="3"/>
  <c r="AA97" i="3"/>
  <c r="X30" i="3"/>
  <c r="P13" i="33"/>
  <c r="AA62" i="3"/>
  <c r="O84" i="52" l="1"/>
  <c r="I87" i="52"/>
  <c r="P91" i="52" s="1"/>
  <c r="O54" i="52"/>
  <c r="G59" i="52"/>
  <c r="P58" i="52" s="1"/>
  <c r="R40" i="52"/>
  <c r="S40" i="52" s="1"/>
  <c r="U40" i="52" s="1"/>
  <c r="R39" i="52"/>
  <c r="S39" i="52" s="1"/>
  <c r="U39" i="52" s="1"/>
  <c r="R34" i="52"/>
  <c r="S34" i="52" s="1"/>
  <c r="U34" i="52" s="1"/>
  <c r="R42" i="52"/>
  <c r="S42" i="52" s="1"/>
  <c r="U42" i="52" s="1"/>
  <c r="R38" i="52"/>
  <c r="S38" i="52" s="1"/>
  <c r="U38" i="52" s="1"/>
  <c r="R43" i="52"/>
  <c r="S43" i="52" s="1"/>
  <c r="U43" i="52" s="1"/>
  <c r="R32" i="52"/>
  <c r="S32" i="52" s="1"/>
  <c r="R41" i="52"/>
  <c r="R36" i="52"/>
  <c r="S36" i="52" s="1"/>
  <c r="R33" i="52"/>
  <c r="S33" i="52" s="1"/>
  <c r="U33" i="52" s="1"/>
  <c r="R37" i="52"/>
  <c r="S37" i="52" s="1"/>
  <c r="U37" i="52" s="1"/>
  <c r="P90" i="52"/>
  <c r="P87" i="52"/>
  <c r="P85" i="52"/>
  <c r="S35" i="52"/>
  <c r="U35" i="52" s="1"/>
  <c r="R86" i="52"/>
  <c r="R85" i="52"/>
  <c r="R94" i="52"/>
  <c r="R89" i="52"/>
  <c r="R84" i="52"/>
  <c r="R73" i="52"/>
  <c r="R71" i="52"/>
  <c r="R72" i="52"/>
  <c r="O54" i="50"/>
  <c r="E59" i="50"/>
  <c r="P54" i="50" s="1"/>
  <c r="B59" i="50"/>
  <c r="R56" i="50" s="1"/>
  <c r="F59" i="50"/>
  <c r="P58" i="30"/>
  <c r="K60" i="21"/>
  <c r="N55" i="21" s="1"/>
  <c r="K60" i="32"/>
  <c r="N54" i="32" s="1"/>
  <c r="K60" i="30"/>
  <c r="N54" i="30"/>
  <c r="C57" i="30" s="1"/>
  <c r="C58" i="30" s="1"/>
  <c r="C59" i="30" s="1"/>
  <c r="K60" i="31"/>
  <c r="K60" i="27"/>
  <c r="N58" i="27" s="1"/>
  <c r="N54" i="27"/>
  <c r="K60" i="20"/>
  <c r="N54" i="20"/>
  <c r="K60" i="26"/>
  <c r="K60" i="19"/>
  <c r="N54" i="19"/>
  <c r="K60" i="29"/>
  <c r="N55" i="29" s="1"/>
  <c r="K60" i="22"/>
  <c r="N54" i="22"/>
  <c r="K60" i="25"/>
  <c r="N58" i="25" s="1"/>
  <c r="N54" i="25"/>
  <c r="K60" i="28"/>
  <c r="K74" i="28"/>
  <c r="N71" i="28"/>
  <c r="K74" i="21"/>
  <c r="N71" i="21" s="1"/>
  <c r="K74" i="26"/>
  <c r="N71" i="26"/>
  <c r="K74" i="27"/>
  <c r="N71" i="27"/>
  <c r="K74" i="29"/>
  <c r="N71" i="29" s="1"/>
  <c r="K74" i="32"/>
  <c r="N73" i="32" s="1"/>
  <c r="N71" i="32"/>
  <c r="K74" i="20"/>
  <c r="N73" i="20" s="1"/>
  <c r="N71" i="20"/>
  <c r="K74" i="31"/>
  <c r="N71" i="31"/>
  <c r="K74" i="22"/>
  <c r="N71" i="22"/>
  <c r="K74" i="19"/>
  <c r="N71" i="19"/>
  <c r="K74" i="25"/>
  <c r="N73" i="25" s="1"/>
  <c r="N71" i="25"/>
  <c r="K74" i="30"/>
  <c r="N71" i="30"/>
  <c r="P44" i="50"/>
  <c r="F59" i="51"/>
  <c r="R41" i="51"/>
  <c r="S41" i="51" s="1"/>
  <c r="U41" i="51" s="1"/>
  <c r="R33" i="51"/>
  <c r="R38" i="51"/>
  <c r="R32" i="51"/>
  <c r="R40" i="51"/>
  <c r="S40" i="51" s="1"/>
  <c r="U40" i="51" s="1"/>
  <c r="O29" i="51"/>
  <c r="R35" i="51"/>
  <c r="R37" i="51"/>
  <c r="R39" i="51"/>
  <c r="S39" i="51" s="1"/>
  <c r="U39" i="51" s="1"/>
  <c r="R43" i="51"/>
  <c r="R42" i="51"/>
  <c r="S42" i="51" s="1"/>
  <c r="U42" i="51" s="1"/>
  <c r="R36" i="51"/>
  <c r="R34" i="51"/>
  <c r="P29" i="51"/>
  <c r="R71" i="51"/>
  <c r="R72" i="51"/>
  <c r="R73" i="51"/>
  <c r="S73" i="51" s="1"/>
  <c r="U73" i="51" s="1"/>
  <c r="O54" i="51"/>
  <c r="G59" i="51"/>
  <c r="B59" i="51"/>
  <c r="E59" i="51"/>
  <c r="O84" i="51"/>
  <c r="I87" i="51"/>
  <c r="R105" i="51" s="1"/>
  <c r="S91" i="50"/>
  <c r="U91" i="50" s="1"/>
  <c r="S99" i="50"/>
  <c r="U99" i="50" s="1"/>
  <c r="S72" i="50"/>
  <c r="U72" i="50" s="1"/>
  <c r="S98" i="50"/>
  <c r="U98" i="50" s="1"/>
  <c r="S104" i="50"/>
  <c r="U104" i="50" s="1"/>
  <c r="S92" i="50"/>
  <c r="U92" i="50" s="1"/>
  <c r="S71" i="50"/>
  <c r="U71" i="50" s="1"/>
  <c r="P74" i="50"/>
  <c r="U32" i="50"/>
  <c r="S96" i="50"/>
  <c r="U96" i="50" s="1"/>
  <c r="S90" i="50"/>
  <c r="U90" i="50" s="1"/>
  <c r="S41" i="50"/>
  <c r="U41" i="50" s="1"/>
  <c r="S34" i="50"/>
  <c r="S84" i="50"/>
  <c r="U84" i="50" s="1"/>
  <c r="P108" i="50"/>
  <c r="S105" i="50"/>
  <c r="U105" i="50" s="1"/>
  <c r="S106" i="50"/>
  <c r="U106" i="50" s="1"/>
  <c r="P55" i="50"/>
  <c r="S88" i="50"/>
  <c r="U88" i="50" s="1"/>
  <c r="S35" i="50"/>
  <c r="U35" i="50" s="1"/>
  <c r="S36" i="50"/>
  <c r="U36" i="50" s="1"/>
  <c r="S101" i="50"/>
  <c r="U101" i="50" s="1"/>
  <c r="S93" i="50"/>
  <c r="U93" i="50" s="1"/>
  <c r="S85" i="50"/>
  <c r="U85" i="50" s="1"/>
  <c r="S73" i="50"/>
  <c r="U73" i="50" s="1"/>
  <c r="H87" i="49"/>
  <c r="G35" i="34"/>
  <c r="G87" i="34"/>
  <c r="G35" i="48"/>
  <c r="F87" i="48"/>
  <c r="F35" i="48"/>
  <c r="F59" i="49"/>
  <c r="F59" i="48"/>
  <c r="F35" i="34"/>
  <c r="E35" i="49"/>
  <c r="D35" i="48"/>
  <c r="F87" i="34"/>
  <c r="B35" i="48"/>
  <c r="C35" i="48"/>
  <c r="E59" i="48"/>
  <c r="E87" i="49"/>
  <c r="E59" i="49"/>
  <c r="E35" i="48"/>
  <c r="E87" i="48"/>
  <c r="O32" i="48"/>
  <c r="H35" i="48"/>
  <c r="D87" i="49"/>
  <c r="D87" i="48"/>
  <c r="D35" i="49"/>
  <c r="C35" i="49"/>
  <c r="C59" i="48"/>
  <c r="D35" i="34"/>
  <c r="O84" i="48"/>
  <c r="D59" i="48"/>
  <c r="I87" i="48"/>
  <c r="D59" i="49"/>
  <c r="C59" i="49"/>
  <c r="G59" i="48"/>
  <c r="C87" i="34"/>
  <c r="C35" i="34"/>
  <c r="B35" i="34"/>
  <c r="B59" i="48"/>
  <c r="P55" i="48" s="1"/>
  <c r="O54" i="48"/>
  <c r="P56" i="48" s="1"/>
  <c r="B59" i="34"/>
  <c r="B59" i="49"/>
  <c r="P73" i="49"/>
  <c r="P72" i="49"/>
  <c r="O32" i="49"/>
  <c r="O54" i="49"/>
  <c r="H35" i="49"/>
  <c r="P41" i="48"/>
  <c r="P54" i="48"/>
  <c r="P57" i="48"/>
  <c r="P72" i="48"/>
  <c r="P71" i="48"/>
  <c r="B35" i="49"/>
  <c r="I87" i="49"/>
  <c r="P40" i="48"/>
  <c r="O84" i="49"/>
  <c r="G59" i="49"/>
  <c r="B87" i="49"/>
  <c r="R73" i="48"/>
  <c r="R71" i="48"/>
  <c r="R72" i="48"/>
  <c r="R73" i="49"/>
  <c r="R71" i="49"/>
  <c r="R72" i="49"/>
  <c r="J84" i="20"/>
  <c r="K85" i="20" s="1"/>
  <c r="K60" i="15"/>
  <c r="K60" i="17"/>
  <c r="N54" i="17"/>
  <c r="K60" i="16"/>
  <c r="N54" i="16"/>
  <c r="K60" i="18"/>
  <c r="N54" i="18"/>
  <c r="K74" i="15"/>
  <c r="N71" i="15"/>
  <c r="K74" i="17"/>
  <c r="N71" i="17"/>
  <c r="K74" i="18"/>
  <c r="N71" i="18"/>
  <c r="K74" i="16"/>
  <c r="N71" i="16"/>
  <c r="I84" i="27"/>
  <c r="I84" i="26"/>
  <c r="K84" i="26"/>
  <c r="K107" i="26"/>
  <c r="K99" i="26"/>
  <c r="K86" i="26"/>
  <c r="K95" i="26"/>
  <c r="K102" i="26"/>
  <c r="K90" i="26"/>
  <c r="K92" i="26"/>
  <c r="K91" i="26"/>
  <c r="K105" i="26"/>
  <c r="K104" i="26"/>
  <c r="K103" i="26"/>
  <c r="K85" i="26"/>
  <c r="K96" i="26"/>
  <c r="K94" i="26"/>
  <c r="K87" i="26"/>
  <c r="K98" i="26"/>
  <c r="K88" i="26"/>
  <c r="K97" i="26"/>
  <c r="K100" i="26"/>
  <c r="K101" i="26"/>
  <c r="K93" i="26"/>
  <c r="K106" i="26"/>
  <c r="K89" i="26"/>
  <c r="K89" i="27"/>
  <c r="K84" i="27"/>
  <c r="K87" i="27"/>
  <c r="K99" i="27"/>
  <c r="K104" i="27"/>
  <c r="K95" i="27"/>
  <c r="K100" i="27"/>
  <c r="K92" i="27"/>
  <c r="K88" i="27"/>
  <c r="K85" i="27"/>
  <c r="K107" i="27"/>
  <c r="K101" i="27"/>
  <c r="K105" i="27"/>
  <c r="K102" i="27"/>
  <c r="K97" i="27"/>
  <c r="K106" i="27"/>
  <c r="K90" i="27"/>
  <c r="K91" i="27"/>
  <c r="K94" i="27"/>
  <c r="K86" i="27"/>
  <c r="K93" i="27"/>
  <c r="K103" i="27"/>
  <c r="K98" i="27"/>
  <c r="K96" i="27"/>
  <c r="G32" i="29"/>
  <c r="C32" i="29"/>
  <c r="E32" i="29"/>
  <c r="D32" i="29"/>
  <c r="B32" i="29"/>
  <c r="H32" i="29"/>
  <c r="J32" i="29"/>
  <c r="F32" i="29"/>
  <c r="J84" i="22"/>
  <c r="I84" i="22"/>
  <c r="H82" i="6"/>
  <c r="H83" i="6" s="1"/>
  <c r="I84" i="6" s="1"/>
  <c r="H30" i="6"/>
  <c r="H31" i="6" s="1"/>
  <c r="X13" i="6"/>
  <c r="X4" i="6"/>
  <c r="X9" i="6"/>
  <c r="X10" i="6"/>
  <c r="X6" i="6"/>
  <c r="X14" i="6"/>
  <c r="X8" i="6"/>
  <c r="X15" i="6"/>
  <c r="X12" i="6"/>
  <c r="X11" i="6"/>
  <c r="X7" i="6"/>
  <c r="X5" i="6"/>
  <c r="P5" i="8"/>
  <c r="P6" i="8"/>
  <c r="P4" i="8"/>
  <c r="K71" i="8"/>
  <c r="K73" i="8"/>
  <c r="K72" i="8"/>
  <c r="N72" i="8" s="1"/>
  <c r="P72" i="8" s="1"/>
  <c r="T5" i="11"/>
  <c r="T8" i="11"/>
  <c r="T4" i="11"/>
  <c r="T7" i="11"/>
  <c r="T6" i="11"/>
  <c r="T9" i="11"/>
  <c r="K54" i="11"/>
  <c r="K58" i="11"/>
  <c r="K56" i="11"/>
  <c r="K55" i="11"/>
  <c r="K57" i="11"/>
  <c r="N57" i="11" s="1"/>
  <c r="P57" i="11" s="1"/>
  <c r="K59" i="11"/>
  <c r="N4" i="13"/>
  <c r="N5" i="13"/>
  <c r="H82" i="14"/>
  <c r="H83" i="14" s="1"/>
  <c r="J84" i="14" s="1"/>
  <c r="H30" i="14"/>
  <c r="H31" i="14" s="1"/>
  <c r="X13" i="14"/>
  <c r="X8" i="14"/>
  <c r="X9" i="14"/>
  <c r="X5" i="14"/>
  <c r="X6" i="14"/>
  <c r="X14" i="14"/>
  <c r="X4" i="14"/>
  <c r="X10" i="14"/>
  <c r="X15" i="14"/>
  <c r="X12" i="14"/>
  <c r="X11" i="14"/>
  <c r="X7" i="14"/>
  <c r="H21" i="47"/>
  <c r="Y10" i="45" s="1"/>
  <c r="E11" i="47"/>
  <c r="B84" i="16"/>
  <c r="E84" i="16"/>
  <c r="D84" i="16"/>
  <c r="H84" i="16"/>
  <c r="G84" i="16"/>
  <c r="C84" i="16"/>
  <c r="F84" i="16"/>
  <c r="I84" i="31"/>
  <c r="J84" i="31"/>
  <c r="E32" i="22"/>
  <c r="H32" i="22"/>
  <c r="D32" i="22"/>
  <c r="J32" i="22"/>
  <c r="G32" i="22"/>
  <c r="B32" i="22"/>
  <c r="C32" i="22"/>
  <c r="F32" i="22"/>
  <c r="J84" i="17"/>
  <c r="I84" i="17"/>
  <c r="Q4" i="30"/>
  <c r="Q6" i="30"/>
  <c r="Q5" i="30"/>
  <c r="Q7" i="30"/>
  <c r="Q3" i="30"/>
  <c r="D84" i="20"/>
  <c r="E84" i="20"/>
  <c r="H84" i="20"/>
  <c r="F84" i="20"/>
  <c r="B84" i="20"/>
  <c r="C84" i="20"/>
  <c r="G84" i="20"/>
  <c r="Y5" i="15"/>
  <c r="Y7" i="15"/>
  <c r="Y3" i="15"/>
  <c r="Y6" i="15"/>
  <c r="Y4" i="15"/>
  <c r="F32" i="21"/>
  <c r="B32" i="21"/>
  <c r="G32" i="21"/>
  <c r="J32" i="21"/>
  <c r="C32" i="21"/>
  <c r="E32" i="21"/>
  <c r="H32" i="21"/>
  <c r="D32" i="21"/>
  <c r="I84" i="28"/>
  <c r="J84" i="28"/>
  <c r="U3" i="20"/>
  <c r="U4" i="20"/>
  <c r="U7" i="20"/>
  <c r="U5" i="20"/>
  <c r="U6" i="20"/>
  <c r="T5" i="8"/>
  <c r="T9" i="8"/>
  <c r="T6" i="8"/>
  <c r="T8" i="8"/>
  <c r="T4" i="8"/>
  <c r="T7" i="8"/>
  <c r="K57" i="8"/>
  <c r="K58" i="8"/>
  <c r="K56" i="8"/>
  <c r="N56" i="8" s="1"/>
  <c r="P56" i="8" s="1"/>
  <c r="K55" i="8"/>
  <c r="K59" i="8"/>
  <c r="K54" i="8"/>
  <c r="U7" i="32"/>
  <c r="U4" i="32"/>
  <c r="U5" i="32"/>
  <c r="U3" i="32"/>
  <c r="U6" i="32"/>
  <c r="AC6" i="25"/>
  <c r="AC7" i="25"/>
  <c r="AC5" i="25"/>
  <c r="AC3" i="25"/>
  <c r="AC4" i="25"/>
  <c r="T5" i="13"/>
  <c r="T9" i="13"/>
  <c r="T8" i="13"/>
  <c r="T6" i="13"/>
  <c r="T4" i="13"/>
  <c r="T7" i="13"/>
  <c r="K54" i="13"/>
  <c r="K57" i="13"/>
  <c r="N57" i="13" s="1"/>
  <c r="P57" i="13" s="1"/>
  <c r="K59" i="13"/>
  <c r="N59" i="13" s="1"/>
  <c r="P59" i="13" s="1"/>
  <c r="K55" i="13"/>
  <c r="N55" i="13" s="1"/>
  <c r="P55" i="13" s="1"/>
  <c r="K56" i="13"/>
  <c r="N56" i="13" s="1"/>
  <c r="P56" i="13" s="1"/>
  <c r="K58" i="13"/>
  <c r="N58" i="13" s="1"/>
  <c r="P58" i="13" s="1"/>
  <c r="Q7" i="18"/>
  <c r="Q6" i="18"/>
  <c r="Q4" i="18"/>
  <c r="Q3" i="18"/>
  <c r="Q5" i="18"/>
  <c r="Y6" i="18"/>
  <c r="Y4" i="18"/>
  <c r="Y5" i="18"/>
  <c r="Y3" i="18"/>
  <c r="Y7" i="18"/>
  <c r="AC4" i="15"/>
  <c r="AC7" i="15"/>
  <c r="AC3" i="15"/>
  <c r="AC6" i="15"/>
  <c r="AC5" i="15"/>
  <c r="B32" i="15"/>
  <c r="C32" i="15"/>
  <c r="H32" i="15"/>
  <c r="D32" i="15"/>
  <c r="E32" i="15"/>
  <c r="J32" i="15"/>
  <c r="F32" i="15"/>
  <c r="G32" i="15"/>
  <c r="P5" i="7"/>
  <c r="P4" i="7"/>
  <c r="P6" i="7"/>
  <c r="K73" i="7"/>
  <c r="K72" i="7"/>
  <c r="K71" i="7"/>
  <c r="K56" i="10"/>
  <c r="N56" i="10" s="1"/>
  <c r="P56" i="10" s="1"/>
  <c r="K59" i="10"/>
  <c r="K57" i="10"/>
  <c r="K54" i="10"/>
  <c r="K58" i="10"/>
  <c r="K55" i="10"/>
  <c r="N4" i="12"/>
  <c r="N5" i="12"/>
  <c r="H82" i="13"/>
  <c r="H83" i="13" s="1"/>
  <c r="I84" i="13" s="1"/>
  <c r="H30" i="13"/>
  <c r="H31" i="13" s="1"/>
  <c r="X11" i="13"/>
  <c r="X13" i="13"/>
  <c r="X5" i="13"/>
  <c r="X9" i="13"/>
  <c r="X14" i="13"/>
  <c r="X4" i="13"/>
  <c r="X10" i="13"/>
  <c r="X8" i="13"/>
  <c r="X6" i="13"/>
  <c r="X12" i="13"/>
  <c r="X15" i="13"/>
  <c r="X7" i="13"/>
  <c r="U6" i="21"/>
  <c r="U7" i="21"/>
  <c r="U5" i="21"/>
  <c r="U4" i="21"/>
  <c r="U3" i="21"/>
  <c r="C32" i="31"/>
  <c r="F32" i="31"/>
  <c r="G32" i="31"/>
  <c r="E32" i="31"/>
  <c r="J32" i="31"/>
  <c r="B32" i="31"/>
  <c r="H32" i="31"/>
  <c r="D32" i="31"/>
  <c r="Q5" i="15"/>
  <c r="Q7" i="15"/>
  <c r="Q3" i="15"/>
  <c r="Q6" i="15"/>
  <c r="Q4" i="15"/>
  <c r="AC3" i="32"/>
  <c r="AC7" i="32"/>
  <c r="AC5" i="32"/>
  <c r="AC6" i="32"/>
  <c r="AC4" i="32"/>
  <c r="Q5" i="31"/>
  <c r="Q6" i="31"/>
  <c r="Q4" i="31"/>
  <c r="Q7" i="31"/>
  <c r="Q3" i="31"/>
  <c r="U5" i="29"/>
  <c r="U3" i="29"/>
  <c r="U4" i="29"/>
  <c r="U6" i="29"/>
  <c r="U7" i="29"/>
  <c r="J84" i="21"/>
  <c r="AC7" i="30"/>
  <c r="AC5" i="30"/>
  <c r="AC4" i="30"/>
  <c r="AC3" i="30"/>
  <c r="AC6" i="30"/>
  <c r="J84" i="30"/>
  <c r="I84" i="30"/>
  <c r="B84" i="17"/>
  <c r="D84" i="17"/>
  <c r="E84" i="17"/>
  <c r="G84" i="17"/>
  <c r="F84" i="17"/>
  <c r="H84" i="17"/>
  <c r="C84" i="17"/>
  <c r="U6" i="25"/>
  <c r="U3" i="25"/>
  <c r="U7" i="25"/>
  <c r="U4" i="25"/>
  <c r="U5" i="25"/>
  <c r="U4" i="27"/>
  <c r="U6" i="27"/>
  <c r="U7" i="27"/>
  <c r="U3" i="27"/>
  <c r="U5" i="27"/>
  <c r="Y7" i="20"/>
  <c r="Y3" i="20"/>
  <c r="Y6" i="20"/>
  <c r="Y5" i="20"/>
  <c r="Y4" i="20"/>
  <c r="U5" i="17"/>
  <c r="U4" i="17"/>
  <c r="U6" i="17"/>
  <c r="U7" i="17"/>
  <c r="U3" i="17"/>
  <c r="E84" i="15"/>
  <c r="B84" i="15"/>
  <c r="C84" i="15"/>
  <c r="G84" i="15"/>
  <c r="F84" i="15"/>
  <c r="H84" i="15"/>
  <c r="D84" i="15"/>
  <c r="E32" i="25"/>
  <c r="B32" i="25"/>
  <c r="G32" i="25"/>
  <c r="C32" i="25"/>
  <c r="J32" i="25"/>
  <c r="D32" i="25"/>
  <c r="F32" i="25"/>
  <c r="H32" i="25"/>
  <c r="AC3" i="18"/>
  <c r="AC4" i="18"/>
  <c r="AC6" i="18"/>
  <c r="AC7" i="18"/>
  <c r="AC5" i="18"/>
  <c r="J84" i="18"/>
  <c r="I84" i="18"/>
  <c r="Y7" i="28"/>
  <c r="Y6" i="28"/>
  <c r="Y3" i="28"/>
  <c r="Y5" i="28"/>
  <c r="Y4" i="28"/>
  <c r="C84" i="22"/>
  <c r="F84" i="22"/>
  <c r="H84" i="22"/>
  <c r="E84" i="22"/>
  <c r="B84" i="22"/>
  <c r="D84" i="22"/>
  <c r="G84" i="22"/>
  <c r="N5" i="9"/>
  <c r="N4" i="9"/>
  <c r="U6" i="31"/>
  <c r="U3" i="31"/>
  <c r="U5" i="31"/>
  <c r="U7" i="31"/>
  <c r="U4" i="31"/>
  <c r="Y7" i="16"/>
  <c r="Y3" i="16"/>
  <c r="Y4" i="16"/>
  <c r="Y6" i="16"/>
  <c r="Y5" i="16"/>
  <c r="D84" i="31"/>
  <c r="C84" i="31"/>
  <c r="E84" i="31"/>
  <c r="G84" i="31"/>
  <c r="F84" i="31"/>
  <c r="H84" i="31"/>
  <c r="B84" i="31"/>
  <c r="E32" i="19"/>
  <c r="C32" i="19"/>
  <c r="G32" i="19"/>
  <c r="H32" i="19"/>
  <c r="D32" i="19"/>
  <c r="F32" i="19"/>
  <c r="B32" i="19"/>
  <c r="J32" i="19"/>
  <c r="U5" i="16"/>
  <c r="U6" i="16"/>
  <c r="U7" i="16"/>
  <c r="U3" i="16"/>
  <c r="U4" i="16"/>
  <c r="Y6" i="27"/>
  <c r="Y5" i="27"/>
  <c r="Y4" i="27"/>
  <c r="Y7" i="27"/>
  <c r="Y3" i="27"/>
  <c r="Y3" i="32"/>
  <c r="Y7" i="32"/>
  <c r="Y5" i="32"/>
  <c r="Y6" i="32"/>
  <c r="Y4" i="32"/>
  <c r="B84" i="32"/>
  <c r="C84" i="32"/>
  <c r="F84" i="32"/>
  <c r="G84" i="32"/>
  <c r="E84" i="32"/>
  <c r="D84" i="32"/>
  <c r="H84" i="32"/>
  <c r="U5" i="22"/>
  <c r="U6" i="22"/>
  <c r="U7" i="22"/>
  <c r="U4" i="22"/>
  <c r="U3" i="22"/>
  <c r="G84" i="30"/>
  <c r="C84" i="30"/>
  <c r="F84" i="30"/>
  <c r="H84" i="30"/>
  <c r="E84" i="30"/>
  <c r="B84" i="30"/>
  <c r="D84" i="30"/>
  <c r="J84" i="25"/>
  <c r="I84" i="25"/>
  <c r="Q5" i="17"/>
  <c r="Q3" i="17"/>
  <c r="Q4" i="17"/>
  <c r="Q7" i="17"/>
  <c r="Q6" i="17"/>
  <c r="U5" i="30"/>
  <c r="U7" i="30"/>
  <c r="U6" i="30"/>
  <c r="U3" i="30"/>
  <c r="U4" i="30"/>
  <c r="Q3" i="27"/>
  <c r="Q6" i="27"/>
  <c r="Q5" i="27"/>
  <c r="Q4" i="27"/>
  <c r="Q7" i="27"/>
  <c r="C84" i="25"/>
  <c r="F84" i="25"/>
  <c r="H84" i="25"/>
  <c r="G84" i="25"/>
  <c r="D84" i="25"/>
  <c r="E84" i="25"/>
  <c r="B84" i="25"/>
  <c r="P5" i="13"/>
  <c r="P4" i="13"/>
  <c r="P6" i="13"/>
  <c r="K72" i="13"/>
  <c r="N72" i="13" s="1"/>
  <c r="P72" i="13" s="1"/>
  <c r="K71" i="13"/>
  <c r="K73" i="13"/>
  <c r="N73" i="13" s="1"/>
  <c r="P73" i="13" s="1"/>
  <c r="N4" i="7"/>
  <c r="N5" i="7"/>
  <c r="N4" i="6"/>
  <c r="N5" i="6"/>
  <c r="H82" i="7"/>
  <c r="H83" i="7" s="1"/>
  <c r="I84" i="7" s="1"/>
  <c r="H30" i="7"/>
  <c r="H31" i="7" s="1"/>
  <c r="X14" i="7"/>
  <c r="X6" i="7"/>
  <c r="X8" i="7"/>
  <c r="X12" i="7"/>
  <c r="X7" i="7"/>
  <c r="X15" i="7"/>
  <c r="X10" i="7"/>
  <c r="X11" i="7"/>
  <c r="X13" i="7"/>
  <c r="X4" i="7"/>
  <c r="X9" i="7"/>
  <c r="X5" i="7"/>
  <c r="P5" i="9"/>
  <c r="P6" i="9"/>
  <c r="P4" i="9"/>
  <c r="K72" i="9"/>
  <c r="N72" i="9" s="1"/>
  <c r="P72" i="9" s="1"/>
  <c r="K73" i="9"/>
  <c r="K71" i="9"/>
  <c r="T9" i="12"/>
  <c r="T6" i="12"/>
  <c r="T7" i="12"/>
  <c r="T8" i="12"/>
  <c r="T5" i="12"/>
  <c r="T4" i="12"/>
  <c r="K56" i="12"/>
  <c r="N56" i="12" s="1"/>
  <c r="P56" i="12" s="1"/>
  <c r="K59" i="12"/>
  <c r="N59" i="12" s="1"/>
  <c r="P59" i="12" s="1"/>
  <c r="K54" i="12"/>
  <c r="K55" i="12"/>
  <c r="N55" i="12" s="1"/>
  <c r="P55" i="12" s="1"/>
  <c r="K57" i="12"/>
  <c r="N57" i="12" s="1"/>
  <c r="P57" i="12" s="1"/>
  <c r="K58" i="12"/>
  <c r="N58" i="12" s="1"/>
  <c r="P58" i="12" s="1"/>
  <c r="N5" i="14"/>
  <c r="N4" i="14"/>
  <c r="G32" i="26"/>
  <c r="C32" i="26"/>
  <c r="H32" i="26"/>
  <c r="F32" i="26"/>
  <c r="E32" i="26"/>
  <c r="B32" i="26"/>
  <c r="J32" i="26"/>
  <c r="D32" i="26"/>
  <c r="I84" i="19"/>
  <c r="J84" i="19"/>
  <c r="F84" i="18"/>
  <c r="G84" i="18"/>
  <c r="D84" i="18"/>
  <c r="E84" i="18"/>
  <c r="B84" i="18"/>
  <c r="C84" i="18"/>
  <c r="H84" i="18"/>
  <c r="U6" i="26"/>
  <c r="U4" i="26"/>
  <c r="U3" i="26"/>
  <c r="U7" i="26"/>
  <c r="U5" i="26"/>
  <c r="G84" i="19"/>
  <c r="C84" i="19"/>
  <c r="E84" i="19"/>
  <c r="H84" i="19"/>
  <c r="F84" i="19"/>
  <c r="B84" i="19"/>
  <c r="D84" i="19"/>
  <c r="Q6" i="19"/>
  <c r="Q4" i="19"/>
  <c r="Q5" i="19"/>
  <c r="Q7" i="19"/>
  <c r="Q3" i="19"/>
  <c r="Q6" i="25"/>
  <c r="Q5" i="25"/>
  <c r="Q7" i="25"/>
  <c r="Q3" i="25"/>
  <c r="Q4" i="25"/>
  <c r="E32" i="32"/>
  <c r="J32" i="32"/>
  <c r="G32" i="32"/>
  <c r="H32" i="32"/>
  <c r="C32" i="32"/>
  <c r="D32" i="32"/>
  <c r="B32" i="32"/>
  <c r="F32" i="32"/>
  <c r="Y6" i="22"/>
  <c r="Y4" i="22"/>
  <c r="Y5" i="22"/>
  <c r="Y3" i="22"/>
  <c r="Y7" i="22"/>
  <c r="E32" i="30"/>
  <c r="C32" i="30"/>
  <c r="B32" i="30"/>
  <c r="J32" i="30"/>
  <c r="F32" i="30"/>
  <c r="D32" i="30"/>
  <c r="G32" i="30"/>
  <c r="H32" i="30"/>
  <c r="Y3" i="21"/>
  <c r="Y5" i="21"/>
  <c r="Y4" i="21"/>
  <c r="Y7" i="21"/>
  <c r="Y6" i="21"/>
  <c r="U4" i="15"/>
  <c r="U3" i="15"/>
  <c r="U7" i="15"/>
  <c r="U6" i="15"/>
  <c r="U5" i="15"/>
  <c r="H82" i="11"/>
  <c r="H83" i="11" s="1"/>
  <c r="H30" i="11"/>
  <c r="H31" i="11" s="1"/>
  <c r="X10" i="11"/>
  <c r="X5" i="11"/>
  <c r="X7" i="11"/>
  <c r="X15" i="11"/>
  <c r="X12" i="11"/>
  <c r="X11" i="11"/>
  <c r="X13" i="11"/>
  <c r="X6" i="11"/>
  <c r="X4" i="11"/>
  <c r="X8" i="11"/>
  <c r="X9" i="11"/>
  <c r="X14" i="11"/>
  <c r="G84" i="21"/>
  <c r="H84" i="21"/>
  <c r="C84" i="21"/>
  <c r="F84" i="21"/>
  <c r="D84" i="21"/>
  <c r="E84" i="21"/>
  <c r="B84" i="21"/>
  <c r="C32" i="28"/>
  <c r="F32" i="28"/>
  <c r="D32" i="28"/>
  <c r="J32" i="28"/>
  <c r="H32" i="28"/>
  <c r="B32" i="28"/>
  <c r="E32" i="28"/>
  <c r="G32" i="28"/>
  <c r="K71" i="10"/>
  <c r="K72" i="10"/>
  <c r="K73" i="10"/>
  <c r="N73" i="10" s="1"/>
  <c r="P73" i="10" s="1"/>
  <c r="Q7" i="28"/>
  <c r="Q5" i="28"/>
  <c r="Q3" i="28"/>
  <c r="Q4" i="28"/>
  <c r="Q6" i="28"/>
  <c r="Q4" i="16"/>
  <c r="Q5" i="16"/>
  <c r="Q3" i="16"/>
  <c r="Q6" i="16"/>
  <c r="Q7" i="16"/>
  <c r="Y5" i="19"/>
  <c r="Y3" i="19"/>
  <c r="Y7" i="19"/>
  <c r="Y6" i="19"/>
  <c r="Y4" i="19"/>
  <c r="F32" i="17"/>
  <c r="J32" i="17"/>
  <c r="G32" i="17"/>
  <c r="B32" i="17"/>
  <c r="C32" i="17"/>
  <c r="H32" i="17"/>
  <c r="D32" i="17"/>
  <c r="E32" i="17"/>
  <c r="Y4" i="30"/>
  <c r="Y7" i="30"/>
  <c r="Y6" i="30"/>
  <c r="Y5" i="30"/>
  <c r="Y3" i="30"/>
  <c r="P6" i="6"/>
  <c r="P5" i="6"/>
  <c r="P4" i="6"/>
  <c r="K73" i="6"/>
  <c r="K71" i="6"/>
  <c r="K72" i="6"/>
  <c r="N72" i="6" s="1"/>
  <c r="P72" i="6" s="1"/>
  <c r="K59" i="9"/>
  <c r="K54" i="9"/>
  <c r="K55" i="9"/>
  <c r="N55" i="9" s="1"/>
  <c r="P55" i="9" s="1"/>
  <c r="K58" i="9"/>
  <c r="K57" i="9"/>
  <c r="K56" i="9"/>
  <c r="N4" i="11"/>
  <c r="N5" i="11"/>
  <c r="H82" i="12"/>
  <c r="H83" i="12" s="1"/>
  <c r="H30" i="12"/>
  <c r="H31" i="12" s="1"/>
  <c r="X10" i="12"/>
  <c r="X6" i="12"/>
  <c r="X7" i="12"/>
  <c r="X4" i="12"/>
  <c r="X13" i="12"/>
  <c r="X15" i="12"/>
  <c r="X8" i="12"/>
  <c r="X11" i="12"/>
  <c r="X12" i="12"/>
  <c r="X5" i="12"/>
  <c r="X14" i="12"/>
  <c r="X9" i="12"/>
  <c r="P4" i="14"/>
  <c r="P6" i="14"/>
  <c r="P5" i="14"/>
  <c r="K72" i="14"/>
  <c r="N72" i="14" s="1"/>
  <c r="P72" i="14" s="1"/>
  <c r="K71" i="14"/>
  <c r="K73" i="14"/>
  <c r="N73" i="14" s="1"/>
  <c r="P73" i="14" s="1"/>
  <c r="I84" i="29"/>
  <c r="J84" i="29"/>
  <c r="G84" i="26"/>
  <c r="B84" i="26"/>
  <c r="D84" i="26"/>
  <c r="C84" i="26"/>
  <c r="H84" i="26"/>
  <c r="E84" i="26"/>
  <c r="F84" i="26"/>
  <c r="AC6" i="19"/>
  <c r="AC7" i="19"/>
  <c r="AC4" i="19"/>
  <c r="AC5" i="19"/>
  <c r="AC3" i="19"/>
  <c r="AC6" i="31"/>
  <c r="AC3" i="31"/>
  <c r="AC5" i="31"/>
  <c r="AC4" i="31"/>
  <c r="AC7" i="31"/>
  <c r="J32" i="18"/>
  <c r="H32" i="18"/>
  <c r="B32" i="18"/>
  <c r="G32" i="18"/>
  <c r="C32" i="18"/>
  <c r="F32" i="18"/>
  <c r="D32" i="18"/>
  <c r="E32" i="18"/>
  <c r="J84" i="32"/>
  <c r="I84" i="32"/>
  <c r="Q5" i="21"/>
  <c r="Q3" i="21"/>
  <c r="Q6" i="21"/>
  <c r="Q4" i="21"/>
  <c r="Q7" i="21"/>
  <c r="J32" i="27"/>
  <c r="D32" i="27"/>
  <c r="H32" i="27"/>
  <c r="E32" i="27"/>
  <c r="B32" i="27"/>
  <c r="G32" i="27"/>
  <c r="F32" i="27"/>
  <c r="C32" i="27"/>
  <c r="I84" i="16"/>
  <c r="J84" i="16"/>
  <c r="AC6" i="17"/>
  <c r="AC3" i="17"/>
  <c r="AC7" i="17"/>
  <c r="AC5" i="17"/>
  <c r="AC4" i="17"/>
  <c r="U4" i="28"/>
  <c r="U6" i="28"/>
  <c r="U5" i="28"/>
  <c r="U7" i="28"/>
  <c r="U3" i="28"/>
  <c r="U4" i="18"/>
  <c r="U6" i="18"/>
  <c r="U7" i="18"/>
  <c r="U5" i="18"/>
  <c r="U3" i="18"/>
  <c r="Y5" i="17"/>
  <c r="Y6" i="17"/>
  <c r="Y3" i="17"/>
  <c r="Y4" i="17"/>
  <c r="Y7" i="17"/>
  <c r="AC4" i="28"/>
  <c r="AC3" i="28"/>
  <c r="AC7" i="28"/>
  <c r="AC5" i="28"/>
  <c r="AC6" i="28"/>
  <c r="D32" i="16"/>
  <c r="F32" i="16"/>
  <c r="E32" i="16"/>
  <c r="B32" i="16"/>
  <c r="G32" i="16"/>
  <c r="H32" i="16"/>
  <c r="C32" i="16"/>
  <c r="J32" i="16"/>
  <c r="AC3" i="16"/>
  <c r="AC5" i="16"/>
  <c r="AC7" i="16"/>
  <c r="AC6" i="16"/>
  <c r="AC4" i="16"/>
  <c r="Q5" i="26"/>
  <c r="Q4" i="26"/>
  <c r="Q3" i="26"/>
  <c r="Q6" i="26"/>
  <c r="Q7" i="26"/>
  <c r="Q7" i="22"/>
  <c r="Q6" i="22"/>
  <c r="Q4" i="22"/>
  <c r="Q5" i="22"/>
  <c r="Q3" i="22"/>
  <c r="H82" i="8"/>
  <c r="H83" i="8" s="1"/>
  <c r="H30" i="8"/>
  <c r="H31" i="8" s="1"/>
  <c r="AC6" i="29"/>
  <c r="AC4" i="29"/>
  <c r="AC5" i="29"/>
  <c r="AC3" i="29"/>
  <c r="AC7" i="29"/>
  <c r="H84" i="29"/>
  <c r="E84" i="29"/>
  <c r="G84" i="29"/>
  <c r="F84" i="29"/>
  <c r="D84" i="29"/>
  <c r="C84" i="29"/>
  <c r="B84" i="29"/>
  <c r="G84" i="28"/>
  <c r="E84" i="28"/>
  <c r="F84" i="28"/>
  <c r="C84" i="28"/>
  <c r="H84" i="28"/>
  <c r="B84" i="28"/>
  <c r="D84" i="28"/>
  <c r="T7" i="7"/>
  <c r="T4" i="7"/>
  <c r="T9" i="7"/>
  <c r="T8" i="7"/>
  <c r="T6" i="7"/>
  <c r="T5" i="7"/>
  <c r="K55" i="7"/>
  <c r="K57" i="7"/>
  <c r="K56" i="7"/>
  <c r="K58" i="7"/>
  <c r="K54" i="7"/>
  <c r="K59" i="7"/>
  <c r="H82" i="10"/>
  <c r="H83" i="10" s="1"/>
  <c r="I84" i="10" s="1"/>
  <c r="H30" i="10"/>
  <c r="H31" i="10" s="1"/>
  <c r="P6" i="12"/>
  <c r="P4" i="12"/>
  <c r="P5" i="12"/>
  <c r="K73" i="12"/>
  <c r="N73" i="12" s="1"/>
  <c r="P73" i="12" s="1"/>
  <c r="K72" i="12"/>
  <c r="N72" i="12" s="1"/>
  <c r="P72" i="12" s="1"/>
  <c r="K71" i="12"/>
  <c r="T6" i="6"/>
  <c r="T9" i="6"/>
  <c r="T7" i="6"/>
  <c r="T4" i="6"/>
  <c r="T8" i="6"/>
  <c r="T5" i="6"/>
  <c r="K54" i="6"/>
  <c r="K59" i="6"/>
  <c r="N59" i="6" s="1"/>
  <c r="P59" i="6" s="1"/>
  <c r="K57" i="6"/>
  <c r="K58" i="6"/>
  <c r="K55" i="6"/>
  <c r="K56" i="6"/>
  <c r="N5" i="8"/>
  <c r="N4" i="8"/>
  <c r="H82" i="9"/>
  <c r="H83" i="9" s="1"/>
  <c r="J84" i="9" s="1"/>
  <c r="H30" i="9"/>
  <c r="H31" i="9" s="1"/>
  <c r="P6" i="11"/>
  <c r="P5" i="11"/>
  <c r="P4" i="11"/>
  <c r="K71" i="11"/>
  <c r="K73" i="11"/>
  <c r="K72" i="11"/>
  <c r="I82" i="12"/>
  <c r="I83" i="12" s="1"/>
  <c r="AB22" i="12"/>
  <c r="AB26" i="12"/>
  <c r="AB15" i="12"/>
  <c r="AB14" i="12"/>
  <c r="AB5" i="12"/>
  <c r="AB9" i="12"/>
  <c r="AB10" i="12"/>
  <c r="AB12" i="12"/>
  <c r="AB7" i="12"/>
  <c r="AB23" i="12"/>
  <c r="AB20" i="12"/>
  <c r="AB11" i="12"/>
  <c r="AB27" i="12"/>
  <c r="AB13" i="12"/>
  <c r="AB6" i="12"/>
  <c r="AB16" i="12"/>
  <c r="AB4" i="12"/>
  <c r="AB25" i="12"/>
  <c r="AB19" i="12"/>
  <c r="AB21" i="12"/>
  <c r="AB18" i="12"/>
  <c r="AB17" i="12"/>
  <c r="AB8" i="12"/>
  <c r="AB24" i="12"/>
  <c r="T9" i="14"/>
  <c r="T5" i="14"/>
  <c r="T8" i="14"/>
  <c r="T4" i="14"/>
  <c r="T7" i="14"/>
  <c r="T6" i="14"/>
  <c r="K59" i="14"/>
  <c r="N59" i="14" s="1"/>
  <c r="P59" i="14" s="1"/>
  <c r="K55" i="14"/>
  <c r="N55" i="14" s="1"/>
  <c r="P55" i="14" s="1"/>
  <c r="K58" i="14"/>
  <c r="N58" i="14" s="1"/>
  <c r="P58" i="14" s="1"/>
  <c r="K57" i="14"/>
  <c r="N57" i="14" s="1"/>
  <c r="P57" i="14" s="1"/>
  <c r="K56" i="14"/>
  <c r="N56" i="14" s="1"/>
  <c r="P56" i="14" s="1"/>
  <c r="K54" i="14"/>
  <c r="G12" i="47"/>
  <c r="F12" i="47" s="1"/>
  <c r="D13" i="47"/>
  <c r="Y6" i="31"/>
  <c r="Y4" i="31"/>
  <c r="Y3" i="31"/>
  <c r="Y7" i="31"/>
  <c r="Y5" i="31"/>
  <c r="Y7" i="29"/>
  <c r="Y5" i="29"/>
  <c r="Y6" i="29"/>
  <c r="Y4" i="29"/>
  <c r="Y3" i="29"/>
  <c r="AC3" i="22"/>
  <c r="AC6" i="22"/>
  <c r="AC7" i="22"/>
  <c r="AC5" i="22"/>
  <c r="AC4" i="22"/>
  <c r="F84" i="27"/>
  <c r="G84" i="27"/>
  <c r="H84" i="27"/>
  <c r="B84" i="27"/>
  <c r="E84" i="27"/>
  <c r="D84" i="27"/>
  <c r="C84" i="27"/>
  <c r="U7" i="19"/>
  <c r="U3" i="19"/>
  <c r="U4" i="19"/>
  <c r="U6" i="19"/>
  <c r="U5" i="19"/>
  <c r="Q5" i="29"/>
  <c r="Q7" i="29"/>
  <c r="Q3" i="29"/>
  <c r="Q6" i="29"/>
  <c r="Q4" i="29"/>
  <c r="Q3" i="32"/>
  <c r="Q5" i="32"/>
  <c r="Q6" i="32"/>
  <c r="Q4" i="32"/>
  <c r="Q7" i="32"/>
  <c r="E32" i="20"/>
  <c r="H32" i="20"/>
  <c r="J32" i="20"/>
  <c r="G32" i="20"/>
  <c r="B32" i="20"/>
  <c r="C32" i="20"/>
  <c r="D32" i="20"/>
  <c r="F32" i="20"/>
  <c r="I84" i="15"/>
  <c r="J84" i="15"/>
  <c r="Q4" i="20"/>
  <c r="Q5" i="20"/>
  <c r="Q7" i="20"/>
  <c r="Q3" i="20"/>
  <c r="Q6" i="20"/>
  <c r="Y4" i="25"/>
  <c r="Y7" i="25"/>
  <c r="Y5" i="25"/>
  <c r="Y3" i="25"/>
  <c r="Y6" i="25"/>
  <c r="O54" i="34"/>
  <c r="G59" i="34"/>
  <c r="E59" i="34"/>
  <c r="C59" i="34"/>
  <c r="D59" i="34"/>
  <c r="F59" i="34"/>
  <c r="O71" i="34"/>
  <c r="B76" i="34"/>
  <c r="C76" i="34"/>
  <c r="D76" i="34"/>
  <c r="E35" i="34"/>
  <c r="E87" i="34"/>
  <c r="O32" i="34"/>
  <c r="H35" i="34"/>
  <c r="G14" i="46"/>
  <c r="F14" i="46" s="1"/>
  <c r="D15" i="46"/>
  <c r="H19" i="46"/>
  <c r="W12" i="45" s="1"/>
  <c r="E13" i="46"/>
  <c r="B57" i="15"/>
  <c r="B58" i="15" s="1"/>
  <c r="G57" i="15"/>
  <c r="G58" i="15" s="1"/>
  <c r="F57" i="15"/>
  <c r="F58" i="15" s="1"/>
  <c r="F59" i="15" s="1"/>
  <c r="E57" i="15"/>
  <c r="E58" i="15" s="1"/>
  <c r="E59" i="15" s="1"/>
  <c r="D57" i="15"/>
  <c r="D58" i="15" s="1"/>
  <c r="D59" i="15" s="1"/>
  <c r="C57" i="15"/>
  <c r="C58" i="15" s="1"/>
  <c r="C59" i="15" s="1"/>
  <c r="D87" i="34"/>
  <c r="F57" i="31"/>
  <c r="F58" i="31" s="1"/>
  <c r="F59" i="31" s="1"/>
  <c r="C57" i="31"/>
  <c r="C58" i="31" s="1"/>
  <c r="C59" i="31" s="1"/>
  <c r="B57" i="31"/>
  <c r="B58" i="31" s="1"/>
  <c r="D57" i="31"/>
  <c r="D58" i="31" s="1"/>
  <c r="D59" i="31" s="1"/>
  <c r="E57" i="31"/>
  <c r="E58" i="31" s="1"/>
  <c r="E59" i="31" s="1"/>
  <c r="G57" i="31"/>
  <c r="G58" i="31" s="1"/>
  <c r="B57" i="26"/>
  <c r="B58" i="26" s="1"/>
  <c r="D57" i="26"/>
  <c r="D58" i="26" s="1"/>
  <c r="D59" i="26" s="1"/>
  <c r="E57" i="26"/>
  <c r="E58" i="26" s="1"/>
  <c r="E59" i="26" s="1"/>
  <c r="C57" i="26"/>
  <c r="C58" i="26" s="1"/>
  <c r="C59" i="26" s="1"/>
  <c r="F57" i="26"/>
  <c r="F58" i="26" s="1"/>
  <c r="F59" i="26" s="1"/>
  <c r="G57" i="26"/>
  <c r="G58" i="26" s="1"/>
  <c r="B87" i="34"/>
  <c r="I87" i="34"/>
  <c r="O84" i="34"/>
  <c r="B57" i="28"/>
  <c r="B58" i="28" s="1"/>
  <c r="G57" i="28"/>
  <c r="G58" i="28" s="1"/>
  <c r="F57" i="28"/>
  <c r="F58" i="28" s="1"/>
  <c r="F59" i="28" s="1"/>
  <c r="D57" i="28"/>
  <c r="D58" i="28" s="1"/>
  <c r="D59" i="28" s="1"/>
  <c r="E57" i="28"/>
  <c r="E58" i="28" s="1"/>
  <c r="E59" i="28" s="1"/>
  <c r="C57" i="28"/>
  <c r="C58" i="28" s="1"/>
  <c r="C59" i="28" s="1"/>
  <c r="AB5" i="14"/>
  <c r="AB4" i="14"/>
  <c r="AB11" i="14"/>
  <c r="AB18" i="14"/>
  <c r="AB27" i="14"/>
  <c r="AB25" i="14"/>
  <c r="AB15" i="14"/>
  <c r="AB19" i="14"/>
  <c r="AB17" i="14"/>
  <c r="AB23" i="14"/>
  <c r="AB21" i="14"/>
  <c r="AB13" i="14"/>
  <c r="AB12" i="14"/>
  <c r="AB8" i="14"/>
  <c r="AB14" i="14"/>
  <c r="AB9" i="14"/>
  <c r="AB24" i="14"/>
  <c r="AB10" i="14"/>
  <c r="AB26" i="14"/>
  <c r="AB16" i="14"/>
  <c r="AB20" i="14"/>
  <c r="AB6" i="14"/>
  <c r="AB22" i="14"/>
  <c r="AB7" i="14"/>
  <c r="AB24" i="13"/>
  <c r="AB21" i="13"/>
  <c r="AB4" i="13"/>
  <c r="AB16" i="13"/>
  <c r="AB14" i="13"/>
  <c r="AB20" i="13"/>
  <c r="AB26" i="13"/>
  <c r="AB8" i="13"/>
  <c r="AB10" i="13"/>
  <c r="AB18" i="13"/>
  <c r="AB5" i="13"/>
  <c r="AB7" i="13"/>
  <c r="AB25" i="13"/>
  <c r="AB23" i="13"/>
  <c r="AB27" i="13"/>
  <c r="AB17" i="13"/>
  <c r="AB15" i="13"/>
  <c r="AB19" i="13"/>
  <c r="AB12" i="13"/>
  <c r="AB11" i="13"/>
  <c r="AB13" i="13"/>
  <c r="AB6" i="13"/>
  <c r="AB22" i="13"/>
  <c r="AB9" i="13"/>
  <c r="AB15" i="11"/>
  <c r="AB9" i="11"/>
  <c r="AB14" i="11"/>
  <c r="AB11" i="11"/>
  <c r="AB7" i="11"/>
  <c r="AB6" i="11"/>
  <c r="AB21" i="11"/>
  <c r="AB8" i="11"/>
  <c r="AB25" i="11"/>
  <c r="AB4" i="11"/>
  <c r="AB22" i="11"/>
  <c r="AB17" i="11"/>
  <c r="AB18" i="11"/>
  <c r="AB20" i="11"/>
  <c r="AB12" i="11"/>
  <c r="AB26" i="11"/>
  <c r="AB24" i="11"/>
  <c r="AB27" i="11"/>
  <c r="AB10" i="11"/>
  <c r="AB5" i="11"/>
  <c r="AB19" i="11"/>
  <c r="AB23" i="11"/>
  <c r="AB13" i="11"/>
  <c r="AB16" i="11"/>
  <c r="AB25" i="8"/>
  <c r="AB11" i="8"/>
  <c r="AB5" i="8"/>
  <c r="AB17" i="8"/>
  <c r="AB20" i="8"/>
  <c r="AB21" i="8"/>
  <c r="AB12" i="8"/>
  <c r="AB15" i="8"/>
  <c r="AB18" i="8"/>
  <c r="AB10" i="8"/>
  <c r="AB6" i="8"/>
  <c r="AB8" i="8"/>
  <c r="AB27" i="8"/>
  <c r="AB24" i="8"/>
  <c r="AB14" i="8"/>
  <c r="AB19" i="8"/>
  <c r="AB16" i="8"/>
  <c r="AB26" i="8"/>
  <c r="AB13" i="8"/>
  <c r="AB22" i="8"/>
  <c r="AB4" i="8"/>
  <c r="AB9" i="8"/>
  <c r="AB23" i="8"/>
  <c r="AB7" i="8"/>
  <c r="X11" i="8"/>
  <c r="X14" i="8"/>
  <c r="X8" i="8"/>
  <c r="X10" i="8"/>
  <c r="X7" i="8"/>
  <c r="X13" i="8"/>
  <c r="X6" i="8"/>
  <c r="X5" i="8"/>
  <c r="X9" i="8"/>
  <c r="X12" i="8"/>
  <c r="X4" i="8"/>
  <c r="X15" i="8"/>
  <c r="AB9" i="7"/>
  <c r="AB4" i="7"/>
  <c r="AB7" i="7"/>
  <c r="AB25" i="7"/>
  <c r="AB20" i="7"/>
  <c r="AB26" i="7"/>
  <c r="AB21" i="7"/>
  <c r="AB17" i="7"/>
  <c r="AB11" i="7"/>
  <c r="AB18" i="7"/>
  <c r="AB12" i="7"/>
  <c r="AB16" i="7"/>
  <c r="AB23" i="7"/>
  <c r="AB13" i="7"/>
  <c r="AB22" i="7"/>
  <c r="AB6" i="7"/>
  <c r="AB14" i="7"/>
  <c r="AB27" i="7"/>
  <c r="AB15" i="7"/>
  <c r="AB10" i="7"/>
  <c r="AB8" i="7"/>
  <c r="AB19" i="7"/>
  <c r="AB24" i="7"/>
  <c r="AB5" i="7"/>
  <c r="AB9" i="6"/>
  <c r="AB11" i="6"/>
  <c r="AB5" i="6"/>
  <c r="AB10" i="6"/>
  <c r="AB4" i="6"/>
  <c r="AB15" i="6"/>
  <c r="AB7" i="6"/>
  <c r="AB26" i="6"/>
  <c r="AB25" i="6"/>
  <c r="AB24" i="6"/>
  <c r="AB8" i="6"/>
  <c r="AB22" i="6"/>
  <c r="AB17" i="6"/>
  <c r="AB27" i="6"/>
  <c r="AB12" i="6"/>
  <c r="AB6" i="6"/>
  <c r="AB19" i="6"/>
  <c r="AB23" i="6"/>
  <c r="AB21" i="6"/>
  <c r="AB13" i="6"/>
  <c r="AB20" i="6"/>
  <c r="AB18" i="6"/>
  <c r="AB14" i="6"/>
  <c r="AB16" i="6"/>
  <c r="AB14" i="5"/>
  <c r="AB24" i="5"/>
  <c r="AB8" i="5"/>
  <c r="AB10" i="5"/>
  <c r="AB23" i="5"/>
  <c r="AB25" i="5"/>
  <c r="AB16" i="5"/>
  <c r="AB27" i="5"/>
  <c r="AB11" i="5"/>
  <c r="AB12" i="5"/>
  <c r="AB19" i="5"/>
  <c r="AB6" i="5"/>
  <c r="AB5" i="5"/>
  <c r="AB26" i="5"/>
  <c r="AB13" i="5"/>
  <c r="AB20" i="5"/>
  <c r="AB22" i="5"/>
  <c r="AB18" i="5"/>
  <c r="AB9" i="5"/>
  <c r="AB17" i="5"/>
  <c r="AB7" i="5"/>
  <c r="AB21" i="5"/>
  <c r="AB4" i="5"/>
  <c r="AB15" i="5"/>
  <c r="AC5" i="27"/>
  <c r="AC4" i="27"/>
  <c r="AC6" i="27"/>
  <c r="AC7" i="27"/>
  <c r="AC3" i="27"/>
  <c r="Y4" i="26"/>
  <c r="Y6" i="26"/>
  <c r="Y7" i="26"/>
  <c r="Y5" i="26"/>
  <c r="Y3" i="26"/>
  <c r="AC5" i="26"/>
  <c r="AC4" i="26"/>
  <c r="AC3" i="26"/>
  <c r="AC7" i="26"/>
  <c r="AC6" i="26"/>
  <c r="AC7" i="20"/>
  <c r="AC3" i="20"/>
  <c r="AC6" i="20"/>
  <c r="AC4" i="20"/>
  <c r="AC5" i="20"/>
  <c r="AB13" i="9"/>
  <c r="AB8" i="9"/>
  <c r="AB4" i="9"/>
  <c r="AB15" i="9"/>
  <c r="AB9" i="9"/>
  <c r="AB22" i="9"/>
  <c r="AB20" i="9"/>
  <c r="AB23" i="9"/>
  <c r="AB27" i="9"/>
  <c r="AB25" i="9"/>
  <c r="AB26" i="9"/>
  <c r="AB14" i="9"/>
  <c r="AB17" i="9"/>
  <c r="AB21" i="9"/>
  <c r="AB11" i="9"/>
  <c r="AB6" i="9"/>
  <c r="AB12" i="9"/>
  <c r="AB10" i="9"/>
  <c r="AB7" i="9"/>
  <c r="AB19" i="9"/>
  <c r="AB16" i="9"/>
  <c r="AB5" i="9"/>
  <c r="AB18" i="9"/>
  <c r="AB24" i="9"/>
  <c r="T4" i="9"/>
  <c r="T9" i="9"/>
  <c r="T8" i="9"/>
  <c r="T6" i="9"/>
  <c r="T5" i="9"/>
  <c r="T7" i="9"/>
  <c r="X9" i="9"/>
  <c r="X8" i="9"/>
  <c r="X12" i="9"/>
  <c r="X14" i="9"/>
  <c r="X6" i="9"/>
  <c r="X7" i="9"/>
  <c r="X5" i="9"/>
  <c r="X4" i="9"/>
  <c r="X15" i="9"/>
  <c r="X10" i="9"/>
  <c r="X13" i="9"/>
  <c r="X11" i="9"/>
  <c r="AC6" i="21"/>
  <c r="AC3" i="21"/>
  <c r="AC7" i="21"/>
  <c r="AC5" i="21"/>
  <c r="AC4" i="21"/>
  <c r="P6" i="10"/>
  <c r="P5" i="10"/>
  <c r="P4" i="10"/>
  <c r="T8" i="10"/>
  <c r="T4" i="10"/>
  <c r="T7" i="10"/>
  <c r="T5" i="10"/>
  <c r="T6" i="10"/>
  <c r="T9" i="10"/>
  <c r="N4" i="10"/>
  <c r="N5" i="10"/>
  <c r="AB21" i="10"/>
  <c r="AB26" i="10"/>
  <c r="AB14" i="10"/>
  <c r="AB18" i="10"/>
  <c r="AB11" i="10"/>
  <c r="AB10" i="10"/>
  <c r="AB6" i="10"/>
  <c r="AB5" i="10"/>
  <c r="AB7" i="10"/>
  <c r="AB23" i="10"/>
  <c r="AB24" i="10"/>
  <c r="AB27" i="10"/>
  <c r="AB16" i="10"/>
  <c r="AB17" i="10"/>
  <c r="AB12" i="10"/>
  <c r="AB25" i="10"/>
  <c r="AB19" i="10"/>
  <c r="AB8" i="10"/>
  <c r="AB13" i="10"/>
  <c r="AB4" i="10"/>
  <c r="AB22" i="10"/>
  <c r="AB9" i="10"/>
  <c r="AB20" i="10"/>
  <c r="AB15" i="10"/>
  <c r="X4" i="10"/>
  <c r="X15" i="10"/>
  <c r="X8" i="10"/>
  <c r="X11" i="10"/>
  <c r="X14" i="10"/>
  <c r="X13" i="10"/>
  <c r="X5" i="10"/>
  <c r="X9" i="10"/>
  <c r="X7" i="10"/>
  <c r="X12" i="10"/>
  <c r="X6" i="10"/>
  <c r="X10" i="10"/>
  <c r="E15" i="5"/>
  <c r="D11" i="5"/>
  <c r="C10" i="5"/>
  <c r="B9" i="5"/>
  <c r="F27" i="4"/>
  <c r="E15" i="4"/>
  <c r="D11" i="4"/>
  <c r="C10" i="4"/>
  <c r="B9" i="4"/>
  <c r="E15" i="2"/>
  <c r="D11" i="2"/>
  <c r="C10" i="2"/>
  <c r="B9" i="2"/>
  <c r="V50" i="3"/>
  <c r="Y31" i="3"/>
  <c r="AA46" i="3"/>
  <c r="T35" i="3"/>
  <c r="V55" i="3"/>
  <c r="T37" i="3"/>
  <c r="W32" i="3"/>
  <c r="Q14" i="3"/>
  <c r="V52" i="3"/>
  <c r="Y29" i="3"/>
  <c r="V70" i="3"/>
  <c r="W31" i="3"/>
  <c r="BF19" i="33"/>
  <c r="V59" i="3"/>
  <c r="U12" i="3"/>
  <c r="V71" i="3"/>
  <c r="T31" i="3"/>
  <c r="AA91" i="3"/>
  <c r="V51" i="3"/>
  <c r="W47" i="3"/>
  <c r="Y50" i="3"/>
  <c r="Z53" i="3"/>
  <c r="Y39" i="3"/>
  <c r="Z32" i="3"/>
  <c r="W54" i="3"/>
  <c r="V65" i="3"/>
  <c r="U10" i="3"/>
  <c r="Z67" i="3"/>
  <c r="Z78" i="3"/>
  <c r="Y12" i="3"/>
  <c r="U28" i="3"/>
  <c r="V53" i="3"/>
  <c r="W76" i="3"/>
  <c r="U20" i="3"/>
  <c r="W46" i="3"/>
  <c r="S13" i="3"/>
  <c r="Y9" i="3"/>
  <c r="Y6" i="3"/>
  <c r="BF14" i="33"/>
  <c r="Q7" i="3"/>
  <c r="S22" i="3"/>
  <c r="Y36" i="3"/>
  <c r="V35" i="3"/>
  <c r="Q15" i="3"/>
  <c r="BF25" i="33"/>
  <c r="N7" i="33"/>
  <c r="U13" i="3"/>
  <c r="W61" i="3"/>
  <c r="U17" i="3"/>
  <c r="Y51" i="3"/>
  <c r="V37" i="3"/>
  <c r="W69" i="3"/>
  <c r="N12" i="33"/>
  <c r="U27" i="3"/>
  <c r="N6" i="33"/>
  <c r="Z46" i="3"/>
  <c r="Z80" i="3"/>
  <c r="V76" i="3"/>
  <c r="AA32" i="3"/>
  <c r="T34" i="3"/>
  <c r="S28" i="3"/>
  <c r="Z48" i="3"/>
  <c r="Y18" i="3"/>
  <c r="U24" i="3"/>
  <c r="V61" i="3"/>
  <c r="Y25" i="3"/>
  <c r="S18" i="3"/>
  <c r="Q13" i="3"/>
  <c r="V39" i="3"/>
  <c r="V63" i="3"/>
  <c r="Q12" i="3"/>
  <c r="AA63" i="3"/>
  <c r="S27" i="3"/>
  <c r="U29" i="3"/>
  <c r="Z68" i="3"/>
  <c r="Y28" i="3"/>
  <c r="V30" i="3"/>
  <c r="Z81" i="3"/>
  <c r="Y48" i="3"/>
  <c r="S19" i="3"/>
  <c r="V49" i="3"/>
  <c r="S10" i="3"/>
  <c r="Y7" i="3"/>
  <c r="N15" i="33"/>
  <c r="V67" i="3"/>
  <c r="U31" i="3"/>
  <c r="BF6" i="33"/>
  <c r="W67" i="3"/>
  <c r="Y43" i="3"/>
  <c r="S5" i="3"/>
  <c r="Y40" i="3"/>
  <c r="W68" i="3"/>
  <c r="S11" i="3"/>
  <c r="Z66" i="3"/>
  <c r="Y21" i="3"/>
  <c r="S15" i="3"/>
  <c r="U21" i="3"/>
  <c r="Y15" i="3"/>
  <c r="Y41" i="3"/>
  <c r="S26" i="3"/>
  <c r="Y19" i="3"/>
  <c r="V60" i="3"/>
  <c r="N8" i="33"/>
  <c r="W45" i="3"/>
  <c r="V56" i="3"/>
  <c r="X31" i="3"/>
  <c r="BF7" i="33"/>
  <c r="V44" i="3"/>
  <c r="Y10" i="3"/>
  <c r="Z49" i="3"/>
  <c r="Z70" i="3"/>
  <c r="Z47" i="3"/>
  <c r="BF15" i="33"/>
  <c r="V36" i="3"/>
  <c r="BF24" i="33"/>
  <c r="T32" i="3"/>
  <c r="BF29" i="33"/>
  <c r="N11" i="33"/>
  <c r="T39" i="3"/>
  <c r="X48" i="3"/>
  <c r="W71" i="3"/>
  <c r="N17" i="33"/>
  <c r="BF11" i="33"/>
  <c r="BF8" i="33"/>
  <c r="V45" i="3"/>
  <c r="AA74" i="3"/>
  <c r="Z79" i="3"/>
  <c r="U9" i="3"/>
  <c r="S14" i="3"/>
  <c r="W65" i="3"/>
  <c r="U22" i="3"/>
  <c r="Z83" i="3"/>
  <c r="U23" i="3"/>
  <c r="Q6" i="3"/>
  <c r="Y42" i="3"/>
  <c r="Y22" i="3"/>
  <c r="S23" i="3"/>
  <c r="V34" i="3"/>
  <c r="BF28" i="33"/>
  <c r="Y27" i="3"/>
  <c r="Z65" i="3"/>
  <c r="S12" i="3"/>
  <c r="S6" i="3"/>
  <c r="Z69" i="3"/>
  <c r="Z63" i="3"/>
  <c r="S21" i="3"/>
  <c r="W29" i="3"/>
  <c r="Y24" i="3"/>
  <c r="V32" i="3"/>
  <c r="S17" i="3"/>
  <c r="W66" i="3"/>
  <c r="Z82" i="3"/>
  <c r="Z77" i="3"/>
  <c r="U16" i="3"/>
  <c r="Z64" i="3"/>
  <c r="V48" i="3"/>
  <c r="V64" i="3"/>
  <c r="Y44" i="3"/>
  <c r="V66" i="3"/>
  <c r="S25" i="3"/>
  <c r="S24" i="3"/>
  <c r="Q5" i="3"/>
  <c r="Q16" i="3"/>
  <c r="V38" i="3"/>
  <c r="U26" i="3"/>
  <c r="N10" i="33"/>
  <c r="BF23" i="33"/>
  <c r="Y37" i="3"/>
  <c r="W51" i="3"/>
  <c r="V57" i="3"/>
  <c r="Y47" i="3"/>
  <c r="V54" i="3"/>
  <c r="Y35" i="3"/>
  <c r="Y32" i="3"/>
  <c r="Y38" i="3"/>
  <c r="Y17" i="3"/>
  <c r="V41" i="3"/>
  <c r="BF21" i="33"/>
  <c r="BF27" i="33"/>
  <c r="Y14" i="3"/>
  <c r="W48" i="3"/>
  <c r="V47" i="3"/>
  <c r="V73" i="3"/>
  <c r="V42" i="3"/>
  <c r="W53" i="3"/>
  <c r="V69" i="3"/>
  <c r="T36" i="3"/>
  <c r="W49" i="3"/>
  <c r="BF9" i="33"/>
  <c r="Z62" i="3"/>
  <c r="V40" i="3"/>
  <c r="N16" i="33"/>
  <c r="BF22" i="33"/>
  <c r="Y20" i="3"/>
  <c r="BF17" i="33"/>
  <c r="W30" i="3"/>
  <c r="U30" i="3"/>
  <c r="Y8" i="3"/>
  <c r="Z51" i="3"/>
  <c r="U25" i="3"/>
  <c r="U15" i="3"/>
  <c r="N14" i="33"/>
  <c r="U11" i="3"/>
  <c r="V75" i="3"/>
  <c r="V31" i="3"/>
  <c r="T30" i="3"/>
  <c r="BF13" i="33"/>
  <c r="X52" i="3"/>
  <c r="U18" i="3"/>
  <c r="Z84" i="3"/>
  <c r="V68" i="3"/>
  <c r="Y49" i="3"/>
  <c r="V74" i="3"/>
  <c r="X51" i="3"/>
  <c r="U32" i="3"/>
  <c r="W64" i="3"/>
  <c r="Y34" i="3"/>
  <c r="S7" i="3"/>
  <c r="Z52" i="3"/>
  <c r="Y5" i="3"/>
  <c r="Z50" i="3"/>
  <c r="S16" i="3"/>
  <c r="Y46" i="3"/>
  <c r="Q9" i="3"/>
  <c r="V62" i="3"/>
  <c r="U19" i="3"/>
  <c r="BF20" i="33"/>
  <c r="V46" i="3"/>
  <c r="W75" i="3"/>
  <c r="Y23" i="3"/>
  <c r="W50" i="3"/>
  <c r="Q11" i="3"/>
  <c r="Z76" i="3"/>
  <c r="BF12" i="33"/>
  <c r="T40" i="3"/>
  <c r="Q8" i="3"/>
  <c r="W62" i="3"/>
  <c r="U8" i="3"/>
  <c r="BF10" i="33"/>
  <c r="V29" i="3"/>
  <c r="Y16" i="3"/>
  <c r="S20" i="3"/>
  <c r="BF18" i="33"/>
  <c r="Y52" i="3"/>
  <c r="Y30" i="3"/>
  <c r="W52" i="3"/>
  <c r="T38" i="3"/>
  <c r="Q10" i="3"/>
  <c r="Z54" i="3"/>
  <c r="Z71" i="3"/>
  <c r="V72" i="3"/>
  <c r="Y13" i="3"/>
  <c r="W63" i="3"/>
  <c r="V43" i="3"/>
  <c r="S8" i="3"/>
  <c r="Y11" i="3"/>
  <c r="AA85" i="3"/>
  <c r="X32" i="3"/>
  <c r="AA40" i="3"/>
  <c r="BF16" i="33"/>
  <c r="AA82" i="3"/>
  <c r="W70" i="3"/>
  <c r="T29" i="3"/>
  <c r="V58" i="3"/>
  <c r="U14" i="3"/>
  <c r="N13" i="33"/>
  <c r="N9" i="33"/>
  <c r="AA58" i="3"/>
  <c r="S9" i="3"/>
  <c r="V33" i="3"/>
  <c r="BF26" i="33"/>
  <c r="Y26" i="3"/>
  <c r="R92" i="52" l="1"/>
  <c r="R101" i="52"/>
  <c r="S101" i="52" s="1"/>
  <c r="U101" i="52" s="1"/>
  <c r="R95" i="52"/>
  <c r="S95" i="52" s="1"/>
  <c r="U95" i="52" s="1"/>
  <c r="R96" i="52"/>
  <c r="S96" i="52" s="1"/>
  <c r="U96" i="52" s="1"/>
  <c r="P84" i="52"/>
  <c r="S84" i="52" s="1"/>
  <c r="R106" i="52"/>
  <c r="S106" i="52" s="1"/>
  <c r="U106" i="52" s="1"/>
  <c r="P92" i="52"/>
  <c r="R105" i="52"/>
  <c r="S105" i="52" s="1"/>
  <c r="U105" i="52" s="1"/>
  <c r="R90" i="52"/>
  <c r="S90" i="52" s="1"/>
  <c r="P89" i="52"/>
  <c r="S89" i="52" s="1"/>
  <c r="R91" i="52"/>
  <c r="R107" i="52"/>
  <c r="R104" i="52"/>
  <c r="S104" i="52" s="1"/>
  <c r="U104" i="52" s="1"/>
  <c r="P86" i="52"/>
  <c r="S86" i="52" s="1"/>
  <c r="P88" i="52"/>
  <c r="R98" i="52"/>
  <c r="S98" i="52" s="1"/>
  <c r="U98" i="52" s="1"/>
  <c r="R100" i="52"/>
  <c r="S100" i="52" s="1"/>
  <c r="U100" i="52" s="1"/>
  <c r="R103" i="52"/>
  <c r="S103" i="52" s="1"/>
  <c r="U103" i="52" s="1"/>
  <c r="P93" i="52"/>
  <c r="R87" i="52"/>
  <c r="S87" i="52" s="1"/>
  <c r="R88" i="52"/>
  <c r="R97" i="52"/>
  <c r="S97" i="52" s="1"/>
  <c r="U97" i="52" s="1"/>
  <c r="P107" i="52"/>
  <c r="R102" i="52"/>
  <c r="S102" i="52" s="1"/>
  <c r="U102" i="52" s="1"/>
  <c r="R93" i="52"/>
  <c r="R99" i="52"/>
  <c r="S99" i="52" s="1"/>
  <c r="U99" i="52" s="1"/>
  <c r="P94" i="52"/>
  <c r="S94" i="52" s="1"/>
  <c r="R59" i="52"/>
  <c r="R55" i="52"/>
  <c r="S55" i="52" s="1"/>
  <c r="U55" i="52" s="1"/>
  <c r="P59" i="52"/>
  <c r="R57" i="52"/>
  <c r="R58" i="52"/>
  <c r="S58" i="52" s="1"/>
  <c r="U58" i="52" s="1"/>
  <c r="R56" i="52"/>
  <c r="S56" i="52" s="1"/>
  <c r="U56" i="52" s="1"/>
  <c r="P57" i="52"/>
  <c r="R54" i="52"/>
  <c r="S54" i="52" s="1"/>
  <c r="U54" i="52" s="1"/>
  <c r="P44" i="52"/>
  <c r="S41" i="52"/>
  <c r="U41" i="52" s="1"/>
  <c r="U36" i="52"/>
  <c r="U32" i="52"/>
  <c r="K105" i="20"/>
  <c r="K98" i="20"/>
  <c r="K95" i="20"/>
  <c r="R57" i="50"/>
  <c r="S57" i="50" s="1"/>
  <c r="U57" i="50" s="1"/>
  <c r="R55" i="50"/>
  <c r="S72" i="52"/>
  <c r="U72" i="52" s="1"/>
  <c r="S71" i="52"/>
  <c r="U71" i="52" s="1"/>
  <c r="P74" i="52"/>
  <c r="S91" i="52"/>
  <c r="S73" i="52"/>
  <c r="U73" i="52" s="1"/>
  <c r="R59" i="50"/>
  <c r="S59" i="50" s="1"/>
  <c r="U59" i="50" s="1"/>
  <c r="D57" i="30"/>
  <c r="D58" i="30" s="1"/>
  <c r="D59" i="30" s="1"/>
  <c r="G57" i="30"/>
  <c r="G58" i="30" s="1"/>
  <c r="E57" i="30"/>
  <c r="E58" i="30" s="1"/>
  <c r="E59" i="30" s="1"/>
  <c r="N54" i="29"/>
  <c r="R58" i="50"/>
  <c r="S58" i="50" s="1"/>
  <c r="U58" i="50" s="1"/>
  <c r="R54" i="50"/>
  <c r="N59" i="27"/>
  <c r="F57" i="27" s="1"/>
  <c r="F58" i="27" s="1"/>
  <c r="F59" i="27" s="1"/>
  <c r="F57" i="30"/>
  <c r="F58" i="30" s="1"/>
  <c r="F59" i="30" s="1"/>
  <c r="N56" i="21"/>
  <c r="N59" i="21"/>
  <c r="N55" i="32"/>
  <c r="N56" i="32"/>
  <c r="N56" i="29"/>
  <c r="P54" i="22"/>
  <c r="B57" i="22"/>
  <c r="B58" i="22" s="1"/>
  <c r="D57" i="22"/>
  <c r="D58" i="22" s="1"/>
  <c r="D59" i="22" s="1"/>
  <c r="E57" i="22"/>
  <c r="E58" i="22" s="1"/>
  <c r="E59" i="22" s="1"/>
  <c r="G57" i="22"/>
  <c r="G58" i="22" s="1"/>
  <c r="F57" i="22"/>
  <c r="F58" i="22" s="1"/>
  <c r="F59" i="22" s="1"/>
  <c r="C57" i="22"/>
  <c r="C58" i="22" s="1"/>
  <c r="C59" i="22" s="1"/>
  <c r="N59" i="25"/>
  <c r="G57" i="25" s="1"/>
  <c r="G58" i="25" s="1"/>
  <c r="N54" i="21"/>
  <c r="P54" i="20"/>
  <c r="E57" i="20"/>
  <c r="E58" i="20" s="1"/>
  <c r="E59" i="20" s="1"/>
  <c r="D57" i="20"/>
  <c r="D58" i="20" s="1"/>
  <c r="D59" i="20" s="1"/>
  <c r="G57" i="20"/>
  <c r="G58" i="20" s="1"/>
  <c r="C57" i="20"/>
  <c r="C58" i="20" s="1"/>
  <c r="C59" i="20" s="1"/>
  <c r="B57" i="20"/>
  <c r="B58" i="20" s="1"/>
  <c r="F57" i="20"/>
  <c r="F58" i="20" s="1"/>
  <c r="F59" i="20" s="1"/>
  <c r="P54" i="30"/>
  <c r="B57" i="30"/>
  <c r="B58" i="30" s="1"/>
  <c r="N59" i="32"/>
  <c r="N59" i="29"/>
  <c r="P54" i="27"/>
  <c r="P54" i="25"/>
  <c r="P54" i="19"/>
  <c r="F57" i="19"/>
  <c r="F58" i="19" s="1"/>
  <c r="F59" i="19" s="1"/>
  <c r="C57" i="19"/>
  <c r="C58" i="19" s="1"/>
  <c r="C59" i="19" s="1"/>
  <c r="B57" i="19"/>
  <c r="B58" i="19" s="1"/>
  <c r="E57" i="19"/>
  <c r="E58" i="19" s="1"/>
  <c r="E59" i="19" s="1"/>
  <c r="G57" i="19"/>
  <c r="G58" i="19" s="1"/>
  <c r="D57" i="19"/>
  <c r="D58" i="19" s="1"/>
  <c r="D59" i="19" s="1"/>
  <c r="P105" i="51"/>
  <c r="R87" i="51"/>
  <c r="S87" i="51" s="1"/>
  <c r="U87" i="51" s="1"/>
  <c r="R85" i="51"/>
  <c r="S85" i="51" s="1"/>
  <c r="U85" i="51" s="1"/>
  <c r="C74" i="29"/>
  <c r="C75" i="29" s="1"/>
  <c r="D74" i="29"/>
  <c r="D75" i="29" s="1"/>
  <c r="B74" i="29"/>
  <c r="B75" i="29" s="1"/>
  <c r="D74" i="21"/>
  <c r="D75" i="21" s="1"/>
  <c r="C74" i="21"/>
  <c r="C75" i="21" s="1"/>
  <c r="B74" i="21"/>
  <c r="B75" i="21" s="1"/>
  <c r="R101" i="51"/>
  <c r="P71" i="19"/>
  <c r="C74" i="19"/>
  <c r="C75" i="19" s="1"/>
  <c r="D74" i="19"/>
  <c r="D75" i="19" s="1"/>
  <c r="B74" i="19"/>
  <c r="B75" i="19" s="1"/>
  <c r="B74" i="26"/>
  <c r="B75" i="26" s="1"/>
  <c r="P71" i="26"/>
  <c r="C74" i="26"/>
  <c r="C75" i="26" s="1"/>
  <c r="D74" i="26"/>
  <c r="D75" i="26" s="1"/>
  <c r="P71" i="20"/>
  <c r="D74" i="20"/>
  <c r="D75" i="20" s="1"/>
  <c r="B74" i="20"/>
  <c r="B75" i="20" s="1"/>
  <c r="C74" i="20"/>
  <c r="C75" i="20" s="1"/>
  <c r="P107" i="51"/>
  <c r="R94" i="51"/>
  <c r="S94" i="51" s="1"/>
  <c r="U94" i="51" s="1"/>
  <c r="P71" i="32"/>
  <c r="C74" i="32"/>
  <c r="C75" i="32" s="1"/>
  <c r="D74" i="32"/>
  <c r="D75" i="32" s="1"/>
  <c r="B74" i="32"/>
  <c r="B75" i="32" s="1"/>
  <c r="P99" i="51"/>
  <c r="R96" i="51"/>
  <c r="P71" i="22"/>
  <c r="C74" i="22"/>
  <c r="C75" i="22" s="1"/>
  <c r="B74" i="22"/>
  <c r="B75" i="22" s="1"/>
  <c r="D74" i="22"/>
  <c r="D75" i="22" s="1"/>
  <c r="P98" i="51"/>
  <c r="P71" i="30"/>
  <c r="C74" i="30"/>
  <c r="C75" i="30" s="1"/>
  <c r="B74" i="30"/>
  <c r="B75" i="30" s="1"/>
  <c r="D74" i="30"/>
  <c r="D75" i="30" s="1"/>
  <c r="D74" i="28"/>
  <c r="D75" i="28" s="1"/>
  <c r="C74" i="28"/>
  <c r="C75" i="28" s="1"/>
  <c r="P71" i="28"/>
  <c r="B74" i="28"/>
  <c r="B75" i="28" s="1"/>
  <c r="P71" i="31"/>
  <c r="C74" i="31"/>
  <c r="C75" i="31" s="1"/>
  <c r="B74" i="31"/>
  <c r="B75" i="31" s="1"/>
  <c r="D74" i="31"/>
  <c r="D75" i="31" s="1"/>
  <c r="R91" i="51"/>
  <c r="S91" i="51" s="1"/>
  <c r="U91" i="51" s="1"/>
  <c r="P71" i="25"/>
  <c r="D74" i="25"/>
  <c r="D75" i="25" s="1"/>
  <c r="C74" i="25"/>
  <c r="C75" i="25" s="1"/>
  <c r="B74" i="25"/>
  <c r="B75" i="25" s="1"/>
  <c r="P71" i="27"/>
  <c r="B74" i="27"/>
  <c r="B75" i="27" s="1"/>
  <c r="D74" i="27"/>
  <c r="D75" i="27" s="1"/>
  <c r="C74" i="27"/>
  <c r="C75" i="27" s="1"/>
  <c r="P103" i="51"/>
  <c r="R102" i="51"/>
  <c r="R103" i="51"/>
  <c r="R86" i="51"/>
  <c r="S86" i="51" s="1"/>
  <c r="U86" i="51" s="1"/>
  <c r="P96" i="51"/>
  <c r="R107" i="51"/>
  <c r="R106" i="51"/>
  <c r="P102" i="51"/>
  <c r="R84" i="51"/>
  <c r="S84" i="51" s="1"/>
  <c r="U84" i="51" s="1"/>
  <c r="R100" i="51"/>
  <c r="F36" i="50"/>
  <c r="F37" i="50" s="1"/>
  <c r="F38" i="50" s="1"/>
  <c r="P104" i="51"/>
  <c r="R89" i="51"/>
  <c r="S89" i="51" s="1"/>
  <c r="R98" i="51"/>
  <c r="U34" i="50"/>
  <c r="S71" i="51"/>
  <c r="P74" i="51"/>
  <c r="E36" i="50"/>
  <c r="E37" i="50" s="1"/>
  <c r="E38" i="50" s="1"/>
  <c r="R56" i="51"/>
  <c r="S56" i="51" s="1"/>
  <c r="U56" i="51" s="1"/>
  <c r="R59" i="51"/>
  <c r="R54" i="51"/>
  <c r="R57" i="51"/>
  <c r="S57" i="51" s="1"/>
  <c r="U57" i="51" s="1"/>
  <c r="R58" i="51"/>
  <c r="R55" i="51"/>
  <c r="P54" i="51"/>
  <c r="P55" i="51"/>
  <c r="S36" i="51"/>
  <c r="U36" i="51" s="1"/>
  <c r="S32" i="51"/>
  <c r="U32" i="51" s="1"/>
  <c r="P44" i="51"/>
  <c r="S35" i="51" s="1"/>
  <c r="U35" i="51" s="1"/>
  <c r="S34" i="51"/>
  <c r="U34" i="51" s="1"/>
  <c r="S38" i="51"/>
  <c r="U38" i="51" s="1"/>
  <c r="R104" i="51"/>
  <c r="R99" i="51"/>
  <c r="R97" i="51"/>
  <c r="S43" i="51"/>
  <c r="U43" i="51" s="1"/>
  <c r="S33" i="51"/>
  <c r="U33" i="51" s="1"/>
  <c r="H36" i="50"/>
  <c r="H37" i="50" s="1"/>
  <c r="P100" i="51"/>
  <c r="P101" i="51"/>
  <c r="R88" i="51"/>
  <c r="R95" i="51"/>
  <c r="R93" i="51"/>
  <c r="S93" i="51" s="1"/>
  <c r="U93" i="51" s="1"/>
  <c r="C36" i="50"/>
  <c r="C37" i="50" s="1"/>
  <c r="C38" i="50" s="1"/>
  <c r="P106" i="51"/>
  <c r="P97" i="51"/>
  <c r="R92" i="51"/>
  <c r="S92" i="51" s="1"/>
  <c r="U92" i="51" s="1"/>
  <c r="R90" i="51"/>
  <c r="S72" i="51"/>
  <c r="U72" i="51" s="1"/>
  <c r="S37" i="51"/>
  <c r="U37" i="51" s="1"/>
  <c r="G36" i="50"/>
  <c r="G37" i="50" s="1"/>
  <c r="G38" i="50" s="1"/>
  <c r="B36" i="50"/>
  <c r="B37" i="50" s="1"/>
  <c r="D77" i="50"/>
  <c r="D78" i="50" s="1"/>
  <c r="B77" i="50"/>
  <c r="B78" i="50" s="1"/>
  <c r="P60" i="50"/>
  <c r="S55" i="50" s="1"/>
  <c r="C77" i="50"/>
  <c r="C78" i="50" s="1"/>
  <c r="D36" i="50"/>
  <c r="D37" i="50" s="1"/>
  <c r="D38" i="50" s="1"/>
  <c r="S56" i="50"/>
  <c r="U56" i="50" s="1"/>
  <c r="H88" i="50"/>
  <c r="H89" i="50" s="1"/>
  <c r="H90" i="50" s="1"/>
  <c r="G88" i="50"/>
  <c r="G89" i="50" s="1"/>
  <c r="G90" i="50" s="1"/>
  <c r="E88" i="50"/>
  <c r="E89" i="50" s="1"/>
  <c r="E90" i="50" s="1"/>
  <c r="B88" i="50"/>
  <c r="B89" i="50" s="1"/>
  <c r="C88" i="50"/>
  <c r="C89" i="50" s="1"/>
  <c r="C90" i="50" s="1"/>
  <c r="F88" i="50"/>
  <c r="F89" i="50" s="1"/>
  <c r="F90" i="50" s="1"/>
  <c r="D88" i="50"/>
  <c r="D89" i="50" s="1"/>
  <c r="D90" i="50" s="1"/>
  <c r="I88" i="50"/>
  <c r="I89" i="50" s="1"/>
  <c r="R41" i="48"/>
  <c r="S41" i="48" s="1"/>
  <c r="U41" i="48" s="1"/>
  <c r="R91" i="48"/>
  <c r="R107" i="49"/>
  <c r="R42" i="48"/>
  <c r="S42" i="48" s="1"/>
  <c r="U42" i="48" s="1"/>
  <c r="R33" i="48"/>
  <c r="P101" i="48"/>
  <c r="R54" i="48"/>
  <c r="P59" i="48"/>
  <c r="R57" i="48"/>
  <c r="R59" i="49"/>
  <c r="R96" i="49"/>
  <c r="R37" i="48"/>
  <c r="R94" i="49"/>
  <c r="R34" i="48"/>
  <c r="R104" i="49"/>
  <c r="R38" i="48"/>
  <c r="P100" i="48"/>
  <c r="R107" i="48"/>
  <c r="R36" i="48"/>
  <c r="R55" i="48"/>
  <c r="R103" i="49"/>
  <c r="R106" i="48"/>
  <c r="R99" i="48"/>
  <c r="R92" i="49"/>
  <c r="R100" i="48"/>
  <c r="P85" i="48"/>
  <c r="R89" i="48"/>
  <c r="R33" i="49"/>
  <c r="P32" i="48"/>
  <c r="Q8" i="48" s="1"/>
  <c r="Q9" i="48" s="1"/>
  <c r="R20" i="48" s="1"/>
  <c r="K84" i="20"/>
  <c r="K91" i="20"/>
  <c r="K102" i="20"/>
  <c r="R88" i="49"/>
  <c r="R85" i="48"/>
  <c r="R84" i="49"/>
  <c r="P43" i="48"/>
  <c r="P37" i="48"/>
  <c r="R96" i="48"/>
  <c r="S96" i="48" s="1"/>
  <c r="U96" i="48" s="1"/>
  <c r="K88" i="20"/>
  <c r="K106" i="20"/>
  <c r="K94" i="20"/>
  <c r="P84" i="48"/>
  <c r="P99" i="48"/>
  <c r="R87" i="48"/>
  <c r="P98" i="48"/>
  <c r="P86" i="48"/>
  <c r="P90" i="48"/>
  <c r="P93" i="48"/>
  <c r="R84" i="48"/>
  <c r="R102" i="48"/>
  <c r="P106" i="48"/>
  <c r="R97" i="48"/>
  <c r="P87" i="48"/>
  <c r="P102" i="48"/>
  <c r="R88" i="48"/>
  <c r="P103" i="48"/>
  <c r="R94" i="48"/>
  <c r="S94" i="48" s="1"/>
  <c r="U94" i="48" s="1"/>
  <c r="R103" i="48"/>
  <c r="P88" i="48"/>
  <c r="P107" i="48"/>
  <c r="K89" i="20"/>
  <c r="K100" i="20"/>
  <c r="K99" i="20"/>
  <c r="R86" i="49"/>
  <c r="R85" i="49"/>
  <c r="R104" i="48"/>
  <c r="R93" i="48"/>
  <c r="R59" i="48"/>
  <c r="P38" i="48"/>
  <c r="P89" i="48"/>
  <c r="P97" i="48"/>
  <c r="K103" i="20"/>
  <c r="K107" i="20"/>
  <c r="K101" i="20"/>
  <c r="R43" i="48"/>
  <c r="R87" i="49"/>
  <c r="R39" i="48"/>
  <c r="R90" i="48"/>
  <c r="P35" i="48"/>
  <c r="R105" i="48"/>
  <c r="P39" i="48"/>
  <c r="R32" i="48"/>
  <c r="P91" i="48"/>
  <c r="K92" i="20"/>
  <c r="K96" i="20"/>
  <c r="K86" i="20"/>
  <c r="R40" i="48"/>
  <c r="R35" i="48"/>
  <c r="R58" i="48"/>
  <c r="S58" i="48" s="1"/>
  <c r="U58" i="48" s="1"/>
  <c r="R92" i="48"/>
  <c r="P33" i="48"/>
  <c r="R86" i="48"/>
  <c r="P36" i="48"/>
  <c r="P104" i="48"/>
  <c r="P92" i="48"/>
  <c r="K90" i="20"/>
  <c r="K97" i="20"/>
  <c r="K87" i="20"/>
  <c r="R57" i="49"/>
  <c r="R54" i="49"/>
  <c r="S54" i="49" s="1"/>
  <c r="K104" i="20"/>
  <c r="K93" i="20"/>
  <c r="R89" i="49"/>
  <c r="R98" i="48"/>
  <c r="R95" i="48"/>
  <c r="S95" i="48" s="1"/>
  <c r="U95" i="48" s="1"/>
  <c r="R101" i="48"/>
  <c r="P105" i="48"/>
  <c r="P34" i="48"/>
  <c r="R101" i="49"/>
  <c r="R56" i="48"/>
  <c r="R102" i="49"/>
  <c r="P55" i="34"/>
  <c r="R42" i="49"/>
  <c r="R41" i="49"/>
  <c r="R38" i="49"/>
  <c r="R35" i="49"/>
  <c r="R97" i="49"/>
  <c r="R95" i="49"/>
  <c r="R56" i="49"/>
  <c r="R93" i="49"/>
  <c r="R39" i="49"/>
  <c r="R58" i="49"/>
  <c r="R34" i="49"/>
  <c r="R43" i="49"/>
  <c r="P59" i="49"/>
  <c r="P58" i="49"/>
  <c r="P55" i="49"/>
  <c r="P57" i="49"/>
  <c r="P56" i="49"/>
  <c r="N56" i="11"/>
  <c r="P35" i="49"/>
  <c r="P41" i="49"/>
  <c r="P42" i="49"/>
  <c r="P33" i="49"/>
  <c r="P37" i="49"/>
  <c r="P36" i="49"/>
  <c r="P38" i="49"/>
  <c r="R36" i="49"/>
  <c r="P39" i="49"/>
  <c r="R40" i="49"/>
  <c r="R32" i="49"/>
  <c r="S32" i="49" s="1"/>
  <c r="P34" i="49"/>
  <c r="P40" i="49"/>
  <c r="R37" i="49"/>
  <c r="P43" i="49"/>
  <c r="R55" i="49"/>
  <c r="P90" i="49"/>
  <c r="P102" i="49"/>
  <c r="P105" i="49"/>
  <c r="P96" i="49"/>
  <c r="P86" i="49"/>
  <c r="P107" i="49"/>
  <c r="P103" i="49"/>
  <c r="P84" i="49"/>
  <c r="P89" i="49"/>
  <c r="P88" i="49"/>
  <c r="P87" i="49"/>
  <c r="P92" i="49"/>
  <c r="P98" i="49"/>
  <c r="P99" i="49"/>
  <c r="P97" i="49"/>
  <c r="P106" i="49"/>
  <c r="P93" i="49"/>
  <c r="P104" i="49"/>
  <c r="P101" i="49"/>
  <c r="R99" i="49"/>
  <c r="R105" i="49"/>
  <c r="P95" i="49"/>
  <c r="P85" i="49"/>
  <c r="R98" i="49"/>
  <c r="P100" i="49"/>
  <c r="P94" i="49"/>
  <c r="R90" i="49"/>
  <c r="R91" i="49"/>
  <c r="S91" i="49" s="1"/>
  <c r="U91" i="49" s="1"/>
  <c r="R106" i="49"/>
  <c r="R100" i="49"/>
  <c r="P74" i="48"/>
  <c r="S71" i="48" s="1"/>
  <c r="S73" i="48"/>
  <c r="U73" i="48" s="1"/>
  <c r="S71" i="49"/>
  <c r="P74" i="49"/>
  <c r="S73" i="49" s="1"/>
  <c r="P54" i="18"/>
  <c r="C57" i="18"/>
  <c r="C58" i="18" s="1"/>
  <c r="C59" i="18" s="1"/>
  <c r="G57" i="18"/>
  <c r="G58" i="18" s="1"/>
  <c r="B57" i="18"/>
  <c r="B58" i="18" s="1"/>
  <c r="E57" i="18"/>
  <c r="E58" i="18" s="1"/>
  <c r="E59" i="18" s="1"/>
  <c r="F57" i="18"/>
  <c r="F58" i="18" s="1"/>
  <c r="F59" i="18" s="1"/>
  <c r="D57" i="18"/>
  <c r="D58" i="18" s="1"/>
  <c r="D59" i="18" s="1"/>
  <c r="K60" i="14"/>
  <c r="N54" i="14"/>
  <c r="P54" i="16"/>
  <c r="B57" i="16"/>
  <c r="B58" i="16" s="1"/>
  <c r="G57" i="16"/>
  <c r="G58" i="16" s="1"/>
  <c r="C57" i="16"/>
  <c r="C58" i="16" s="1"/>
  <c r="C59" i="16" s="1"/>
  <c r="F57" i="16"/>
  <c r="F58" i="16" s="1"/>
  <c r="F59" i="16" s="1"/>
  <c r="D57" i="16"/>
  <c r="D58" i="16" s="1"/>
  <c r="D59" i="16" s="1"/>
  <c r="E57" i="16"/>
  <c r="E58" i="16" s="1"/>
  <c r="E59" i="16" s="1"/>
  <c r="K60" i="13"/>
  <c r="N54" i="13"/>
  <c r="P54" i="17"/>
  <c r="D57" i="17"/>
  <c r="D58" i="17" s="1"/>
  <c r="D59" i="17" s="1"/>
  <c r="C57" i="17"/>
  <c r="C58" i="17" s="1"/>
  <c r="C59" i="17" s="1"/>
  <c r="E57" i="17"/>
  <c r="E58" i="17" s="1"/>
  <c r="E59" i="17" s="1"/>
  <c r="B57" i="17"/>
  <c r="B58" i="17" s="1"/>
  <c r="F57" i="17"/>
  <c r="F58" i="17" s="1"/>
  <c r="F59" i="17" s="1"/>
  <c r="G57" i="17"/>
  <c r="G58" i="17" s="1"/>
  <c r="P71" i="16"/>
  <c r="D74" i="16"/>
  <c r="D75" i="16" s="1"/>
  <c r="C74" i="16"/>
  <c r="C75" i="16" s="1"/>
  <c r="B74" i="16"/>
  <c r="B75" i="16" s="1"/>
  <c r="K74" i="14"/>
  <c r="N71" i="14"/>
  <c r="P71" i="18"/>
  <c r="D74" i="18"/>
  <c r="D75" i="18" s="1"/>
  <c r="B74" i="18"/>
  <c r="B75" i="18" s="1"/>
  <c r="C74" i="18"/>
  <c r="C75" i="18" s="1"/>
  <c r="K74" i="13"/>
  <c r="N71" i="13"/>
  <c r="B74" i="17"/>
  <c r="B75" i="17" s="1"/>
  <c r="D74" i="17"/>
  <c r="D75" i="17" s="1"/>
  <c r="C74" i="17"/>
  <c r="C75" i="17" s="1"/>
  <c r="P71" i="17"/>
  <c r="P71" i="15"/>
  <c r="C74" i="15"/>
  <c r="C75" i="15" s="1"/>
  <c r="B74" i="15"/>
  <c r="B75" i="15" s="1"/>
  <c r="D74" i="15"/>
  <c r="D75" i="15" s="1"/>
  <c r="K60" i="12"/>
  <c r="N54" i="12"/>
  <c r="K74" i="12"/>
  <c r="N71" i="12"/>
  <c r="J84" i="13"/>
  <c r="K95" i="13" s="1"/>
  <c r="I84" i="14"/>
  <c r="P5" i="4"/>
  <c r="P6" i="4"/>
  <c r="P4" i="4"/>
  <c r="K71" i="4"/>
  <c r="K72" i="4"/>
  <c r="N72" i="4" s="1"/>
  <c r="P72" i="4" s="1"/>
  <c r="K73" i="4"/>
  <c r="K74" i="6"/>
  <c r="N73" i="6" s="1"/>
  <c r="K36" i="17"/>
  <c r="K40" i="17"/>
  <c r="K37" i="17"/>
  <c r="K39" i="17"/>
  <c r="K35" i="17"/>
  <c r="K42" i="17"/>
  <c r="K34" i="17"/>
  <c r="K33" i="17"/>
  <c r="K38" i="17"/>
  <c r="K32" i="17"/>
  <c r="K41" i="17"/>
  <c r="K43" i="17"/>
  <c r="K35" i="28"/>
  <c r="K37" i="28"/>
  <c r="K39" i="28"/>
  <c r="K43" i="28"/>
  <c r="K41" i="28"/>
  <c r="K42" i="28"/>
  <c r="K40" i="28"/>
  <c r="K32" i="28"/>
  <c r="K34" i="28"/>
  <c r="K38" i="28"/>
  <c r="K36" i="28"/>
  <c r="K33" i="28"/>
  <c r="F84" i="11"/>
  <c r="G84" i="11"/>
  <c r="D84" i="11"/>
  <c r="H84" i="11"/>
  <c r="E84" i="11"/>
  <c r="C84" i="11"/>
  <c r="B84" i="11"/>
  <c r="I84" i="11"/>
  <c r="J84" i="11"/>
  <c r="M43" i="30"/>
  <c r="M39" i="30"/>
  <c r="M33" i="30"/>
  <c r="M42" i="30"/>
  <c r="M41" i="30"/>
  <c r="M32" i="30"/>
  <c r="M38" i="30"/>
  <c r="M34" i="30"/>
  <c r="M37" i="30"/>
  <c r="M36" i="30"/>
  <c r="M40" i="30"/>
  <c r="M106" i="18"/>
  <c r="M88" i="18"/>
  <c r="M98" i="18"/>
  <c r="M92" i="18"/>
  <c r="M89" i="18"/>
  <c r="M100" i="18"/>
  <c r="M90" i="18"/>
  <c r="M105" i="18"/>
  <c r="M104" i="18"/>
  <c r="M85" i="18"/>
  <c r="M94" i="18"/>
  <c r="M93" i="18"/>
  <c r="M99" i="18"/>
  <c r="M86" i="18"/>
  <c r="M95" i="18"/>
  <c r="M101" i="18"/>
  <c r="M102" i="18"/>
  <c r="M103" i="18"/>
  <c r="M84" i="18"/>
  <c r="M96" i="18"/>
  <c r="M97" i="18"/>
  <c r="M87" i="18"/>
  <c r="M107" i="18"/>
  <c r="M91" i="18"/>
  <c r="K41" i="26"/>
  <c r="K36" i="26"/>
  <c r="K33" i="26"/>
  <c r="K37" i="26"/>
  <c r="K42" i="26"/>
  <c r="K38" i="26"/>
  <c r="K35" i="26"/>
  <c r="K32" i="26"/>
  <c r="K43" i="26"/>
  <c r="K39" i="26"/>
  <c r="K40" i="26"/>
  <c r="K34" i="26"/>
  <c r="M97" i="25"/>
  <c r="M104" i="25"/>
  <c r="M85" i="25"/>
  <c r="M93" i="25"/>
  <c r="M96" i="25"/>
  <c r="M95" i="25"/>
  <c r="M84" i="25"/>
  <c r="M87" i="25"/>
  <c r="M94" i="25"/>
  <c r="M91" i="25"/>
  <c r="M90" i="25"/>
  <c r="M98" i="25"/>
  <c r="M100" i="25"/>
  <c r="M86" i="25"/>
  <c r="M106" i="25"/>
  <c r="M101" i="25"/>
  <c r="M99" i="25"/>
  <c r="M88" i="25"/>
  <c r="M102" i="25"/>
  <c r="M103" i="25"/>
  <c r="M107" i="25"/>
  <c r="M89" i="25"/>
  <c r="M92" i="25"/>
  <c r="M105" i="25"/>
  <c r="M96" i="27"/>
  <c r="M84" i="27"/>
  <c r="M90" i="27"/>
  <c r="M97" i="27"/>
  <c r="M94" i="27"/>
  <c r="M98" i="27"/>
  <c r="M107" i="27"/>
  <c r="M100" i="27"/>
  <c r="M102" i="27"/>
  <c r="M85" i="27"/>
  <c r="M89" i="27"/>
  <c r="M88" i="27"/>
  <c r="M104" i="27"/>
  <c r="M93" i="27"/>
  <c r="M86" i="27"/>
  <c r="M92" i="27"/>
  <c r="M101" i="27"/>
  <c r="M105" i="27"/>
  <c r="M106" i="27"/>
  <c r="M91" i="27"/>
  <c r="M103" i="27"/>
  <c r="M87" i="27"/>
  <c r="M99" i="27"/>
  <c r="M95" i="27"/>
  <c r="AC6" i="12"/>
  <c r="AC3" i="12"/>
  <c r="AC7" i="12"/>
  <c r="AC5" i="12"/>
  <c r="AC4" i="12"/>
  <c r="G32" i="9"/>
  <c r="C32" i="9"/>
  <c r="J32" i="9"/>
  <c r="E32" i="9"/>
  <c r="B32" i="9"/>
  <c r="F32" i="9"/>
  <c r="H32" i="9"/>
  <c r="D32" i="9"/>
  <c r="T5" i="5"/>
  <c r="T4" i="5"/>
  <c r="T7" i="5"/>
  <c r="T8" i="5"/>
  <c r="T6" i="5"/>
  <c r="T9" i="5"/>
  <c r="K56" i="5"/>
  <c r="K55" i="5"/>
  <c r="N55" i="5" s="1"/>
  <c r="P55" i="5" s="1"/>
  <c r="K58" i="5"/>
  <c r="K54" i="5"/>
  <c r="K57" i="5"/>
  <c r="K59" i="5"/>
  <c r="K84" i="9"/>
  <c r="K96" i="9"/>
  <c r="K107" i="9"/>
  <c r="K103" i="9"/>
  <c r="K90" i="9"/>
  <c r="K106" i="9"/>
  <c r="K102" i="9"/>
  <c r="K97" i="9"/>
  <c r="K91" i="9"/>
  <c r="K88" i="9"/>
  <c r="K87" i="9"/>
  <c r="K92" i="9"/>
  <c r="K101" i="9"/>
  <c r="K89" i="9"/>
  <c r="K94" i="9"/>
  <c r="K100" i="9"/>
  <c r="K95" i="9"/>
  <c r="K93" i="9"/>
  <c r="K98" i="9"/>
  <c r="K85" i="9"/>
  <c r="K105" i="9"/>
  <c r="K104" i="9"/>
  <c r="K99" i="9"/>
  <c r="K86" i="9"/>
  <c r="H82" i="2"/>
  <c r="H83" i="2" s="1"/>
  <c r="H30" i="2"/>
  <c r="H31" i="2" s="1"/>
  <c r="X15" i="2"/>
  <c r="X10" i="2"/>
  <c r="X6" i="2"/>
  <c r="X14" i="2"/>
  <c r="X11" i="2"/>
  <c r="X7" i="2"/>
  <c r="X4" i="2"/>
  <c r="X9" i="2"/>
  <c r="X13" i="2"/>
  <c r="X8" i="2"/>
  <c r="X5" i="2"/>
  <c r="X12" i="2"/>
  <c r="N4" i="4"/>
  <c r="N5" i="4"/>
  <c r="H82" i="5"/>
  <c r="H83" i="5" s="1"/>
  <c r="H30" i="5"/>
  <c r="H31" i="5" s="1"/>
  <c r="D84" i="10"/>
  <c r="F84" i="10"/>
  <c r="C84" i="10"/>
  <c r="B84" i="10"/>
  <c r="E84" i="10"/>
  <c r="G84" i="10"/>
  <c r="H84" i="10"/>
  <c r="M104" i="28"/>
  <c r="M89" i="28"/>
  <c r="M87" i="28"/>
  <c r="M94" i="28"/>
  <c r="M100" i="28"/>
  <c r="M98" i="28"/>
  <c r="M107" i="28"/>
  <c r="M91" i="28"/>
  <c r="M97" i="28"/>
  <c r="M93" i="28"/>
  <c r="M86" i="28"/>
  <c r="M95" i="28"/>
  <c r="M102" i="28"/>
  <c r="M92" i="28"/>
  <c r="M85" i="28"/>
  <c r="M84" i="28"/>
  <c r="M106" i="28"/>
  <c r="M99" i="28"/>
  <c r="M101" i="28"/>
  <c r="M88" i="28"/>
  <c r="M90" i="28"/>
  <c r="M103" i="28"/>
  <c r="M105" i="28"/>
  <c r="M96" i="28"/>
  <c r="K87" i="29"/>
  <c r="K91" i="29"/>
  <c r="K88" i="29"/>
  <c r="K99" i="29"/>
  <c r="K94" i="29"/>
  <c r="K103" i="29"/>
  <c r="K102" i="29"/>
  <c r="K105" i="29"/>
  <c r="K86" i="29"/>
  <c r="K85" i="29"/>
  <c r="K90" i="29"/>
  <c r="K95" i="29"/>
  <c r="K89" i="29"/>
  <c r="K97" i="29"/>
  <c r="K93" i="29"/>
  <c r="K92" i="29"/>
  <c r="K100" i="29"/>
  <c r="K106" i="29"/>
  <c r="K101" i="29"/>
  <c r="K104" i="29"/>
  <c r="K84" i="29"/>
  <c r="K107" i="29"/>
  <c r="K98" i="29"/>
  <c r="K96" i="29"/>
  <c r="Y7" i="12"/>
  <c r="Y4" i="12"/>
  <c r="Y6" i="12"/>
  <c r="Y5" i="12"/>
  <c r="Y3" i="12"/>
  <c r="D32" i="11"/>
  <c r="H32" i="11"/>
  <c r="E32" i="11"/>
  <c r="B32" i="11"/>
  <c r="G32" i="11"/>
  <c r="F32" i="11"/>
  <c r="C32" i="11"/>
  <c r="J32" i="11"/>
  <c r="K40" i="30"/>
  <c r="K36" i="30"/>
  <c r="K32" i="30"/>
  <c r="K42" i="30"/>
  <c r="K35" i="30"/>
  <c r="K38" i="30"/>
  <c r="K39" i="30"/>
  <c r="K33" i="30"/>
  <c r="K41" i="30"/>
  <c r="K34" i="30"/>
  <c r="K37" i="30"/>
  <c r="K43" i="30"/>
  <c r="U5" i="12"/>
  <c r="U6" i="12"/>
  <c r="U3" i="12"/>
  <c r="U4" i="12"/>
  <c r="U7" i="12"/>
  <c r="K74" i="9"/>
  <c r="N71" i="9" s="1"/>
  <c r="Y5" i="7"/>
  <c r="Y6" i="7"/>
  <c r="Y3" i="7"/>
  <c r="Y4" i="7"/>
  <c r="Y7" i="7"/>
  <c r="K99" i="25"/>
  <c r="K86" i="25"/>
  <c r="K90" i="25"/>
  <c r="K102" i="25"/>
  <c r="K105" i="25"/>
  <c r="K91" i="25"/>
  <c r="K85" i="25"/>
  <c r="K98" i="25"/>
  <c r="K87" i="25"/>
  <c r="K97" i="25"/>
  <c r="K103" i="25"/>
  <c r="K89" i="25"/>
  <c r="K100" i="25"/>
  <c r="K94" i="25"/>
  <c r="K88" i="25"/>
  <c r="K84" i="25"/>
  <c r="K101" i="25"/>
  <c r="K107" i="25"/>
  <c r="K93" i="25"/>
  <c r="K96" i="25"/>
  <c r="K92" i="25"/>
  <c r="K95" i="25"/>
  <c r="K104" i="25"/>
  <c r="K106" i="25"/>
  <c r="M86" i="15"/>
  <c r="M102" i="15"/>
  <c r="M87" i="15"/>
  <c r="M90" i="15"/>
  <c r="M98" i="15"/>
  <c r="M95" i="15"/>
  <c r="M94" i="15"/>
  <c r="M89" i="15"/>
  <c r="M93" i="15"/>
  <c r="M103" i="15"/>
  <c r="M88" i="15"/>
  <c r="M85" i="15"/>
  <c r="M100" i="15"/>
  <c r="M97" i="15"/>
  <c r="M99" i="15"/>
  <c r="M106" i="15"/>
  <c r="M105" i="15"/>
  <c r="M107" i="15"/>
  <c r="M92" i="15"/>
  <c r="M96" i="15"/>
  <c r="M84" i="15"/>
  <c r="M104" i="15"/>
  <c r="M101" i="15"/>
  <c r="M91" i="15"/>
  <c r="K60" i="10"/>
  <c r="N59" i="10" s="1"/>
  <c r="U5" i="8"/>
  <c r="U3" i="8"/>
  <c r="U4" i="8"/>
  <c r="U7" i="8"/>
  <c r="U6" i="8"/>
  <c r="K42" i="21"/>
  <c r="K39" i="21"/>
  <c r="K34" i="21"/>
  <c r="K43" i="21"/>
  <c r="K40" i="21"/>
  <c r="K33" i="21"/>
  <c r="K36" i="21"/>
  <c r="K38" i="21"/>
  <c r="K37" i="21"/>
  <c r="K41" i="21"/>
  <c r="K35" i="21"/>
  <c r="K32" i="21"/>
  <c r="K91" i="31"/>
  <c r="K88" i="31"/>
  <c r="K98" i="31"/>
  <c r="K90" i="31"/>
  <c r="K104" i="31"/>
  <c r="K92" i="31"/>
  <c r="K102" i="31"/>
  <c r="K106" i="31"/>
  <c r="K97" i="31"/>
  <c r="K94" i="31"/>
  <c r="K85" i="31"/>
  <c r="K95" i="31"/>
  <c r="K107" i="31"/>
  <c r="K101" i="31"/>
  <c r="K87" i="31"/>
  <c r="K93" i="31"/>
  <c r="K100" i="31"/>
  <c r="K89" i="31"/>
  <c r="K105" i="31"/>
  <c r="K99" i="31"/>
  <c r="K96" i="31"/>
  <c r="K84" i="31"/>
  <c r="K103" i="31"/>
  <c r="K86" i="31"/>
  <c r="M86" i="16"/>
  <c r="M98" i="16"/>
  <c r="M87" i="16"/>
  <c r="M103" i="16"/>
  <c r="M97" i="16"/>
  <c r="M106" i="16"/>
  <c r="M88" i="16"/>
  <c r="M107" i="16"/>
  <c r="M90" i="16"/>
  <c r="M93" i="16"/>
  <c r="M104" i="16"/>
  <c r="M85" i="16"/>
  <c r="M100" i="16"/>
  <c r="M94" i="16"/>
  <c r="M91" i="16"/>
  <c r="M95" i="16"/>
  <c r="M92" i="16"/>
  <c r="M105" i="16"/>
  <c r="M101" i="16"/>
  <c r="M102" i="16"/>
  <c r="M96" i="16"/>
  <c r="M84" i="16"/>
  <c r="M99" i="16"/>
  <c r="M89" i="16"/>
  <c r="Y7" i="14"/>
  <c r="Y3" i="14"/>
  <c r="Y5" i="14"/>
  <c r="Y6" i="14"/>
  <c r="Y4" i="14"/>
  <c r="C84" i="14"/>
  <c r="F84" i="14"/>
  <c r="B84" i="14"/>
  <c r="G84" i="14"/>
  <c r="D84" i="14"/>
  <c r="H84" i="14"/>
  <c r="E84" i="14"/>
  <c r="K60" i="11"/>
  <c r="N54" i="11" s="1"/>
  <c r="K38" i="29"/>
  <c r="K39" i="29"/>
  <c r="K41" i="29"/>
  <c r="K42" i="29"/>
  <c r="K43" i="29"/>
  <c r="K37" i="29"/>
  <c r="K33" i="29"/>
  <c r="K36" i="29"/>
  <c r="K32" i="29"/>
  <c r="K35" i="29"/>
  <c r="K40" i="29"/>
  <c r="K34" i="29"/>
  <c r="K60" i="8"/>
  <c r="N59" i="8" s="1"/>
  <c r="Y5" i="6"/>
  <c r="Y3" i="6"/>
  <c r="Y7" i="6"/>
  <c r="Y6" i="6"/>
  <c r="Y4" i="6"/>
  <c r="T7" i="4"/>
  <c r="T8" i="4"/>
  <c r="T4" i="4"/>
  <c r="T6" i="4"/>
  <c r="T5" i="4"/>
  <c r="T9" i="4"/>
  <c r="K58" i="4"/>
  <c r="N58" i="4" s="1"/>
  <c r="P58" i="4" s="1"/>
  <c r="K59" i="4"/>
  <c r="K57" i="4"/>
  <c r="K56" i="4"/>
  <c r="K54" i="4"/>
  <c r="K55" i="4"/>
  <c r="M33" i="20"/>
  <c r="M36" i="20"/>
  <c r="M40" i="20"/>
  <c r="M35" i="20"/>
  <c r="M41" i="20"/>
  <c r="M43" i="20"/>
  <c r="M32" i="20"/>
  <c r="M37" i="20"/>
  <c r="M38" i="20"/>
  <c r="M34" i="20"/>
  <c r="M39" i="20"/>
  <c r="M42" i="20"/>
  <c r="I84" i="12"/>
  <c r="J84" i="12"/>
  <c r="C84" i="9"/>
  <c r="D84" i="9"/>
  <c r="F84" i="9"/>
  <c r="G84" i="9"/>
  <c r="H84" i="9"/>
  <c r="B84" i="9"/>
  <c r="E84" i="9"/>
  <c r="K60" i="6"/>
  <c r="N57" i="6" s="1"/>
  <c r="K60" i="7"/>
  <c r="N58" i="7" s="1"/>
  <c r="N54" i="7"/>
  <c r="B32" i="8"/>
  <c r="D32" i="8"/>
  <c r="E32" i="8"/>
  <c r="F32" i="8"/>
  <c r="H32" i="8"/>
  <c r="J32" i="8"/>
  <c r="C32" i="8"/>
  <c r="G32" i="8"/>
  <c r="M35" i="30"/>
  <c r="M36" i="32"/>
  <c r="M41" i="32"/>
  <c r="M33" i="32"/>
  <c r="M35" i="32"/>
  <c r="M40" i="32"/>
  <c r="M32" i="32"/>
  <c r="M38" i="32"/>
  <c r="M42" i="32"/>
  <c r="M37" i="32"/>
  <c r="M34" i="32"/>
  <c r="M43" i="32"/>
  <c r="M39" i="32"/>
  <c r="M37" i="26"/>
  <c r="M43" i="26"/>
  <c r="M41" i="26"/>
  <c r="M38" i="26"/>
  <c r="M39" i="26"/>
  <c r="M42" i="26"/>
  <c r="M32" i="26"/>
  <c r="M40" i="26"/>
  <c r="M35" i="26"/>
  <c r="M33" i="26"/>
  <c r="M34" i="26"/>
  <c r="M36" i="26"/>
  <c r="C32" i="7"/>
  <c r="H32" i="7"/>
  <c r="B32" i="7"/>
  <c r="E32" i="7"/>
  <c r="F32" i="7"/>
  <c r="J32" i="7"/>
  <c r="D32" i="7"/>
  <c r="G32" i="7"/>
  <c r="M88" i="30"/>
  <c r="M87" i="30"/>
  <c r="M90" i="30"/>
  <c r="M101" i="30"/>
  <c r="M107" i="30"/>
  <c r="M84" i="30"/>
  <c r="M98" i="30"/>
  <c r="M106" i="30"/>
  <c r="M100" i="30"/>
  <c r="M92" i="30"/>
  <c r="M91" i="30"/>
  <c r="M93" i="30"/>
  <c r="M94" i="30"/>
  <c r="M97" i="30"/>
  <c r="M102" i="30"/>
  <c r="M95" i="30"/>
  <c r="M96" i="30"/>
  <c r="M99" i="30"/>
  <c r="M105" i="30"/>
  <c r="M85" i="30"/>
  <c r="M86" i="30"/>
  <c r="M103" i="30"/>
  <c r="M104" i="30"/>
  <c r="M89" i="30"/>
  <c r="M94" i="22"/>
  <c r="M97" i="22"/>
  <c r="M89" i="22"/>
  <c r="M102" i="22"/>
  <c r="M107" i="22"/>
  <c r="M91" i="22"/>
  <c r="M103" i="22"/>
  <c r="M98" i="22"/>
  <c r="M84" i="22"/>
  <c r="M85" i="22"/>
  <c r="M99" i="22"/>
  <c r="M90" i="22"/>
  <c r="M93" i="22"/>
  <c r="M96" i="22"/>
  <c r="M100" i="22"/>
  <c r="M101" i="22"/>
  <c r="M106" i="22"/>
  <c r="M105" i="22"/>
  <c r="M87" i="22"/>
  <c r="M95" i="22"/>
  <c r="M86" i="22"/>
  <c r="M88" i="22"/>
  <c r="M104" i="22"/>
  <c r="M92" i="22"/>
  <c r="B32" i="13"/>
  <c r="F32" i="13"/>
  <c r="C32" i="13"/>
  <c r="J32" i="13"/>
  <c r="E32" i="13"/>
  <c r="G32" i="13"/>
  <c r="H32" i="13"/>
  <c r="D32" i="13"/>
  <c r="Q5" i="7"/>
  <c r="Q3" i="7"/>
  <c r="Q6" i="7"/>
  <c r="Q4" i="7"/>
  <c r="Q7" i="7"/>
  <c r="U6" i="13"/>
  <c r="U3" i="13"/>
  <c r="U7" i="13"/>
  <c r="U4" i="13"/>
  <c r="U5" i="13"/>
  <c r="K101" i="28"/>
  <c r="K84" i="28"/>
  <c r="K96" i="28"/>
  <c r="K94" i="28"/>
  <c r="K99" i="28"/>
  <c r="K93" i="28"/>
  <c r="K90" i="28"/>
  <c r="K104" i="28"/>
  <c r="K89" i="28"/>
  <c r="K102" i="28"/>
  <c r="K87" i="28"/>
  <c r="K91" i="28"/>
  <c r="K98" i="28"/>
  <c r="K95" i="28"/>
  <c r="K107" i="28"/>
  <c r="K86" i="28"/>
  <c r="K105" i="28"/>
  <c r="K88" i="28"/>
  <c r="K85" i="28"/>
  <c r="K103" i="28"/>
  <c r="K106" i="28"/>
  <c r="K92" i="28"/>
  <c r="K100" i="28"/>
  <c r="K97" i="28"/>
  <c r="M32" i="21"/>
  <c r="M37" i="21"/>
  <c r="M33" i="21"/>
  <c r="M36" i="21"/>
  <c r="M43" i="21"/>
  <c r="M34" i="21"/>
  <c r="M35" i="21"/>
  <c r="M41" i="21"/>
  <c r="M38" i="21"/>
  <c r="M40" i="21"/>
  <c r="M39" i="21"/>
  <c r="M42" i="21"/>
  <c r="M32" i="22"/>
  <c r="M35" i="22"/>
  <c r="M42" i="22"/>
  <c r="M38" i="22"/>
  <c r="M41" i="22"/>
  <c r="M40" i="22"/>
  <c r="M33" i="22"/>
  <c r="M36" i="22"/>
  <c r="M37" i="22"/>
  <c r="M43" i="22"/>
  <c r="M34" i="22"/>
  <c r="M39" i="22"/>
  <c r="M34" i="29"/>
  <c r="M37" i="29"/>
  <c r="M41" i="29"/>
  <c r="M36" i="29"/>
  <c r="M40" i="29"/>
  <c r="M39" i="29"/>
  <c r="M38" i="29"/>
  <c r="M43" i="29"/>
  <c r="M42" i="29"/>
  <c r="M32" i="29"/>
  <c r="M33" i="29"/>
  <c r="M35" i="29"/>
  <c r="M33" i="25"/>
  <c r="M40" i="25"/>
  <c r="M42" i="25"/>
  <c r="M34" i="25"/>
  <c r="M36" i="25"/>
  <c r="M41" i="25"/>
  <c r="M37" i="25"/>
  <c r="M32" i="25"/>
  <c r="M35" i="25"/>
  <c r="M38" i="25"/>
  <c r="M43" i="25"/>
  <c r="M39" i="25"/>
  <c r="U4" i="7"/>
  <c r="U3" i="7"/>
  <c r="U6" i="7"/>
  <c r="U7" i="7"/>
  <c r="U5" i="7"/>
  <c r="C84" i="8"/>
  <c r="E84" i="8"/>
  <c r="H84" i="8"/>
  <c r="G84" i="8"/>
  <c r="F84" i="8"/>
  <c r="D84" i="8"/>
  <c r="B84" i="8"/>
  <c r="K40" i="16"/>
  <c r="K34" i="16"/>
  <c r="K32" i="16"/>
  <c r="K41" i="16"/>
  <c r="K43" i="16"/>
  <c r="K35" i="16"/>
  <c r="K37" i="16"/>
  <c r="K42" i="16"/>
  <c r="K33" i="16"/>
  <c r="K36" i="16"/>
  <c r="K38" i="16"/>
  <c r="K39" i="16"/>
  <c r="M34" i="27"/>
  <c r="M38" i="27"/>
  <c r="M43" i="27"/>
  <c r="M42" i="27"/>
  <c r="M32" i="27"/>
  <c r="M36" i="27"/>
  <c r="M40" i="27"/>
  <c r="M35" i="27"/>
  <c r="M41" i="27"/>
  <c r="M37" i="27"/>
  <c r="M39" i="27"/>
  <c r="M33" i="27"/>
  <c r="Q3" i="6"/>
  <c r="Q7" i="6"/>
  <c r="Q6" i="6"/>
  <c r="Q5" i="6"/>
  <c r="Q4" i="6"/>
  <c r="Q7" i="9"/>
  <c r="Q5" i="9"/>
  <c r="Q3" i="9"/>
  <c r="Q4" i="9"/>
  <c r="Q6" i="9"/>
  <c r="B84" i="7"/>
  <c r="H84" i="7"/>
  <c r="G84" i="7"/>
  <c r="D84" i="7"/>
  <c r="C84" i="7"/>
  <c r="F84" i="7"/>
  <c r="E84" i="7"/>
  <c r="M100" i="32"/>
  <c r="M89" i="32"/>
  <c r="M107" i="32"/>
  <c r="M93" i="32"/>
  <c r="M95" i="32"/>
  <c r="M106" i="32"/>
  <c r="M85" i="32"/>
  <c r="M102" i="32"/>
  <c r="M97" i="32"/>
  <c r="M98" i="32"/>
  <c r="M88" i="32"/>
  <c r="M90" i="32"/>
  <c r="M101" i="32"/>
  <c r="M96" i="32"/>
  <c r="M99" i="32"/>
  <c r="M103" i="32"/>
  <c r="M94" i="32"/>
  <c r="M84" i="32"/>
  <c r="M87" i="32"/>
  <c r="M86" i="32"/>
  <c r="M105" i="32"/>
  <c r="M91" i="32"/>
  <c r="M104" i="32"/>
  <c r="M92" i="32"/>
  <c r="K34" i="19"/>
  <c r="K39" i="19"/>
  <c r="K42" i="19"/>
  <c r="K41" i="19"/>
  <c r="K33" i="19"/>
  <c r="K32" i="19"/>
  <c r="K36" i="19"/>
  <c r="K35" i="19"/>
  <c r="K37" i="19"/>
  <c r="K38" i="19"/>
  <c r="K43" i="19"/>
  <c r="K40" i="19"/>
  <c r="M102" i="31"/>
  <c r="M104" i="31"/>
  <c r="M85" i="31"/>
  <c r="M105" i="31"/>
  <c r="M84" i="31"/>
  <c r="M97" i="31"/>
  <c r="M90" i="31"/>
  <c r="M100" i="31"/>
  <c r="M96" i="31"/>
  <c r="M107" i="31"/>
  <c r="M94" i="31"/>
  <c r="M92" i="31"/>
  <c r="M87" i="31"/>
  <c r="M86" i="31"/>
  <c r="M95" i="31"/>
  <c r="M101" i="31"/>
  <c r="M89" i="31"/>
  <c r="M93" i="31"/>
  <c r="M91" i="31"/>
  <c r="M88" i="31"/>
  <c r="M98" i="31"/>
  <c r="M99" i="31"/>
  <c r="M106" i="31"/>
  <c r="M103" i="31"/>
  <c r="M32" i="31"/>
  <c r="M42" i="31"/>
  <c r="M39" i="31"/>
  <c r="M36" i="31"/>
  <c r="M37" i="31"/>
  <c r="M41" i="31"/>
  <c r="M40" i="31"/>
  <c r="M33" i="31"/>
  <c r="M35" i="31"/>
  <c r="M34" i="31"/>
  <c r="M43" i="31"/>
  <c r="M38" i="31"/>
  <c r="E84" i="13"/>
  <c r="C84" i="13"/>
  <c r="G84" i="13"/>
  <c r="D84" i="13"/>
  <c r="F84" i="13"/>
  <c r="B84" i="13"/>
  <c r="H84" i="13"/>
  <c r="M38" i="15"/>
  <c r="M41" i="15"/>
  <c r="M36" i="15"/>
  <c r="M43" i="15"/>
  <c r="M40" i="15"/>
  <c r="M39" i="15"/>
  <c r="M37" i="15"/>
  <c r="M32" i="15"/>
  <c r="M34" i="15"/>
  <c r="M42" i="15"/>
  <c r="M35" i="15"/>
  <c r="M33" i="15"/>
  <c r="M93" i="20"/>
  <c r="M95" i="20"/>
  <c r="M107" i="20"/>
  <c r="M94" i="20"/>
  <c r="M86" i="20"/>
  <c r="M102" i="20"/>
  <c r="M103" i="20"/>
  <c r="M84" i="20"/>
  <c r="M106" i="20"/>
  <c r="M100" i="20"/>
  <c r="M97" i="20"/>
  <c r="M85" i="20"/>
  <c r="M92" i="20"/>
  <c r="M104" i="20"/>
  <c r="M87" i="20"/>
  <c r="M105" i="20"/>
  <c r="M90" i="20"/>
  <c r="M99" i="20"/>
  <c r="M89" i="20"/>
  <c r="M98" i="20"/>
  <c r="M101" i="20"/>
  <c r="M88" i="20"/>
  <c r="M96" i="20"/>
  <c r="M91" i="20"/>
  <c r="K74" i="8"/>
  <c r="N71" i="8" s="1"/>
  <c r="E32" i="6"/>
  <c r="J32" i="6"/>
  <c r="C32" i="6"/>
  <c r="D32" i="6"/>
  <c r="H32" i="6"/>
  <c r="F32" i="6"/>
  <c r="G32" i="6"/>
  <c r="B32" i="6"/>
  <c r="H82" i="4"/>
  <c r="H83" i="4" s="1"/>
  <c r="H30" i="4"/>
  <c r="H31" i="4" s="1"/>
  <c r="X10" i="4"/>
  <c r="X9" i="4"/>
  <c r="X14" i="4"/>
  <c r="X4" i="4"/>
  <c r="X11" i="4"/>
  <c r="X8" i="4"/>
  <c r="X12" i="4"/>
  <c r="X6" i="4"/>
  <c r="X5" i="4"/>
  <c r="X15" i="4"/>
  <c r="X7" i="4"/>
  <c r="X13" i="4"/>
  <c r="N4" i="2"/>
  <c r="N5" i="2"/>
  <c r="I82" i="4"/>
  <c r="I83" i="4" s="1"/>
  <c r="AB14" i="4"/>
  <c r="AB16" i="4"/>
  <c r="AB26" i="4"/>
  <c r="AB19" i="4"/>
  <c r="AB24" i="4"/>
  <c r="AB18" i="4"/>
  <c r="AB6" i="4"/>
  <c r="AB5" i="4"/>
  <c r="AB22" i="4"/>
  <c r="AB25" i="4"/>
  <c r="AB15" i="4"/>
  <c r="AB21" i="4"/>
  <c r="AB8" i="4"/>
  <c r="AB12" i="4"/>
  <c r="AB10" i="4"/>
  <c r="AB20" i="4"/>
  <c r="AB13" i="4"/>
  <c r="AB4" i="4"/>
  <c r="AB9" i="4"/>
  <c r="AB7" i="4"/>
  <c r="AB27" i="4"/>
  <c r="AB17" i="4"/>
  <c r="AB11" i="4"/>
  <c r="AB23" i="4"/>
  <c r="K34" i="20"/>
  <c r="K39" i="20"/>
  <c r="K38" i="20"/>
  <c r="K33" i="20"/>
  <c r="K35" i="20"/>
  <c r="K40" i="20"/>
  <c r="K32" i="20"/>
  <c r="K36" i="20"/>
  <c r="K41" i="20"/>
  <c r="K37" i="20"/>
  <c r="K42" i="20"/>
  <c r="K43" i="20"/>
  <c r="G13" i="47"/>
  <c r="F13" i="47" s="1"/>
  <c r="D14" i="47"/>
  <c r="K100" i="14"/>
  <c r="K89" i="14"/>
  <c r="K84" i="14"/>
  <c r="K85" i="14"/>
  <c r="K106" i="14"/>
  <c r="K90" i="14"/>
  <c r="K102" i="14"/>
  <c r="K103" i="14"/>
  <c r="K98" i="14"/>
  <c r="K105" i="14"/>
  <c r="K107" i="14"/>
  <c r="K96" i="14"/>
  <c r="K93" i="14"/>
  <c r="K86" i="14"/>
  <c r="K91" i="14"/>
  <c r="K104" i="14"/>
  <c r="K101" i="14"/>
  <c r="K92" i="14"/>
  <c r="K88" i="14"/>
  <c r="K87" i="14"/>
  <c r="K94" i="14"/>
  <c r="K95" i="14"/>
  <c r="K99" i="14"/>
  <c r="K97" i="14"/>
  <c r="M41" i="18"/>
  <c r="M42" i="18"/>
  <c r="M33" i="18"/>
  <c r="M43" i="18"/>
  <c r="M39" i="18"/>
  <c r="M35" i="18"/>
  <c r="M37" i="18"/>
  <c r="M38" i="18"/>
  <c r="M34" i="18"/>
  <c r="M36" i="18"/>
  <c r="M40" i="18"/>
  <c r="M32" i="18"/>
  <c r="J32" i="12"/>
  <c r="F32" i="12"/>
  <c r="B32" i="12"/>
  <c r="E32" i="12"/>
  <c r="H32" i="12"/>
  <c r="D32" i="12"/>
  <c r="G32" i="12"/>
  <c r="C32" i="12"/>
  <c r="K60" i="9"/>
  <c r="N57" i="9" s="1"/>
  <c r="K74" i="10"/>
  <c r="N72" i="10" s="1"/>
  <c r="M100" i="19"/>
  <c r="M89" i="19"/>
  <c r="M85" i="19"/>
  <c r="M101" i="19"/>
  <c r="M91" i="19"/>
  <c r="M103" i="19"/>
  <c r="M98" i="19"/>
  <c r="M84" i="19"/>
  <c r="M93" i="19"/>
  <c r="M107" i="19"/>
  <c r="M92" i="19"/>
  <c r="M104" i="19"/>
  <c r="M95" i="19"/>
  <c r="M105" i="19"/>
  <c r="M88" i="19"/>
  <c r="M97" i="19"/>
  <c r="M96" i="19"/>
  <c r="M102" i="19"/>
  <c r="M90" i="19"/>
  <c r="M99" i="19"/>
  <c r="M106" i="19"/>
  <c r="M86" i="19"/>
  <c r="M87" i="19"/>
  <c r="M94" i="19"/>
  <c r="M34" i="19"/>
  <c r="M32" i="19"/>
  <c r="M38" i="19"/>
  <c r="M40" i="19"/>
  <c r="M36" i="19"/>
  <c r="M39" i="19"/>
  <c r="M42" i="19"/>
  <c r="M41" i="19"/>
  <c r="M37" i="19"/>
  <c r="M43" i="19"/>
  <c r="M33" i="19"/>
  <c r="M35" i="19"/>
  <c r="M97" i="17"/>
  <c r="M95" i="17"/>
  <c r="M92" i="17"/>
  <c r="M96" i="17"/>
  <c r="M106" i="17"/>
  <c r="M103" i="17"/>
  <c r="M93" i="17"/>
  <c r="M99" i="17"/>
  <c r="M86" i="17"/>
  <c r="M98" i="17"/>
  <c r="M89" i="17"/>
  <c r="M90" i="17"/>
  <c r="M102" i="17"/>
  <c r="M107" i="17"/>
  <c r="M87" i="17"/>
  <c r="M94" i="17"/>
  <c r="M91" i="17"/>
  <c r="M100" i="17"/>
  <c r="M104" i="17"/>
  <c r="M84" i="17"/>
  <c r="M85" i="17"/>
  <c r="M105" i="17"/>
  <c r="M101" i="17"/>
  <c r="M88" i="17"/>
  <c r="K107" i="21"/>
  <c r="K92" i="21"/>
  <c r="K91" i="21"/>
  <c r="K87" i="21"/>
  <c r="K104" i="21"/>
  <c r="K95" i="21"/>
  <c r="K84" i="21"/>
  <c r="K88" i="21"/>
  <c r="K106" i="21"/>
  <c r="K103" i="21"/>
  <c r="K102" i="21"/>
  <c r="K100" i="21"/>
  <c r="K105" i="21"/>
  <c r="K101" i="21"/>
  <c r="K85" i="21"/>
  <c r="K90" i="21"/>
  <c r="K96" i="21"/>
  <c r="K86" i="21"/>
  <c r="K93" i="21"/>
  <c r="K98" i="21"/>
  <c r="K99" i="21"/>
  <c r="K94" i="21"/>
  <c r="K89" i="21"/>
  <c r="K97" i="21"/>
  <c r="K41" i="31"/>
  <c r="K40" i="31"/>
  <c r="K35" i="31"/>
  <c r="K42" i="31"/>
  <c r="K32" i="31"/>
  <c r="K37" i="31"/>
  <c r="K39" i="31"/>
  <c r="K33" i="31"/>
  <c r="K34" i="31"/>
  <c r="K43" i="31"/>
  <c r="K38" i="31"/>
  <c r="K36" i="31"/>
  <c r="Y5" i="13"/>
  <c r="Y3" i="13"/>
  <c r="Y4" i="13"/>
  <c r="Y7" i="13"/>
  <c r="Y6" i="13"/>
  <c r="I84" i="8"/>
  <c r="K36" i="22"/>
  <c r="K35" i="22"/>
  <c r="K37" i="22"/>
  <c r="K41" i="22"/>
  <c r="K33" i="22"/>
  <c r="K32" i="22"/>
  <c r="K43" i="22"/>
  <c r="K42" i="22"/>
  <c r="K38" i="22"/>
  <c r="K39" i="22"/>
  <c r="K40" i="22"/>
  <c r="K34" i="22"/>
  <c r="U7" i="11"/>
  <c r="U5" i="11"/>
  <c r="U6" i="11"/>
  <c r="U4" i="11"/>
  <c r="U3" i="11"/>
  <c r="Q7" i="8"/>
  <c r="Q4" i="8"/>
  <c r="Q6" i="8"/>
  <c r="Q3" i="8"/>
  <c r="Q5" i="8"/>
  <c r="B84" i="6"/>
  <c r="D84" i="6"/>
  <c r="G84" i="6"/>
  <c r="H84" i="6"/>
  <c r="E84" i="6"/>
  <c r="F84" i="6"/>
  <c r="C84" i="6"/>
  <c r="P4" i="2"/>
  <c r="P6" i="2"/>
  <c r="P5" i="2"/>
  <c r="K71" i="2"/>
  <c r="K72" i="2"/>
  <c r="N72" i="2" s="1"/>
  <c r="P72" i="2" s="1"/>
  <c r="K73" i="2"/>
  <c r="K105" i="15"/>
  <c r="K98" i="15"/>
  <c r="K88" i="15"/>
  <c r="K94" i="15"/>
  <c r="K104" i="15"/>
  <c r="K91" i="15"/>
  <c r="K85" i="15"/>
  <c r="K102" i="15"/>
  <c r="K103" i="15"/>
  <c r="K89" i="15"/>
  <c r="K86" i="15"/>
  <c r="K87" i="15"/>
  <c r="K92" i="15"/>
  <c r="K107" i="15"/>
  <c r="K96" i="15"/>
  <c r="K93" i="15"/>
  <c r="K100" i="15"/>
  <c r="K97" i="15"/>
  <c r="K99" i="15"/>
  <c r="K90" i="15"/>
  <c r="K106" i="15"/>
  <c r="K101" i="15"/>
  <c r="K95" i="15"/>
  <c r="K84" i="15"/>
  <c r="H20" i="47"/>
  <c r="Y11" i="45" s="1"/>
  <c r="E12" i="47"/>
  <c r="N71" i="11"/>
  <c r="K74" i="11"/>
  <c r="N72" i="11" s="1"/>
  <c r="U3" i="6"/>
  <c r="U5" i="6"/>
  <c r="U7" i="6"/>
  <c r="U4" i="6"/>
  <c r="U6" i="6"/>
  <c r="Q3" i="12"/>
  <c r="Q4" i="12"/>
  <c r="Q6" i="12"/>
  <c r="Q5" i="12"/>
  <c r="Q7" i="12"/>
  <c r="C84" i="12"/>
  <c r="D84" i="12"/>
  <c r="E84" i="12"/>
  <c r="G84" i="12"/>
  <c r="B84" i="12"/>
  <c r="F84" i="12"/>
  <c r="H84" i="12"/>
  <c r="M90" i="21"/>
  <c r="M86" i="21"/>
  <c r="M89" i="21"/>
  <c r="M92" i="21"/>
  <c r="M84" i="21"/>
  <c r="M97" i="21"/>
  <c r="M95" i="21"/>
  <c r="M106" i="21"/>
  <c r="M85" i="21"/>
  <c r="M93" i="21"/>
  <c r="M102" i="21"/>
  <c r="M94" i="21"/>
  <c r="M88" i="21"/>
  <c r="M98" i="21"/>
  <c r="M104" i="21"/>
  <c r="M100" i="21"/>
  <c r="M101" i="21"/>
  <c r="M96" i="21"/>
  <c r="M105" i="21"/>
  <c r="M107" i="21"/>
  <c r="M103" i="21"/>
  <c r="M91" i="21"/>
  <c r="M87" i="21"/>
  <c r="M99" i="21"/>
  <c r="K94" i="18"/>
  <c r="K92" i="18"/>
  <c r="K93" i="18"/>
  <c r="K90" i="18"/>
  <c r="K101" i="18"/>
  <c r="K104" i="18"/>
  <c r="K95" i="18"/>
  <c r="K96" i="18"/>
  <c r="K105" i="18"/>
  <c r="K88" i="18"/>
  <c r="K84" i="18"/>
  <c r="K103" i="18"/>
  <c r="K87" i="18"/>
  <c r="K97" i="18"/>
  <c r="K98" i="18"/>
  <c r="K107" i="18"/>
  <c r="K100" i="18"/>
  <c r="K89" i="18"/>
  <c r="K86" i="18"/>
  <c r="K102" i="18"/>
  <c r="K106" i="18"/>
  <c r="K99" i="18"/>
  <c r="K85" i="18"/>
  <c r="K91" i="18"/>
  <c r="J84" i="8"/>
  <c r="N5" i="5"/>
  <c r="N4" i="5"/>
  <c r="T4" i="2"/>
  <c r="T7" i="2"/>
  <c r="T9" i="2"/>
  <c r="T6" i="2"/>
  <c r="T5" i="2"/>
  <c r="T8" i="2"/>
  <c r="K55" i="2"/>
  <c r="K56" i="2"/>
  <c r="K54" i="2"/>
  <c r="K59" i="2"/>
  <c r="K57" i="2"/>
  <c r="N57" i="2" s="1"/>
  <c r="P57" i="2" s="1"/>
  <c r="K58" i="2"/>
  <c r="P4" i="5"/>
  <c r="P6" i="5"/>
  <c r="P5" i="5"/>
  <c r="K73" i="5"/>
  <c r="K72" i="5"/>
  <c r="N72" i="5" s="1"/>
  <c r="P72" i="5" s="1"/>
  <c r="K71" i="5"/>
  <c r="U6" i="14"/>
  <c r="U7" i="14"/>
  <c r="U3" i="14"/>
  <c r="U4" i="14"/>
  <c r="U5" i="14"/>
  <c r="Q5" i="11"/>
  <c r="Q6" i="11"/>
  <c r="Q3" i="11"/>
  <c r="Q7" i="11"/>
  <c r="Q4" i="11"/>
  <c r="M99" i="29"/>
  <c r="M84" i="29"/>
  <c r="M93" i="29"/>
  <c r="M86" i="29"/>
  <c r="M102" i="29"/>
  <c r="M87" i="29"/>
  <c r="M97" i="29"/>
  <c r="M98" i="29"/>
  <c r="M104" i="29"/>
  <c r="M92" i="29"/>
  <c r="M91" i="29"/>
  <c r="M106" i="29"/>
  <c r="M95" i="29"/>
  <c r="M94" i="29"/>
  <c r="M90" i="29"/>
  <c r="M103" i="29"/>
  <c r="M101" i="29"/>
  <c r="M85" i="29"/>
  <c r="M105" i="29"/>
  <c r="M96" i="29"/>
  <c r="M100" i="29"/>
  <c r="M107" i="29"/>
  <c r="M89" i="29"/>
  <c r="M88" i="29"/>
  <c r="K90" i="16"/>
  <c r="K95" i="16"/>
  <c r="K87" i="16"/>
  <c r="K84" i="16"/>
  <c r="K93" i="16"/>
  <c r="K107" i="16"/>
  <c r="K102" i="16"/>
  <c r="K104" i="16"/>
  <c r="K94" i="16"/>
  <c r="K103" i="16"/>
  <c r="K86" i="16"/>
  <c r="K92" i="16"/>
  <c r="K91" i="16"/>
  <c r="K97" i="16"/>
  <c r="K100" i="16"/>
  <c r="K101" i="16"/>
  <c r="K89" i="16"/>
  <c r="K99" i="16"/>
  <c r="K85" i="16"/>
  <c r="K98" i="16"/>
  <c r="K106" i="16"/>
  <c r="K96" i="16"/>
  <c r="K105" i="16"/>
  <c r="K88" i="16"/>
  <c r="K93" i="32"/>
  <c r="K84" i="32"/>
  <c r="K103" i="32"/>
  <c r="K89" i="32"/>
  <c r="K106" i="32"/>
  <c r="K94" i="32"/>
  <c r="K91" i="32"/>
  <c r="K86" i="32"/>
  <c r="K101" i="32"/>
  <c r="K105" i="32"/>
  <c r="K102" i="32"/>
  <c r="K92" i="32"/>
  <c r="K104" i="32"/>
  <c r="K88" i="32"/>
  <c r="K95" i="32"/>
  <c r="K87" i="32"/>
  <c r="K100" i="32"/>
  <c r="K90" i="32"/>
  <c r="K97" i="32"/>
  <c r="K85" i="32"/>
  <c r="K99" i="32"/>
  <c r="K98" i="32"/>
  <c r="K107" i="32"/>
  <c r="K96" i="32"/>
  <c r="K35" i="18"/>
  <c r="K37" i="18"/>
  <c r="K38" i="18"/>
  <c r="K34" i="18"/>
  <c r="K40" i="18"/>
  <c r="K43" i="18"/>
  <c r="K39" i="18"/>
  <c r="K42" i="18"/>
  <c r="K36" i="18"/>
  <c r="K41" i="18"/>
  <c r="K32" i="18"/>
  <c r="K33" i="18"/>
  <c r="M97" i="26"/>
  <c r="M100" i="26"/>
  <c r="M91" i="26"/>
  <c r="M84" i="26"/>
  <c r="M92" i="26"/>
  <c r="M101" i="26"/>
  <c r="M88" i="26"/>
  <c r="M99" i="26"/>
  <c r="M104" i="26"/>
  <c r="M105" i="26"/>
  <c r="M87" i="26"/>
  <c r="M103" i="26"/>
  <c r="M93" i="26"/>
  <c r="M89" i="26"/>
  <c r="M106" i="26"/>
  <c r="M85" i="26"/>
  <c r="M107" i="26"/>
  <c r="M86" i="26"/>
  <c r="M102" i="26"/>
  <c r="M94" i="26"/>
  <c r="M90" i="26"/>
  <c r="M98" i="26"/>
  <c r="M96" i="26"/>
  <c r="M95" i="26"/>
  <c r="J84" i="7"/>
  <c r="K96" i="19"/>
  <c r="K100" i="19"/>
  <c r="K104" i="19"/>
  <c r="K85" i="19"/>
  <c r="K107" i="19"/>
  <c r="K95" i="19"/>
  <c r="K86" i="19"/>
  <c r="K91" i="19"/>
  <c r="K90" i="19"/>
  <c r="K102" i="19"/>
  <c r="K92" i="19"/>
  <c r="K93" i="19"/>
  <c r="K105" i="19"/>
  <c r="K97" i="19"/>
  <c r="K87" i="19"/>
  <c r="K94" i="19"/>
  <c r="K88" i="19"/>
  <c r="K98" i="19"/>
  <c r="K106" i="19"/>
  <c r="K89" i="19"/>
  <c r="K84" i="19"/>
  <c r="K101" i="19"/>
  <c r="K103" i="19"/>
  <c r="K99" i="19"/>
  <c r="J84" i="10"/>
  <c r="Q7" i="13"/>
  <c r="Q6" i="13"/>
  <c r="Q3" i="13"/>
  <c r="Q4" i="13"/>
  <c r="Q5" i="13"/>
  <c r="K40" i="25"/>
  <c r="K33" i="25"/>
  <c r="K43" i="25"/>
  <c r="K32" i="25"/>
  <c r="K41" i="25"/>
  <c r="K36" i="25"/>
  <c r="K35" i="25"/>
  <c r="K38" i="25"/>
  <c r="K34" i="25"/>
  <c r="K42" i="25"/>
  <c r="K37" i="25"/>
  <c r="K39" i="25"/>
  <c r="K107" i="30"/>
  <c r="K89" i="30"/>
  <c r="K106" i="30"/>
  <c r="K93" i="30"/>
  <c r="K98" i="30"/>
  <c r="K95" i="30"/>
  <c r="K103" i="30"/>
  <c r="K102" i="30"/>
  <c r="K104" i="30"/>
  <c r="K92" i="30"/>
  <c r="K85" i="30"/>
  <c r="K99" i="30"/>
  <c r="K84" i="30"/>
  <c r="K105" i="30"/>
  <c r="K97" i="30"/>
  <c r="K101" i="30"/>
  <c r="K96" i="30"/>
  <c r="K86" i="30"/>
  <c r="K90" i="30"/>
  <c r="K100" i="30"/>
  <c r="K91" i="30"/>
  <c r="K94" i="30"/>
  <c r="K87" i="30"/>
  <c r="K88" i="30"/>
  <c r="K74" i="7"/>
  <c r="N73" i="7" s="1"/>
  <c r="N71" i="7"/>
  <c r="K39" i="15"/>
  <c r="K35" i="15"/>
  <c r="K40" i="15"/>
  <c r="K42" i="15"/>
  <c r="K32" i="15"/>
  <c r="K38" i="15"/>
  <c r="K33" i="15"/>
  <c r="K41" i="15"/>
  <c r="K37" i="15"/>
  <c r="K43" i="15"/>
  <c r="K36" i="15"/>
  <c r="K34" i="15"/>
  <c r="K103" i="22"/>
  <c r="K86" i="22"/>
  <c r="K106" i="22"/>
  <c r="K99" i="22"/>
  <c r="K93" i="22"/>
  <c r="K105" i="22"/>
  <c r="K97" i="22"/>
  <c r="K90" i="22"/>
  <c r="K96" i="22"/>
  <c r="K92" i="22"/>
  <c r="K87" i="22"/>
  <c r="K85" i="22"/>
  <c r="K102" i="22"/>
  <c r="K91" i="22"/>
  <c r="K101" i="22"/>
  <c r="K84" i="22"/>
  <c r="K89" i="22"/>
  <c r="K94" i="22"/>
  <c r="K104" i="22"/>
  <c r="K100" i="22"/>
  <c r="K107" i="22"/>
  <c r="K98" i="22"/>
  <c r="K95" i="22"/>
  <c r="K88" i="22"/>
  <c r="B32" i="10"/>
  <c r="H32" i="10"/>
  <c r="J32" i="10"/>
  <c r="F32" i="10"/>
  <c r="D32" i="10"/>
  <c r="C32" i="10"/>
  <c r="G32" i="10"/>
  <c r="E32" i="10"/>
  <c r="M34" i="16"/>
  <c r="M36" i="16"/>
  <c r="M33" i="16"/>
  <c r="M37" i="16"/>
  <c r="M43" i="16"/>
  <c r="M39" i="16"/>
  <c r="M41" i="16"/>
  <c r="M35" i="16"/>
  <c r="M32" i="16"/>
  <c r="M38" i="16"/>
  <c r="M42" i="16"/>
  <c r="M40" i="16"/>
  <c r="K36" i="27"/>
  <c r="K41" i="27"/>
  <c r="K40" i="27"/>
  <c r="K32" i="27"/>
  <c r="K37" i="27"/>
  <c r="K42" i="27"/>
  <c r="K38" i="27"/>
  <c r="K39" i="27"/>
  <c r="K34" i="27"/>
  <c r="K35" i="27"/>
  <c r="K33" i="27"/>
  <c r="K43" i="27"/>
  <c r="Q4" i="14"/>
  <c r="Q7" i="14"/>
  <c r="Q5" i="14"/>
  <c r="Q3" i="14"/>
  <c r="Q6" i="14"/>
  <c r="M36" i="17"/>
  <c r="M43" i="17"/>
  <c r="M42" i="17"/>
  <c r="M41" i="17"/>
  <c r="M37" i="17"/>
  <c r="M38" i="17"/>
  <c r="M33" i="17"/>
  <c r="M40" i="17"/>
  <c r="M32" i="17"/>
  <c r="M35" i="17"/>
  <c r="M39" i="17"/>
  <c r="M34" i="17"/>
  <c r="M37" i="28"/>
  <c r="M36" i="28"/>
  <c r="M42" i="28"/>
  <c r="M34" i="28"/>
  <c r="M43" i="28"/>
  <c r="M35" i="28"/>
  <c r="M38" i="28"/>
  <c r="M32" i="28"/>
  <c r="M39" i="28"/>
  <c r="M41" i="28"/>
  <c r="M33" i="28"/>
  <c r="M40" i="28"/>
  <c r="Y7" i="11"/>
  <c r="Y4" i="11"/>
  <c r="Y5" i="11"/>
  <c r="Y6" i="11"/>
  <c r="Y3" i="11"/>
  <c r="K39" i="32"/>
  <c r="K36" i="32"/>
  <c r="K40" i="32"/>
  <c r="K37" i="32"/>
  <c r="K33" i="32"/>
  <c r="K38" i="32"/>
  <c r="K32" i="32"/>
  <c r="K42" i="32"/>
  <c r="K43" i="32"/>
  <c r="K41" i="32"/>
  <c r="K34" i="32"/>
  <c r="K35" i="32"/>
  <c r="K90" i="17"/>
  <c r="K103" i="17"/>
  <c r="K94" i="17"/>
  <c r="K92" i="17"/>
  <c r="K104" i="17"/>
  <c r="K95" i="17"/>
  <c r="K107" i="17"/>
  <c r="K86" i="17"/>
  <c r="K96" i="17"/>
  <c r="K91" i="17"/>
  <c r="K101" i="17"/>
  <c r="K84" i="17"/>
  <c r="K89" i="17"/>
  <c r="K102" i="17"/>
  <c r="K97" i="17"/>
  <c r="K105" i="17"/>
  <c r="K85" i="17"/>
  <c r="K98" i="17"/>
  <c r="K106" i="17"/>
  <c r="K99" i="17"/>
  <c r="K87" i="17"/>
  <c r="K93" i="17"/>
  <c r="K88" i="17"/>
  <c r="K100" i="17"/>
  <c r="G32" i="14"/>
  <c r="E32" i="14"/>
  <c r="C32" i="14"/>
  <c r="J32" i="14"/>
  <c r="F32" i="14"/>
  <c r="B32" i="14"/>
  <c r="H32" i="14"/>
  <c r="D32" i="14"/>
  <c r="I84" i="9"/>
  <c r="P58" i="34"/>
  <c r="P56" i="34"/>
  <c r="P57" i="34"/>
  <c r="R59" i="34"/>
  <c r="R55" i="34"/>
  <c r="R58" i="34"/>
  <c r="R56" i="34"/>
  <c r="R57" i="34"/>
  <c r="P59" i="34"/>
  <c r="R54" i="34"/>
  <c r="S54" i="34" s="1"/>
  <c r="U54" i="34" s="1"/>
  <c r="R71" i="34"/>
  <c r="S71" i="34" s="1"/>
  <c r="U71" i="34" s="1"/>
  <c r="R72" i="34"/>
  <c r="R73" i="34"/>
  <c r="P73" i="34"/>
  <c r="P72" i="34"/>
  <c r="R41" i="34"/>
  <c r="P36" i="34"/>
  <c r="P34" i="34"/>
  <c r="R34" i="34"/>
  <c r="P37" i="34"/>
  <c r="R32" i="34"/>
  <c r="S32" i="34" s="1"/>
  <c r="U32" i="34" s="1"/>
  <c r="P40" i="34"/>
  <c r="P43" i="34"/>
  <c r="R35" i="34"/>
  <c r="P35" i="34"/>
  <c r="P38" i="34"/>
  <c r="R36" i="34"/>
  <c r="R42" i="34"/>
  <c r="P42" i="34"/>
  <c r="R33" i="34"/>
  <c r="R40" i="34"/>
  <c r="P41" i="34"/>
  <c r="R43" i="34"/>
  <c r="R38" i="34"/>
  <c r="P39" i="34"/>
  <c r="R39" i="34"/>
  <c r="R37" i="34"/>
  <c r="P33" i="34"/>
  <c r="G15" i="46"/>
  <c r="F15" i="46" s="1"/>
  <c r="D16" i="46"/>
  <c r="H18" i="46"/>
  <c r="W13" i="45" s="1"/>
  <c r="E14" i="46"/>
  <c r="O54" i="28"/>
  <c r="O54" i="26"/>
  <c r="G59" i="28"/>
  <c r="B59" i="28"/>
  <c r="B59" i="31"/>
  <c r="G59" i="31"/>
  <c r="G59" i="15"/>
  <c r="O54" i="15"/>
  <c r="B59" i="15"/>
  <c r="R86" i="34"/>
  <c r="R107" i="34"/>
  <c r="R95" i="34"/>
  <c r="R85" i="34"/>
  <c r="R101" i="34"/>
  <c r="R98" i="34"/>
  <c r="R91" i="34"/>
  <c r="R84" i="34"/>
  <c r="S84" i="34" s="1"/>
  <c r="R92" i="34"/>
  <c r="R93" i="34"/>
  <c r="R90" i="34"/>
  <c r="R103" i="34"/>
  <c r="R96" i="34"/>
  <c r="R97" i="34"/>
  <c r="R102" i="34"/>
  <c r="R105" i="34"/>
  <c r="R100" i="34"/>
  <c r="R106" i="34"/>
  <c r="R94" i="34"/>
  <c r="R89" i="34"/>
  <c r="R88" i="34"/>
  <c r="R104" i="34"/>
  <c r="R87" i="34"/>
  <c r="R99" i="34"/>
  <c r="P103" i="34"/>
  <c r="P92" i="34"/>
  <c r="P95" i="34"/>
  <c r="P96" i="34"/>
  <c r="P106" i="34"/>
  <c r="P94" i="34"/>
  <c r="P90" i="34"/>
  <c r="P86" i="34"/>
  <c r="P91" i="34"/>
  <c r="P85" i="34"/>
  <c r="P93" i="34"/>
  <c r="P104" i="34"/>
  <c r="P100" i="34"/>
  <c r="P101" i="34"/>
  <c r="P87" i="34"/>
  <c r="P99" i="34"/>
  <c r="P102" i="34"/>
  <c r="P88" i="34"/>
  <c r="P98" i="34"/>
  <c r="P89" i="34"/>
  <c r="P105" i="34"/>
  <c r="P97" i="34"/>
  <c r="P107" i="34"/>
  <c r="G59" i="26"/>
  <c r="B59" i="26"/>
  <c r="O54" i="31"/>
  <c r="BG6" i="33"/>
  <c r="BG7" i="33" s="1"/>
  <c r="BG8" i="33" s="1"/>
  <c r="BG9" i="33" s="1"/>
  <c r="BG10" i="33" s="1"/>
  <c r="BG11" i="33" s="1"/>
  <c r="BG12" i="33" s="1"/>
  <c r="BG13" i="33" s="1"/>
  <c r="BG14" i="33" s="1"/>
  <c r="BG15" i="33" s="1"/>
  <c r="BG16" i="33" s="1"/>
  <c r="BG17" i="33" s="1"/>
  <c r="BG18" i="33" s="1"/>
  <c r="BG19" i="33" s="1"/>
  <c r="BG20" i="33" s="1"/>
  <c r="BG21" i="33" s="1"/>
  <c r="BG22" i="33" s="1"/>
  <c r="BG23" i="33" s="1"/>
  <c r="BG24" i="33" s="1"/>
  <c r="BG25" i="33" s="1"/>
  <c r="BG26" i="33" s="1"/>
  <c r="BG27" i="33" s="1"/>
  <c r="BG28" i="33" s="1"/>
  <c r="BG29" i="33" s="1"/>
  <c r="AC6" i="14"/>
  <c r="AC4" i="14"/>
  <c r="AC5" i="14"/>
  <c r="AC3" i="14"/>
  <c r="AC7" i="14"/>
  <c r="AC3" i="13"/>
  <c r="AC6" i="13"/>
  <c r="AC7" i="13"/>
  <c r="AC5" i="13"/>
  <c r="AC4" i="13"/>
  <c r="AC4" i="11"/>
  <c r="AC3" i="11"/>
  <c r="AC6" i="11"/>
  <c r="AC7" i="11"/>
  <c r="AC5" i="11"/>
  <c r="AC5" i="8"/>
  <c r="AC4" i="8"/>
  <c r="AC3" i="8"/>
  <c r="AC6" i="8"/>
  <c r="AC7" i="8"/>
  <c r="Y5" i="8"/>
  <c r="Y4" i="8"/>
  <c r="Y3" i="8"/>
  <c r="Y7" i="8"/>
  <c r="Y6" i="8"/>
  <c r="AC3" i="7"/>
  <c r="AC7" i="7"/>
  <c r="AC5" i="7"/>
  <c r="AC6" i="7"/>
  <c r="AC4" i="7"/>
  <c r="J84" i="6"/>
  <c r="AC4" i="6"/>
  <c r="AC6" i="6"/>
  <c r="AC7" i="6"/>
  <c r="AC5" i="6"/>
  <c r="AC3" i="6"/>
  <c r="AC3" i="5"/>
  <c r="AC6" i="5"/>
  <c r="AC7" i="5"/>
  <c r="AC5" i="5"/>
  <c r="AC4" i="5"/>
  <c r="X5" i="5"/>
  <c r="X13" i="5"/>
  <c r="X12" i="5"/>
  <c r="X9" i="5"/>
  <c r="X10" i="5"/>
  <c r="X7" i="5"/>
  <c r="X14" i="5"/>
  <c r="X8" i="5"/>
  <c r="X15" i="5"/>
  <c r="X4" i="5"/>
  <c r="X11" i="5"/>
  <c r="X6" i="5"/>
  <c r="AC3" i="9"/>
  <c r="AC6" i="9"/>
  <c r="AC7" i="9"/>
  <c r="AC5" i="9"/>
  <c r="AC4" i="9"/>
  <c r="U4" i="9"/>
  <c r="U5" i="9"/>
  <c r="U3" i="9"/>
  <c r="U7" i="9"/>
  <c r="U6" i="9"/>
  <c r="Y6" i="9"/>
  <c r="Y3" i="9"/>
  <c r="Y4" i="9"/>
  <c r="Y7" i="9"/>
  <c r="Y5" i="9"/>
  <c r="AC8" i="10"/>
  <c r="AC6" i="10"/>
  <c r="AC5" i="10"/>
  <c r="AC4" i="10"/>
  <c r="Y4" i="10"/>
  <c r="Y8" i="10"/>
  <c r="Y5" i="10"/>
  <c r="Y7" i="10"/>
  <c r="Y6" i="10"/>
  <c r="Q8" i="10"/>
  <c r="Q6" i="10"/>
  <c r="Q7" i="10"/>
  <c r="Q5" i="10"/>
  <c r="Q4" i="10"/>
  <c r="Q3" i="10"/>
  <c r="AC7" i="10"/>
  <c r="AC3" i="10"/>
  <c r="U6" i="10"/>
  <c r="U3" i="10"/>
  <c r="U4" i="10"/>
  <c r="U5" i="10"/>
  <c r="U7" i="10"/>
  <c r="Y3" i="10"/>
  <c r="AX7" i="33"/>
  <c r="AX27" i="33"/>
  <c r="AX24" i="33"/>
  <c r="AX13" i="33"/>
  <c r="AX36" i="33"/>
  <c r="AX25" i="33"/>
  <c r="Z6" i="3"/>
  <c r="AX16" i="33"/>
  <c r="AX11" i="33"/>
  <c r="AX10" i="33"/>
  <c r="AX6" i="33"/>
  <c r="Z5" i="3"/>
  <c r="U5" i="3"/>
  <c r="U6" i="3"/>
  <c r="AX37" i="33"/>
  <c r="AX15" i="33"/>
  <c r="U7" i="3"/>
  <c r="AX28" i="33"/>
  <c r="Z8" i="3"/>
  <c r="AX26" i="33"/>
  <c r="AX14" i="33"/>
  <c r="AX12" i="33"/>
  <c r="AX9" i="33"/>
  <c r="AX8" i="33"/>
  <c r="Z7" i="3"/>
  <c r="Z4" i="3"/>
  <c r="AX17" i="33"/>
  <c r="AX38" i="33"/>
  <c r="AX29" i="33"/>
  <c r="S93" i="52" l="1"/>
  <c r="P108" i="52"/>
  <c r="S85" i="52" s="1"/>
  <c r="S107" i="52"/>
  <c r="S88" i="52"/>
  <c r="S59" i="52"/>
  <c r="U59" i="52" s="1"/>
  <c r="P60" i="52"/>
  <c r="S57" i="52"/>
  <c r="U57" i="52" s="1"/>
  <c r="F36" i="52"/>
  <c r="F37" i="52" s="1"/>
  <c r="F38" i="52" s="1"/>
  <c r="B36" i="52"/>
  <c r="B37" i="52" s="1"/>
  <c r="B38" i="52" s="1"/>
  <c r="H36" i="52"/>
  <c r="H37" i="52" s="1"/>
  <c r="E36" i="52"/>
  <c r="E37" i="52" s="1"/>
  <c r="E38" i="52" s="1"/>
  <c r="C36" i="52"/>
  <c r="C37" i="52" s="1"/>
  <c r="C38" i="52" s="1"/>
  <c r="G36" i="52"/>
  <c r="G37" i="52" s="1"/>
  <c r="G38" i="52" s="1"/>
  <c r="D36" i="52"/>
  <c r="D37" i="52" s="1"/>
  <c r="D38" i="52" s="1"/>
  <c r="S92" i="52"/>
  <c r="B77" i="52"/>
  <c r="B78" i="52" s="1"/>
  <c r="D77" i="52"/>
  <c r="D78" i="52" s="1"/>
  <c r="C77" i="52"/>
  <c r="C78" i="52" s="1"/>
  <c r="E57" i="25"/>
  <c r="E58" i="25" s="1"/>
  <c r="E59" i="25" s="1"/>
  <c r="S101" i="51"/>
  <c r="U101" i="51" s="1"/>
  <c r="S102" i="51"/>
  <c r="S100" i="51"/>
  <c r="U100" i="51" s="1"/>
  <c r="S107" i="51"/>
  <c r="U107" i="51" s="1"/>
  <c r="G57" i="27"/>
  <c r="G58" i="27" s="1"/>
  <c r="B57" i="27"/>
  <c r="B58" i="27" s="1"/>
  <c r="K108" i="26"/>
  <c r="N85" i="26" s="1"/>
  <c r="F57" i="29"/>
  <c r="F58" i="29" s="1"/>
  <c r="S96" i="51"/>
  <c r="U96" i="51" s="1"/>
  <c r="C57" i="27"/>
  <c r="C58" i="27" s="1"/>
  <c r="C59" i="27" s="1"/>
  <c r="E57" i="27"/>
  <c r="E58" i="27" s="1"/>
  <c r="E59" i="27" s="1"/>
  <c r="D57" i="27"/>
  <c r="D58" i="27" s="1"/>
  <c r="D59" i="27" s="1"/>
  <c r="E57" i="32"/>
  <c r="E58" i="32" s="1"/>
  <c r="E59" i="32" s="1"/>
  <c r="K108" i="27"/>
  <c r="N99" i="27" s="1"/>
  <c r="K108" i="28"/>
  <c r="K108" i="22"/>
  <c r="N91" i="22" s="1"/>
  <c r="K103" i="13"/>
  <c r="K108" i="30"/>
  <c r="N91" i="30" s="1"/>
  <c r="K108" i="25"/>
  <c r="K108" i="19"/>
  <c r="N93" i="19" s="1"/>
  <c r="K108" i="32"/>
  <c r="N101" i="32" s="1"/>
  <c r="G57" i="32"/>
  <c r="G58" i="32" s="1"/>
  <c r="K44" i="30"/>
  <c r="K44" i="25"/>
  <c r="N40" i="25" s="1"/>
  <c r="K44" i="22"/>
  <c r="K44" i="32"/>
  <c r="K44" i="27"/>
  <c r="K44" i="20"/>
  <c r="S98" i="51"/>
  <c r="U98" i="51" s="1"/>
  <c r="K44" i="31"/>
  <c r="G57" i="29"/>
  <c r="G58" i="29" s="1"/>
  <c r="G59" i="22"/>
  <c r="O54" i="22"/>
  <c r="B59" i="22"/>
  <c r="B57" i="21"/>
  <c r="B58" i="21" s="1"/>
  <c r="E57" i="21"/>
  <c r="E58" i="21" s="1"/>
  <c r="C57" i="21"/>
  <c r="C58" i="21" s="1"/>
  <c r="F57" i="21"/>
  <c r="F58" i="21" s="1"/>
  <c r="G57" i="21"/>
  <c r="G58" i="21" s="1"/>
  <c r="D57" i="21"/>
  <c r="D58" i="21" s="1"/>
  <c r="B59" i="30"/>
  <c r="G59" i="30"/>
  <c r="O54" i="30"/>
  <c r="S106" i="51"/>
  <c r="U106" i="51" s="1"/>
  <c r="F57" i="25"/>
  <c r="F58" i="25" s="1"/>
  <c r="F59" i="25" s="1"/>
  <c r="D57" i="29"/>
  <c r="D58" i="29" s="1"/>
  <c r="D59" i="29" s="1"/>
  <c r="F57" i="32"/>
  <c r="F58" i="32" s="1"/>
  <c r="F59" i="32" s="1"/>
  <c r="B57" i="25"/>
  <c r="B58" i="25" s="1"/>
  <c r="B57" i="29"/>
  <c r="B58" i="29" s="1"/>
  <c r="C57" i="32"/>
  <c r="C58" i="32" s="1"/>
  <c r="C57" i="25"/>
  <c r="C58" i="25" s="1"/>
  <c r="C59" i="25" s="1"/>
  <c r="O54" i="20"/>
  <c r="G59" i="20"/>
  <c r="B59" i="20"/>
  <c r="E57" i="29"/>
  <c r="E58" i="29" s="1"/>
  <c r="D57" i="32"/>
  <c r="D58" i="32" s="1"/>
  <c r="D59" i="32" s="1"/>
  <c r="G59" i="19"/>
  <c r="O54" i="19"/>
  <c r="B59" i="19"/>
  <c r="D57" i="25"/>
  <c r="D58" i="25" s="1"/>
  <c r="D59" i="25" s="1"/>
  <c r="C57" i="29"/>
  <c r="C58" i="29" s="1"/>
  <c r="C59" i="29" s="1"/>
  <c r="B57" i="32"/>
  <c r="B58" i="32" s="1"/>
  <c r="S103" i="51"/>
  <c r="U103" i="51" s="1"/>
  <c r="B76" i="28"/>
  <c r="D76" i="28"/>
  <c r="O71" i="28"/>
  <c r="C76" i="28"/>
  <c r="K91" i="13"/>
  <c r="K104" i="13"/>
  <c r="C76" i="22"/>
  <c r="O71" i="22"/>
  <c r="B76" i="22"/>
  <c r="D76" i="22"/>
  <c r="C76" i="26"/>
  <c r="C76" i="21"/>
  <c r="O71" i="21"/>
  <c r="B76" i="21"/>
  <c r="D76" i="21"/>
  <c r="B76" i="26"/>
  <c r="D76" i="26"/>
  <c r="O71" i="26"/>
  <c r="C76" i="27"/>
  <c r="B76" i="27"/>
  <c r="D76" i="27"/>
  <c r="O71" i="27"/>
  <c r="B76" i="31"/>
  <c r="D76" i="31"/>
  <c r="O71" i="31"/>
  <c r="C76" i="31"/>
  <c r="O71" i="30"/>
  <c r="C76" i="30"/>
  <c r="D76" i="30"/>
  <c r="B76" i="30"/>
  <c r="B76" i="19"/>
  <c r="C76" i="19"/>
  <c r="D76" i="19"/>
  <c r="O71" i="19"/>
  <c r="B76" i="29"/>
  <c r="D76" i="29"/>
  <c r="O71" i="29"/>
  <c r="C76" i="29"/>
  <c r="B76" i="20"/>
  <c r="D76" i="20"/>
  <c r="C76" i="20"/>
  <c r="O71" i="20"/>
  <c r="B76" i="25"/>
  <c r="C76" i="25"/>
  <c r="O71" i="25"/>
  <c r="D76" i="25"/>
  <c r="B76" i="32"/>
  <c r="C76" i="32"/>
  <c r="O71" i="32"/>
  <c r="D76" i="32"/>
  <c r="U102" i="51"/>
  <c r="U89" i="51"/>
  <c r="S55" i="51"/>
  <c r="U55" i="51" s="1"/>
  <c r="P108" i="51"/>
  <c r="S105" i="51" s="1"/>
  <c r="U105" i="51" s="1"/>
  <c r="C79" i="50"/>
  <c r="S54" i="50"/>
  <c r="C60" i="50" s="1"/>
  <c r="C61" i="50" s="1"/>
  <c r="C62" i="50" s="1"/>
  <c r="S58" i="51"/>
  <c r="U58" i="51" s="1"/>
  <c r="D36" i="51"/>
  <c r="D37" i="51" s="1"/>
  <c r="D38" i="51" s="1"/>
  <c r="H36" i="51"/>
  <c r="H37" i="51" s="1"/>
  <c r="G36" i="51"/>
  <c r="G37" i="51" s="1"/>
  <c r="G38" i="51" s="1"/>
  <c r="B36" i="51"/>
  <c r="B37" i="51" s="1"/>
  <c r="F36" i="51"/>
  <c r="F37" i="51" s="1"/>
  <c r="F38" i="51" s="1"/>
  <c r="C36" i="51"/>
  <c r="C37" i="51" s="1"/>
  <c r="C38" i="51" s="1"/>
  <c r="E36" i="51"/>
  <c r="E37" i="51" s="1"/>
  <c r="E38" i="51" s="1"/>
  <c r="S90" i="51"/>
  <c r="U90" i="51" s="1"/>
  <c r="S95" i="51"/>
  <c r="U95" i="51" s="1"/>
  <c r="S33" i="49"/>
  <c r="S88" i="51"/>
  <c r="S97" i="51"/>
  <c r="U97" i="51" s="1"/>
  <c r="S99" i="51"/>
  <c r="U99" i="51" s="1"/>
  <c r="S104" i="51"/>
  <c r="U104" i="51" s="1"/>
  <c r="P60" i="51"/>
  <c r="S59" i="51" s="1"/>
  <c r="U59" i="51" s="1"/>
  <c r="U71" i="51"/>
  <c r="C77" i="51"/>
  <c r="C78" i="51" s="1"/>
  <c r="B77" i="51"/>
  <c r="B78" i="51" s="1"/>
  <c r="D77" i="51"/>
  <c r="D78" i="51" s="1"/>
  <c r="B90" i="50"/>
  <c r="I90" i="50"/>
  <c r="T84" i="50"/>
  <c r="B79" i="50"/>
  <c r="D79" i="50"/>
  <c r="T71" i="50"/>
  <c r="H38" i="50"/>
  <c r="B38" i="50"/>
  <c r="T32" i="50"/>
  <c r="U8" i="50" s="1"/>
  <c r="U9" i="50" s="1"/>
  <c r="R9" i="48"/>
  <c r="R10" i="48"/>
  <c r="R18" i="48"/>
  <c r="K89" i="13"/>
  <c r="K90" i="13"/>
  <c r="K100" i="13"/>
  <c r="K87" i="13"/>
  <c r="K86" i="13"/>
  <c r="K99" i="13"/>
  <c r="K98" i="13"/>
  <c r="K92" i="13"/>
  <c r="K105" i="13"/>
  <c r="K102" i="13"/>
  <c r="K96" i="13"/>
  <c r="K85" i="13"/>
  <c r="K97" i="13"/>
  <c r="K93" i="13"/>
  <c r="K107" i="13"/>
  <c r="K106" i="13"/>
  <c r="K88" i="13"/>
  <c r="K94" i="13"/>
  <c r="K84" i="13"/>
  <c r="K101" i="13"/>
  <c r="R13" i="48"/>
  <c r="R22" i="48"/>
  <c r="R11" i="48"/>
  <c r="R4" i="48"/>
  <c r="R8" i="48"/>
  <c r="R25" i="48"/>
  <c r="R17" i="48"/>
  <c r="R21" i="48"/>
  <c r="R16" i="48"/>
  <c r="R26" i="48"/>
  <c r="R14" i="48"/>
  <c r="R27" i="48"/>
  <c r="R5" i="48"/>
  <c r="R7" i="48"/>
  <c r="R19" i="48"/>
  <c r="P44" i="48"/>
  <c r="S32" i="48" s="1"/>
  <c r="N55" i="6"/>
  <c r="P60" i="48"/>
  <c r="S56" i="48" s="1"/>
  <c r="R3" i="48"/>
  <c r="R24" i="48"/>
  <c r="R6" i="48"/>
  <c r="R23" i="48"/>
  <c r="R15" i="48"/>
  <c r="S89" i="48"/>
  <c r="N56" i="6"/>
  <c r="P108" i="48"/>
  <c r="S91" i="48" s="1"/>
  <c r="R12" i="48"/>
  <c r="S92" i="48"/>
  <c r="U32" i="49"/>
  <c r="P44" i="49"/>
  <c r="S42" i="49" s="1"/>
  <c r="S93" i="48"/>
  <c r="S87" i="48"/>
  <c r="S104" i="48"/>
  <c r="S72" i="49"/>
  <c r="C77" i="49" s="1"/>
  <c r="C78" i="49" s="1"/>
  <c r="S40" i="48"/>
  <c r="N58" i="8"/>
  <c r="N59" i="11"/>
  <c r="S39" i="48"/>
  <c r="N56" i="7"/>
  <c r="P108" i="49"/>
  <c r="S89" i="49" s="1"/>
  <c r="S36" i="49"/>
  <c r="N73" i="8"/>
  <c r="D74" i="8" s="1"/>
  <c r="D75" i="8" s="1"/>
  <c r="S34" i="49"/>
  <c r="N73" i="11"/>
  <c r="D74" i="11" s="1"/>
  <c r="D75" i="11" s="1"/>
  <c r="S55" i="34"/>
  <c r="N72" i="7"/>
  <c r="D74" i="7" s="1"/>
  <c r="D75" i="7" s="1"/>
  <c r="S37" i="49"/>
  <c r="N71" i="10"/>
  <c r="B74" i="10" s="1"/>
  <c r="B75" i="10" s="1"/>
  <c r="N55" i="7"/>
  <c r="S72" i="48"/>
  <c r="D77" i="48" s="1"/>
  <c r="D78" i="48" s="1"/>
  <c r="S39" i="49"/>
  <c r="N55" i="10"/>
  <c r="N73" i="9"/>
  <c r="C74" i="9" s="1"/>
  <c r="C75" i="9" s="1"/>
  <c r="N58" i="11"/>
  <c r="N55" i="11"/>
  <c r="N55" i="8"/>
  <c r="N58" i="10"/>
  <c r="N54" i="8"/>
  <c r="N57" i="8"/>
  <c r="S40" i="49"/>
  <c r="N57" i="10"/>
  <c r="S93" i="49"/>
  <c r="P60" i="49"/>
  <c r="S57" i="49" s="1"/>
  <c r="N58" i="6"/>
  <c r="N57" i="7"/>
  <c r="S43" i="49"/>
  <c r="N56" i="9"/>
  <c r="U71" i="49"/>
  <c r="U54" i="49"/>
  <c r="K44" i="15"/>
  <c r="K44" i="18"/>
  <c r="G59" i="17"/>
  <c r="B59" i="17"/>
  <c r="O54" i="17"/>
  <c r="O54" i="18"/>
  <c r="B59" i="18"/>
  <c r="G59" i="18"/>
  <c r="O54" i="16"/>
  <c r="G59" i="16"/>
  <c r="B59" i="16"/>
  <c r="P54" i="13"/>
  <c r="F57" i="13"/>
  <c r="F58" i="13" s="1"/>
  <c r="F59" i="13" s="1"/>
  <c r="D57" i="13"/>
  <c r="D58" i="13" s="1"/>
  <c r="D59" i="13" s="1"/>
  <c r="B57" i="13"/>
  <c r="B58" i="13" s="1"/>
  <c r="E57" i="13"/>
  <c r="E58" i="13" s="1"/>
  <c r="E59" i="13" s="1"/>
  <c r="C57" i="13"/>
  <c r="C58" i="13" s="1"/>
  <c r="C59" i="13" s="1"/>
  <c r="G57" i="13"/>
  <c r="G58" i="13" s="1"/>
  <c r="P54" i="14"/>
  <c r="D57" i="14"/>
  <c r="D58" i="14" s="1"/>
  <c r="D59" i="14" s="1"/>
  <c r="C57" i="14"/>
  <c r="C58" i="14" s="1"/>
  <c r="C59" i="14" s="1"/>
  <c r="B57" i="14"/>
  <c r="B58" i="14" s="1"/>
  <c r="F57" i="14"/>
  <c r="F58" i="14" s="1"/>
  <c r="F59" i="14" s="1"/>
  <c r="E57" i="14"/>
  <c r="E58" i="14" s="1"/>
  <c r="E59" i="14" s="1"/>
  <c r="G57" i="14"/>
  <c r="G58" i="14" s="1"/>
  <c r="P71" i="14"/>
  <c r="B74" i="14"/>
  <c r="B75" i="14" s="1"/>
  <c r="C74" i="14"/>
  <c r="C75" i="14" s="1"/>
  <c r="D74" i="14"/>
  <c r="D75" i="14" s="1"/>
  <c r="B76" i="17"/>
  <c r="D76" i="17"/>
  <c r="O71" i="17"/>
  <c r="C76" i="17"/>
  <c r="P71" i="13"/>
  <c r="D74" i="13"/>
  <c r="D75" i="13" s="1"/>
  <c r="B74" i="13"/>
  <c r="B75" i="13" s="1"/>
  <c r="C74" i="13"/>
  <c r="C75" i="13" s="1"/>
  <c r="B76" i="16"/>
  <c r="C76" i="16"/>
  <c r="O71" i="16"/>
  <c r="D76" i="16"/>
  <c r="B76" i="15"/>
  <c r="O71" i="15"/>
  <c r="D76" i="15"/>
  <c r="C76" i="15"/>
  <c r="O71" i="18"/>
  <c r="C76" i="18"/>
  <c r="B76" i="18"/>
  <c r="D76" i="18"/>
  <c r="P71" i="12"/>
  <c r="B74" i="12"/>
  <c r="B75" i="12" s="1"/>
  <c r="C74" i="12"/>
  <c r="C75" i="12" s="1"/>
  <c r="D74" i="12"/>
  <c r="D75" i="12" s="1"/>
  <c r="P54" i="12"/>
  <c r="E57" i="12"/>
  <c r="E58" i="12" s="1"/>
  <c r="E59" i="12" s="1"/>
  <c r="D57" i="12"/>
  <c r="D58" i="12" s="1"/>
  <c r="D59" i="12" s="1"/>
  <c r="C57" i="12"/>
  <c r="C58" i="12" s="1"/>
  <c r="C59" i="12" s="1"/>
  <c r="F57" i="12"/>
  <c r="F58" i="12" s="1"/>
  <c r="F59" i="12" s="1"/>
  <c r="B57" i="12"/>
  <c r="B58" i="12" s="1"/>
  <c r="G57" i="12"/>
  <c r="G58" i="12" s="1"/>
  <c r="K108" i="18"/>
  <c r="K108" i="17"/>
  <c r="K108" i="15"/>
  <c r="K108" i="16"/>
  <c r="AY24" i="33"/>
  <c r="AY25" i="33" s="1"/>
  <c r="AY26" i="33" s="1"/>
  <c r="AY27" i="33" s="1"/>
  <c r="AY28" i="33" s="1"/>
  <c r="AY29" i="33" s="1"/>
  <c r="AY36" i="33"/>
  <c r="AY37" i="33" s="1"/>
  <c r="AY38" i="33" s="1"/>
  <c r="AY6" i="33"/>
  <c r="AY7" i="33" s="1"/>
  <c r="AY8" i="33" s="1"/>
  <c r="AY9" i="33" s="1"/>
  <c r="AY10" i="33" s="1"/>
  <c r="AY11" i="33" s="1"/>
  <c r="AY12" i="33" s="1"/>
  <c r="AY13" i="33" s="1"/>
  <c r="AY14" i="33" s="1"/>
  <c r="AY15" i="33" s="1"/>
  <c r="AY16" i="33" s="1"/>
  <c r="AY17" i="33" s="1"/>
  <c r="M29" i="10"/>
  <c r="K60" i="5"/>
  <c r="N54" i="5" s="1"/>
  <c r="N59" i="9"/>
  <c r="N71" i="6"/>
  <c r="C74" i="6" s="1"/>
  <c r="C75" i="6" s="1"/>
  <c r="N35" i="28"/>
  <c r="P35" i="28" s="1"/>
  <c r="N35" i="17"/>
  <c r="P35" i="17" s="1"/>
  <c r="N43" i="17"/>
  <c r="P43" i="17" s="1"/>
  <c r="P41" i="16"/>
  <c r="N41" i="16"/>
  <c r="N99" i="26"/>
  <c r="P99" i="26" s="1"/>
  <c r="N96" i="29"/>
  <c r="P96" i="29" s="1"/>
  <c r="N106" i="29"/>
  <c r="P106" i="29" s="1"/>
  <c r="K74" i="5"/>
  <c r="N73" i="5" s="1"/>
  <c r="N85" i="17"/>
  <c r="P85" i="17"/>
  <c r="N102" i="17"/>
  <c r="P102" i="17"/>
  <c r="N106" i="17"/>
  <c r="P106" i="17"/>
  <c r="N37" i="19"/>
  <c r="P37" i="19" s="1"/>
  <c r="N96" i="19"/>
  <c r="P96" i="19" s="1"/>
  <c r="N100" i="19"/>
  <c r="P100" i="19" s="1"/>
  <c r="N34" i="18"/>
  <c r="P34" i="18" s="1"/>
  <c r="N41" i="18"/>
  <c r="P41" i="18" s="1"/>
  <c r="I84" i="4"/>
  <c r="J84" i="4"/>
  <c r="F84" i="4"/>
  <c r="C84" i="4"/>
  <c r="B84" i="4"/>
  <c r="H84" i="4"/>
  <c r="D84" i="4"/>
  <c r="G84" i="4"/>
  <c r="E84" i="4"/>
  <c r="N99" i="20"/>
  <c r="P99" i="20" s="1"/>
  <c r="N100" i="20"/>
  <c r="P100" i="20" s="1"/>
  <c r="N39" i="15"/>
  <c r="P39" i="15" s="1"/>
  <c r="N35" i="31"/>
  <c r="P35" i="31" s="1"/>
  <c r="N32" i="31"/>
  <c r="P32" i="31" s="1"/>
  <c r="Q8" i="31" s="1"/>
  <c r="Q9" i="31" s="1"/>
  <c r="N89" i="31"/>
  <c r="P89" i="31" s="1"/>
  <c r="N96" i="31"/>
  <c r="P96" i="31" s="1"/>
  <c r="N105" i="32"/>
  <c r="N39" i="27"/>
  <c r="N43" i="27"/>
  <c r="N37" i="25"/>
  <c r="P37" i="25" s="1"/>
  <c r="N36" i="22"/>
  <c r="P36" i="22" s="1"/>
  <c r="N96" i="22"/>
  <c r="P96" i="22" s="1"/>
  <c r="N103" i="30"/>
  <c r="P103" i="30" s="1"/>
  <c r="N97" i="30"/>
  <c r="P97" i="30" s="1"/>
  <c r="K43" i="7"/>
  <c r="K38" i="7"/>
  <c r="K39" i="7"/>
  <c r="K40" i="7"/>
  <c r="K34" i="7"/>
  <c r="K37" i="7"/>
  <c r="K41" i="7"/>
  <c r="K42" i="7"/>
  <c r="K35" i="7"/>
  <c r="K33" i="7"/>
  <c r="K36" i="7"/>
  <c r="K32" i="7"/>
  <c r="N32" i="32"/>
  <c r="P54" i="7"/>
  <c r="N38" i="20"/>
  <c r="P38" i="20" s="1"/>
  <c r="N33" i="20"/>
  <c r="P33" i="20" s="1"/>
  <c r="P96" i="16"/>
  <c r="N96" i="16"/>
  <c r="P100" i="16"/>
  <c r="N100" i="16"/>
  <c r="N97" i="16"/>
  <c r="P97" i="16"/>
  <c r="P91" i="15"/>
  <c r="N91" i="15"/>
  <c r="N106" i="15"/>
  <c r="P106" i="15" s="1"/>
  <c r="P89" i="15"/>
  <c r="N89" i="15"/>
  <c r="N88" i="28"/>
  <c r="N95" i="28"/>
  <c r="P95" i="28" s="1"/>
  <c r="N94" i="28"/>
  <c r="P94" i="28" s="1"/>
  <c r="N105" i="25"/>
  <c r="N101" i="25"/>
  <c r="N87" i="25"/>
  <c r="N96" i="18"/>
  <c r="P96" i="18"/>
  <c r="N93" i="18"/>
  <c r="P93" i="18"/>
  <c r="N92" i="18"/>
  <c r="P92" i="18" s="1"/>
  <c r="N38" i="30"/>
  <c r="P38" i="30" s="1"/>
  <c r="N43" i="28"/>
  <c r="P43" i="28" s="1"/>
  <c r="N32" i="17"/>
  <c r="P32" i="17" s="1"/>
  <c r="Q8" i="17" s="1"/>
  <c r="Q9" i="17" s="1"/>
  <c r="N36" i="17"/>
  <c r="P36" i="17" s="1"/>
  <c r="N39" i="16"/>
  <c r="P39" i="16" s="1"/>
  <c r="N105" i="29"/>
  <c r="P105" i="29" s="1"/>
  <c r="K60" i="2"/>
  <c r="N55" i="2" s="1"/>
  <c r="U4" i="2"/>
  <c r="U5" i="2"/>
  <c r="U7" i="2"/>
  <c r="U3" i="2"/>
  <c r="U6" i="2"/>
  <c r="N84" i="17"/>
  <c r="P84" i="17" s="1"/>
  <c r="N90" i="17"/>
  <c r="P96" i="17"/>
  <c r="N96" i="17"/>
  <c r="N97" i="19"/>
  <c r="P97" i="19" s="1"/>
  <c r="N38" i="18"/>
  <c r="P38" i="18" s="1"/>
  <c r="M40" i="6"/>
  <c r="M34" i="6"/>
  <c r="M39" i="6"/>
  <c r="M42" i="6"/>
  <c r="M36" i="6"/>
  <c r="M35" i="6"/>
  <c r="M37" i="6"/>
  <c r="M32" i="6"/>
  <c r="M43" i="6"/>
  <c r="M41" i="6"/>
  <c r="M38" i="6"/>
  <c r="M33" i="6"/>
  <c r="N106" i="20"/>
  <c r="P106" i="20" s="1"/>
  <c r="N40" i="15"/>
  <c r="P40" i="15"/>
  <c r="N33" i="31"/>
  <c r="P33" i="31" s="1"/>
  <c r="N101" i="31"/>
  <c r="N100" i="31"/>
  <c r="P100" i="31" s="1"/>
  <c r="N86" i="32"/>
  <c r="N90" i="32"/>
  <c r="P90" i="32" s="1"/>
  <c r="N37" i="27"/>
  <c r="P37" i="27" s="1"/>
  <c r="N38" i="27"/>
  <c r="N41" i="25"/>
  <c r="N33" i="22"/>
  <c r="P33" i="22" s="1"/>
  <c r="N39" i="21"/>
  <c r="P39" i="21" s="1"/>
  <c r="N107" i="22"/>
  <c r="P107" i="22" s="1"/>
  <c r="N35" i="26"/>
  <c r="P35" i="26" s="1"/>
  <c r="N37" i="26"/>
  <c r="P37" i="26" s="1"/>
  <c r="N40" i="32"/>
  <c r="N37" i="20"/>
  <c r="P37" i="20" s="1"/>
  <c r="P102" i="16"/>
  <c r="N102" i="16"/>
  <c r="N85" i="16"/>
  <c r="P85" i="16"/>
  <c r="N103" i="16"/>
  <c r="P103" i="16"/>
  <c r="N101" i="15"/>
  <c r="P101" i="15"/>
  <c r="N99" i="15"/>
  <c r="P99" i="15" s="1"/>
  <c r="N94" i="15"/>
  <c r="P94" i="15"/>
  <c r="N101" i="28"/>
  <c r="N86" i="28"/>
  <c r="N87" i="28"/>
  <c r="N59" i="7"/>
  <c r="N87" i="27"/>
  <c r="N93" i="27"/>
  <c r="P93" i="27" s="1"/>
  <c r="N92" i="25"/>
  <c r="N106" i="25"/>
  <c r="N84" i="25"/>
  <c r="N84" i="18"/>
  <c r="P84" i="18" s="1"/>
  <c r="N94" i="18"/>
  <c r="P94" i="18"/>
  <c r="P98" i="18"/>
  <c r="N98" i="18"/>
  <c r="N32" i="30"/>
  <c r="P32" i="30" s="1"/>
  <c r="Q8" i="30" s="1"/>
  <c r="Q9" i="30" s="1"/>
  <c r="M94" i="11"/>
  <c r="M95" i="11"/>
  <c r="M105" i="11"/>
  <c r="M85" i="11"/>
  <c r="M99" i="11"/>
  <c r="M88" i="11"/>
  <c r="M103" i="11"/>
  <c r="M102" i="11"/>
  <c r="M106" i="11"/>
  <c r="M84" i="11"/>
  <c r="M92" i="11"/>
  <c r="M100" i="11"/>
  <c r="M104" i="11"/>
  <c r="M89" i="11"/>
  <c r="M86" i="11"/>
  <c r="M93" i="11"/>
  <c r="M101" i="11"/>
  <c r="M96" i="11"/>
  <c r="M107" i="11"/>
  <c r="M90" i="11"/>
  <c r="M91" i="11"/>
  <c r="M98" i="11"/>
  <c r="M87" i="11"/>
  <c r="M97" i="11"/>
  <c r="N40" i="28"/>
  <c r="P40" i="28" s="1"/>
  <c r="N34" i="28"/>
  <c r="P34" i="28" s="1"/>
  <c r="N40" i="17"/>
  <c r="P40" i="17" s="1"/>
  <c r="N43" i="16"/>
  <c r="P43" i="16"/>
  <c r="N98" i="26"/>
  <c r="P98" i="26" s="1"/>
  <c r="N101" i="26"/>
  <c r="P101" i="26" s="1"/>
  <c r="N91" i="21"/>
  <c r="P91" i="21" s="1"/>
  <c r="K74" i="2"/>
  <c r="N71" i="2" s="1"/>
  <c r="N104" i="17"/>
  <c r="P104" i="17" s="1"/>
  <c r="P89" i="17"/>
  <c r="N89" i="17"/>
  <c r="P92" i="17"/>
  <c r="N92" i="17"/>
  <c r="N98" i="19"/>
  <c r="P98" i="19" s="1"/>
  <c r="M35" i="12"/>
  <c r="M38" i="12"/>
  <c r="M40" i="12"/>
  <c r="M43" i="12"/>
  <c r="M34" i="12"/>
  <c r="M37" i="12"/>
  <c r="M33" i="12"/>
  <c r="M41" i="12"/>
  <c r="M42" i="12"/>
  <c r="M32" i="12"/>
  <c r="M39" i="12"/>
  <c r="M36" i="12"/>
  <c r="N37" i="18"/>
  <c r="P37" i="18" s="1"/>
  <c r="G14" i="47"/>
  <c r="F14" i="47" s="1"/>
  <c r="D15" i="47"/>
  <c r="N105" i="20"/>
  <c r="P105" i="20" s="1"/>
  <c r="N33" i="15"/>
  <c r="P33" i="15" s="1"/>
  <c r="N43" i="15"/>
  <c r="P43" i="15" s="1"/>
  <c r="N40" i="31"/>
  <c r="P40" i="31" s="1"/>
  <c r="N95" i="31"/>
  <c r="P95" i="31" s="1"/>
  <c r="N90" i="31"/>
  <c r="P90" i="31" s="1"/>
  <c r="N41" i="27"/>
  <c r="N34" i="27"/>
  <c r="P34" i="27" s="1"/>
  <c r="N36" i="25"/>
  <c r="P36" i="25" s="1"/>
  <c r="N34" i="29"/>
  <c r="P34" i="29" s="1"/>
  <c r="N40" i="22"/>
  <c r="P40" i="22" s="1"/>
  <c r="N40" i="21"/>
  <c r="P40" i="21" s="1"/>
  <c r="K34" i="13"/>
  <c r="K36" i="13"/>
  <c r="K39" i="13"/>
  <c r="K41" i="13"/>
  <c r="K35" i="13"/>
  <c r="K33" i="13"/>
  <c r="K43" i="13"/>
  <c r="K42" i="13"/>
  <c r="K38" i="13"/>
  <c r="K37" i="13"/>
  <c r="K40" i="13"/>
  <c r="K32" i="13"/>
  <c r="N102" i="22"/>
  <c r="P102" i="22" s="1"/>
  <c r="N93" i="30"/>
  <c r="N101" i="30"/>
  <c r="P101" i="30" s="1"/>
  <c r="N40" i="26"/>
  <c r="P40" i="26" s="1"/>
  <c r="N39" i="32"/>
  <c r="P39" i="32" s="1"/>
  <c r="N35" i="32"/>
  <c r="K38" i="8"/>
  <c r="K41" i="8"/>
  <c r="K39" i="8"/>
  <c r="K37" i="8"/>
  <c r="K33" i="8"/>
  <c r="K32" i="8"/>
  <c r="K43" i="8"/>
  <c r="K40" i="8"/>
  <c r="K35" i="8"/>
  <c r="K42" i="8"/>
  <c r="K34" i="8"/>
  <c r="K36" i="8"/>
  <c r="N54" i="6"/>
  <c r="N32" i="20"/>
  <c r="P32" i="20" s="1"/>
  <c r="K60" i="4"/>
  <c r="N57" i="4" s="1"/>
  <c r="U6" i="4"/>
  <c r="U7" i="4"/>
  <c r="U5" i="4"/>
  <c r="U3" i="4"/>
  <c r="U4" i="4"/>
  <c r="N101" i="16"/>
  <c r="P101" i="16" s="1"/>
  <c r="N104" i="16"/>
  <c r="P104" i="16" s="1"/>
  <c r="N87" i="16"/>
  <c r="P87" i="16"/>
  <c r="P104" i="15"/>
  <c r="N104" i="15"/>
  <c r="N97" i="15"/>
  <c r="P97" i="15" s="1"/>
  <c r="N95" i="15"/>
  <c r="P95" i="15" s="1"/>
  <c r="N99" i="28"/>
  <c r="P99" i="28" s="1"/>
  <c r="N93" i="28"/>
  <c r="P93" i="28" s="1"/>
  <c r="N89" i="28"/>
  <c r="P89" i="28" s="1"/>
  <c r="N94" i="27"/>
  <c r="P94" i="27" s="1"/>
  <c r="N89" i="25"/>
  <c r="N86" i="25"/>
  <c r="N95" i="25"/>
  <c r="N103" i="18"/>
  <c r="P103" i="18" s="1"/>
  <c r="N85" i="18"/>
  <c r="P85" i="18" s="1"/>
  <c r="N88" i="18"/>
  <c r="P88" i="18"/>
  <c r="N41" i="30"/>
  <c r="P41" i="30" s="1"/>
  <c r="M40" i="14"/>
  <c r="M42" i="14"/>
  <c r="M34" i="14"/>
  <c r="M37" i="14"/>
  <c r="M41" i="14"/>
  <c r="M32" i="14"/>
  <c r="M33" i="14"/>
  <c r="M38" i="14"/>
  <c r="M36" i="14"/>
  <c r="M35" i="14"/>
  <c r="M39" i="14"/>
  <c r="M43" i="14"/>
  <c r="N33" i="28"/>
  <c r="P33" i="28" s="1"/>
  <c r="N42" i="28"/>
  <c r="P42" i="28" s="1"/>
  <c r="N33" i="17"/>
  <c r="P33" i="17" s="1"/>
  <c r="P40" i="16"/>
  <c r="N40" i="16"/>
  <c r="N37" i="16"/>
  <c r="P37" i="16" s="1"/>
  <c r="P71" i="7"/>
  <c r="N101" i="29"/>
  <c r="P101" i="29" s="1"/>
  <c r="N104" i="29"/>
  <c r="P104" i="29" s="1"/>
  <c r="N99" i="29"/>
  <c r="P99" i="29" s="1"/>
  <c r="M86" i="12"/>
  <c r="M104" i="12"/>
  <c r="M95" i="12"/>
  <c r="M94" i="12"/>
  <c r="M101" i="12"/>
  <c r="M99" i="12"/>
  <c r="M84" i="12"/>
  <c r="M105" i="12"/>
  <c r="M85" i="12"/>
  <c r="M97" i="12"/>
  <c r="M106" i="12"/>
  <c r="M102" i="12"/>
  <c r="M90" i="12"/>
  <c r="M93" i="12"/>
  <c r="M98" i="12"/>
  <c r="M91" i="12"/>
  <c r="M100" i="12"/>
  <c r="M96" i="12"/>
  <c r="M87" i="12"/>
  <c r="M89" i="12"/>
  <c r="M103" i="12"/>
  <c r="M107" i="12"/>
  <c r="M92" i="12"/>
  <c r="M88" i="12"/>
  <c r="N100" i="17"/>
  <c r="P100" i="17" s="1"/>
  <c r="N98" i="17"/>
  <c r="P98" i="17"/>
  <c r="N95" i="17"/>
  <c r="P95" i="17"/>
  <c r="N39" i="19"/>
  <c r="P39" i="19" s="1"/>
  <c r="N54" i="9"/>
  <c r="P35" i="18"/>
  <c r="N35" i="18"/>
  <c r="H19" i="47"/>
  <c r="Y12" i="45" s="1"/>
  <c r="E13" i="47"/>
  <c r="Y6" i="4"/>
  <c r="Y3" i="4"/>
  <c r="Y4" i="4"/>
  <c r="Y7" i="4"/>
  <c r="Y5" i="4"/>
  <c r="N96" i="20"/>
  <c r="P96" i="20" s="1"/>
  <c r="N103" i="20"/>
  <c r="P103" i="20" s="1"/>
  <c r="N35" i="15"/>
  <c r="P35" i="15" s="1"/>
  <c r="N36" i="15"/>
  <c r="P36" i="15" s="1"/>
  <c r="N41" i="31"/>
  <c r="P41" i="31" s="1"/>
  <c r="N99" i="31"/>
  <c r="P99" i="31" s="1"/>
  <c r="N97" i="31"/>
  <c r="P97" i="31" s="1"/>
  <c r="N98" i="32"/>
  <c r="M100" i="7"/>
  <c r="M104" i="7"/>
  <c r="M95" i="7"/>
  <c r="M87" i="7"/>
  <c r="M85" i="7"/>
  <c r="M102" i="7"/>
  <c r="M88" i="7"/>
  <c r="M99" i="7"/>
  <c r="M105" i="7"/>
  <c r="M84" i="7"/>
  <c r="M89" i="7"/>
  <c r="M93" i="7"/>
  <c r="M96" i="7"/>
  <c r="M86" i="7"/>
  <c r="M92" i="7"/>
  <c r="M103" i="7"/>
  <c r="M98" i="7"/>
  <c r="M90" i="7"/>
  <c r="M106" i="7"/>
  <c r="M94" i="7"/>
  <c r="M91" i="7"/>
  <c r="M101" i="7"/>
  <c r="M97" i="7"/>
  <c r="M107" i="7"/>
  <c r="N35" i="27"/>
  <c r="P35" i="27" s="1"/>
  <c r="N39" i="25"/>
  <c r="P39" i="25" s="1"/>
  <c r="N41" i="22"/>
  <c r="P41" i="22" s="1"/>
  <c r="N99" i="22"/>
  <c r="P99" i="22" s="1"/>
  <c r="N105" i="30"/>
  <c r="P105" i="30" s="1"/>
  <c r="M36" i="7"/>
  <c r="M33" i="7"/>
  <c r="M43" i="7"/>
  <c r="M37" i="7"/>
  <c r="M34" i="7"/>
  <c r="M39" i="7"/>
  <c r="M42" i="7"/>
  <c r="M35" i="7"/>
  <c r="M38" i="7"/>
  <c r="M41" i="7"/>
  <c r="M32" i="7"/>
  <c r="M40" i="7"/>
  <c r="N43" i="32"/>
  <c r="N33" i="32"/>
  <c r="K97" i="12"/>
  <c r="K100" i="12"/>
  <c r="K101" i="12"/>
  <c r="K106" i="12"/>
  <c r="K104" i="12"/>
  <c r="K85" i="12"/>
  <c r="K88" i="12"/>
  <c r="K98" i="12"/>
  <c r="K99" i="12"/>
  <c r="K93" i="12"/>
  <c r="K86" i="12"/>
  <c r="K94" i="12"/>
  <c r="K87" i="12"/>
  <c r="K107" i="12"/>
  <c r="K91" i="12"/>
  <c r="K89" i="12"/>
  <c r="K92" i="12"/>
  <c r="K90" i="12"/>
  <c r="K103" i="12"/>
  <c r="K96" i="12"/>
  <c r="K105" i="12"/>
  <c r="K102" i="12"/>
  <c r="K95" i="12"/>
  <c r="K84" i="12"/>
  <c r="N43" i="20"/>
  <c r="P43" i="20" s="1"/>
  <c r="N105" i="16"/>
  <c r="P105" i="16" s="1"/>
  <c r="N93" i="16"/>
  <c r="P93" i="16" s="1"/>
  <c r="N98" i="16"/>
  <c r="P98" i="16" s="1"/>
  <c r="N84" i="15"/>
  <c r="P84" i="15"/>
  <c r="N100" i="15"/>
  <c r="P100" i="15" s="1"/>
  <c r="N98" i="15"/>
  <c r="P98" i="15" s="1"/>
  <c r="M37" i="11"/>
  <c r="M36" i="11"/>
  <c r="M38" i="11"/>
  <c r="M43" i="11"/>
  <c r="M39" i="11"/>
  <c r="M42" i="11"/>
  <c r="M34" i="11"/>
  <c r="M32" i="11"/>
  <c r="M41" i="11"/>
  <c r="M40" i="11"/>
  <c r="M35" i="11"/>
  <c r="M33" i="11"/>
  <c r="N106" i="28"/>
  <c r="N97" i="28"/>
  <c r="P97" i="28" s="1"/>
  <c r="N104" i="28"/>
  <c r="B32" i="5"/>
  <c r="J32" i="5"/>
  <c r="F32" i="5"/>
  <c r="E32" i="5"/>
  <c r="H32" i="5"/>
  <c r="D32" i="5"/>
  <c r="C32" i="5"/>
  <c r="G32" i="5"/>
  <c r="C32" i="2"/>
  <c r="G32" i="2"/>
  <c r="D32" i="2"/>
  <c r="F32" i="2"/>
  <c r="H32" i="2"/>
  <c r="B32" i="2"/>
  <c r="E32" i="2"/>
  <c r="J32" i="2"/>
  <c r="N107" i="25"/>
  <c r="N100" i="25"/>
  <c r="N96" i="25"/>
  <c r="P96" i="25" s="1"/>
  <c r="N102" i="18"/>
  <c r="P102" i="18" s="1"/>
  <c r="N104" i="18"/>
  <c r="P104" i="18"/>
  <c r="N106" i="18"/>
  <c r="P106" i="18"/>
  <c r="N42" i="30"/>
  <c r="P42" i="30" s="1"/>
  <c r="N41" i="28"/>
  <c r="P41" i="28" s="1"/>
  <c r="N36" i="28"/>
  <c r="P36" i="28" s="1"/>
  <c r="N38" i="17"/>
  <c r="P38" i="17" s="1"/>
  <c r="P42" i="16"/>
  <c r="N42" i="16"/>
  <c r="N33" i="16"/>
  <c r="P33" i="16" s="1"/>
  <c r="K37" i="10"/>
  <c r="K35" i="10"/>
  <c r="K34" i="10"/>
  <c r="K41" i="10"/>
  <c r="K42" i="10"/>
  <c r="K43" i="10"/>
  <c r="K32" i="10"/>
  <c r="K33" i="10"/>
  <c r="K39" i="10"/>
  <c r="K40" i="10"/>
  <c r="K38" i="10"/>
  <c r="K36" i="10"/>
  <c r="N103" i="29"/>
  <c r="P103" i="29" s="1"/>
  <c r="N98" i="29"/>
  <c r="P98" i="29" s="1"/>
  <c r="N92" i="21"/>
  <c r="P92" i="21" s="1"/>
  <c r="N91" i="17"/>
  <c r="P91" i="17" s="1"/>
  <c r="N86" i="17"/>
  <c r="P86" i="17" s="1"/>
  <c r="N97" i="17"/>
  <c r="P97" i="17" s="1"/>
  <c r="N36" i="19"/>
  <c r="P36" i="19" s="1"/>
  <c r="N95" i="19"/>
  <c r="P95" i="19" s="1"/>
  <c r="K34" i="12"/>
  <c r="K32" i="12"/>
  <c r="K41" i="12"/>
  <c r="K40" i="12"/>
  <c r="K33" i="12"/>
  <c r="K42" i="12"/>
  <c r="K36" i="12"/>
  <c r="K39" i="12"/>
  <c r="K38" i="12"/>
  <c r="K43" i="12"/>
  <c r="K35" i="12"/>
  <c r="K37" i="12"/>
  <c r="N39" i="18"/>
  <c r="P39" i="18" s="1"/>
  <c r="N104" i="20"/>
  <c r="P104" i="20" s="1"/>
  <c r="N102" i="20"/>
  <c r="P102" i="20" s="1"/>
  <c r="N42" i="15"/>
  <c r="P42" i="15" s="1"/>
  <c r="N41" i="15"/>
  <c r="P41" i="15" s="1"/>
  <c r="N37" i="31"/>
  <c r="P37" i="31" s="1"/>
  <c r="N98" i="31"/>
  <c r="P98" i="31" s="1"/>
  <c r="N84" i="31"/>
  <c r="N97" i="32"/>
  <c r="N40" i="27"/>
  <c r="K44" i="16"/>
  <c r="N39" i="22"/>
  <c r="P39" i="22" s="1"/>
  <c r="N38" i="22"/>
  <c r="P38" i="22" s="1"/>
  <c r="N105" i="22"/>
  <c r="P105" i="22" s="1"/>
  <c r="N97" i="22"/>
  <c r="P97" i="22" s="1"/>
  <c r="N99" i="30"/>
  <c r="P99" i="30" s="1"/>
  <c r="N34" i="32"/>
  <c r="N41" i="32"/>
  <c r="N41" i="20"/>
  <c r="P41" i="20" s="1"/>
  <c r="N92" i="16"/>
  <c r="P92" i="16"/>
  <c r="P90" i="16"/>
  <c r="N90" i="16"/>
  <c r="P86" i="16"/>
  <c r="N86" i="16"/>
  <c r="N96" i="15"/>
  <c r="P96" i="15"/>
  <c r="N85" i="15"/>
  <c r="P85" i="15" s="1"/>
  <c r="P90" i="15"/>
  <c r="N90" i="15"/>
  <c r="N96" i="28"/>
  <c r="P96" i="28" s="1"/>
  <c r="N84" i="28"/>
  <c r="N91" i="28"/>
  <c r="P91" i="28" s="1"/>
  <c r="C84" i="5"/>
  <c r="E84" i="5"/>
  <c r="D84" i="5"/>
  <c r="H84" i="5"/>
  <c r="B84" i="5"/>
  <c r="F84" i="5"/>
  <c r="G84" i="5"/>
  <c r="J84" i="5"/>
  <c r="I84" i="5"/>
  <c r="Y5" i="2"/>
  <c r="Y7" i="2"/>
  <c r="Y6" i="2"/>
  <c r="Y3" i="2"/>
  <c r="Y4" i="2"/>
  <c r="I84" i="2"/>
  <c r="C84" i="2"/>
  <c r="J84" i="2"/>
  <c r="F84" i="2"/>
  <c r="B84" i="2"/>
  <c r="D84" i="2"/>
  <c r="G84" i="2"/>
  <c r="E84" i="2"/>
  <c r="H84" i="2"/>
  <c r="N103" i="25"/>
  <c r="N98" i="25"/>
  <c r="P98" i="25" s="1"/>
  <c r="N93" i="25"/>
  <c r="K44" i="26"/>
  <c r="N33" i="26" s="1"/>
  <c r="N91" i="18"/>
  <c r="P91" i="18" s="1"/>
  <c r="N101" i="18"/>
  <c r="P101" i="18" s="1"/>
  <c r="N105" i="18"/>
  <c r="P105" i="18" s="1"/>
  <c r="N40" i="30"/>
  <c r="P40" i="30" s="1"/>
  <c r="N33" i="30"/>
  <c r="P33" i="30" s="1"/>
  <c r="K44" i="28"/>
  <c r="K74" i="4"/>
  <c r="N73" i="4" s="1"/>
  <c r="K39" i="14"/>
  <c r="K36" i="14"/>
  <c r="K42" i="14"/>
  <c r="K43" i="14"/>
  <c r="K35" i="14"/>
  <c r="K34" i="14"/>
  <c r="K37" i="14"/>
  <c r="K32" i="14"/>
  <c r="K40" i="14"/>
  <c r="K33" i="14"/>
  <c r="K38" i="14"/>
  <c r="K41" i="14"/>
  <c r="N39" i="28"/>
  <c r="P39" i="28" s="1"/>
  <c r="N37" i="28"/>
  <c r="P37" i="28" s="1"/>
  <c r="P37" i="17"/>
  <c r="N37" i="17"/>
  <c r="N38" i="16"/>
  <c r="P38" i="16" s="1"/>
  <c r="N36" i="16"/>
  <c r="P36" i="16" s="1"/>
  <c r="N102" i="26"/>
  <c r="P102" i="26" s="1"/>
  <c r="N97" i="29"/>
  <c r="P97" i="29" s="1"/>
  <c r="Q6" i="5"/>
  <c r="Q5" i="5"/>
  <c r="Q3" i="5"/>
  <c r="Q4" i="5"/>
  <c r="Q7" i="5"/>
  <c r="P71" i="11"/>
  <c r="Q5" i="2"/>
  <c r="Q7" i="2"/>
  <c r="Q6" i="2"/>
  <c r="Q3" i="2"/>
  <c r="Q4" i="2"/>
  <c r="N88" i="17"/>
  <c r="P88" i="17" s="1"/>
  <c r="N94" i="17"/>
  <c r="P94" i="17" s="1"/>
  <c r="P99" i="17"/>
  <c r="N99" i="17"/>
  <c r="N35" i="19"/>
  <c r="P35" i="19" s="1"/>
  <c r="N40" i="19"/>
  <c r="P40" i="19" s="1"/>
  <c r="N99" i="19"/>
  <c r="P99" i="19" s="1"/>
  <c r="N32" i="18"/>
  <c r="P32" i="18" s="1"/>
  <c r="Q8" i="18" s="1"/>
  <c r="Q9" i="18" s="1"/>
  <c r="N43" i="18"/>
  <c r="P43" i="18" s="1"/>
  <c r="N101" i="20"/>
  <c r="P101" i="20" s="1"/>
  <c r="N34" i="15"/>
  <c r="P34" i="15" s="1"/>
  <c r="N38" i="15"/>
  <c r="P38" i="15"/>
  <c r="N38" i="31"/>
  <c r="P38" i="31" s="1"/>
  <c r="N36" i="31"/>
  <c r="P36" i="31" s="1"/>
  <c r="N88" i="31"/>
  <c r="N92" i="31"/>
  <c r="P92" i="31" s="1"/>
  <c r="N105" i="31"/>
  <c r="N103" i="32"/>
  <c r="N36" i="27"/>
  <c r="P36" i="27" s="1"/>
  <c r="N38" i="25"/>
  <c r="P38" i="25" s="1"/>
  <c r="N34" i="22"/>
  <c r="P34" i="22" s="1"/>
  <c r="N42" i="22"/>
  <c r="P42" i="22" s="1"/>
  <c r="M39" i="13"/>
  <c r="M37" i="13"/>
  <c r="M40" i="13"/>
  <c r="M34" i="13"/>
  <c r="M42" i="13"/>
  <c r="M32" i="13"/>
  <c r="M38" i="13"/>
  <c r="M41" i="13"/>
  <c r="M33" i="13"/>
  <c r="M36" i="13"/>
  <c r="M43" i="13"/>
  <c r="M35" i="13"/>
  <c r="N106" i="22"/>
  <c r="P106" i="22" s="1"/>
  <c r="N84" i="22"/>
  <c r="N96" i="30"/>
  <c r="P96" i="30" s="1"/>
  <c r="N100" i="30"/>
  <c r="P100" i="30" s="1"/>
  <c r="N39" i="26"/>
  <c r="P39" i="26" s="1"/>
  <c r="N37" i="32"/>
  <c r="N36" i="32"/>
  <c r="M86" i="9"/>
  <c r="M87" i="9"/>
  <c r="M96" i="9"/>
  <c r="M103" i="9"/>
  <c r="M101" i="9"/>
  <c r="M100" i="9"/>
  <c r="M105" i="9"/>
  <c r="M88" i="9"/>
  <c r="M107" i="9"/>
  <c r="M102" i="9"/>
  <c r="M91" i="9"/>
  <c r="M89" i="9"/>
  <c r="M93" i="9"/>
  <c r="M104" i="9"/>
  <c r="M95" i="9"/>
  <c r="M85" i="9"/>
  <c r="N85" i="9" s="1"/>
  <c r="P85" i="9" s="1"/>
  <c r="M90" i="9"/>
  <c r="M99" i="9"/>
  <c r="M106" i="9"/>
  <c r="M94" i="9"/>
  <c r="M92" i="9"/>
  <c r="M98" i="9"/>
  <c r="M97" i="9"/>
  <c r="M84" i="9"/>
  <c r="N42" i="20"/>
  <c r="P42" i="20" s="1"/>
  <c r="N35" i="20"/>
  <c r="P35" i="20" s="1"/>
  <c r="M94" i="14"/>
  <c r="M91" i="14"/>
  <c r="M89" i="14"/>
  <c r="M92" i="14"/>
  <c r="M105" i="14"/>
  <c r="M104" i="14"/>
  <c r="M88" i="14"/>
  <c r="M85" i="14"/>
  <c r="M99" i="14"/>
  <c r="M95" i="14"/>
  <c r="M96" i="14"/>
  <c r="M87" i="14"/>
  <c r="M101" i="14"/>
  <c r="M103" i="14"/>
  <c r="M106" i="14"/>
  <c r="M98" i="14"/>
  <c r="M97" i="14"/>
  <c r="M102" i="14"/>
  <c r="M86" i="14"/>
  <c r="M107" i="14"/>
  <c r="M100" i="14"/>
  <c r="M93" i="14"/>
  <c r="M90" i="14"/>
  <c r="M84" i="14"/>
  <c r="N89" i="16"/>
  <c r="P89" i="16"/>
  <c r="N95" i="16"/>
  <c r="P95" i="16" s="1"/>
  <c r="N107" i="16"/>
  <c r="P107" i="16"/>
  <c r="K44" i="21"/>
  <c r="N37" i="21" s="1"/>
  <c r="P92" i="15"/>
  <c r="N92" i="15"/>
  <c r="N88" i="15"/>
  <c r="P88" i="15" s="1"/>
  <c r="P87" i="15"/>
  <c r="N87" i="15"/>
  <c r="N105" i="28"/>
  <c r="N85" i="28"/>
  <c r="N107" i="28"/>
  <c r="M40" i="9"/>
  <c r="M39" i="9"/>
  <c r="M38" i="9"/>
  <c r="M35" i="9"/>
  <c r="M36" i="9"/>
  <c r="M33" i="9"/>
  <c r="M34" i="9"/>
  <c r="M42" i="9"/>
  <c r="M32" i="9"/>
  <c r="M37" i="9"/>
  <c r="M43" i="9"/>
  <c r="M41" i="9"/>
  <c r="N102" i="25"/>
  <c r="N90" i="25"/>
  <c r="N85" i="25"/>
  <c r="P107" i="18"/>
  <c r="N107" i="18"/>
  <c r="N95" i="18"/>
  <c r="P95" i="18" s="1"/>
  <c r="N90" i="18"/>
  <c r="P90" i="18" s="1"/>
  <c r="N36" i="30"/>
  <c r="P36" i="30" s="1"/>
  <c r="N39" i="30"/>
  <c r="P39" i="30" s="1"/>
  <c r="Q7" i="4"/>
  <c r="Q6" i="4"/>
  <c r="Q4" i="4"/>
  <c r="Q5" i="4"/>
  <c r="Q3" i="4"/>
  <c r="N32" i="28"/>
  <c r="P32" i="28" s="1"/>
  <c r="Q8" i="28" s="1"/>
  <c r="Q9" i="28" s="1"/>
  <c r="N34" i="17"/>
  <c r="P34" i="17"/>
  <c r="N41" i="17"/>
  <c r="P41" i="17"/>
  <c r="N32" i="16"/>
  <c r="P32" i="16" s="1"/>
  <c r="N34" i="16"/>
  <c r="P34" i="16" s="1"/>
  <c r="M36" i="10"/>
  <c r="M34" i="10"/>
  <c r="M35" i="10"/>
  <c r="M33" i="10"/>
  <c r="M42" i="10"/>
  <c r="M38" i="10"/>
  <c r="M37" i="10"/>
  <c r="M40" i="10"/>
  <c r="M41" i="10"/>
  <c r="M32" i="10"/>
  <c r="M39" i="10"/>
  <c r="M43" i="10"/>
  <c r="K89" i="10"/>
  <c r="K93" i="10"/>
  <c r="K94" i="10"/>
  <c r="K84" i="10"/>
  <c r="K106" i="10"/>
  <c r="K96" i="10"/>
  <c r="K86" i="10"/>
  <c r="K87" i="10"/>
  <c r="K105" i="10"/>
  <c r="K85" i="10"/>
  <c r="K98" i="10"/>
  <c r="K104" i="10"/>
  <c r="K97" i="10"/>
  <c r="K99" i="10"/>
  <c r="K92" i="10"/>
  <c r="K102" i="10"/>
  <c r="K91" i="10"/>
  <c r="K101" i="10"/>
  <c r="K88" i="10"/>
  <c r="K100" i="10"/>
  <c r="K107" i="10"/>
  <c r="K90" i="10"/>
  <c r="K95" i="10"/>
  <c r="K103" i="10"/>
  <c r="N100" i="26"/>
  <c r="P100" i="26" s="1"/>
  <c r="N107" i="29"/>
  <c r="P107" i="29" s="1"/>
  <c r="K108" i="21"/>
  <c r="N100" i="21" s="1"/>
  <c r="N101" i="17"/>
  <c r="P101" i="17" s="1"/>
  <c r="N87" i="17"/>
  <c r="P87" i="17" s="1"/>
  <c r="N93" i="17"/>
  <c r="P93" i="17"/>
  <c r="N38" i="19"/>
  <c r="P38" i="19" s="1"/>
  <c r="N40" i="18"/>
  <c r="P40" i="18" s="1"/>
  <c r="N33" i="18"/>
  <c r="P33" i="18" s="1"/>
  <c r="AC3" i="4"/>
  <c r="AC5" i="4"/>
  <c r="AC7" i="4"/>
  <c r="AC4" i="4"/>
  <c r="AC6" i="4"/>
  <c r="N98" i="20"/>
  <c r="P98" i="20" s="1"/>
  <c r="N32" i="15"/>
  <c r="P32" i="15"/>
  <c r="Q8" i="15" s="1"/>
  <c r="Q9" i="15" s="1"/>
  <c r="N43" i="31"/>
  <c r="P43" i="31" s="1"/>
  <c r="N39" i="31"/>
  <c r="P39" i="31" s="1"/>
  <c r="N91" i="31"/>
  <c r="P91" i="31" s="1"/>
  <c r="N94" i="31"/>
  <c r="P94" i="31" s="1"/>
  <c r="N85" i="31"/>
  <c r="K108" i="20"/>
  <c r="N85" i="20" s="1"/>
  <c r="N32" i="27"/>
  <c r="N43" i="22"/>
  <c r="P43" i="22" s="1"/>
  <c r="N35" i="22"/>
  <c r="P35" i="22" s="1"/>
  <c r="N101" i="22"/>
  <c r="P101" i="22" s="1"/>
  <c r="N98" i="22"/>
  <c r="P98" i="22" s="1"/>
  <c r="N95" i="30"/>
  <c r="P95" i="30" s="1"/>
  <c r="N106" i="30"/>
  <c r="P106" i="30" s="1"/>
  <c r="N36" i="26"/>
  <c r="P36" i="26" s="1"/>
  <c r="N38" i="26"/>
  <c r="P38" i="26" s="1"/>
  <c r="N42" i="32"/>
  <c r="N35" i="30"/>
  <c r="P35" i="30" s="1"/>
  <c r="N39" i="20"/>
  <c r="P39" i="20" s="1"/>
  <c r="N40" i="20"/>
  <c r="P40" i="20" s="1"/>
  <c r="P99" i="16"/>
  <c r="N99" i="16"/>
  <c r="N91" i="16"/>
  <c r="P91" i="16" s="1"/>
  <c r="P88" i="16"/>
  <c r="N88" i="16"/>
  <c r="N54" i="10"/>
  <c r="N107" i="15"/>
  <c r="P107" i="15" s="1"/>
  <c r="N103" i="15"/>
  <c r="P103" i="15"/>
  <c r="N102" i="15"/>
  <c r="P102" i="15"/>
  <c r="N103" i="28"/>
  <c r="N92" i="28"/>
  <c r="P92" i="28" s="1"/>
  <c r="N98" i="28"/>
  <c r="P98" i="28" s="1"/>
  <c r="N88" i="25"/>
  <c r="N91" i="25"/>
  <c r="N104" i="25"/>
  <c r="P87" i="18"/>
  <c r="N87" i="18"/>
  <c r="N86" i="18"/>
  <c r="P86" i="18" s="1"/>
  <c r="N100" i="18"/>
  <c r="P100" i="18" s="1"/>
  <c r="N37" i="30"/>
  <c r="P37" i="30" s="1"/>
  <c r="N43" i="30"/>
  <c r="P43" i="30" s="1"/>
  <c r="K44" i="17"/>
  <c r="N38" i="28"/>
  <c r="P38" i="28" s="1"/>
  <c r="N39" i="17"/>
  <c r="P39" i="17" s="1"/>
  <c r="N42" i="17"/>
  <c r="P42" i="17"/>
  <c r="N35" i="16"/>
  <c r="P35" i="16"/>
  <c r="K95" i="7"/>
  <c r="K92" i="7"/>
  <c r="K98" i="7"/>
  <c r="K107" i="7"/>
  <c r="K102" i="7"/>
  <c r="K91" i="7"/>
  <c r="K96" i="7"/>
  <c r="K101" i="7"/>
  <c r="K87" i="7"/>
  <c r="K106" i="7"/>
  <c r="K88" i="7"/>
  <c r="K94" i="7"/>
  <c r="K105" i="7"/>
  <c r="K97" i="7"/>
  <c r="K84" i="7"/>
  <c r="K99" i="7"/>
  <c r="K100" i="7"/>
  <c r="K93" i="7"/>
  <c r="K104" i="7"/>
  <c r="K89" i="7"/>
  <c r="K90" i="7"/>
  <c r="K85" i="7"/>
  <c r="K86" i="7"/>
  <c r="K103" i="7"/>
  <c r="N97" i="26"/>
  <c r="P97" i="26" s="1"/>
  <c r="N100" i="29"/>
  <c r="P100" i="29" s="1"/>
  <c r="N95" i="29"/>
  <c r="N102" i="29"/>
  <c r="P102" i="29" s="1"/>
  <c r="K97" i="8"/>
  <c r="K84" i="8"/>
  <c r="K106" i="8"/>
  <c r="K100" i="8"/>
  <c r="K107" i="8"/>
  <c r="K87" i="8"/>
  <c r="K95" i="8"/>
  <c r="K94" i="8"/>
  <c r="K102" i="8"/>
  <c r="K98" i="8"/>
  <c r="K105" i="8"/>
  <c r="K88" i="8"/>
  <c r="K90" i="8"/>
  <c r="K89" i="8"/>
  <c r="K85" i="8"/>
  <c r="K91" i="8"/>
  <c r="K93" i="8"/>
  <c r="K92" i="8"/>
  <c r="K103" i="8"/>
  <c r="K99" i="8"/>
  <c r="K104" i="8"/>
  <c r="K86" i="8"/>
  <c r="K101" i="8"/>
  <c r="K96" i="8"/>
  <c r="N105" i="17"/>
  <c r="P105" i="17"/>
  <c r="N107" i="17"/>
  <c r="P107" i="17" s="1"/>
  <c r="N103" i="17"/>
  <c r="P103" i="17"/>
  <c r="N36" i="18"/>
  <c r="P36" i="18" s="1"/>
  <c r="N42" i="18"/>
  <c r="P42" i="18" s="1"/>
  <c r="J32" i="4"/>
  <c r="H32" i="4"/>
  <c r="F32" i="4"/>
  <c r="G32" i="4"/>
  <c r="B32" i="4"/>
  <c r="E32" i="4"/>
  <c r="C32" i="4"/>
  <c r="D32" i="4"/>
  <c r="K33" i="6"/>
  <c r="K39" i="6"/>
  <c r="K41" i="6"/>
  <c r="K38" i="6"/>
  <c r="K42" i="6"/>
  <c r="K37" i="6"/>
  <c r="K35" i="6"/>
  <c r="K32" i="6"/>
  <c r="K36" i="6"/>
  <c r="K40" i="6"/>
  <c r="K34" i="6"/>
  <c r="K43" i="6"/>
  <c r="N97" i="20"/>
  <c r="P97" i="20" s="1"/>
  <c r="N107" i="20"/>
  <c r="P107" i="20" s="1"/>
  <c r="N37" i="15"/>
  <c r="P37" i="15"/>
  <c r="M94" i="13"/>
  <c r="M85" i="13"/>
  <c r="M99" i="13"/>
  <c r="M96" i="13"/>
  <c r="M101" i="13"/>
  <c r="M93" i="13"/>
  <c r="M102" i="13"/>
  <c r="M97" i="13"/>
  <c r="M87" i="13"/>
  <c r="M104" i="13"/>
  <c r="M95" i="13"/>
  <c r="M86" i="13"/>
  <c r="M106" i="13"/>
  <c r="M92" i="13"/>
  <c r="M100" i="13"/>
  <c r="M105" i="13"/>
  <c r="M98" i="13"/>
  <c r="M89" i="13"/>
  <c r="M90" i="13"/>
  <c r="M103" i="13"/>
  <c r="M88" i="13"/>
  <c r="M91" i="13"/>
  <c r="M84" i="13"/>
  <c r="M107" i="13"/>
  <c r="N34" i="31"/>
  <c r="P34" i="31" s="1"/>
  <c r="N42" i="31"/>
  <c r="P42" i="31" s="1"/>
  <c r="N93" i="31"/>
  <c r="P93" i="31" s="1"/>
  <c r="N104" i="31"/>
  <c r="K44" i="19"/>
  <c r="N34" i="19" s="1"/>
  <c r="N91" i="32"/>
  <c r="P91" i="32" s="1"/>
  <c r="N106" i="32"/>
  <c r="N33" i="27"/>
  <c r="N42" i="27"/>
  <c r="M107" i="8"/>
  <c r="M105" i="8"/>
  <c r="M101" i="8"/>
  <c r="M104" i="8"/>
  <c r="M106" i="8"/>
  <c r="M92" i="8"/>
  <c r="M98" i="8"/>
  <c r="M88" i="8"/>
  <c r="M84" i="8"/>
  <c r="M103" i="8"/>
  <c r="M85" i="8"/>
  <c r="M96" i="8"/>
  <c r="M100" i="8"/>
  <c r="M93" i="8"/>
  <c r="M91" i="8"/>
  <c r="M90" i="8"/>
  <c r="M86" i="8"/>
  <c r="M94" i="8"/>
  <c r="M95" i="8"/>
  <c r="M99" i="8"/>
  <c r="M102" i="8"/>
  <c r="M89" i="8"/>
  <c r="M87" i="8"/>
  <c r="M97" i="8"/>
  <c r="N32" i="25"/>
  <c r="N35" i="29"/>
  <c r="P35" i="29" s="1"/>
  <c r="N37" i="22"/>
  <c r="P37" i="22" s="1"/>
  <c r="N32" i="22"/>
  <c r="P32" i="22" s="1"/>
  <c r="N104" i="22"/>
  <c r="P104" i="22" s="1"/>
  <c r="N100" i="22"/>
  <c r="P100" i="22" s="1"/>
  <c r="N103" i="22"/>
  <c r="P103" i="22" s="1"/>
  <c r="N104" i="30"/>
  <c r="P104" i="30" s="1"/>
  <c r="N102" i="30"/>
  <c r="P102" i="30" s="1"/>
  <c r="N98" i="30"/>
  <c r="P98" i="30" s="1"/>
  <c r="N34" i="26"/>
  <c r="N38" i="32"/>
  <c r="P38" i="32" s="1"/>
  <c r="N58" i="9"/>
  <c r="M38" i="8"/>
  <c r="M37" i="8"/>
  <c r="M35" i="8"/>
  <c r="M33" i="8"/>
  <c r="M34" i="8"/>
  <c r="M32" i="8"/>
  <c r="M42" i="8"/>
  <c r="M36" i="8"/>
  <c r="M41" i="8"/>
  <c r="M39" i="8"/>
  <c r="M40" i="8"/>
  <c r="M43" i="8"/>
  <c r="N34" i="20"/>
  <c r="P34" i="20" s="1"/>
  <c r="N36" i="20"/>
  <c r="P36" i="20" s="1"/>
  <c r="K44" i="29"/>
  <c r="N36" i="29" s="1"/>
  <c r="N84" i="16"/>
  <c r="P84" i="16" s="1"/>
  <c r="N94" i="16"/>
  <c r="P94" i="16" s="1"/>
  <c r="N106" i="16"/>
  <c r="P106" i="16" s="1"/>
  <c r="K108" i="31"/>
  <c r="N106" i="31" s="1"/>
  <c r="N105" i="15"/>
  <c r="P105" i="15"/>
  <c r="N93" i="15"/>
  <c r="P93" i="15"/>
  <c r="N86" i="15"/>
  <c r="P86" i="15" s="1"/>
  <c r="K41" i="11"/>
  <c r="K39" i="11"/>
  <c r="K36" i="11"/>
  <c r="K42" i="11"/>
  <c r="K38" i="11"/>
  <c r="K32" i="11"/>
  <c r="K43" i="11"/>
  <c r="K33" i="11"/>
  <c r="K37" i="11"/>
  <c r="K35" i="11"/>
  <c r="K34" i="11"/>
  <c r="K40" i="11"/>
  <c r="K108" i="29"/>
  <c r="N91" i="29" s="1"/>
  <c r="N90" i="28"/>
  <c r="P90" i="28" s="1"/>
  <c r="N102" i="28"/>
  <c r="N100" i="28"/>
  <c r="P100" i="28" s="1"/>
  <c r="M103" i="10"/>
  <c r="M96" i="10"/>
  <c r="M88" i="10"/>
  <c r="M84" i="10"/>
  <c r="M92" i="10"/>
  <c r="M101" i="10"/>
  <c r="M107" i="10"/>
  <c r="M105" i="10"/>
  <c r="M90" i="10"/>
  <c r="M91" i="10"/>
  <c r="M106" i="10"/>
  <c r="M94" i="10"/>
  <c r="M89" i="10"/>
  <c r="M86" i="10"/>
  <c r="M102" i="10"/>
  <c r="M99" i="10"/>
  <c r="M104" i="10"/>
  <c r="M100" i="10"/>
  <c r="M93" i="10"/>
  <c r="M87" i="10"/>
  <c r="M98" i="10"/>
  <c r="M95" i="10"/>
  <c r="M97" i="10"/>
  <c r="M85" i="10"/>
  <c r="U6" i="5"/>
  <c r="U7" i="5"/>
  <c r="U3" i="5"/>
  <c r="U5" i="5"/>
  <c r="U4" i="5"/>
  <c r="K37" i="9"/>
  <c r="K36" i="9"/>
  <c r="K41" i="9"/>
  <c r="K43" i="9"/>
  <c r="K32" i="9"/>
  <c r="K35" i="9"/>
  <c r="K38" i="9"/>
  <c r="K40" i="9"/>
  <c r="K39" i="9"/>
  <c r="K34" i="9"/>
  <c r="K33" i="9"/>
  <c r="K42" i="9"/>
  <c r="N95" i="27"/>
  <c r="P95" i="27" s="1"/>
  <c r="N92" i="27"/>
  <c r="P92" i="27" s="1"/>
  <c r="N99" i="25"/>
  <c r="P99" i="25" s="1"/>
  <c r="N94" i="25"/>
  <c r="N97" i="25"/>
  <c r="P97" i="25" s="1"/>
  <c r="N97" i="18"/>
  <c r="P97" i="18" s="1"/>
  <c r="N99" i="18"/>
  <c r="P99" i="18"/>
  <c r="N89" i="18"/>
  <c r="P89" i="18" s="1"/>
  <c r="N34" i="30"/>
  <c r="P34" i="30" s="1"/>
  <c r="K96" i="11"/>
  <c r="K105" i="11"/>
  <c r="K87" i="11"/>
  <c r="K86" i="11"/>
  <c r="K100" i="11"/>
  <c r="K93" i="11"/>
  <c r="K91" i="11"/>
  <c r="K97" i="11"/>
  <c r="K101" i="11"/>
  <c r="K90" i="11"/>
  <c r="K85" i="11"/>
  <c r="K88" i="11"/>
  <c r="K102" i="11"/>
  <c r="K103" i="11"/>
  <c r="K106" i="11"/>
  <c r="K84" i="11"/>
  <c r="K98" i="11"/>
  <c r="K89" i="11"/>
  <c r="K95" i="11"/>
  <c r="K107" i="11"/>
  <c r="K99" i="11"/>
  <c r="K92" i="11"/>
  <c r="K104" i="11"/>
  <c r="K94" i="11"/>
  <c r="P60" i="34"/>
  <c r="S58" i="34" s="1"/>
  <c r="P74" i="34"/>
  <c r="S73" i="34" s="1"/>
  <c r="S72" i="34"/>
  <c r="P44" i="34"/>
  <c r="S42" i="34" s="1"/>
  <c r="G16" i="46"/>
  <c r="F16" i="46" s="1"/>
  <c r="D17" i="46"/>
  <c r="H17" i="46"/>
  <c r="W14" i="45" s="1"/>
  <c r="E15" i="46"/>
  <c r="U84" i="34"/>
  <c r="R57" i="26"/>
  <c r="R54" i="26"/>
  <c r="R58" i="26"/>
  <c r="R56" i="26"/>
  <c r="R59" i="26"/>
  <c r="R55" i="26"/>
  <c r="R55" i="28"/>
  <c r="R54" i="28"/>
  <c r="R56" i="28"/>
  <c r="R59" i="28"/>
  <c r="R58" i="28"/>
  <c r="R57" i="28"/>
  <c r="R59" i="15"/>
  <c r="R56" i="15"/>
  <c r="R54" i="15"/>
  <c r="R57" i="15"/>
  <c r="R58" i="15"/>
  <c r="R55" i="15"/>
  <c r="R59" i="31"/>
  <c r="R56" i="31"/>
  <c r="R57" i="31"/>
  <c r="R54" i="31"/>
  <c r="R58" i="31"/>
  <c r="R55" i="31"/>
  <c r="P108" i="34"/>
  <c r="S88" i="34" s="1"/>
  <c r="M93" i="6"/>
  <c r="M102" i="6"/>
  <c r="M86" i="6"/>
  <c r="M85" i="6"/>
  <c r="M105" i="6"/>
  <c r="M84" i="6"/>
  <c r="M98" i="6"/>
  <c r="M104" i="6"/>
  <c r="M97" i="6"/>
  <c r="M103" i="6"/>
  <c r="M99" i="6"/>
  <c r="M96" i="6"/>
  <c r="M89" i="6"/>
  <c r="M90" i="6"/>
  <c r="M88" i="6"/>
  <c r="M100" i="6"/>
  <c r="M87" i="6"/>
  <c r="M106" i="6"/>
  <c r="M107" i="6"/>
  <c r="M92" i="6"/>
  <c r="M94" i="6"/>
  <c r="M101" i="6"/>
  <c r="M91" i="6"/>
  <c r="M95" i="6"/>
  <c r="K106" i="6"/>
  <c r="K88" i="6"/>
  <c r="K97" i="6"/>
  <c r="K103" i="6"/>
  <c r="K98" i="6"/>
  <c r="K107" i="6"/>
  <c r="K89" i="6"/>
  <c r="K90" i="6"/>
  <c r="K99" i="6"/>
  <c r="K92" i="6"/>
  <c r="K101" i="6"/>
  <c r="K102" i="6"/>
  <c r="K91" i="6"/>
  <c r="K104" i="6"/>
  <c r="K93" i="6"/>
  <c r="K94" i="6"/>
  <c r="K87" i="6"/>
  <c r="K85" i="6"/>
  <c r="K86" i="6"/>
  <c r="K100" i="6"/>
  <c r="K95" i="6"/>
  <c r="K96" i="6"/>
  <c r="K105" i="6"/>
  <c r="K84" i="6"/>
  <c r="Y5" i="5"/>
  <c r="Y3" i="5"/>
  <c r="Y6" i="5"/>
  <c r="Y7" i="5"/>
  <c r="Y4" i="5"/>
  <c r="AC9" i="10"/>
  <c r="Y9" i="10"/>
  <c r="V8" i="3"/>
  <c r="V7" i="3"/>
  <c r="V4" i="3"/>
  <c r="V6" i="3"/>
  <c r="V5" i="3"/>
  <c r="N87" i="19" l="1"/>
  <c r="N90" i="19"/>
  <c r="N89" i="19"/>
  <c r="E88" i="52"/>
  <c r="E89" i="52" s="1"/>
  <c r="E90" i="52" s="1"/>
  <c r="F60" i="52"/>
  <c r="F61" i="52" s="1"/>
  <c r="F62" i="52" s="1"/>
  <c r="D88" i="52"/>
  <c r="D89" i="52" s="1"/>
  <c r="D90" i="52" s="1"/>
  <c r="E60" i="52"/>
  <c r="E61" i="52" s="1"/>
  <c r="E62" i="52" s="1"/>
  <c r="G60" i="52"/>
  <c r="G61" i="52" s="1"/>
  <c r="D60" i="52"/>
  <c r="D61" i="52" s="1"/>
  <c r="D62" i="52" s="1"/>
  <c r="C60" i="52"/>
  <c r="C61" i="52" s="1"/>
  <c r="C62" i="52" s="1"/>
  <c r="B60" i="52"/>
  <c r="B61" i="52" s="1"/>
  <c r="B62" i="52" s="1"/>
  <c r="H38" i="52"/>
  <c r="W41" i="52" s="1"/>
  <c r="C88" i="52"/>
  <c r="C89" i="52" s="1"/>
  <c r="C90" i="52" s="1"/>
  <c r="B88" i="52"/>
  <c r="B89" i="52" s="1"/>
  <c r="B90" i="52" s="1"/>
  <c r="G88" i="52"/>
  <c r="G89" i="52" s="1"/>
  <c r="G90" i="52" s="1"/>
  <c r="I88" i="52"/>
  <c r="I89" i="52" s="1"/>
  <c r="H88" i="52"/>
  <c r="H89" i="52" s="1"/>
  <c r="H90" i="52" s="1"/>
  <c r="T32" i="52"/>
  <c r="U8" i="52" s="1"/>
  <c r="U9" i="52" s="1"/>
  <c r="N89" i="30"/>
  <c r="N87" i="31"/>
  <c r="N85" i="30"/>
  <c r="N103" i="31"/>
  <c r="F88" i="52"/>
  <c r="F89" i="52" s="1"/>
  <c r="F90" i="52" s="1"/>
  <c r="N86" i="29"/>
  <c r="N107" i="31"/>
  <c r="N84" i="29"/>
  <c r="N107" i="30"/>
  <c r="N84" i="30"/>
  <c r="N88" i="29"/>
  <c r="N92" i="29"/>
  <c r="N94" i="30"/>
  <c r="N102" i="31"/>
  <c r="N87" i="29"/>
  <c r="N90" i="29"/>
  <c r="N87" i="30"/>
  <c r="N90" i="30"/>
  <c r="N85" i="29"/>
  <c r="N86" i="30"/>
  <c r="N93" i="29"/>
  <c r="N88" i="30"/>
  <c r="N94" i="29"/>
  <c r="N89" i="29"/>
  <c r="N92" i="30"/>
  <c r="N86" i="31"/>
  <c r="C79" i="52"/>
  <c r="B79" i="52"/>
  <c r="T71" i="52"/>
  <c r="D79" i="52"/>
  <c r="N95" i="26"/>
  <c r="N86" i="26"/>
  <c r="N92" i="32"/>
  <c r="N100" i="32"/>
  <c r="N89" i="32"/>
  <c r="O54" i="27"/>
  <c r="N96" i="32"/>
  <c r="N94" i="32"/>
  <c r="N84" i="32"/>
  <c r="N107" i="32"/>
  <c r="N88" i="32"/>
  <c r="N99" i="32"/>
  <c r="N87" i="32"/>
  <c r="N104" i="32"/>
  <c r="N93" i="32"/>
  <c r="N95" i="32"/>
  <c r="N85" i="32"/>
  <c r="N102" i="32"/>
  <c r="N91" i="26"/>
  <c r="N89" i="26"/>
  <c r="N104" i="26"/>
  <c r="N87" i="26"/>
  <c r="N107" i="26"/>
  <c r="N84" i="26"/>
  <c r="N92" i="26"/>
  <c r="N88" i="26"/>
  <c r="B59" i="27"/>
  <c r="N103" i="26"/>
  <c r="N93" i="26"/>
  <c r="N106" i="26"/>
  <c r="N105" i="26"/>
  <c r="N94" i="26"/>
  <c r="N90" i="26"/>
  <c r="N96" i="26"/>
  <c r="N96" i="27"/>
  <c r="N106" i="27"/>
  <c r="N90" i="21"/>
  <c r="G59" i="27"/>
  <c r="N84" i="27"/>
  <c r="N101" i="21"/>
  <c r="N102" i="27"/>
  <c r="N85" i="27"/>
  <c r="N100" i="27"/>
  <c r="N101" i="27"/>
  <c r="N105" i="27"/>
  <c r="N104" i="27"/>
  <c r="N97" i="27"/>
  <c r="N103" i="27"/>
  <c r="N88" i="27"/>
  <c r="N107" i="27"/>
  <c r="N90" i="27"/>
  <c r="N91" i="27"/>
  <c r="N98" i="27"/>
  <c r="N86" i="27"/>
  <c r="N89" i="27"/>
  <c r="N33" i="25"/>
  <c r="N85" i="22"/>
  <c r="N87" i="22"/>
  <c r="N90" i="22"/>
  <c r="N88" i="22"/>
  <c r="N35" i="25"/>
  <c r="N95" i="22"/>
  <c r="N41" i="26"/>
  <c r="N34" i="25"/>
  <c r="N93" i="22"/>
  <c r="N42" i="25"/>
  <c r="N86" i="22"/>
  <c r="N92" i="22"/>
  <c r="N94" i="22"/>
  <c r="N43" i="25"/>
  <c r="N89" i="22"/>
  <c r="N103" i="19"/>
  <c r="N99" i="21"/>
  <c r="H85" i="29"/>
  <c r="H86" i="29" s="1"/>
  <c r="H87" i="29" s="1"/>
  <c r="N101" i="19"/>
  <c r="N105" i="19"/>
  <c r="N84" i="21"/>
  <c r="N33" i="29"/>
  <c r="N104" i="19"/>
  <c r="N86" i="19"/>
  <c r="N107" i="19"/>
  <c r="N84" i="19"/>
  <c r="N102" i="19"/>
  <c r="N86" i="20"/>
  <c r="N91" i="19"/>
  <c r="N94" i="21"/>
  <c r="N91" i="20"/>
  <c r="N43" i="19"/>
  <c r="N85" i="19"/>
  <c r="N92" i="19"/>
  <c r="N93" i="21"/>
  <c r="N106" i="19"/>
  <c r="N88" i="19"/>
  <c r="N98" i="21"/>
  <c r="N94" i="19"/>
  <c r="N93" i="20"/>
  <c r="C59" i="32"/>
  <c r="H85" i="25"/>
  <c r="H86" i="25" s="1"/>
  <c r="N92" i="20"/>
  <c r="N89" i="21"/>
  <c r="N107" i="21"/>
  <c r="N104" i="21"/>
  <c r="N96" i="21"/>
  <c r="N32" i="26"/>
  <c r="N88" i="21"/>
  <c r="H85" i="31"/>
  <c r="H86" i="31" s="1"/>
  <c r="H87" i="31" s="1"/>
  <c r="N87" i="21"/>
  <c r="H85" i="30"/>
  <c r="H86" i="30" s="1"/>
  <c r="N102" i="21"/>
  <c r="N38" i="29"/>
  <c r="N103" i="21"/>
  <c r="C74" i="10"/>
  <c r="C75" i="10" s="1"/>
  <c r="C76" i="10" s="1"/>
  <c r="N42" i="26"/>
  <c r="N88" i="20"/>
  <c r="N87" i="20"/>
  <c r="N84" i="20"/>
  <c r="N95" i="20"/>
  <c r="N106" i="21"/>
  <c r="N85" i="21"/>
  <c r="N94" i="20"/>
  <c r="N43" i="29"/>
  <c r="N97" i="21"/>
  <c r="N90" i="20"/>
  <c r="H85" i="28"/>
  <c r="H86" i="28" s="1"/>
  <c r="H87" i="28" s="1"/>
  <c r="N89" i="20"/>
  <c r="N86" i="21"/>
  <c r="N105" i="21"/>
  <c r="N95" i="21"/>
  <c r="N43" i="21"/>
  <c r="N32" i="21"/>
  <c r="E59" i="21"/>
  <c r="N41" i="21"/>
  <c r="N42" i="19"/>
  <c r="N37" i="29"/>
  <c r="N42" i="21"/>
  <c r="N36" i="21"/>
  <c r="N40" i="29"/>
  <c r="N33" i="19"/>
  <c r="N38" i="21"/>
  <c r="N33" i="21"/>
  <c r="N43" i="26"/>
  <c r="N32" i="29"/>
  <c r="N41" i="29"/>
  <c r="N35" i="21"/>
  <c r="N32" i="19"/>
  <c r="N34" i="21"/>
  <c r="N39" i="29"/>
  <c r="N42" i="29"/>
  <c r="N41" i="19"/>
  <c r="E60" i="50"/>
  <c r="E61" i="50" s="1"/>
  <c r="O54" i="29"/>
  <c r="B59" i="29"/>
  <c r="G59" i="29"/>
  <c r="G59" i="25"/>
  <c r="B59" i="25"/>
  <c r="O54" i="25"/>
  <c r="O54" i="21"/>
  <c r="B59" i="21"/>
  <c r="G59" i="21"/>
  <c r="R55" i="30"/>
  <c r="R54" i="30"/>
  <c r="R59" i="30"/>
  <c r="R57" i="30"/>
  <c r="R56" i="30"/>
  <c r="R58" i="30"/>
  <c r="E59" i="29"/>
  <c r="R54" i="22"/>
  <c r="R57" i="22"/>
  <c r="R58" i="22"/>
  <c r="R55" i="22"/>
  <c r="R56" i="22"/>
  <c r="R59" i="22"/>
  <c r="G59" i="32"/>
  <c r="B59" i="32"/>
  <c r="O54" i="32"/>
  <c r="R58" i="20"/>
  <c r="R54" i="20"/>
  <c r="R55" i="20"/>
  <c r="R57" i="20"/>
  <c r="R56" i="20"/>
  <c r="R59" i="20"/>
  <c r="D59" i="21"/>
  <c r="R55" i="19"/>
  <c r="R57" i="19"/>
  <c r="R58" i="19"/>
  <c r="R54" i="19"/>
  <c r="R56" i="19"/>
  <c r="R59" i="19"/>
  <c r="F59" i="21"/>
  <c r="C59" i="21"/>
  <c r="F59" i="29"/>
  <c r="G60" i="50"/>
  <c r="G61" i="50" s="1"/>
  <c r="F60" i="50"/>
  <c r="F61" i="50" s="1"/>
  <c r="D74" i="10"/>
  <c r="D75" i="10" s="1"/>
  <c r="D76" i="10" s="1"/>
  <c r="B74" i="7"/>
  <c r="B75" i="7" s="1"/>
  <c r="O71" i="7" s="1"/>
  <c r="C74" i="7"/>
  <c r="C75" i="7" s="1"/>
  <c r="P73" i="32"/>
  <c r="R73" i="32"/>
  <c r="R72" i="32"/>
  <c r="R71" i="32"/>
  <c r="P73" i="20"/>
  <c r="R71" i="20"/>
  <c r="R73" i="20"/>
  <c r="R72" i="20"/>
  <c r="R73" i="19"/>
  <c r="R71" i="19"/>
  <c r="R72" i="19"/>
  <c r="R73" i="31"/>
  <c r="R72" i="31"/>
  <c r="R71" i="31"/>
  <c r="R73" i="30"/>
  <c r="R72" i="30"/>
  <c r="R71" i="30"/>
  <c r="P71" i="21"/>
  <c r="R72" i="21"/>
  <c r="R71" i="21"/>
  <c r="R73" i="21"/>
  <c r="R72" i="27"/>
  <c r="R71" i="27"/>
  <c r="R73" i="27"/>
  <c r="P73" i="25"/>
  <c r="R72" i="25"/>
  <c r="R71" i="25"/>
  <c r="R73" i="25"/>
  <c r="P71" i="29"/>
  <c r="R73" i="29"/>
  <c r="R72" i="29"/>
  <c r="R71" i="29"/>
  <c r="R72" i="22"/>
  <c r="R73" i="22"/>
  <c r="R71" i="22"/>
  <c r="R73" i="28"/>
  <c r="R72" i="28"/>
  <c r="R71" i="28"/>
  <c r="R73" i="26"/>
  <c r="R72" i="26"/>
  <c r="R71" i="26"/>
  <c r="W71" i="50"/>
  <c r="X71" i="50" s="1"/>
  <c r="C88" i="51"/>
  <c r="C89" i="51" s="1"/>
  <c r="C90" i="51" s="1"/>
  <c r="B88" i="51"/>
  <c r="B89" i="51" s="1"/>
  <c r="D60" i="50"/>
  <c r="D61" i="50" s="1"/>
  <c r="D62" i="50" s="1"/>
  <c r="T71" i="51"/>
  <c r="D79" i="51"/>
  <c r="B79" i="51"/>
  <c r="C79" i="51"/>
  <c r="I88" i="51"/>
  <c r="I89" i="51" s="1"/>
  <c r="H88" i="51"/>
  <c r="H89" i="51" s="1"/>
  <c r="H90" i="51" s="1"/>
  <c r="B60" i="50"/>
  <c r="B61" i="50" s="1"/>
  <c r="U88" i="51"/>
  <c r="F88" i="51"/>
  <c r="F89" i="51" s="1"/>
  <c r="F90" i="51" s="1"/>
  <c r="S54" i="51"/>
  <c r="G88" i="51"/>
  <c r="G89" i="51" s="1"/>
  <c r="G90" i="51" s="1"/>
  <c r="E88" i="51"/>
  <c r="E89" i="51" s="1"/>
  <c r="E90" i="51" s="1"/>
  <c r="D88" i="51"/>
  <c r="D89" i="51" s="1"/>
  <c r="D90" i="51" s="1"/>
  <c r="B38" i="51"/>
  <c r="T32" i="51"/>
  <c r="U8" i="51" s="1"/>
  <c r="U9" i="51" s="1"/>
  <c r="H38" i="51"/>
  <c r="B74" i="8"/>
  <c r="B75" i="8" s="1"/>
  <c r="V14" i="50"/>
  <c r="V12" i="50"/>
  <c r="V24" i="50"/>
  <c r="V15" i="50"/>
  <c r="V20" i="50"/>
  <c r="V10" i="50"/>
  <c r="V21" i="50"/>
  <c r="V3" i="50"/>
  <c r="V11" i="50"/>
  <c r="V22" i="50"/>
  <c r="V13" i="50"/>
  <c r="V18" i="50"/>
  <c r="V19" i="50"/>
  <c r="V26" i="50"/>
  <c r="V23" i="50"/>
  <c r="V25" i="50"/>
  <c r="V27" i="50"/>
  <c r="V16" i="50"/>
  <c r="V17" i="50"/>
  <c r="V5" i="50"/>
  <c r="V4" i="50"/>
  <c r="V9" i="50"/>
  <c r="V7" i="50"/>
  <c r="V6" i="50"/>
  <c r="V8" i="50"/>
  <c r="W85" i="50"/>
  <c r="W104" i="50"/>
  <c r="W102" i="50"/>
  <c r="X102" i="50" s="1"/>
  <c r="Z102" i="50" s="1"/>
  <c r="W100" i="50"/>
  <c r="W84" i="50"/>
  <c r="W93" i="50"/>
  <c r="W97" i="50"/>
  <c r="W101" i="50"/>
  <c r="X101" i="50" s="1"/>
  <c r="Z101" i="50" s="1"/>
  <c r="W89" i="50"/>
  <c r="W105" i="50"/>
  <c r="X105" i="50" s="1"/>
  <c r="Z105" i="50" s="1"/>
  <c r="W87" i="50"/>
  <c r="W107" i="50"/>
  <c r="W99" i="50"/>
  <c r="W95" i="50"/>
  <c r="X95" i="50" s="1"/>
  <c r="Z95" i="50" s="1"/>
  <c r="W90" i="50"/>
  <c r="W91" i="50"/>
  <c r="X91" i="50" s="1"/>
  <c r="Z91" i="50" s="1"/>
  <c r="W88" i="50"/>
  <c r="X88" i="50" s="1"/>
  <c r="Z88" i="50" s="1"/>
  <c r="W103" i="50"/>
  <c r="X103" i="50" s="1"/>
  <c r="Z103" i="50" s="1"/>
  <c r="W92" i="50"/>
  <c r="W98" i="50"/>
  <c r="X98" i="50" s="1"/>
  <c r="Z98" i="50" s="1"/>
  <c r="W106" i="50"/>
  <c r="X106" i="50" s="1"/>
  <c r="Z106" i="50" s="1"/>
  <c r="W96" i="50"/>
  <c r="X96" i="50" s="1"/>
  <c r="Z96" i="50" s="1"/>
  <c r="W94" i="50"/>
  <c r="X94" i="50" s="1"/>
  <c r="Z94" i="50" s="1"/>
  <c r="W86" i="50"/>
  <c r="C74" i="8"/>
  <c r="C75" i="8" s="1"/>
  <c r="W35" i="50"/>
  <c r="W39" i="50"/>
  <c r="W42" i="50"/>
  <c r="X42" i="50" s="1"/>
  <c r="Z42" i="50" s="1"/>
  <c r="W33" i="50"/>
  <c r="X33" i="50" s="1"/>
  <c r="Z33" i="50" s="1"/>
  <c r="W40" i="50"/>
  <c r="X40" i="50" s="1"/>
  <c r="Z40" i="50" s="1"/>
  <c r="W43" i="50"/>
  <c r="W38" i="50"/>
  <c r="W32" i="50"/>
  <c r="W37" i="50"/>
  <c r="X37" i="50" s="1"/>
  <c r="Z37" i="50" s="1"/>
  <c r="W34" i="50"/>
  <c r="X34" i="50" s="1"/>
  <c r="Z34" i="50" s="1"/>
  <c r="W36" i="50"/>
  <c r="X36" i="50" s="1"/>
  <c r="Z36" i="50" s="1"/>
  <c r="W41" i="50"/>
  <c r="X41" i="50" s="1"/>
  <c r="Z41" i="50" s="1"/>
  <c r="N56" i="5"/>
  <c r="N57" i="5"/>
  <c r="W72" i="50"/>
  <c r="X72" i="50" s="1"/>
  <c r="W73" i="50"/>
  <c r="X73" i="50" s="1"/>
  <c r="N59" i="5"/>
  <c r="N58" i="5"/>
  <c r="S35" i="48"/>
  <c r="D74" i="9"/>
  <c r="D75" i="9" s="1"/>
  <c r="S38" i="49"/>
  <c r="B74" i="9"/>
  <c r="B75" i="9" s="1"/>
  <c r="S38" i="48"/>
  <c r="C57" i="11"/>
  <c r="C58" i="11" s="1"/>
  <c r="S36" i="48"/>
  <c r="S90" i="48"/>
  <c r="S35" i="49"/>
  <c r="S39" i="34"/>
  <c r="S35" i="34"/>
  <c r="S43" i="34"/>
  <c r="S40" i="34"/>
  <c r="S37" i="34"/>
  <c r="S41" i="34"/>
  <c r="S36" i="34"/>
  <c r="C77" i="48"/>
  <c r="C78" i="48" s="1"/>
  <c r="S43" i="48"/>
  <c r="S33" i="48"/>
  <c r="S54" i="48"/>
  <c r="S105" i="48"/>
  <c r="S84" i="48"/>
  <c r="S99" i="49"/>
  <c r="S59" i="48"/>
  <c r="S102" i="48"/>
  <c r="S98" i="48"/>
  <c r="S101" i="48"/>
  <c r="B77" i="49"/>
  <c r="B78" i="49" s="1"/>
  <c r="S102" i="49"/>
  <c r="S37" i="48"/>
  <c r="S103" i="48"/>
  <c r="D77" i="49"/>
  <c r="D78" i="49" s="1"/>
  <c r="S99" i="48"/>
  <c r="S98" i="49"/>
  <c r="S86" i="48"/>
  <c r="S85" i="48"/>
  <c r="S106" i="48"/>
  <c r="D57" i="8"/>
  <c r="D58" i="8" s="1"/>
  <c r="S107" i="48"/>
  <c r="S97" i="49"/>
  <c r="S34" i="48"/>
  <c r="S55" i="48"/>
  <c r="S97" i="48"/>
  <c r="S88" i="48"/>
  <c r="S100" i="48"/>
  <c r="S57" i="48"/>
  <c r="S90" i="49"/>
  <c r="S105" i="49"/>
  <c r="S95" i="49"/>
  <c r="S41" i="49"/>
  <c r="F57" i="8"/>
  <c r="F58" i="8" s="1"/>
  <c r="D57" i="11"/>
  <c r="D58" i="11" s="1"/>
  <c r="B77" i="48"/>
  <c r="B78" i="48" s="1"/>
  <c r="S106" i="49"/>
  <c r="E57" i="11"/>
  <c r="E58" i="11" s="1"/>
  <c r="S100" i="49"/>
  <c r="S84" i="49"/>
  <c r="B57" i="11"/>
  <c r="B58" i="11" s="1"/>
  <c r="C74" i="11"/>
  <c r="C75" i="11" s="1"/>
  <c r="F57" i="11"/>
  <c r="F58" i="11" s="1"/>
  <c r="F57" i="7"/>
  <c r="F58" i="7" s="1"/>
  <c r="G57" i="11"/>
  <c r="G58" i="11" s="1"/>
  <c r="S86" i="49"/>
  <c r="S104" i="49"/>
  <c r="B57" i="8"/>
  <c r="B58" i="8" s="1"/>
  <c r="S34" i="34"/>
  <c r="N40" i="10"/>
  <c r="P40" i="10" s="1"/>
  <c r="B74" i="11"/>
  <c r="B75" i="11" s="1"/>
  <c r="C57" i="8"/>
  <c r="C58" i="8" s="1"/>
  <c r="N59" i="4"/>
  <c r="S107" i="49"/>
  <c r="S56" i="49"/>
  <c r="S57" i="34"/>
  <c r="S86" i="34"/>
  <c r="S56" i="34"/>
  <c r="E57" i="8"/>
  <c r="E58" i="8" s="1"/>
  <c r="S96" i="49"/>
  <c r="G57" i="8"/>
  <c r="G58" i="8" s="1"/>
  <c r="S33" i="34"/>
  <c r="S59" i="49"/>
  <c r="S55" i="49"/>
  <c r="S58" i="49"/>
  <c r="S85" i="49"/>
  <c r="S88" i="49"/>
  <c r="S101" i="49"/>
  <c r="S92" i="49"/>
  <c r="S87" i="49"/>
  <c r="S94" i="49"/>
  <c r="S103" i="49"/>
  <c r="S85" i="34"/>
  <c r="D74" i="6"/>
  <c r="D75" i="6" s="1"/>
  <c r="N92" i="10"/>
  <c r="P92" i="10" s="1"/>
  <c r="H85" i="15"/>
  <c r="H86" i="15" s="1"/>
  <c r="H87" i="15" s="1"/>
  <c r="H85" i="16"/>
  <c r="H86" i="16" s="1"/>
  <c r="H87" i="16" s="1"/>
  <c r="K108" i="14"/>
  <c r="K108" i="13"/>
  <c r="H85" i="18"/>
  <c r="H86" i="18" s="1"/>
  <c r="H87" i="18" s="1"/>
  <c r="H85" i="17"/>
  <c r="H86" i="17" s="1"/>
  <c r="H87" i="17" s="1"/>
  <c r="P90" i="17"/>
  <c r="K44" i="14"/>
  <c r="B59" i="13"/>
  <c r="O54" i="13"/>
  <c r="G59" i="13"/>
  <c r="R59" i="18"/>
  <c r="R57" i="18"/>
  <c r="R58" i="18"/>
  <c r="R54" i="18"/>
  <c r="R55" i="18"/>
  <c r="R56" i="18"/>
  <c r="B59" i="14"/>
  <c r="G59" i="14"/>
  <c r="O54" i="14"/>
  <c r="R55" i="17"/>
  <c r="R56" i="17"/>
  <c r="R59" i="17"/>
  <c r="R58" i="17"/>
  <c r="R57" i="17"/>
  <c r="R54" i="17"/>
  <c r="R54" i="16"/>
  <c r="R58" i="16"/>
  <c r="R59" i="16"/>
  <c r="R56" i="16"/>
  <c r="R55" i="16"/>
  <c r="R57" i="16"/>
  <c r="R71" i="18"/>
  <c r="R72" i="18"/>
  <c r="R73" i="18"/>
  <c r="R71" i="16"/>
  <c r="R73" i="16"/>
  <c r="R72" i="16"/>
  <c r="R73" i="17"/>
  <c r="R72" i="17"/>
  <c r="R71" i="17"/>
  <c r="B76" i="13"/>
  <c r="D76" i="13"/>
  <c r="O71" i="13"/>
  <c r="C76" i="13"/>
  <c r="B76" i="14"/>
  <c r="C76" i="14"/>
  <c r="O71" i="14"/>
  <c r="D76" i="14"/>
  <c r="R71" i="15"/>
  <c r="R73" i="15"/>
  <c r="R72" i="15"/>
  <c r="K44" i="12"/>
  <c r="B59" i="12"/>
  <c r="G59" i="12"/>
  <c r="O54" i="12"/>
  <c r="C76" i="12"/>
  <c r="B76" i="12"/>
  <c r="O71" i="12"/>
  <c r="D76" i="12"/>
  <c r="B74" i="6"/>
  <c r="B75" i="6" s="1"/>
  <c r="K108" i="12"/>
  <c r="N56" i="2"/>
  <c r="N87" i="8"/>
  <c r="P87" i="8" s="1"/>
  <c r="N58" i="2"/>
  <c r="N33" i="7"/>
  <c r="P33" i="7" s="1"/>
  <c r="N73" i="2"/>
  <c r="D74" i="2" s="1"/>
  <c r="D75" i="2" s="1"/>
  <c r="N89" i="13"/>
  <c r="P89" i="13"/>
  <c r="N104" i="13"/>
  <c r="N85" i="13"/>
  <c r="P85" i="13" s="1"/>
  <c r="E57" i="10"/>
  <c r="E58" i="10" s="1"/>
  <c r="B57" i="10"/>
  <c r="B58" i="10" s="1"/>
  <c r="D57" i="10"/>
  <c r="D58" i="10" s="1"/>
  <c r="F57" i="10"/>
  <c r="F58" i="10" s="1"/>
  <c r="G57" i="10"/>
  <c r="G58" i="10" s="1"/>
  <c r="C57" i="10"/>
  <c r="C58" i="10" s="1"/>
  <c r="F33" i="28"/>
  <c r="F34" i="28" s="1"/>
  <c r="F35" i="28" s="1"/>
  <c r="C33" i="28"/>
  <c r="C34" i="28" s="1"/>
  <c r="C35" i="28" s="1"/>
  <c r="D33" i="28"/>
  <c r="D34" i="28" s="1"/>
  <c r="D35" i="28" s="1"/>
  <c r="B33" i="28"/>
  <c r="B34" i="28" s="1"/>
  <c r="B35" i="28" s="1"/>
  <c r="H33" i="28"/>
  <c r="H34" i="28" s="1"/>
  <c r="E33" i="28"/>
  <c r="E34" i="28" s="1"/>
  <c r="E35" i="28" s="1"/>
  <c r="G33" i="28"/>
  <c r="G34" i="28" s="1"/>
  <c r="G35" i="28" s="1"/>
  <c r="N90" i="14"/>
  <c r="P90" i="14" s="1"/>
  <c r="N106" i="14"/>
  <c r="P106" i="14"/>
  <c r="N88" i="14"/>
  <c r="P88" i="14" s="1"/>
  <c r="P33" i="13"/>
  <c r="N33" i="13"/>
  <c r="N39" i="13"/>
  <c r="P39" i="13" s="1"/>
  <c r="N96" i="12"/>
  <c r="P96" i="12" s="1"/>
  <c r="N97" i="12"/>
  <c r="P97" i="12" s="1"/>
  <c r="N104" i="12"/>
  <c r="P104" i="12"/>
  <c r="P32" i="14"/>
  <c r="N32" i="14"/>
  <c r="N54" i="4"/>
  <c r="N35" i="8"/>
  <c r="P35" i="8" s="1"/>
  <c r="H18" i="47"/>
  <c r="Y13" i="45" s="1"/>
  <c r="E14" i="47"/>
  <c r="N33" i="12"/>
  <c r="P33" i="12" s="1"/>
  <c r="C33" i="30"/>
  <c r="C34" i="30" s="1"/>
  <c r="C35" i="30" s="1"/>
  <c r="D33" i="30"/>
  <c r="D34" i="30" s="1"/>
  <c r="D35" i="30" s="1"/>
  <c r="H33" i="30"/>
  <c r="H34" i="30" s="1"/>
  <c r="E33" i="30"/>
  <c r="E34" i="30" s="1"/>
  <c r="E35" i="30" s="1"/>
  <c r="G33" i="30"/>
  <c r="G34" i="30" s="1"/>
  <c r="G35" i="30" s="1"/>
  <c r="F33" i="30"/>
  <c r="F34" i="30" s="1"/>
  <c r="F35" i="30" s="1"/>
  <c r="B33" i="30"/>
  <c r="B34" i="30" s="1"/>
  <c r="B35" i="30" s="1"/>
  <c r="N54" i="2"/>
  <c r="E33" i="32"/>
  <c r="E34" i="32" s="1"/>
  <c r="H33" i="32"/>
  <c r="H34" i="32" s="1"/>
  <c r="G33" i="32"/>
  <c r="G34" i="32" s="1"/>
  <c r="F33" i="32"/>
  <c r="F34" i="32" s="1"/>
  <c r="C33" i="32"/>
  <c r="C34" i="32" s="1"/>
  <c r="D33" i="32"/>
  <c r="D34" i="32" s="1"/>
  <c r="B33" i="32"/>
  <c r="B34" i="32" s="1"/>
  <c r="B35" i="32" s="1"/>
  <c r="N98" i="13"/>
  <c r="N87" i="13"/>
  <c r="P87" i="13" s="1"/>
  <c r="N94" i="13"/>
  <c r="P94" i="13" s="1"/>
  <c r="M33" i="4"/>
  <c r="M36" i="4"/>
  <c r="M32" i="4"/>
  <c r="M43" i="4"/>
  <c r="M37" i="4"/>
  <c r="M39" i="4"/>
  <c r="M41" i="4"/>
  <c r="M40" i="4"/>
  <c r="M42" i="4"/>
  <c r="M34" i="4"/>
  <c r="M38" i="4"/>
  <c r="M35" i="4"/>
  <c r="E33" i="16"/>
  <c r="E34" i="16" s="1"/>
  <c r="E35" i="16" s="1"/>
  <c r="H33" i="16"/>
  <c r="H34" i="16" s="1"/>
  <c r="C33" i="16"/>
  <c r="C34" i="16" s="1"/>
  <c r="C35" i="16" s="1"/>
  <c r="B33" i="16"/>
  <c r="B34" i="16" s="1"/>
  <c r="B35" i="16" s="1"/>
  <c r="D33" i="16"/>
  <c r="D34" i="16" s="1"/>
  <c r="D35" i="16" s="1"/>
  <c r="G33" i="16"/>
  <c r="G34" i="16" s="1"/>
  <c r="G35" i="16" s="1"/>
  <c r="F33" i="16"/>
  <c r="F34" i="16" s="1"/>
  <c r="F35" i="16" s="1"/>
  <c r="N34" i="9"/>
  <c r="N93" i="14"/>
  <c r="P93" i="14" s="1"/>
  <c r="N103" i="14"/>
  <c r="P103" i="14" s="1"/>
  <c r="N104" i="14"/>
  <c r="P104" i="14"/>
  <c r="N41" i="13"/>
  <c r="P41" i="13" s="1"/>
  <c r="B85" i="28"/>
  <c r="B86" i="28" s="1"/>
  <c r="B87" i="28" s="1"/>
  <c r="F85" i="28"/>
  <c r="F86" i="28" s="1"/>
  <c r="F87" i="28" s="1"/>
  <c r="G85" i="28"/>
  <c r="G86" i="28" s="1"/>
  <c r="G87" i="28" s="1"/>
  <c r="E85" i="28"/>
  <c r="E86" i="28" s="1"/>
  <c r="E87" i="28" s="1"/>
  <c r="C85" i="28"/>
  <c r="C86" i="28" s="1"/>
  <c r="C87" i="28" s="1"/>
  <c r="I85" i="28"/>
  <c r="I86" i="28" s="1"/>
  <c r="D85" i="28"/>
  <c r="D86" i="28" s="1"/>
  <c r="D87" i="28" s="1"/>
  <c r="N100" i="12"/>
  <c r="P100" i="12" s="1"/>
  <c r="N85" i="12"/>
  <c r="P85" i="12"/>
  <c r="N86" i="12"/>
  <c r="P86" i="12" s="1"/>
  <c r="N41" i="14"/>
  <c r="P41" i="14" s="1"/>
  <c r="N37" i="12"/>
  <c r="P37" i="12" s="1"/>
  <c r="R24" i="30"/>
  <c r="R11" i="30"/>
  <c r="R14" i="30"/>
  <c r="R7" i="30"/>
  <c r="R8" i="30"/>
  <c r="R25" i="30"/>
  <c r="R9" i="30"/>
  <c r="R10" i="30"/>
  <c r="R19" i="30"/>
  <c r="R3" i="30"/>
  <c r="R21" i="30"/>
  <c r="R23" i="30"/>
  <c r="R5" i="30"/>
  <c r="R12" i="30"/>
  <c r="R18" i="30"/>
  <c r="R22" i="30"/>
  <c r="R27" i="30"/>
  <c r="R15" i="30"/>
  <c r="R13" i="30"/>
  <c r="R17" i="30"/>
  <c r="R16" i="30"/>
  <c r="R4" i="30"/>
  <c r="R26" i="30"/>
  <c r="R20" i="30"/>
  <c r="R6" i="30"/>
  <c r="B85" i="25"/>
  <c r="B86" i="25" s="1"/>
  <c r="B87" i="25" s="1"/>
  <c r="F85" i="25"/>
  <c r="F86" i="25" s="1"/>
  <c r="G85" i="25"/>
  <c r="G86" i="25" s="1"/>
  <c r="I85" i="25"/>
  <c r="I86" i="25" s="1"/>
  <c r="D85" i="25"/>
  <c r="D86" i="25" s="1"/>
  <c r="D87" i="25" s="1"/>
  <c r="C85" i="25"/>
  <c r="C86" i="25" s="1"/>
  <c r="C87" i="25" s="1"/>
  <c r="E85" i="25"/>
  <c r="E86" i="25" s="1"/>
  <c r="D57" i="7"/>
  <c r="D58" i="7" s="1"/>
  <c r="N59" i="2"/>
  <c r="S59" i="34"/>
  <c r="K108" i="11"/>
  <c r="N103" i="11" s="1"/>
  <c r="K44" i="11"/>
  <c r="N32" i="11" s="1"/>
  <c r="N107" i="13"/>
  <c r="N105" i="13"/>
  <c r="N97" i="13"/>
  <c r="Q8" i="16"/>
  <c r="Q9" i="16" s="1"/>
  <c r="N33" i="9"/>
  <c r="P33" i="9" s="1"/>
  <c r="P100" i="14"/>
  <c r="N100" i="14"/>
  <c r="N101" i="14"/>
  <c r="P101" i="14" s="1"/>
  <c r="N105" i="14"/>
  <c r="P105" i="14"/>
  <c r="N38" i="13"/>
  <c r="P38" i="13" s="1"/>
  <c r="M94" i="5"/>
  <c r="M87" i="5"/>
  <c r="M91" i="5"/>
  <c r="M84" i="5"/>
  <c r="M95" i="5"/>
  <c r="M97" i="5"/>
  <c r="M86" i="5"/>
  <c r="M98" i="5"/>
  <c r="M103" i="5"/>
  <c r="M90" i="5"/>
  <c r="M99" i="5"/>
  <c r="M88" i="5"/>
  <c r="M107" i="5"/>
  <c r="M104" i="5"/>
  <c r="M102" i="5"/>
  <c r="M101" i="5"/>
  <c r="M96" i="5"/>
  <c r="M85" i="5"/>
  <c r="M100" i="5"/>
  <c r="M89" i="5"/>
  <c r="M92" i="5"/>
  <c r="M106" i="5"/>
  <c r="M105" i="5"/>
  <c r="M93" i="5"/>
  <c r="K37" i="5"/>
  <c r="K39" i="5"/>
  <c r="K36" i="5"/>
  <c r="K34" i="5"/>
  <c r="K35" i="5"/>
  <c r="K32" i="5"/>
  <c r="K42" i="5"/>
  <c r="K38" i="5"/>
  <c r="K41" i="5"/>
  <c r="K43" i="5"/>
  <c r="K33" i="5"/>
  <c r="K40" i="5"/>
  <c r="N56" i="4"/>
  <c r="N88" i="12"/>
  <c r="P88" i="12" s="1"/>
  <c r="N91" i="12"/>
  <c r="P91" i="12" s="1"/>
  <c r="N105" i="12"/>
  <c r="P105" i="12" s="1"/>
  <c r="N43" i="14"/>
  <c r="P43" i="14" s="1"/>
  <c r="N37" i="14"/>
  <c r="P37" i="14" s="1"/>
  <c r="G33" i="20"/>
  <c r="G34" i="20" s="1"/>
  <c r="G35" i="20" s="1"/>
  <c r="C33" i="20"/>
  <c r="C34" i="20" s="1"/>
  <c r="C35" i="20" s="1"/>
  <c r="F33" i="20"/>
  <c r="F34" i="20" s="1"/>
  <c r="F35" i="20" s="1"/>
  <c r="H33" i="20"/>
  <c r="H34" i="20" s="1"/>
  <c r="B33" i="20"/>
  <c r="B34" i="20" s="1"/>
  <c r="B35" i="20" s="1"/>
  <c r="D33" i="20"/>
  <c r="D34" i="20" s="1"/>
  <c r="D35" i="20" s="1"/>
  <c r="E33" i="20"/>
  <c r="E34" i="20" s="1"/>
  <c r="E35" i="20" s="1"/>
  <c r="N34" i="12"/>
  <c r="P34" i="12" s="1"/>
  <c r="N98" i="11"/>
  <c r="P98" i="11" s="1"/>
  <c r="E57" i="7"/>
  <c r="E58" i="7" s="1"/>
  <c r="M87" i="4"/>
  <c r="M85" i="4"/>
  <c r="M89" i="4"/>
  <c r="M105" i="4"/>
  <c r="M101" i="4"/>
  <c r="M95" i="4"/>
  <c r="M93" i="4"/>
  <c r="M84" i="4"/>
  <c r="M104" i="4"/>
  <c r="M107" i="4"/>
  <c r="M88" i="4"/>
  <c r="M102" i="4"/>
  <c r="M91" i="4"/>
  <c r="M92" i="4"/>
  <c r="M90" i="4"/>
  <c r="M86" i="4"/>
  <c r="M97" i="4"/>
  <c r="M99" i="4"/>
  <c r="M96" i="4"/>
  <c r="M106" i="4"/>
  <c r="M100" i="4"/>
  <c r="M98" i="4"/>
  <c r="M103" i="4"/>
  <c r="M94" i="4"/>
  <c r="N71" i="5"/>
  <c r="Q8" i="22"/>
  <c r="Q9" i="22" s="1"/>
  <c r="N84" i="13"/>
  <c r="P84" i="13" s="1"/>
  <c r="N100" i="13"/>
  <c r="N102" i="13"/>
  <c r="N107" i="14"/>
  <c r="P107" i="14"/>
  <c r="N87" i="14"/>
  <c r="P87" i="14" s="1"/>
  <c r="N92" i="14"/>
  <c r="P92" i="14" s="1"/>
  <c r="N32" i="13"/>
  <c r="P32" i="13" s="1"/>
  <c r="Q8" i="13" s="1"/>
  <c r="Q9" i="13" s="1"/>
  <c r="R3" i="13" s="1"/>
  <c r="D33" i="18"/>
  <c r="D34" i="18" s="1"/>
  <c r="D35" i="18" s="1"/>
  <c r="H33" i="18"/>
  <c r="H34" i="18" s="1"/>
  <c r="G33" i="18"/>
  <c r="G34" i="18" s="1"/>
  <c r="G35" i="18" s="1"/>
  <c r="F33" i="18"/>
  <c r="F34" i="18" s="1"/>
  <c r="F35" i="18" s="1"/>
  <c r="B33" i="18"/>
  <c r="B34" i="18" s="1"/>
  <c r="B35" i="18" s="1"/>
  <c r="C33" i="18"/>
  <c r="C34" i="18" s="1"/>
  <c r="C35" i="18" s="1"/>
  <c r="E33" i="18"/>
  <c r="E34" i="18" s="1"/>
  <c r="E35" i="18" s="1"/>
  <c r="I85" i="31"/>
  <c r="I86" i="31" s="1"/>
  <c r="M32" i="5"/>
  <c r="M40" i="5"/>
  <c r="M36" i="5"/>
  <c r="M34" i="5"/>
  <c r="M38" i="5"/>
  <c r="M39" i="5"/>
  <c r="M42" i="5"/>
  <c r="M43" i="5"/>
  <c r="M33" i="5"/>
  <c r="M35" i="5"/>
  <c r="M37" i="5"/>
  <c r="M41" i="5"/>
  <c r="N38" i="11"/>
  <c r="P38" i="11" s="1"/>
  <c r="I85" i="15"/>
  <c r="I86" i="15" s="1"/>
  <c r="D85" i="15"/>
  <c r="D86" i="15" s="1"/>
  <c r="D87" i="15" s="1"/>
  <c r="B85" i="15"/>
  <c r="B86" i="15" s="1"/>
  <c r="B87" i="15" s="1"/>
  <c r="F85" i="15"/>
  <c r="F86" i="15" s="1"/>
  <c r="F87" i="15" s="1"/>
  <c r="E85" i="15"/>
  <c r="E86" i="15" s="1"/>
  <c r="E87" i="15" s="1"/>
  <c r="C85" i="15"/>
  <c r="C86" i="15" s="1"/>
  <c r="C87" i="15" s="1"/>
  <c r="G85" i="15"/>
  <c r="G86" i="15" s="1"/>
  <c r="G87" i="15" s="1"/>
  <c r="B57" i="9"/>
  <c r="B58" i="9" s="1"/>
  <c r="C57" i="9"/>
  <c r="C58" i="9" s="1"/>
  <c r="D57" i="9"/>
  <c r="D58" i="9" s="1"/>
  <c r="E57" i="9"/>
  <c r="E58" i="9" s="1"/>
  <c r="F57" i="9"/>
  <c r="F58" i="9" s="1"/>
  <c r="G57" i="9"/>
  <c r="G58" i="9" s="1"/>
  <c r="N92" i="12"/>
  <c r="P92" i="12" s="1"/>
  <c r="N98" i="12"/>
  <c r="P98" i="12" s="1"/>
  <c r="N84" i="12"/>
  <c r="P84" i="12" s="1"/>
  <c r="N39" i="14"/>
  <c r="P39" i="14" s="1"/>
  <c r="N34" i="14"/>
  <c r="P34" i="14"/>
  <c r="Q8" i="20"/>
  <c r="Q9" i="20" s="1"/>
  <c r="K44" i="8"/>
  <c r="N41" i="8" s="1"/>
  <c r="K44" i="13"/>
  <c r="N36" i="12"/>
  <c r="P36" i="12" s="1"/>
  <c r="N43" i="12"/>
  <c r="P43" i="12" s="1"/>
  <c r="N99" i="11"/>
  <c r="P99" i="11" s="1"/>
  <c r="C85" i="17"/>
  <c r="C86" i="17" s="1"/>
  <c r="C87" i="17" s="1"/>
  <c r="B85" i="17"/>
  <c r="B86" i="17" s="1"/>
  <c r="B87" i="17" s="1"/>
  <c r="I85" i="17"/>
  <c r="I86" i="17" s="1"/>
  <c r="D85" i="17"/>
  <c r="D86" i="17" s="1"/>
  <c r="D87" i="17" s="1"/>
  <c r="F85" i="17"/>
  <c r="F86" i="17" s="1"/>
  <c r="F87" i="17" s="1"/>
  <c r="E85" i="17"/>
  <c r="E86" i="17" s="1"/>
  <c r="E87" i="17" s="1"/>
  <c r="G85" i="17"/>
  <c r="G86" i="17" s="1"/>
  <c r="G87" i="17" s="1"/>
  <c r="D33" i="17"/>
  <c r="D34" i="17" s="1"/>
  <c r="D35" i="17" s="1"/>
  <c r="F33" i="17"/>
  <c r="F34" i="17" s="1"/>
  <c r="F35" i="17" s="1"/>
  <c r="H33" i="17"/>
  <c r="H34" i="17" s="1"/>
  <c r="G33" i="17"/>
  <c r="G34" i="17" s="1"/>
  <c r="G35" i="17" s="1"/>
  <c r="B33" i="17"/>
  <c r="B34" i="17" s="1"/>
  <c r="B35" i="17" s="1"/>
  <c r="E33" i="17"/>
  <c r="E34" i="17" s="1"/>
  <c r="E35" i="17" s="1"/>
  <c r="C33" i="17"/>
  <c r="C34" i="17" s="1"/>
  <c r="C35" i="17" s="1"/>
  <c r="B57" i="7"/>
  <c r="B58" i="7" s="1"/>
  <c r="B33" i="31"/>
  <c r="B34" i="31" s="1"/>
  <c r="B35" i="31" s="1"/>
  <c r="E33" i="31"/>
  <c r="E34" i="31" s="1"/>
  <c r="E35" i="31" s="1"/>
  <c r="D33" i="31"/>
  <c r="D34" i="31" s="1"/>
  <c r="D35" i="31" s="1"/>
  <c r="H33" i="31"/>
  <c r="H34" i="31" s="1"/>
  <c r="C33" i="31"/>
  <c r="C34" i="31" s="1"/>
  <c r="C35" i="31" s="1"/>
  <c r="F33" i="31"/>
  <c r="F34" i="31" s="1"/>
  <c r="F35" i="31" s="1"/>
  <c r="G33" i="31"/>
  <c r="G34" i="31" s="1"/>
  <c r="G35" i="31" s="1"/>
  <c r="B85" i="16"/>
  <c r="B86" i="16" s="1"/>
  <c r="B87" i="16" s="1"/>
  <c r="F85" i="16"/>
  <c r="F86" i="16" s="1"/>
  <c r="F87" i="16" s="1"/>
  <c r="E85" i="16"/>
  <c r="E86" i="16" s="1"/>
  <c r="E87" i="16" s="1"/>
  <c r="C85" i="16"/>
  <c r="C86" i="16" s="1"/>
  <c r="C87" i="16" s="1"/>
  <c r="D85" i="16"/>
  <c r="D86" i="16" s="1"/>
  <c r="D87" i="16" s="1"/>
  <c r="I85" i="16"/>
  <c r="I86" i="16" s="1"/>
  <c r="G85" i="16"/>
  <c r="G86" i="16" s="1"/>
  <c r="G87" i="16" s="1"/>
  <c r="B33" i="22"/>
  <c r="B34" i="22" s="1"/>
  <c r="B35" i="22" s="1"/>
  <c r="D33" i="22"/>
  <c r="D34" i="22" s="1"/>
  <c r="D35" i="22" s="1"/>
  <c r="H33" i="22"/>
  <c r="H34" i="22" s="1"/>
  <c r="E33" i="22"/>
  <c r="E34" i="22" s="1"/>
  <c r="E35" i="22" s="1"/>
  <c r="G33" i="22"/>
  <c r="G34" i="22" s="1"/>
  <c r="G35" i="22" s="1"/>
  <c r="C33" i="22"/>
  <c r="C34" i="22" s="1"/>
  <c r="C35" i="22" s="1"/>
  <c r="F33" i="22"/>
  <c r="F34" i="22" s="1"/>
  <c r="F35" i="22" s="1"/>
  <c r="N91" i="13"/>
  <c r="P91" i="13" s="1"/>
  <c r="P92" i="13"/>
  <c r="N92" i="13"/>
  <c r="P93" i="13"/>
  <c r="N93" i="13"/>
  <c r="B33" i="27"/>
  <c r="B34" i="27" s="1"/>
  <c r="B35" i="27" s="1"/>
  <c r="G33" i="27"/>
  <c r="G34" i="27" s="1"/>
  <c r="G35" i="27" s="1"/>
  <c r="C33" i="27"/>
  <c r="C34" i="27" s="1"/>
  <c r="C35" i="27" s="1"/>
  <c r="H33" i="27"/>
  <c r="H34" i="27" s="1"/>
  <c r="F33" i="27"/>
  <c r="F34" i="27" s="1"/>
  <c r="F35" i="27" s="1"/>
  <c r="E33" i="27"/>
  <c r="E34" i="27" s="1"/>
  <c r="E35" i="27" s="1"/>
  <c r="D33" i="27"/>
  <c r="D34" i="27" s="1"/>
  <c r="D35" i="27" s="1"/>
  <c r="P86" i="14"/>
  <c r="N86" i="14"/>
  <c r="N96" i="14"/>
  <c r="P96" i="14" s="1"/>
  <c r="N89" i="14"/>
  <c r="P89" i="14"/>
  <c r="N42" i="13"/>
  <c r="P42" i="13"/>
  <c r="M86" i="2"/>
  <c r="M104" i="2"/>
  <c r="M93" i="2"/>
  <c r="M94" i="2"/>
  <c r="M107" i="2"/>
  <c r="M103" i="2"/>
  <c r="M98" i="2"/>
  <c r="M84" i="2"/>
  <c r="M106" i="2"/>
  <c r="M105" i="2"/>
  <c r="M91" i="2"/>
  <c r="M97" i="2"/>
  <c r="M102" i="2"/>
  <c r="M92" i="2"/>
  <c r="M95" i="2"/>
  <c r="M85" i="2"/>
  <c r="M96" i="2"/>
  <c r="M99" i="2"/>
  <c r="M100" i="2"/>
  <c r="M89" i="2"/>
  <c r="M90" i="2"/>
  <c r="M87" i="2"/>
  <c r="M101" i="2"/>
  <c r="M88" i="2"/>
  <c r="K36" i="2"/>
  <c r="K41" i="2"/>
  <c r="K35" i="2"/>
  <c r="K33" i="2"/>
  <c r="K39" i="2"/>
  <c r="K37" i="2"/>
  <c r="K34" i="2"/>
  <c r="K42" i="2"/>
  <c r="K32" i="2"/>
  <c r="K38" i="2"/>
  <c r="K40" i="2"/>
  <c r="K43" i="2"/>
  <c r="N40" i="11"/>
  <c r="N36" i="11"/>
  <c r="P36" i="11" s="1"/>
  <c r="N86" i="7"/>
  <c r="N107" i="12"/>
  <c r="P107" i="12" s="1"/>
  <c r="N93" i="12"/>
  <c r="P93" i="12" s="1"/>
  <c r="N99" i="12"/>
  <c r="P99" i="12" s="1"/>
  <c r="B76" i="7"/>
  <c r="N35" i="14"/>
  <c r="P35" i="14" s="1"/>
  <c r="N42" i="14"/>
  <c r="P42" i="14" s="1"/>
  <c r="D57" i="6"/>
  <c r="D58" i="6" s="1"/>
  <c r="F57" i="6"/>
  <c r="F58" i="6" s="1"/>
  <c r="C57" i="6"/>
  <c r="C58" i="6" s="1"/>
  <c r="G57" i="6"/>
  <c r="G58" i="6" s="1"/>
  <c r="E57" i="6"/>
  <c r="E58" i="6" s="1"/>
  <c r="B57" i="6"/>
  <c r="B58" i="6" s="1"/>
  <c r="N39" i="12"/>
  <c r="P39" i="12" s="1"/>
  <c r="N40" i="12"/>
  <c r="P40" i="12" s="1"/>
  <c r="N100" i="11"/>
  <c r="P100" i="11" s="1"/>
  <c r="B76" i="10"/>
  <c r="C57" i="7"/>
  <c r="C58" i="7" s="1"/>
  <c r="K44" i="9"/>
  <c r="N41" i="9" s="1"/>
  <c r="N88" i="13"/>
  <c r="P88" i="13" s="1"/>
  <c r="N106" i="13"/>
  <c r="N101" i="13"/>
  <c r="K40" i="4"/>
  <c r="K35" i="4"/>
  <c r="K41" i="4"/>
  <c r="K36" i="4"/>
  <c r="K39" i="4"/>
  <c r="K33" i="4"/>
  <c r="K38" i="4"/>
  <c r="K34" i="4"/>
  <c r="K43" i="4"/>
  <c r="K37" i="4"/>
  <c r="K42" i="4"/>
  <c r="K32" i="4"/>
  <c r="K108" i="7"/>
  <c r="N91" i="7" s="1"/>
  <c r="N102" i="14"/>
  <c r="P102" i="14" s="1"/>
  <c r="N95" i="14"/>
  <c r="P95" i="14" s="1"/>
  <c r="N91" i="14"/>
  <c r="P91" i="14"/>
  <c r="N35" i="13"/>
  <c r="P35" i="13" s="1"/>
  <c r="N34" i="13"/>
  <c r="P34" i="13" s="1"/>
  <c r="N71" i="4"/>
  <c r="N41" i="11"/>
  <c r="N37" i="11"/>
  <c r="P37" i="11" s="1"/>
  <c r="N85" i="7"/>
  <c r="P85" i="7" s="1"/>
  <c r="N103" i="12"/>
  <c r="P103" i="12" s="1"/>
  <c r="N90" i="12"/>
  <c r="P90" i="12"/>
  <c r="N101" i="12"/>
  <c r="P101" i="12" s="1"/>
  <c r="N36" i="14"/>
  <c r="P36" i="14" s="1"/>
  <c r="N40" i="14"/>
  <c r="P40" i="14" s="1"/>
  <c r="N32" i="12"/>
  <c r="P32" i="12" s="1"/>
  <c r="N38" i="12"/>
  <c r="P38" i="12" s="1"/>
  <c r="N107" i="11"/>
  <c r="G57" i="7"/>
  <c r="G58" i="7" s="1"/>
  <c r="K98" i="4"/>
  <c r="K107" i="4"/>
  <c r="K86" i="4"/>
  <c r="K105" i="4"/>
  <c r="K101" i="4"/>
  <c r="K91" i="4"/>
  <c r="K106" i="4"/>
  <c r="K99" i="4"/>
  <c r="K103" i="4"/>
  <c r="K90" i="4"/>
  <c r="K96" i="4"/>
  <c r="K85" i="4"/>
  <c r="K93" i="4"/>
  <c r="K89" i="4"/>
  <c r="K104" i="4"/>
  <c r="K102" i="4"/>
  <c r="K95" i="4"/>
  <c r="K84" i="4"/>
  <c r="K87" i="4"/>
  <c r="K92" i="4"/>
  <c r="K97" i="4"/>
  <c r="K100" i="4"/>
  <c r="K94" i="4"/>
  <c r="K88" i="4"/>
  <c r="N36" i="8"/>
  <c r="N103" i="13"/>
  <c r="N86" i="13"/>
  <c r="P86" i="13" s="1"/>
  <c r="N96" i="13"/>
  <c r="P96" i="13" s="1"/>
  <c r="K44" i="6"/>
  <c r="N35" i="6" s="1"/>
  <c r="K108" i="8"/>
  <c r="N101" i="8" s="1"/>
  <c r="N97" i="14"/>
  <c r="P97" i="14" s="1"/>
  <c r="N99" i="14"/>
  <c r="P99" i="14" s="1"/>
  <c r="N94" i="14"/>
  <c r="P94" i="14"/>
  <c r="N43" i="13"/>
  <c r="P43" i="13" s="1"/>
  <c r="N40" i="13"/>
  <c r="P40" i="13" s="1"/>
  <c r="K90" i="2"/>
  <c r="K100" i="2"/>
  <c r="K85" i="2"/>
  <c r="K105" i="2"/>
  <c r="K87" i="2"/>
  <c r="K95" i="2"/>
  <c r="K97" i="2"/>
  <c r="K89" i="2"/>
  <c r="K102" i="2"/>
  <c r="K98" i="2"/>
  <c r="K103" i="2"/>
  <c r="K96" i="2"/>
  <c r="K92" i="2"/>
  <c r="K104" i="2"/>
  <c r="K84" i="2"/>
  <c r="K94" i="2"/>
  <c r="K106" i="2"/>
  <c r="K88" i="2"/>
  <c r="K93" i="2"/>
  <c r="K99" i="2"/>
  <c r="K91" i="2"/>
  <c r="K101" i="2"/>
  <c r="K86" i="2"/>
  <c r="K107" i="2"/>
  <c r="M41" i="2"/>
  <c r="M40" i="2"/>
  <c r="M42" i="2"/>
  <c r="M32" i="2"/>
  <c r="M34" i="2"/>
  <c r="M33" i="2"/>
  <c r="M35" i="2"/>
  <c r="M43" i="2"/>
  <c r="M39" i="2"/>
  <c r="M37" i="2"/>
  <c r="M36" i="2"/>
  <c r="M38" i="2"/>
  <c r="N87" i="7"/>
  <c r="N89" i="12"/>
  <c r="P89" i="12" s="1"/>
  <c r="N102" i="12"/>
  <c r="P102" i="12" s="1"/>
  <c r="N94" i="12"/>
  <c r="P94" i="12" s="1"/>
  <c r="N38" i="14"/>
  <c r="P38" i="14" s="1"/>
  <c r="N42" i="12"/>
  <c r="P42" i="12" s="1"/>
  <c r="N35" i="12"/>
  <c r="P35" i="12" s="1"/>
  <c r="K44" i="7"/>
  <c r="N37" i="7" s="1"/>
  <c r="N90" i="13"/>
  <c r="P90" i="13"/>
  <c r="N95" i="13"/>
  <c r="P95" i="13" s="1"/>
  <c r="N99" i="13"/>
  <c r="E33" i="15"/>
  <c r="E34" i="15" s="1"/>
  <c r="E35" i="15" s="1"/>
  <c r="F33" i="15"/>
  <c r="F34" i="15" s="1"/>
  <c r="F35" i="15" s="1"/>
  <c r="D33" i="15"/>
  <c r="D34" i="15" s="1"/>
  <c r="D35" i="15" s="1"/>
  <c r="B33" i="15"/>
  <c r="B34" i="15" s="1"/>
  <c r="B35" i="15" s="1"/>
  <c r="G33" i="15"/>
  <c r="G34" i="15" s="1"/>
  <c r="G35" i="15" s="1"/>
  <c r="H33" i="15"/>
  <c r="H34" i="15" s="1"/>
  <c r="C33" i="15"/>
  <c r="C34" i="15" s="1"/>
  <c r="C35" i="15" s="1"/>
  <c r="K108" i="10"/>
  <c r="N84" i="10" s="1"/>
  <c r="N84" i="14"/>
  <c r="P84" i="14" s="1"/>
  <c r="N98" i="14"/>
  <c r="P98" i="14"/>
  <c r="P85" i="14"/>
  <c r="N85" i="14"/>
  <c r="N36" i="13"/>
  <c r="P36" i="13" s="1"/>
  <c r="N37" i="13"/>
  <c r="P37" i="13"/>
  <c r="K108" i="9"/>
  <c r="N87" i="9" s="1"/>
  <c r="K85" i="5"/>
  <c r="K106" i="5"/>
  <c r="K95" i="5"/>
  <c r="K107" i="5"/>
  <c r="K88" i="5"/>
  <c r="K98" i="5"/>
  <c r="K94" i="5"/>
  <c r="K104" i="5"/>
  <c r="K97" i="5"/>
  <c r="K105" i="5"/>
  <c r="K86" i="5"/>
  <c r="K100" i="5"/>
  <c r="K89" i="5"/>
  <c r="K99" i="5"/>
  <c r="K87" i="5"/>
  <c r="K101" i="5"/>
  <c r="K102" i="5"/>
  <c r="K90" i="5"/>
  <c r="K93" i="5"/>
  <c r="K84" i="5"/>
  <c r="K96" i="5"/>
  <c r="K92" i="5"/>
  <c r="K91" i="5"/>
  <c r="K103" i="5"/>
  <c r="K44" i="10"/>
  <c r="N38" i="10" s="1"/>
  <c r="N87" i="12"/>
  <c r="P87" i="12" s="1"/>
  <c r="N106" i="12"/>
  <c r="P106" i="12" s="1"/>
  <c r="N95" i="12"/>
  <c r="P95" i="12" s="1"/>
  <c r="N33" i="14"/>
  <c r="P33" i="14"/>
  <c r="G15" i="47"/>
  <c r="F15" i="47" s="1"/>
  <c r="D16" i="47"/>
  <c r="N41" i="12"/>
  <c r="P41" i="12" s="1"/>
  <c r="N101" i="11"/>
  <c r="B85" i="18"/>
  <c r="B86" i="18" s="1"/>
  <c r="B87" i="18" s="1"/>
  <c r="I85" i="18"/>
  <c r="I86" i="18" s="1"/>
  <c r="G85" i="18"/>
  <c r="G86" i="18" s="1"/>
  <c r="G87" i="18" s="1"/>
  <c r="E85" i="18"/>
  <c r="E86" i="18" s="1"/>
  <c r="E87" i="18" s="1"/>
  <c r="D85" i="18"/>
  <c r="D86" i="18" s="1"/>
  <c r="D87" i="18" s="1"/>
  <c r="C85" i="18"/>
  <c r="C86" i="18" s="1"/>
  <c r="C87" i="18" s="1"/>
  <c r="F85" i="18"/>
  <c r="F86" i="18" s="1"/>
  <c r="F87" i="18" s="1"/>
  <c r="N55" i="4"/>
  <c r="N41" i="6"/>
  <c r="P41" i="6" s="1"/>
  <c r="D77" i="34"/>
  <c r="D78" i="34" s="1"/>
  <c r="C77" i="34"/>
  <c r="C78" i="34" s="1"/>
  <c r="B77" i="34"/>
  <c r="B78" i="34" s="1"/>
  <c r="S38" i="34"/>
  <c r="S93" i="34"/>
  <c r="G17" i="46"/>
  <c r="F17" i="46" s="1"/>
  <c r="D18" i="46"/>
  <c r="S106" i="34"/>
  <c r="H16" i="46"/>
  <c r="W15" i="45" s="1"/>
  <c r="E16" i="46"/>
  <c r="S89" i="34"/>
  <c r="S99" i="34"/>
  <c r="S107" i="34"/>
  <c r="S87" i="34"/>
  <c r="S56" i="31"/>
  <c r="U56" i="31" s="1"/>
  <c r="S94" i="34"/>
  <c r="S55" i="28"/>
  <c r="U55" i="28" s="1"/>
  <c r="S54" i="26"/>
  <c r="U54" i="26" s="1"/>
  <c r="P60" i="26"/>
  <c r="S104" i="34"/>
  <c r="S92" i="34"/>
  <c r="S59" i="31"/>
  <c r="U59" i="31" s="1"/>
  <c r="S57" i="26"/>
  <c r="U57" i="26" s="1"/>
  <c r="S105" i="34"/>
  <c r="S59" i="15"/>
  <c r="U59" i="15" s="1"/>
  <c r="S55" i="15"/>
  <c r="U55" i="15" s="1"/>
  <c r="S101" i="34"/>
  <c r="S100" i="34"/>
  <c r="S58" i="15"/>
  <c r="U58" i="15" s="1"/>
  <c r="S57" i="28"/>
  <c r="U57" i="28" s="1"/>
  <c r="S91" i="34"/>
  <c r="N99" i="6"/>
  <c r="P99" i="6" s="1"/>
  <c r="S55" i="31"/>
  <c r="U55" i="31" s="1"/>
  <c r="S57" i="15"/>
  <c r="U57" i="15" s="1"/>
  <c r="S95" i="34"/>
  <c r="S58" i="28"/>
  <c r="U58" i="28" s="1"/>
  <c r="S55" i="26"/>
  <c r="U55" i="26" s="1"/>
  <c r="S96" i="34"/>
  <c r="S98" i="34"/>
  <c r="S54" i="28"/>
  <c r="U54" i="28" s="1"/>
  <c r="P60" i="28"/>
  <c r="S58" i="26"/>
  <c r="U58" i="26" s="1"/>
  <c r="S58" i="31"/>
  <c r="U58" i="31" s="1"/>
  <c r="S54" i="15"/>
  <c r="U54" i="15"/>
  <c r="P60" i="15"/>
  <c r="S59" i="28"/>
  <c r="U59" i="28" s="1"/>
  <c r="S103" i="34"/>
  <c r="S59" i="26"/>
  <c r="U59" i="26" s="1"/>
  <c r="S102" i="34"/>
  <c r="S57" i="31"/>
  <c r="U57" i="31" s="1"/>
  <c r="S54" i="31"/>
  <c r="U54" i="31" s="1"/>
  <c r="P60" i="31"/>
  <c r="U56" i="15"/>
  <c r="S56" i="15"/>
  <c r="S90" i="34"/>
  <c r="S56" i="28"/>
  <c r="U56" i="28" s="1"/>
  <c r="S56" i="26"/>
  <c r="U56" i="26" s="1"/>
  <c r="S97" i="34"/>
  <c r="K108" i="6"/>
  <c r="N95" i="6" s="1"/>
  <c r="R11" i="28"/>
  <c r="R6" i="28"/>
  <c r="R22" i="28"/>
  <c r="R23" i="28"/>
  <c r="R27" i="28"/>
  <c r="R17" i="28"/>
  <c r="R19" i="28"/>
  <c r="R13" i="28"/>
  <c r="R21" i="28"/>
  <c r="R9" i="28"/>
  <c r="R12" i="28"/>
  <c r="R4" i="28"/>
  <c r="R18" i="28"/>
  <c r="R16" i="28"/>
  <c r="R7" i="28"/>
  <c r="R15" i="28"/>
  <c r="R26" i="28"/>
  <c r="R5" i="28"/>
  <c r="R10" i="28"/>
  <c r="R8" i="28"/>
  <c r="R3" i="28"/>
  <c r="R24" i="28"/>
  <c r="R20" i="28"/>
  <c r="R14" i="28"/>
  <c r="R25" i="28"/>
  <c r="R16" i="31"/>
  <c r="R25" i="31"/>
  <c r="R12" i="31"/>
  <c r="R27" i="31"/>
  <c r="R4" i="31"/>
  <c r="R24" i="31"/>
  <c r="R17" i="31"/>
  <c r="R10" i="31"/>
  <c r="R21" i="31"/>
  <c r="R9" i="31"/>
  <c r="R26" i="31"/>
  <c r="R15" i="31"/>
  <c r="R6" i="31"/>
  <c r="R8" i="31"/>
  <c r="R13" i="31"/>
  <c r="R18" i="31"/>
  <c r="R23" i="31"/>
  <c r="R11" i="31"/>
  <c r="R7" i="31"/>
  <c r="R20" i="31"/>
  <c r="R22" i="31"/>
  <c r="R3" i="31"/>
  <c r="R19" i="31"/>
  <c r="R14" i="31"/>
  <c r="R5" i="31"/>
  <c r="R24" i="17"/>
  <c r="R9" i="17"/>
  <c r="R18" i="17"/>
  <c r="R11" i="17"/>
  <c r="R27" i="17"/>
  <c r="R16" i="17"/>
  <c r="R15" i="17"/>
  <c r="R20" i="17"/>
  <c r="R5" i="17"/>
  <c r="R19" i="17"/>
  <c r="R13" i="17"/>
  <c r="R6" i="17"/>
  <c r="R26" i="17"/>
  <c r="R22" i="17"/>
  <c r="R14" i="17"/>
  <c r="R10" i="17"/>
  <c r="R7" i="17"/>
  <c r="R8" i="17"/>
  <c r="R17" i="17"/>
  <c r="R23" i="17"/>
  <c r="R21" i="17"/>
  <c r="R3" i="17"/>
  <c r="R4" i="17"/>
  <c r="R12" i="17"/>
  <c r="R25" i="17"/>
  <c r="R17" i="15"/>
  <c r="R12" i="15"/>
  <c r="R5" i="15"/>
  <c r="R26" i="15"/>
  <c r="R3" i="15"/>
  <c r="R23" i="15"/>
  <c r="R22" i="15"/>
  <c r="R20" i="15"/>
  <c r="R11" i="15"/>
  <c r="R27" i="15"/>
  <c r="R10" i="15"/>
  <c r="R8" i="15"/>
  <c r="R4" i="15"/>
  <c r="R24" i="15"/>
  <c r="R15" i="15"/>
  <c r="R7" i="15"/>
  <c r="R13" i="15"/>
  <c r="R25" i="15"/>
  <c r="R18" i="15"/>
  <c r="R14" i="15"/>
  <c r="R21" i="15"/>
  <c r="R16" i="15"/>
  <c r="R9" i="15"/>
  <c r="R19" i="15"/>
  <c r="R6" i="15"/>
  <c r="R7" i="18"/>
  <c r="R15" i="18"/>
  <c r="R18" i="18"/>
  <c r="R3" i="18"/>
  <c r="R16" i="18"/>
  <c r="R11" i="18"/>
  <c r="R10" i="18"/>
  <c r="R19" i="18"/>
  <c r="R4" i="18"/>
  <c r="R17" i="18"/>
  <c r="R21" i="18"/>
  <c r="R6" i="18"/>
  <c r="R26" i="18"/>
  <c r="R22" i="18"/>
  <c r="R20" i="18"/>
  <c r="R14" i="18"/>
  <c r="R8" i="18"/>
  <c r="R12" i="18"/>
  <c r="R27" i="18"/>
  <c r="R13" i="18"/>
  <c r="R23" i="18"/>
  <c r="R25" i="18"/>
  <c r="R5" i="18"/>
  <c r="R24" i="18"/>
  <c r="R9" i="18"/>
  <c r="AD3" i="10"/>
  <c r="AD13" i="10"/>
  <c r="AD24" i="10"/>
  <c r="AD5" i="10"/>
  <c r="AD21" i="10"/>
  <c r="AD20" i="10"/>
  <c r="AD12" i="10"/>
  <c r="AD22" i="10"/>
  <c r="AD14" i="10"/>
  <c r="AD6" i="10"/>
  <c r="AD16" i="10"/>
  <c r="AD11" i="10"/>
  <c r="AD4" i="10"/>
  <c r="AD8" i="10"/>
  <c r="AD9" i="10"/>
  <c r="AD27" i="10"/>
  <c r="AD23" i="10"/>
  <c r="AD17" i="10"/>
  <c r="AD25" i="10"/>
  <c r="AD18" i="10"/>
  <c r="AD26" i="10"/>
  <c r="AD19" i="10"/>
  <c r="AD15" i="10"/>
  <c r="AD10" i="10"/>
  <c r="AD7" i="10"/>
  <c r="Z17" i="10"/>
  <c r="Z23" i="10"/>
  <c r="Z18" i="10"/>
  <c r="Z24" i="10"/>
  <c r="Z25" i="10"/>
  <c r="Z16" i="10"/>
  <c r="Z26" i="10"/>
  <c r="Z20" i="10"/>
  <c r="Z22" i="10"/>
  <c r="Z19" i="10"/>
  <c r="Z21" i="10"/>
  <c r="Z3" i="10"/>
  <c r="Z27" i="10"/>
  <c r="Z11" i="10"/>
  <c r="Z12" i="10"/>
  <c r="Z15" i="10"/>
  <c r="Z4" i="10"/>
  <c r="Z7" i="10"/>
  <c r="Z9" i="10"/>
  <c r="Z5" i="10"/>
  <c r="Z13" i="10"/>
  <c r="Z14" i="10"/>
  <c r="Z6" i="10"/>
  <c r="Z10" i="10"/>
  <c r="Z8" i="10"/>
  <c r="E85" i="31" l="1"/>
  <c r="E86" i="31" s="1"/>
  <c r="E87" i="31" s="1"/>
  <c r="E85" i="29"/>
  <c r="E86" i="29" s="1"/>
  <c r="E87" i="29" s="1"/>
  <c r="C85" i="30"/>
  <c r="C86" i="30" s="1"/>
  <c r="C87" i="30" s="1"/>
  <c r="G85" i="30"/>
  <c r="G86" i="30" s="1"/>
  <c r="G87" i="30" s="1"/>
  <c r="I85" i="29"/>
  <c r="I86" i="29" s="1"/>
  <c r="G85" i="29"/>
  <c r="G86" i="29" s="1"/>
  <c r="G87" i="29" s="1"/>
  <c r="F85" i="31"/>
  <c r="F86" i="31" s="1"/>
  <c r="F87" i="31" s="1"/>
  <c r="F85" i="30"/>
  <c r="F86" i="30" s="1"/>
  <c r="F87" i="30" s="1"/>
  <c r="F85" i="29"/>
  <c r="F86" i="29" s="1"/>
  <c r="F87" i="29" s="1"/>
  <c r="B85" i="31"/>
  <c r="B86" i="31" s="1"/>
  <c r="B87" i="31" s="1"/>
  <c r="B85" i="30"/>
  <c r="B86" i="30" s="1"/>
  <c r="B87" i="30" s="1"/>
  <c r="D85" i="29"/>
  <c r="D86" i="29" s="1"/>
  <c r="D87" i="29" s="1"/>
  <c r="C85" i="31"/>
  <c r="C86" i="31" s="1"/>
  <c r="C87" i="31" s="1"/>
  <c r="I85" i="30"/>
  <c r="I86" i="30" s="1"/>
  <c r="B85" i="29"/>
  <c r="B86" i="29" s="1"/>
  <c r="B87" i="29" s="1"/>
  <c r="D85" i="31"/>
  <c r="D86" i="31" s="1"/>
  <c r="D87" i="31" s="1"/>
  <c r="E85" i="30"/>
  <c r="E86" i="30" s="1"/>
  <c r="E87" i="30" s="1"/>
  <c r="C85" i="29"/>
  <c r="C86" i="29" s="1"/>
  <c r="C87" i="29" s="1"/>
  <c r="G85" i="31"/>
  <c r="G86" i="31" s="1"/>
  <c r="G87" i="31" s="1"/>
  <c r="D85" i="30"/>
  <c r="D86" i="30" s="1"/>
  <c r="D87" i="30" s="1"/>
  <c r="W34" i="52"/>
  <c r="X34" i="52" s="1"/>
  <c r="Z34" i="52" s="1"/>
  <c r="W43" i="52"/>
  <c r="X43" i="52" s="1"/>
  <c r="Z43" i="52" s="1"/>
  <c r="T54" i="52"/>
  <c r="G62" i="52"/>
  <c r="W57" i="52" s="1"/>
  <c r="W33" i="52"/>
  <c r="X33" i="52" s="1"/>
  <c r="Z33" i="52" s="1"/>
  <c r="W32" i="52"/>
  <c r="X32" i="52" s="1"/>
  <c r="Z32" i="52" s="1"/>
  <c r="W38" i="52"/>
  <c r="X38" i="52" s="1"/>
  <c r="Z38" i="52" s="1"/>
  <c r="W39" i="52"/>
  <c r="X39" i="52" s="1"/>
  <c r="Z39" i="52" s="1"/>
  <c r="W40" i="52"/>
  <c r="X40" i="52" s="1"/>
  <c r="Z40" i="52" s="1"/>
  <c r="W35" i="52"/>
  <c r="X35" i="52" s="1"/>
  <c r="Z35" i="52" s="1"/>
  <c r="W36" i="52"/>
  <c r="X36" i="52" s="1"/>
  <c r="Z36" i="52" s="1"/>
  <c r="W37" i="52"/>
  <c r="X37" i="52" s="1"/>
  <c r="Z37" i="52" s="1"/>
  <c r="W42" i="52"/>
  <c r="X42" i="52" s="1"/>
  <c r="Z42" i="52" s="1"/>
  <c r="T84" i="52"/>
  <c r="I90" i="52"/>
  <c r="W107" i="52" s="1"/>
  <c r="V19" i="52"/>
  <c r="V7" i="52"/>
  <c r="V5" i="52"/>
  <c r="V11" i="52"/>
  <c r="V16" i="52"/>
  <c r="V18" i="52"/>
  <c r="V20" i="52"/>
  <c r="V25" i="52"/>
  <c r="V12" i="52"/>
  <c r="V14" i="52"/>
  <c r="V26" i="52"/>
  <c r="V8" i="52"/>
  <c r="V4" i="52"/>
  <c r="V15" i="52"/>
  <c r="V3" i="52"/>
  <c r="V21" i="52"/>
  <c r="V6" i="52"/>
  <c r="V24" i="52"/>
  <c r="V13" i="52"/>
  <c r="V10" i="52"/>
  <c r="V9" i="52"/>
  <c r="V22" i="52"/>
  <c r="V17" i="52"/>
  <c r="V27" i="52"/>
  <c r="V23" i="52"/>
  <c r="H87" i="30"/>
  <c r="P89" i="30" s="1"/>
  <c r="U107" i="52"/>
  <c r="U94" i="52"/>
  <c r="U87" i="52"/>
  <c r="U85" i="52"/>
  <c r="U88" i="52"/>
  <c r="U92" i="52"/>
  <c r="U86" i="52"/>
  <c r="U90" i="52"/>
  <c r="U84" i="52"/>
  <c r="U93" i="52"/>
  <c r="U91" i="52"/>
  <c r="U89" i="52"/>
  <c r="H87" i="25"/>
  <c r="R57" i="27"/>
  <c r="X41" i="52"/>
  <c r="Z41" i="52" s="1"/>
  <c r="W71" i="52"/>
  <c r="W72" i="52"/>
  <c r="X72" i="52" s="1"/>
  <c r="W73" i="52"/>
  <c r="X73" i="52" s="1"/>
  <c r="R56" i="27"/>
  <c r="S56" i="27" s="1"/>
  <c r="U56" i="27" s="1"/>
  <c r="R59" i="27"/>
  <c r="S59" i="27" s="1"/>
  <c r="U59" i="27" s="1"/>
  <c r="R55" i="27"/>
  <c r="S55" i="27" s="1"/>
  <c r="U55" i="27" s="1"/>
  <c r="D76" i="7"/>
  <c r="R58" i="27"/>
  <c r="P60" i="27" s="1"/>
  <c r="R54" i="27"/>
  <c r="S54" i="27" s="1"/>
  <c r="P58" i="27"/>
  <c r="P59" i="27"/>
  <c r="G85" i="26"/>
  <c r="G86" i="26" s="1"/>
  <c r="E85" i="32"/>
  <c r="E86" i="32" s="1"/>
  <c r="B33" i="29"/>
  <c r="B34" i="29" s="1"/>
  <c r="B35" i="29" s="1"/>
  <c r="H85" i="22"/>
  <c r="H86" i="22" s="1"/>
  <c r="H87" i="22" s="1"/>
  <c r="H33" i="29"/>
  <c r="H34" i="29" s="1"/>
  <c r="C76" i="7"/>
  <c r="H85" i="32"/>
  <c r="H86" i="32" s="1"/>
  <c r="H87" i="32" s="1"/>
  <c r="H85" i="27"/>
  <c r="H86" i="27" s="1"/>
  <c r="C85" i="32"/>
  <c r="C86" i="32" s="1"/>
  <c r="I85" i="32"/>
  <c r="I86" i="32" s="1"/>
  <c r="H85" i="26"/>
  <c r="H86" i="26" s="1"/>
  <c r="H87" i="26" s="1"/>
  <c r="G85" i="32"/>
  <c r="G86" i="32" s="1"/>
  <c r="G87" i="32" s="1"/>
  <c r="B85" i="32"/>
  <c r="B86" i="32" s="1"/>
  <c r="B87" i="32" s="1"/>
  <c r="F33" i="29"/>
  <c r="F34" i="29" s="1"/>
  <c r="F35" i="29" s="1"/>
  <c r="D85" i="32"/>
  <c r="D86" i="32" s="1"/>
  <c r="D87" i="32" s="1"/>
  <c r="F85" i="32"/>
  <c r="F86" i="32" s="1"/>
  <c r="F87" i="32" s="1"/>
  <c r="E85" i="26"/>
  <c r="E86" i="26" s="1"/>
  <c r="F33" i="25"/>
  <c r="F34" i="25" s="1"/>
  <c r="F35" i="25" s="1"/>
  <c r="D85" i="27"/>
  <c r="D86" i="27" s="1"/>
  <c r="D85" i="26"/>
  <c r="D86" i="26" s="1"/>
  <c r="G33" i="29"/>
  <c r="G34" i="29" s="1"/>
  <c r="G35" i="29" s="1"/>
  <c r="F85" i="26"/>
  <c r="F86" i="26" s="1"/>
  <c r="B85" i="26"/>
  <c r="B86" i="26" s="1"/>
  <c r="B87" i="26" s="1"/>
  <c r="O71" i="9"/>
  <c r="C85" i="20"/>
  <c r="C86" i="20" s="1"/>
  <c r="C87" i="20" s="1"/>
  <c r="D33" i="29"/>
  <c r="D34" i="29" s="1"/>
  <c r="D35" i="29" s="1"/>
  <c r="I85" i="26"/>
  <c r="I86" i="26" s="1"/>
  <c r="E33" i="29"/>
  <c r="E34" i="29" s="1"/>
  <c r="C33" i="29"/>
  <c r="C34" i="29" s="1"/>
  <c r="C35" i="29" s="1"/>
  <c r="C85" i="26"/>
  <c r="C86" i="26" s="1"/>
  <c r="C87" i="26" s="1"/>
  <c r="B33" i="25"/>
  <c r="B34" i="25" s="1"/>
  <c r="B35" i="25" s="1"/>
  <c r="D33" i="25"/>
  <c r="D34" i="25" s="1"/>
  <c r="D35" i="25" s="1"/>
  <c r="H33" i="25"/>
  <c r="H34" i="25" s="1"/>
  <c r="B33" i="19"/>
  <c r="B34" i="19" s="1"/>
  <c r="B35" i="19" s="1"/>
  <c r="E85" i="21"/>
  <c r="E86" i="21" s="1"/>
  <c r="E85" i="19"/>
  <c r="E86" i="19" s="1"/>
  <c r="E87" i="19" s="1"/>
  <c r="F85" i="22"/>
  <c r="F86" i="22" s="1"/>
  <c r="F87" i="22" s="1"/>
  <c r="E33" i="26"/>
  <c r="E34" i="26" s="1"/>
  <c r="E35" i="26" s="1"/>
  <c r="I85" i="27"/>
  <c r="I86" i="27" s="1"/>
  <c r="C33" i="25"/>
  <c r="C34" i="25" s="1"/>
  <c r="C35" i="25" s="1"/>
  <c r="E33" i="25"/>
  <c r="E34" i="25" s="1"/>
  <c r="G33" i="25"/>
  <c r="G34" i="25" s="1"/>
  <c r="B33" i="21"/>
  <c r="B34" i="21" s="1"/>
  <c r="B85" i="27"/>
  <c r="B86" i="27" s="1"/>
  <c r="B87" i="27" s="1"/>
  <c r="F85" i="19"/>
  <c r="F86" i="19" s="1"/>
  <c r="F87" i="19" s="1"/>
  <c r="F85" i="27"/>
  <c r="F86" i="27" s="1"/>
  <c r="C85" i="27"/>
  <c r="C86" i="27" s="1"/>
  <c r="F33" i="19"/>
  <c r="F34" i="19" s="1"/>
  <c r="F35" i="19" s="1"/>
  <c r="E85" i="27"/>
  <c r="E86" i="27" s="1"/>
  <c r="D85" i="20"/>
  <c r="D86" i="20" s="1"/>
  <c r="D87" i="20" s="1"/>
  <c r="G85" i="27"/>
  <c r="G86" i="27" s="1"/>
  <c r="E85" i="22"/>
  <c r="E86" i="22" s="1"/>
  <c r="E87" i="22" s="1"/>
  <c r="F85" i="21"/>
  <c r="F86" i="21" s="1"/>
  <c r="E85" i="20"/>
  <c r="E86" i="20" s="1"/>
  <c r="E87" i="20" s="1"/>
  <c r="G85" i="21"/>
  <c r="G86" i="21" s="1"/>
  <c r="D33" i="26"/>
  <c r="D34" i="26" s="1"/>
  <c r="D35" i="26" s="1"/>
  <c r="B85" i="22"/>
  <c r="B86" i="22" s="1"/>
  <c r="B87" i="22" s="1"/>
  <c r="E33" i="19"/>
  <c r="E34" i="19" s="1"/>
  <c r="E35" i="19" s="1"/>
  <c r="D33" i="19"/>
  <c r="D34" i="19" s="1"/>
  <c r="D35" i="19" s="1"/>
  <c r="I85" i="19"/>
  <c r="I86" i="19" s="1"/>
  <c r="F85" i="20"/>
  <c r="F86" i="20" s="1"/>
  <c r="F87" i="20" s="1"/>
  <c r="B85" i="21"/>
  <c r="B86" i="21" s="1"/>
  <c r="F33" i="26"/>
  <c r="F34" i="26" s="1"/>
  <c r="G33" i="19"/>
  <c r="G34" i="19" s="1"/>
  <c r="H85" i="19"/>
  <c r="H86" i="19" s="1"/>
  <c r="G85" i="20"/>
  <c r="G86" i="20" s="1"/>
  <c r="G87" i="20" s="1"/>
  <c r="C85" i="21"/>
  <c r="C86" i="21" s="1"/>
  <c r="H33" i="26"/>
  <c r="H34" i="26" s="1"/>
  <c r="I85" i="22"/>
  <c r="I86" i="22" s="1"/>
  <c r="H33" i="19"/>
  <c r="H34" i="19" s="1"/>
  <c r="B85" i="19"/>
  <c r="B86" i="19" s="1"/>
  <c r="B87" i="19" s="1"/>
  <c r="B85" i="20"/>
  <c r="B86" i="20" s="1"/>
  <c r="B87" i="20" s="1"/>
  <c r="D85" i="21"/>
  <c r="D86" i="21" s="1"/>
  <c r="B33" i="26"/>
  <c r="B34" i="26" s="1"/>
  <c r="B35" i="26" s="1"/>
  <c r="C85" i="22"/>
  <c r="C86" i="22" s="1"/>
  <c r="C87" i="22" s="1"/>
  <c r="G85" i="19"/>
  <c r="G86" i="19" s="1"/>
  <c r="G87" i="19" s="1"/>
  <c r="O71" i="10"/>
  <c r="I85" i="20"/>
  <c r="I86" i="20" s="1"/>
  <c r="I85" i="21"/>
  <c r="I86" i="21" s="1"/>
  <c r="G33" i="26"/>
  <c r="G34" i="26" s="1"/>
  <c r="E87" i="25"/>
  <c r="G85" i="22"/>
  <c r="G86" i="22" s="1"/>
  <c r="G87" i="22" s="1"/>
  <c r="C85" i="19"/>
  <c r="C86" i="19" s="1"/>
  <c r="C87" i="19" s="1"/>
  <c r="D85" i="19"/>
  <c r="D86" i="19" s="1"/>
  <c r="D87" i="19" s="1"/>
  <c r="C33" i="26"/>
  <c r="C34" i="26" s="1"/>
  <c r="C35" i="26" s="1"/>
  <c r="D85" i="22"/>
  <c r="D86" i="22" s="1"/>
  <c r="D87" i="22" s="1"/>
  <c r="C33" i="19"/>
  <c r="C34" i="19" s="1"/>
  <c r="C35" i="19" s="1"/>
  <c r="H85" i="20"/>
  <c r="H86" i="20" s="1"/>
  <c r="H87" i="20" s="1"/>
  <c r="H85" i="21"/>
  <c r="H86" i="21" s="1"/>
  <c r="E62" i="50"/>
  <c r="H33" i="21"/>
  <c r="H34" i="21" s="1"/>
  <c r="C35" i="32"/>
  <c r="G87" i="25"/>
  <c r="F87" i="25"/>
  <c r="C33" i="21"/>
  <c r="C34" i="21" s="1"/>
  <c r="F35" i="32"/>
  <c r="G35" i="32"/>
  <c r="B62" i="50"/>
  <c r="D33" i="21"/>
  <c r="D34" i="21" s="1"/>
  <c r="E33" i="21"/>
  <c r="E34" i="21" s="1"/>
  <c r="E35" i="32"/>
  <c r="D76" i="9"/>
  <c r="F33" i="21"/>
  <c r="F34" i="21" s="1"/>
  <c r="G33" i="21"/>
  <c r="G34" i="21" s="1"/>
  <c r="D35" i="32"/>
  <c r="S59" i="20"/>
  <c r="U59" i="20" s="1"/>
  <c r="S58" i="30"/>
  <c r="U58" i="30" s="1"/>
  <c r="P54" i="32"/>
  <c r="P56" i="32"/>
  <c r="P55" i="32"/>
  <c r="P59" i="32"/>
  <c r="R59" i="32"/>
  <c r="R57" i="32"/>
  <c r="R58" i="32"/>
  <c r="R56" i="32"/>
  <c r="R54" i="32"/>
  <c r="R55" i="32"/>
  <c r="P55" i="21"/>
  <c r="P54" i="21"/>
  <c r="P59" i="21"/>
  <c r="P56" i="21"/>
  <c r="R54" i="21"/>
  <c r="R55" i="21"/>
  <c r="R56" i="21"/>
  <c r="R58" i="21"/>
  <c r="R57" i="21"/>
  <c r="R59" i="21"/>
  <c r="B76" i="9"/>
  <c r="P73" i="9" s="1"/>
  <c r="S59" i="19"/>
  <c r="U59" i="19" s="1"/>
  <c r="S56" i="20"/>
  <c r="U56" i="20" s="1"/>
  <c r="S59" i="22"/>
  <c r="U59" i="22" s="1"/>
  <c r="S56" i="30"/>
  <c r="U56" i="30" s="1"/>
  <c r="S57" i="27"/>
  <c r="U57" i="27" s="1"/>
  <c r="S56" i="19"/>
  <c r="U56" i="19" s="1"/>
  <c r="S57" i="20"/>
  <c r="U57" i="20" s="1"/>
  <c r="S56" i="22"/>
  <c r="U56" i="22" s="1"/>
  <c r="S57" i="30"/>
  <c r="U57" i="30" s="1"/>
  <c r="P59" i="25"/>
  <c r="P58" i="25"/>
  <c r="R57" i="25"/>
  <c r="R59" i="25"/>
  <c r="R58" i="25"/>
  <c r="R56" i="25"/>
  <c r="R54" i="25"/>
  <c r="R55" i="25"/>
  <c r="S54" i="19"/>
  <c r="U54" i="19" s="1"/>
  <c r="P60" i="19"/>
  <c r="S55" i="20"/>
  <c r="U55" i="20" s="1"/>
  <c r="S55" i="22"/>
  <c r="U55" i="22" s="1"/>
  <c r="S59" i="30"/>
  <c r="U59" i="30" s="1"/>
  <c r="S58" i="19"/>
  <c r="U58" i="19" s="1"/>
  <c r="S54" i="20"/>
  <c r="P60" i="20"/>
  <c r="S58" i="22"/>
  <c r="U58" i="22" s="1"/>
  <c r="S54" i="30"/>
  <c r="U54" i="30" s="1"/>
  <c r="P60" i="30"/>
  <c r="S57" i="19"/>
  <c r="U57" i="19" s="1"/>
  <c r="S58" i="20"/>
  <c r="U58" i="20" s="1"/>
  <c r="S57" i="22"/>
  <c r="U57" i="22" s="1"/>
  <c r="S55" i="30"/>
  <c r="U55" i="30" s="1"/>
  <c r="P54" i="29"/>
  <c r="P56" i="29"/>
  <c r="P55" i="29"/>
  <c r="P59" i="29"/>
  <c r="R56" i="29"/>
  <c r="R54" i="29"/>
  <c r="R55" i="29"/>
  <c r="R58" i="29"/>
  <c r="R59" i="29"/>
  <c r="R57" i="29"/>
  <c r="T54" i="50"/>
  <c r="S55" i="19"/>
  <c r="U55" i="19" s="1"/>
  <c r="S54" i="22"/>
  <c r="U54" i="22" s="1"/>
  <c r="P60" i="22"/>
  <c r="P74" i="25"/>
  <c r="P74" i="32"/>
  <c r="S73" i="32" s="1"/>
  <c r="D57" i="5"/>
  <c r="D58" i="5" s="1"/>
  <c r="O71" i="8"/>
  <c r="C76" i="8"/>
  <c r="S72" i="26"/>
  <c r="U72" i="26" s="1"/>
  <c r="S71" i="29"/>
  <c r="U71" i="29" s="1"/>
  <c r="S73" i="27"/>
  <c r="U73" i="27" s="1"/>
  <c r="S72" i="30"/>
  <c r="U72" i="30" s="1"/>
  <c r="S72" i="20"/>
  <c r="U72" i="20" s="1"/>
  <c r="T71" i="48"/>
  <c r="S73" i="26"/>
  <c r="U73" i="26" s="1"/>
  <c r="S72" i="29"/>
  <c r="U72" i="29" s="1"/>
  <c r="S71" i="27"/>
  <c r="P74" i="27"/>
  <c r="S73" i="30"/>
  <c r="U73" i="30" s="1"/>
  <c r="S73" i="20"/>
  <c r="U73" i="20" s="1"/>
  <c r="S71" i="28"/>
  <c r="P74" i="28"/>
  <c r="S73" i="29"/>
  <c r="U73" i="29" s="1"/>
  <c r="S72" i="27"/>
  <c r="U72" i="27" s="1"/>
  <c r="S71" i="31"/>
  <c r="U71" i="31" s="1"/>
  <c r="P74" i="31"/>
  <c r="S71" i="20"/>
  <c r="S72" i="28"/>
  <c r="U72" i="28" s="1"/>
  <c r="P74" i="29"/>
  <c r="S73" i="21"/>
  <c r="U73" i="21" s="1"/>
  <c r="S72" i="31"/>
  <c r="U72" i="31" s="1"/>
  <c r="P74" i="20"/>
  <c r="S73" i="28"/>
  <c r="U73" i="28" s="1"/>
  <c r="S73" i="25"/>
  <c r="U73" i="25" s="1"/>
  <c r="S73" i="31"/>
  <c r="U73" i="31" s="1"/>
  <c r="S71" i="32"/>
  <c r="U71" i="32" s="1"/>
  <c r="S71" i="22"/>
  <c r="U71" i="22" s="1"/>
  <c r="P74" i="22"/>
  <c r="S71" i="25"/>
  <c r="U71" i="25" s="1"/>
  <c r="S72" i="21"/>
  <c r="U72" i="21" s="1"/>
  <c r="S72" i="19"/>
  <c r="U72" i="19" s="1"/>
  <c r="S72" i="32"/>
  <c r="U72" i="32" s="1"/>
  <c r="S73" i="22"/>
  <c r="U73" i="22" s="1"/>
  <c r="S72" i="25"/>
  <c r="U72" i="25" s="1"/>
  <c r="P74" i="21"/>
  <c r="S71" i="21" s="1"/>
  <c r="P74" i="19"/>
  <c r="S71" i="19"/>
  <c r="P74" i="26"/>
  <c r="S71" i="26"/>
  <c r="U71" i="26" s="1"/>
  <c r="S72" i="22"/>
  <c r="U72" i="22" s="1"/>
  <c r="S71" i="30"/>
  <c r="U71" i="30" s="1"/>
  <c r="P74" i="30"/>
  <c r="S73" i="19"/>
  <c r="U73" i="19" s="1"/>
  <c r="B79" i="49"/>
  <c r="C76" i="9"/>
  <c r="D76" i="8"/>
  <c r="B57" i="5"/>
  <c r="B58" i="5" s="1"/>
  <c r="B59" i="5" s="1"/>
  <c r="F62" i="50"/>
  <c r="E59" i="8"/>
  <c r="B76" i="8"/>
  <c r="G62" i="50"/>
  <c r="G57" i="5"/>
  <c r="G58" i="5" s="1"/>
  <c r="F57" i="5"/>
  <c r="F58" i="5" s="1"/>
  <c r="E57" i="5"/>
  <c r="E58" i="5" s="1"/>
  <c r="C57" i="5"/>
  <c r="C58" i="5" s="1"/>
  <c r="T71" i="49"/>
  <c r="B60" i="51"/>
  <c r="B61" i="51" s="1"/>
  <c r="C60" i="51"/>
  <c r="C61" i="51" s="1"/>
  <c r="C62" i="51" s="1"/>
  <c r="D60" i="51"/>
  <c r="D61" i="51" s="1"/>
  <c r="G60" i="51"/>
  <c r="G61" i="51" s="1"/>
  <c r="F60" i="51"/>
  <c r="F61" i="51" s="1"/>
  <c r="E60" i="51"/>
  <c r="E61" i="51" s="1"/>
  <c r="W71" i="51"/>
  <c r="W72" i="51"/>
  <c r="X72" i="51" s="1"/>
  <c r="W73" i="51"/>
  <c r="X73" i="51" s="1"/>
  <c r="B36" i="49"/>
  <c r="B37" i="49" s="1"/>
  <c r="B38" i="49" s="1"/>
  <c r="V26" i="51"/>
  <c r="V14" i="51"/>
  <c r="V27" i="51"/>
  <c r="V13" i="51"/>
  <c r="V10" i="51"/>
  <c r="V20" i="51"/>
  <c r="V16" i="51"/>
  <c r="V12" i="51"/>
  <c r="V11" i="51"/>
  <c r="V24" i="51"/>
  <c r="V3" i="51"/>
  <c r="V19" i="51"/>
  <c r="V17" i="51"/>
  <c r="V23" i="51"/>
  <c r="V22" i="51"/>
  <c r="V21" i="51"/>
  <c r="V25" i="51"/>
  <c r="V18" i="51"/>
  <c r="V15" i="51"/>
  <c r="V8" i="51"/>
  <c r="V5" i="51"/>
  <c r="V4" i="51"/>
  <c r="V9" i="51"/>
  <c r="V7" i="51"/>
  <c r="V6" i="51"/>
  <c r="W36" i="51"/>
  <c r="W39" i="51"/>
  <c r="X39" i="51" s="1"/>
  <c r="Z39" i="51" s="1"/>
  <c r="W34" i="51"/>
  <c r="W41" i="51"/>
  <c r="X41" i="51" s="1"/>
  <c r="Z41" i="51" s="1"/>
  <c r="W40" i="51"/>
  <c r="X40" i="51" s="1"/>
  <c r="Z40" i="51" s="1"/>
  <c r="W33" i="51"/>
  <c r="W37" i="51"/>
  <c r="W35" i="51"/>
  <c r="W38" i="51"/>
  <c r="W32" i="51"/>
  <c r="W43" i="51"/>
  <c r="W42" i="51"/>
  <c r="X42" i="51" s="1"/>
  <c r="Z42" i="51" s="1"/>
  <c r="B90" i="51"/>
  <c r="I90" i="51"/>
  <c r="T84" i="51"/>
  <c r="X93" i="50"/>
  <c r="Z93" i="50" s="1"/>
  <c r="X99" i="50"/>
  <c r="Z99" i="50" s="1"/>
  <c r="X84" i="50"/>
  <c r="Z84" i="50" s="1"/>
  <c r="U108" i="50"/>
  <c r="X100" i="50"/>
  <c r="Z100" i="50" s="1"/>
  <c r="D36" i="49"/>
  <c r="D37" i="49" s="1"/>
  <c r="D38" i="49" s="1"/>
  <c r="X39" i="50"/>
  <c r="Z39" i="50" s="1"/>
  <c r="X92" i="50"/>
  <c r="Z92" i="50" s="1"/>
  <c r="X87" i="50"/>
  <c r="Z87" i="50" s="1"/>
  <c r="X107" i="50"/>
  <c r="Z107" i="50" s="1"/>
  <c r="E36" i="49"/>
  <c r="E37" i="49" s="1"/>
  <c r="E38" i="49" s="1"/>
  <c r="U74" i="50"/>
  <c r="X35" i="50"/>
  <c r="Z35" i="50" s="1"/>
  <c r="X104" i="50"/>
  <c r="Z104" i="50" s="1"/>
  <c r="D79" i="49"/>
  <c r="X32" i="50"/>
  <c r="U44" i="50"/>
  <c r="X89" i="50"/>
  <c r="Z89" i="50" s="1"/>
  <c r="X85" i="50"/>
  <c r="Z85" i="50" s="1"/>
  <c r="X38" i="50"/>
  <c r="Z38" i="50" s="1"/>
  <c r="X86" i="50"/>
  <c r="Z86" i="50" s="1"/>
  <c r="X43" i="50"/>
  <c r="Z43" i="50" s="1"/>
  <c r="X90" i="50"/>
  <c r="Z90" i="50" s="1"/>
  <c r="X97" i="50"/>
  <c r="Z97" i="50"/>
  <c r="F36" i="49"/>
  <c r="F37" i="49" s="1"/>
  <c r="F38" i="49" s="1"/>
  <c r="C36" i="49"/>
  <c r="C37" i="49" s="1"/>
  <c r="G36" i="49"/>
  <c r="G37" i="49" s="1"/>
  <c r="G38" i="49" s="1"/>
  <c r="C79" i="49"/>
  <c r="H36" i="49"/>
  <c r="H37" i="49" s="1"/>
  <c r="C79" i="48"/>
  <c r="B59" i="8"/>
  <c r="G60" i="48"/>
  <c r="G61" i="48" s="1"/>
  <c r="N95" i="11"/>
  <c r="N90" i="11"/>
  <c r="C60" i="48"/>
  <c r="C61" i="48" s="1"/>
  <c r="N88" i="11"/>
  <c r="N89" i="11"/>
  <c r="D79" i="48"/>
  <c r="N84" i="11"/>
  <c r="B79" i="48"/>
  <c r="N96" i="11"/>
  <c r="N104" i="11"/>
  <c r="E36" i="48"/>
  <c r="E37" i="48" s="1"/>
  <c r="N94" i="11"/>
  <c r="N91" i="11"/>
  <c r="E59" i="11"/>
  <c r="N106" i="11"/>
  <c r="N105" i="11"/>
  <c r="B76" i="11"/>
  <c r="N92" i="11"/>
  <c r="N85" i="11"/>
  <c r="F59" i="6"/>
  <c r="F59" i="11"/>
  <c r="D59" i="8"/>
  <c r="F59" i="8"/>
  <c r="D59" i="6"/>
  <c r="F59" i="7"/>
  <c r="G60" i="34"/>
  <c r="G61" i="34" s="1"/>
  <c r="G88" i="48"/>
  <c r="G89" i="48" s="1"/>
  <c r="G90" i="48" s="1"/>
  <c r="G36" i="48"/>
  <c r="G37" i="48" s="1"/>
  <c r="B36" i="48"/>
  <c r="B37" i="48" s="1"/>
  <c r="E88" i="48"/>
  <c r="E89" i="48" s="1"/>
  <c r="D88" i="48"/>
  <c r="D89" i="48" s="1"/>
  <c r="D90" i="48" s="1"/>
  <c r="D76" i="11"/>
  <c r="F88" i="48"/>
  <c r="F89" i="48" s="1"/>
  <c r="O71" i="11"/>
  <c r="N86" i="11"/>
  <c r="C36" i="48"/>
  <c r="C37" i="48" s="1"/>
  <c r="D60" i="34"/>
  <c r="D61" i="34" s="1"/>
  <c r="N93" i="8"/>
  <c r="C88" i="48"/>
  <c r="C89" i="48" s="1"/>
  <c r="C90" i="48" s="1"/>
  <c r="H36" i="48"/>
  <c r="H37" i="48" s="1"/>
  <c r="B88" i="48"/>
  <c r="B89" i="48" s="1"/>
  <c r="B90" i="48" s="1"/>
  <c r="H88" i="48"/>
  <c r="H89" i="48" s="1"/>
  <c r="E60" i="34"/>
  <c r="E61" i="34" s="1"/>
  <c r="D36" i="48"/>
  <c r="D37" i="48" s="1"/>
  <c r="I88" i="48"/>
  <c r="I89" i="48" s="1"/>
  <c r="C59" i="11"/>
  <c r="E60" i="48"/>
  <c r="E61" i="48" s="1"/>
  <c r="B60" i="48"/>
  <c r="B61" i="48" s="1"/>
  <c r="F60" i="48"/>
  <c r="F61" i="48" s="1"/>
  <c r="D60" i="48"/>
  <c r="D61" i="48" s="1"/>
  <c r="C76" i="11"/>
  <c r="F36" i="48"/>
  <c r="F37" i="48" s="1"/>
  <c r="N87" i="11"/>
  <c r="D59" i="11"/>
  <c r="N42" i="11"/>
  <c r="N39" i="11"/>
  <c r="N102" i="11"/>
  <c r="N32" i="9"/>
  <c r="N93" i="11"/>
  <c r="B76" i="6"/>
  <c r="N35" i="11"/>
  <c r="B59" i="11"/>
  <c r="N97" i="11"/>
  <c r="G59" i="11"/>
  <c r="N43" i="11"/>
  <c r="D59" i="7"/>
  <c r="O54" i="11"/>
  <c r="N34" i="11"/>
  <c r="N33" i="11"/>
  <c r="N91" i="8"/>
  <c r="C59" i="7"/>
  <c r="N85" i="8"/>
  <c r="C59" i="8"/>
  <c r="H88" i="49"/>
  <c r="H89" i="49" s="1"/>
  <c r="N34" i="8"/>
  <c r="C59" i="10"/>
  <c r="C59" i="6"/>
  <c r="N88" i="7"/>
  <c r="N39" i="10"/>
  <c r="N34" i="6"/>
  <c r="N89" i="8"/>
  <c r="P72" i="10"/>
  <c r="P71" i="10"/>
  <c r="N94" i="8"/>
  <c r="G59" i="8"/>
  <c r="N34" i="7"/>
  <c r="N40" i="6"/>
  <c r="G60" i="49"/>
  <c r="G61" i="49" s="1"/>
  <c r="F60" i="49"/>
  <c r="F61" i="49" s="1"/>
  <c r="C60" i="49"/>
  <c r="C61" i="49" s="1"/>
  <c r="E60" i="49"/>
  <c r="E61" i="49" s="1"/>
  <c r="D60" i="49"/>
  <c r="D61" i="49" s="1"/>
  <c r="B60" i="49"/>
  <c r="B61" i="49" s="1"/>
  <c r="N41" i="10"/>
  <c r="N36" i="7"/>
  <c r="P73" i="7"/>
  <c r="N84" i="8"/>
  <c r="N33" i="8"/>
  <c r="N43" i="6"/>
  <c r="N42" i="10"/>
  <c r="U73" i="49"/>
  <c r="U72" i="49"/>
  <c r="U72" i="48"/>
  <c r="P57" i="8"/>
  <c r="N86" i="8"/>
  <c r="N33" i="10"/>
  <c r="P56" i="11"/>
  <c r="P59" i="11"/>
  <c r="N32" i="6"/>
  <c r="O54" i="8"/>
  <c r="P55" i="8" s="1"/>
  <c r="U71" i="48"/>
  <c r="N33" i="6"/>
  <c r="N37" i="10"/>
  <c r="N39" i="6"/>
  <c r="P73" i="8"/>
  <c r="P71" i="8"/>
  <c r="P72" i="11"/>
  <c r="N93" i="10"/>
  <c r="N42" i="6"/>
  <c r="N36" i="6"/>
  <c r="H36" i="34"/>
  <c r="H37" i="34" s="1"/>
  <c r="N35" i="7"/>
  <c r="N38" i="6"/>
  <c r="N88" i="8"/>
  <c r="N37" i="6"/>
  <c r="N89" i="10"/>
  <c r="N94" i="10"/>
  <c r="N91" i="10"/>
  <c r="P73" i="11"/>
  <c r="N86" i="9"/>
  <c r="P58" i="11"/>
  <c r="B88" i="49"/>
  <c r="B89" i="49" s="1"/>
  <c r="G88" i="49"/>
  <c r="G89" i="49" s="1"/>
  <c r="G90" i="49" s="1"/>
  <c r="F88" i="49"/>
  <c r="F89" i="49" s="1"/>
  <c r="F90" i="49" s="1"/>
  <c r="I88" i="49"/>
  <c r="I89" i="49" s="1"/>
  <c r="E88" i="49"/>
  <c r="E89" i="49" s="1"/>
  <c r="D88" i="49"/>
  <c r="D89" i="49" s="1"/>
  <c r="C88" i="49"/>
  <c r="C89" i="49" s="1"/>
  <c r="C90" i="49" s="1"/>
  <c r="P72" i="7"/>
  <c r="O71" i="6"/>
  <c r="D76" i="6"/>
  <c r="C76" i="6"/>
  <c r="H85" i="13"/>
  <c r="H86" i="13" s="1"/>
  <c r="H87" i="13" s="1"/>
  <c r="H85" i="14"/>
  <c r="H86" i="14" s="1"/>
  <c r="H87" i="14" s="1"/>
  <c r="S55" i="16"/>
  <c r="U55" i="16" s="1"/>
  <c r="S58" i="17"/>
  <c r="U58" i="17" s="1"/>
  <c r="S55" i="18"/>
  <c r="U55" i="18" s="1"/>
  <c r="S56" i="16"/>
  <c r="U56" i="16" s="1"/>
  <c r="S59" i="17"/>
  <c r="U59" i="17" s="1"/>
  <c r="S54" i="18"/>
  <c r="U54" i="18" s="1"/>
  <c r="P60" i="18"/>
  <c r="S59" i="16"/>
  <c r="U59" i="16" s="1"/>
  <c r="U56" i="17"/>
  <c r="S56" i="17"/>
  <c r="S58" i="18"/>
  <c r="U58" i="18" s="1"/>
  <c r="S58" i="16"/>
  <c r="U58" i="16" s="1"/>
  <c r="S55" i="17"/>
  <c r="U55" i="17" s="1"/>
  <c r="S57" i="18"/>
  <c r="U57" i="18" s="1"/>
  <c r="P60" i="16"/>
  <c r="S54" i="16"/>
  <c r="U54" i="16" s="1"/>
  <c r="S59" i="18"/>
  <c r="U59" i="18" s="1"/>
  <c r="S54" i="17"/>
  <c r="P60" i="17"/>
  <c r="R57" i="14"/>
  <c r="R55" i="14"/>
  <c r="R59" i="14"/>
  <c r="R54" i="14"/>
  <c r="R58" i="14"/>
  <c r="R56" i="14"/>
  <c r="S57" i="16"/>
  <c r="U57" i="16" s="1"/>
  <c r="S57" i="17"/>
  <c r="U57" i="17" s="1"/>
  <c r="S56" i="18"/>
  <c r="U56" i="18" s="1"/>
  <c r="R59" i="13"/>
  <c r="R56" i="13"/>
  <c r="R57" i="13"/>
  <c r="R58" i="13"/>
  <c r="R54" i="13"/>
  <c r="R55" i="13"/>
  <c r="N33" i="5"/>
  <c r="P33" i="5" s="1"/>
  <c r="S73" i="17"/>
  <c r="U73" i="17" s="1"/>
  <c r="R71" i="14"/>
  <c r="R72" i="14"/>
  <c r="R73" i="14"/>
  <c r="S72" i="16"/>
  <c r="U72" i="16" s="1"/>
  <c r="S73" i="16"/>
  <c r="U73" i="16" s="1"/>
  <c r="S72" i="15"/>
  <c r="U72" i="15" s="1"/>
  <c r="P74" i="16"/>
  <c r="S71" i="16"/>
  <c r="U71" i="16" s="1"/>
  <c r="S73" i="15"/>
  <c r="U73" i="15" s="1"/>
  <c r="S73" i="18"/>
  <c r="U73" i="18" s="1"/>
  <c r="S72" i="17"/>
  <c r="U72" i="17" s="1"/>
  <c r="S71" i="15"/>
  <c r="U71" i="15" s="1"/>
  <c r="P74" i="15"/>
  <c r="R73" i="13"/>
  <c r="R72" i="13"/>
  <c r="R71" i="13"/>
  <c r="S72" i="18"/>
  <c r="U72" i="18" s="1"/>
  <c r="S71" i="17"/>
  <c r="U71" i="17" s="1"/>
  <c r="P74" i="17"/>
  <c r="S71" i="18"/>
  <c r="P74" i="18"/>
  <c r="R71" i="12"/>
  <c r="R72" i="12"/>
  <c r="R73" i="12"/>
  <c r="R57" i="12"/>
  <c r="R55" i="12"/>
  <c r="R58" i="12"/>
  <c r="R56" i="12"/>
  <c r="R54" i="12"/>
  <c r="R59" i="12"/>
  <c r="H85" i="12"/>
  <c r="H86" i="12" s="1"/>
  <c r="H87" i="12" s="1"/>
  <c r="C74" i="2"/>
  <c r="C75" i="2" s="1"/>
  <c r="D79" i="34"/>
  <c r="N40" i="9"/>
  <c r="N39" i="9"/>
  <c r="N37" i="9"/>
  <c r="N94" i="9"/>
  <c r="F60" i="34"/>
  <c r="F61" i="34" s="1"/>
  <c r="N101" i="9"/>
  <c r="T71" i="34"/>
  <c r="C60" i="34"/>
  <c r="C61" i="34" s="1"/>
  <c r="C62" i="34" s="1"/>
  <c r="N103" i="9"/>
  <c r="B74" i="2"/>
  <c r="B75" i="2" s="1"/>
  <c r="B60" i="34"/>
  <c r="B61" i="34" s="1"/>
  <c r="B62" i="34" s="1"/>
  <c r="N37" i="2"/>
  <c r="P37" i="2" s="1"/>
  <c r="B79" i="34"/>
  <c r="U72" i="34" s="1"/>
  <c r="N100" i="10"/>
  <c r="C79" i="34"/>
  <c r="O54" i="7"/>
  <c r="N106" i="8"/>
  <c r="N97" i="8"/>
  <c r="N103" i="10"/>
  <c r="E59" i="9"/>
  <c r="N107" i="9"/>
  <c r="O54" i="10"/>
  <c r="N104" i="8"/>
  <c r="R105" i="15"/>
  <c r="R92" i="15"/>
  <c r="R98" i="15"/>
  <c r="R101" i="15"/>
  <c r="R97" i="15"/>
  <c r="R94" i="15"/>
  <c r="N103" i="7"/>
  <c r="N89" i="7"/>
  <c r="N95" i="10"/>
  <c r="N93" i="7"/>
  <c r="C74" i="4"/>
  <c r="C75" i="4" s="1"/>
  <c r="D74" i="4"/>
  <c r="D75" i="4" s="1"/>
  <c r="B74" i="4"/>
  <c r="B75" i="4" s="1"/>
  <c r="N104" i="9"/>
  <c r="N32" i="10"/>
  <c r="N99" i="10"/>
  <c r="N35" i="10"/>
  <c r="N39" i="8"/>
  <c r="F59" i="9"/>
  <c r="N92" i="7"/>
  <c r="O32" i="18"/>
  <c r="H35" i="18"/>
  <c r="N85" i="5"/>
  <c r="P85" i="5" s="1"/>
  <c r="N106" i="10"/>
  <c r="N39" i="7"/>
  <c r="H35" i="30"/>
  <c r="R36" i="30" s="1"/>
  <c r="O32" i="30"/>
  <c r="N84" i="7"/>
  <c r="N42" i="9"/>
  <c r="H35" i="32"/>
  <c r="O32" i="32"/>
  <c r="N106" i="7"/>
  <c r="N42" i="8"/>
  <c r="N94" i="7"/>
  <c r="N36" i="10"/>
  <c r="N107" i="10"/>
  <c r="N98" i="9"/>
  <c r="N38" i="9"/>
  <c r="K44" i="4"/>
  <c r="N43" i="4" s="1"/>
  <c r="N85" i="10"/>
  <c r="N89" i="2"/>
  <c r="P89" i="2" s="1"/>
  <c r="N105" i="9"/>
  <c r="O32" i="22"/>
  <c r="H35" i="22"/>
  <c r="R37" i="22" s="1"/>
  <c r="O84" i="16"/>
  <c r="I87" i="16"/>
  <c r="O32" i="31"/>
  <c r="H35" i="31"/>
  <c r="R40" i="31" s="1"/>
  <c r="I87" i="17"/>
  <c r="R103" i="17" s="1"/>
  <c r="O84" i="17"/>
  <c r="D59" i="9"/>
  <c r="N97" i="7"/>
  <c r="F33" i="13"/>
  <c r="F34" i="13" s="1"/>
  <c r="F35" i="13" s="1"/>
  <c r="E33" i="13"/>
  <c r="E34" i="13" s="1"/>
  <c r="E35" i="13" s="1"/>
  <c r="B33" i="13"/>
  <c r="B34" i="13" s="1"/>
  <c r="B35" i="13" s="1"/>
  <c r="D33" i="13"/>
  <c r="D34" i="13" s="1"/>
  <c r="D35" i="13" s="1"/>
  <c r="G33" i="13"/>
  <c r="G34" i="13" s="1"/>
  <c r="G35" i="13" s="1"/>
  <c r="H33" i="13"/>
  <c r="H34" i="13" s="1"/>
  <c r="C33" i="13"/>
  <c r="C34" i="13" s="1"/>
  <c r="C35" i="13" s="1"/>
  <c r="E85" i="13"/>
  <c r="E86" i="13" s="1"/>
  <c r="E87" i="13" s="1"/>
  <c r="F85" i="13"/>
  <c r="F86" i="13" s="1"/>
  <c r="F87" i="13" s="1"/>
  <c r="C85" i="13"/>
  <c r="C86" i="13" s="1"/>
  <c r="C87" i="13" s="1"/>
  <c r="B85" i="13"/>
  <c r="B86" i="13" s="1"/>
  <c r="B87" i="13" s="1"/>
  <c r="G85" i="13"/>
  <c r="G86" i="13" s="1"/>
  <c r="G87" i="13" s="1"/>
  <c r="D85" i="13"/>
  <c r="D86" i="13" s="1"/>
  <c r="D87" i="13" s="1"/>
  <c r="I85" i="13"/>
  <c r="I86" i="13" s="1"/>
  <c r="R27" i="22"/>
  <c r="R21" i="22"/>
  <c r="R5" i="22"/>
  <c r="R24" i="22"/>
  <c r="R8" i="22"/>
  <c r="R11" i="22"/>
  <c r="R12" i="22"/>
  <c r="R22" i="22"/>
  <c r="R14" i="22"/>
  <c r="R16" i="22"/>
  <c r="R25" i="22"/>
  <c r="R3" i="22"/>
  <c r="R10" i="22"/>
  <c r="R15" i="22"/>
  <c r="R23" i="22"/>
  <c r="R26" i="22"/>
  <c r="R17" i="22"/>
  <c r="R18" i="22"/>
  <c r="R6" i="22"/>
  <c r="R4" i="22"/>
  <c r="R13" i="22"/>
  <c r="R9" i="22"/>
  <c r="R19" i="22"/>
  <c r="R7" i="22"/>
  <c r="R20" i="22"/>
  <c r="N100" i="7"/>
  <c r="N40" i="4"/>
  <c r="P40" i="4" s="1"/>
  <c r="N87" i="10"/>
  <c r="N90" i="7"/>
  <c r="G16" i="47"/>
  <c r="F16" i="47" s="1"/>
  <c r="D17" i="47"/>
  <c r="K108" i="5"/>
  <c r="N96" i="5" s="1"/>
  <c r="N93" i="9"/>
  <c r="N38" i="8"/>
  <c r="N90" i="10"/>
  <c r="H35" i="17"/>
  <c r="O32" i="17"/>
  <c r="R98" i="17"/>
  <c r="R88" i="17"/>
  <c r="R107" i="17"/>
  <c r="R105" i="17"/>
  <c r="R100" i="17"/>
  <c r="R106" i="17"/>
  <c r="R102" i="17"/>
  <c r="R95" i="17"/>
  <c r="R86" i="17"/>
  <c r="R97" i="17"/>
  <c r="R94" i="17"/>
  <c r="R99" i="17"/>
  <c r="R92" i="17"/>
  <c r="R104" i="17"/>
  <c r="R89" i="17"/>
  <c r="R85" i="17"/>
  <c r="R91" i="17"/>
  <c r="R90" i="17"/>
  <c r="R20" i="20"/>
  <c r="R17" i="20"/>
  <c r="R22" i="20"/>
  <c r="R4" i="20"/>
  <c r="R13" i="20"/>
  <c r="R16" i="20"/>
  <c r="R3" i="20"/>
  <c r="R7" i="20"/>
  <c r="R25" i="20"/>
  <c r="R23" i="20"/>
  <c r="R8" i="20"/>
  <c r="R11" i="20"/>
  <c r="R14" i="20"/>
  <c r="R24" i="20"/>
  <c r="R5" i="20"/>
  <c r="R27" i="20"/>
  <c r="R9" i="20"/>
  <c r="R15" i="20"/>
  <c r="R18" i="20"/>
  <c r="R19" i="20"/>
  <c r="R10" i="20"/>
  <c r="R21" i="20"/>
  <c r="R12" i="20"/>
  <c r="R6" i="20"/>
  <c r="R26" i="20"/>
  <c r="C59" i="9"/>
  <c r="O84" i="15"/>
  <c r="I87" i="15"/>
  <c r="R93" i="15" s="1"/>
  <c r="N43" i="10"/>
  <c r="D74" i="5"/>
  <c r="D75" i="5" s="1"/>
  <c r="C74" i="5"/>
  <c r="C75" i="5" s="1"/>
  <c r="B74" i="5"/>
  <c r="B75" i="5" s="1"/>
  <c r="E59" i="7"/>
  <c r="N107" i="7"/>
  <c r="N90" i="9"/>
  <c r="N43" i="8"/>
  <c r="O84" i="28"/>
  <c r="I87" i="28"/>
  <c r="R95" i="28" s="1"/>
  <c r="N41" i="4"/>
  <c r="N96" i="8"/>
  <c r="E57" i="4"/>
  <c r="E58" i="4" s="1"/>
  <c r="D57" i="4"/>
  <c r="D58" i="4" s="1"/>
  <c r="B57" i="4"/>
  <c r="B58" i="4" s="1"/>
  <c r="F57" i="4"/>
  <c r="F58" i="4" s="1"/>
  <c r="G57" i="4"/>
  <c r="G58" i="4" s="1"/>
  <c r="C57" i="4"/>
  <c r="C58" i="4" s="1"/>
  <c r="N96" i="9"/>
  <c r="O32" i="28"/>
  <c r="H35" i="28"/>
  <c r="R36" i="28" s="1"/>
  <c r="N100" i="8"/>
  <c r="N98" i="10"/>
  <c r="N101" i="7"/>
  <c r="O84" i="18"/>
  <c r="I87" i="18"/>
  <c r="H17" i="47"/>
  <c r="Y14" i="45" s="1"/>
  <c r="E15" i="47"/>
  <c r="N92" i="8"/>
  <c r="N101" i="10"/>
  <c r="N98" i="8"/>
  <c r="N102" i="10"/>
  <c r="H33" i="12"/>
  <c r="H34" i="12" s="1"/>
  <c r="E33" i="12"/>
  <c r="E34" i="12" s="1"/>
  <c r="E35" i="12" s="1"/>
  <c r="D33" i="12"/>
  <c r="D34" i="12" s="1"/>
  <c r="D35" i="12" s="1"/>
  <c r="C33" i="12"/>
  <c r="C34" i="12" s="1"/>
  <c r="C35" i="12" s="1"/>
  <c r="B33" i="12"/>
  <c r="B34" i="12" s="1"/>
  <c r="B35" i="12" s="1"/>
  <c r="F33" i="12"/>
  <c r="F34" i="12" s="1"/>
  <c r="F35" i="12" s="1"/>
  <c r="G33" i="12"/>
  <c r="G34" i="12" s="1"/>
  <c r="G35" i="12" s="1"/>
  <c r="N96" i="7"/>
  <c r="N43" i="9"/>
  <c r="E59" i="6"/>
  <c r="G59" i="6"/>
  <c r="B59" i="6"/>
  <c r="N95" i="9"/>
  <c r="H35" i="27"/>
  <c r="P42" i="27" s="1"/>
  <c r="O32" i="27"/>
  <c r="B59" i="9"/>
  <c r="G59" i="9"/>
  <c r="N40" i="7"/>
  <c r="N40" i="8"/>
  <c r="K44" i="5"/>
  <c r="N40" i="5" s="1"/>
  <c r="R11" i="16"/>
  <c r="R5" i="16"/>
  <c r="R10" i="16"/>
  <c r="R6" i="16"/>
  <c r="R18" i="16"/>
  <c r="R7" i="16"/>
  <c r="R9" i="16"/>
  <c r="R15" i="16"/>
  <c r="R24" i="16"/>
  <c r="R27" i="16"/>
  <c r="R21" i="16"/>
  <c r="R3" i="16"/>
  <c r="R17" i="16"/>
  <c r="R20" i="16"/>
  <c r="R4" i="16"/>
  <c r="R12" i="16"/>
  <c r="R25" i="16"/>
  <c r="R22" i="16"/>
  <c r="R16" i="16"/>
  <c r="R14" i="16"/>
  <c r="R23" i="16"/>
  <c r="R19" i="16"/>
  <c r="R26" i="16"/>
  <c r="R13" i="16"/>
  <c r="R8" i="16"/>
  <c r="N105" i="7"/>
  <c r="N102" i="9"/>
  <c r="O32" i="16"/>
  <c r="H35" i="16"/>
  <c r="R40" i="16" s="1"/>
  <c r="N42" i="7"/>
  <c r="F59" i="10"/>
  <c r="R33" i="17"/>
  <c r="R37" i="17"/>
  <c r="R35" i="17"/>
  <c r="R43" i="17"/>
  <c r="R36" i="17"/>
  <c r="R34" i="17"/>
  <c r="R42" i="17"/>
  <c r="R39" i="17"/>
  <c r="R32" i="17"/>
  <c r="R38" i="17"/>
  <c r="R41" i="17"/>
  <c r="R40" i="17"/>
  <c r="C85" i="12"/>
  <c r="C86" i="12" s="1"/>
  <c r="C87" i="12" s="1"/>
  <c r="F85" i="12"/>
  <c r="F86" i="12" s="1"/>
  <c r="F87" i="12" s="1"/>
  <c r="D85" i="12"/>
  <c r="D86" i="12" s="1"/>
  <c r="D87" i="12" s="1"/>
  <c r="I85" i="12"/>
  <c r="I86" i="12" s="1"/>
  <c r="G85" i="12"/>
  <c r="G86" i="12" s="1"/>
  <c r="G87" i="12" s="1"/>
  <c r="B85" i="12"/>
  <c r="B86" i="12" s="1"/>
  <c r="B87" i="12" s="1"/>
  <c r="E85" i="12"/>
  <c r="E86" i="12" s="1"/>
  <c r="E87" i="12" s="1"/>
  <c r="N42" i="4"/>
  <c r="R85" i="18"/>
  <c r="R88" i="18"/>
  <c r="R90" i="18"/>
  <c r="R94" i="18"/>
  <c r="R106" i="18"/>
  <c r="R92" i="18"/>
  <c r="R93" i="18"/>
  <c r="R84" i="18"/>
  <c r="R95" i="18"/>
  <c r="R101" i="18"/>
  <c r="R104" i="18"/>
  <c r="R89" i="18"/>
  <c r="R98" i="18"/>
  <c r="R105" i="18"/>
  <c r="R100" i="18"/>
  <c r="R87" i="18"/>
  <c r="R102" i="18"/>
  <c r="R91" i="18"/>
  <c r="R97" i="18"/>
  <c r="R103" i="18"/>
  <c r="R96" i="18"/>
  <c r="R86" i="18"/>
  <c r="R99" i="18"/>
  <c r="R107" i="18"/>
  <c r="K108" i="2"/>
  <c r="N104" i="2" s="1"/>
  <c r="N92" i="9"/>
  <c r="K108" i="4"/>
  <c r="N103" i="4" s="1"/>
  <c r="Q8" i="12"/>
  <c r="Q9" i="12" s="1"/>
  <c r="R71" i="10"/>
  <c r="R73" i="10"/>
  <c r="S73" i="10" s="1"/>
  <c r="U73" i="10" s="1"/>
  <c r="R72" i="10"/>
  <c r="N43" i="7"/>
  <c r="K44" i="2"/>
  <c r="N43" i="2" s="1"/>
  <c r="N104" i="10"/>
  <c r="I87" i="31"/>
  <c r="R99" i="31" s="1"/>
  <c r="O84" i="31"/>
  <c r="R35" i="18"/>
  <c r="R36" i="18"/>
  <c r="R41" i="18"/>
  <c r="R32" i="18"/>
  <c r="R37" i="18"/>
  <c r="R34" i="18"/>
  <c r="R42" i="18"/>
  <c r="R38" i="18"/>
  <c r="R33" i="18"/>
  <c r="R43" i="18"/>
  <c r="R39" i="18"/>
  <c r="R40" i="18"/>
  <c r="N88" i="9"/>
  <c r="N105" i="8"/>
  <c r="N95" i="5"/>
  <c r="N99" i="8"/>
  <c r="E57" i="2"/>
  <c r="E58" i="2" s="1"/>
  <c r="D57" i="2"/>
  <c r="D58" i="2" s="1"/>
  <c r="B57" i="2"/>
  <c r="B58" i="2" s="1"/>
  <c r="F57" i="2"/>
  <c r="F58" i="2" s="1"/>
  <c r="G57" i="2"/>
  <c r="G58" i="2" s="1"/>
  <c r="C57" i="2"/>
  <c r="C58" i="2" s="1"/>
  <c r="D33" i="14"/>
  <c r="D34" i="14" s="1"/>
  <c r="D35" i="14" s="1"/>
  <c r="C33" i="14"/>
  <c r="C34" i="14" s="1"/>
  <c r="C35" i="14" s="1"/>
  <c r="B33" i="14"/>
  <c r="B34" i="14" s="1"/>
  <c r="B35" i="14" s="1"/>
  <c r="G33" i="14"/>
  <c r="G34" i="14" s="1"/>
  <c r="G35" i="14" s="1"/>
  <c r="H33" i="14"/>
  <c r="H34" i="14" s="1"/>
  <c r="E33" i="14"/>
  <c r="E34" i="14" s="1"/>
  <c r="E35" i="14" s="1"/>
  <c r="F33" i="14"/>
  <c r="F34" i="14" s="1"/>
  <c r="F35" i="14" s="1"/>
  <c r="N91" i="9"/>
  <c r="D59" i="10"/>
  <c r="N102" i="8"/>
  <c r="N95" i="7"/>
  <c r="I85" i="14"/>
  <c r="I86" i="14" s="1"/>
  <c r="C85" i="14"/>
  <c r="C86" i="14" s="1"/>
  <c r="C87" i="14" s="1"/>
  <c r="B85" i="14"/>
  <c r="B86" i="14" s="1"/>
  <c r="B87" i="14" s="1"/>
  <c r="E85" i="14"/>
  <c r="E86" i="14" s="1"/>
  <c r="E87" i="14" s="1"/>
  <c r="D85" i="14"/>
  <c r="D86" i="14" s="1"/>
  <c r="D87" i="14" s="1"/>
  <c r="F85" i="14"/>
  <c r="F86" i="14" s="1"/>
  <c r="F87" i="14" s="1"/>
  <c r="G85" i="14"/>
  <c r="G86" i="14" s="1"/>
  <c r="G87" i="14" s="1"/>
  <c r="N86" i="10"/>
  <c r="N38" i="7"/>
  <c r="N97" i="10"/>
  <c r="N100" i="9"/>
  <c r="N34" i="10"/>
  <c r="N105" i="10"/>
  <c r="O54" i="6"/>
  <c r="R72" i="7"/>
  <c r="R71" i="7"/>
  <c r="R73" i="7"/>
  <c r="N102" i="7"/>
  <c r="N97" i="9"/>
  <c r="N35" i="9"/>
  <c r="N37" i="8"/>
  <c r="B59" i="7"/>
  <c r="G59" i="7"/>
  <c r="N88" i="10"/>
  <c r="I87" i="25"/>
  <c r="O84" i="25"/>
  <c r="N98" i="7"/>
  <c r="N99" i="9"/>
  <c r="Q8" i="14"/>
  <c r="Q9" i="14" s="1"/>
  <c r="N104" i="7"/>
  <c r="P71" i="9"/>
  <c r="B59" i="10"/>
  <c r="G59" i="10"/>
  <c r="R37" i="15"/>
  <c r="N89" i="9"/>
  <c r="O32" i="15"/>
  <c r="H35" i="15"/>
  <c r="R38" i="15" s="1"/>
  <c r="N41" i="7"/>
  <c r="N90" i="8"/>
  <c r="N32" i="7"/>
  <c r="N107" i="8"/>
  <c r="R98" i="16"/>
  <c r="R94" i="16"/>
  <c r="R103" i="16"/>
  <c r="R86" i="16"/>
  <c r="R99" i="16"/>
  <c r="R97" i="16"/>
  <c r="R107" i="16"/>
  <c r="R105" i="16"/>
  <c r="R93" i="16"/>
  <c r="R88" i="16"/>
  <c r="R89" i="16"/>
  <c r="R100" i="16"/>
  <c r="R96" i="16"/>
  <c r="R91" i="16"/>
  <c r="R101" i="16"/>
  <c r="R85" i="16"/>
  <c r="R84" i="16"/>
  <c r="R87" i="16"/>
  <c r="R92" i="16"/>
  <c r="R102" i="16"/>
  <c r="R90" i="16"/>
  <c r="R104" i="16"/>
  <c r="R106" i="16"/>
  <c r="R95" i="16"/>
  <c r="O54" i="9"/>
  <c r="N84" i="9"/>
  <c r="N36" i="9"/>
  <c r="N103" i="8"/>
  <c r="N96" i="10"/>
  <c r="N101" i="4"/>
  <c r="P101" i="4" s="1"/>
  <c r="O32" i="20"/>
  <c r="H35" i="20"/>
  <c r="R33" i="20" s="1"/>
  <c r="N99" i="7"/>
  <c r="N95" i="8"/>
  <c r="N38" i="4"/>
  <c r="N106" i="9"/>
  <c r="E59" i="10"/>
  <c r="N32" i="8"/>
  <c r="F36" i="34"/>
  <c r="F37" i="34" s="1"/>
  <c r="D36" i="34"/>
  <c r="D37" i="34" s="1"/>
  <c r="B36" i="34"/>
  <c r="B37" i="34" s="1"/>
  <c r="E36" i="34"/>
  <c r="E37" i="34" s="1"/>
  <c r="C36" i="34"/>
  <c r="C37" i="34" s="1"/>
  <c r="G36" i="34"/>
  <c r="G37" i="34" s="1"/>
  <c r="G18" i="46"/>
  <c r="F18" i="46" s="1"/>
  <c r="D19" i="46"/>
  <c r="H15" i="46"/>
  <c r="W16" i="45" s="1"/>
  <c r="E17" i="46"/>
  <c r="F88" i="34"/>
  <c r="F89" i="34" s="1"/>
  <c r="D88" i="34"/>
  <c r="D89" i="34" s="1"/>
  <c r="G60" i="31"/>
  <c r="G61" i="31" s="1"/>
  <c r="C60" i="31"/>
  <c r="C61" i="31" s="1"/>
  <c r="C62" i="31" s="1"/>
  <c r="B60" i="31"/>
  <c r="B61" i="31" s="1"/>
  <c r="D60" i="31"/>
  <c r="D61" i="31" s="1"/>
  <c r="D62" i="31" s="1"/>
  <c r="E60" i="31"/>
  <c r="E61" i="31" s="1"/>
  <c r="E62" i="31" s="1"/>
  <c r="F60" i="31"/>
  <c r="F61" i="31" s="1"/>
  <c r="F62" i="31" s="1"/>
  <c r="E60" i="15"/>
  <c r="E61" i="15" s="1"/>
  <c r="E62" i="15" s="1"/>
  <c r="D60" i="15"/>
  <c r="D61" i="15" s="1"/>
  <c r="D62" i="15" s="1"/>
  <c r="C60" i="15"/>
  <c r="C61" i="15" s="1"/>
  <c r="C62" i="15" s="1"/>
  <c r="B60" i="15"/>
  <c r="B61" i="15" s="1"/>
  <c r="G60" i="15"/>
  <c r="G61" i="15" s="1"/>
  <c r="F60" i="15"/>
  <c r="F61" i="15" s="1"/>
  <c r="F62" i="15" s="1"/>
  <c r="I88" i="34"/>
  <c r="I89" i="34" s="1"/>
  <c r="H88" i="34"/>
  <c r="H89" i="34" s="1"/>
  <c r="H90" i="34" s="1"/>
  <c r="B88" i="34"/>
  <c r="B89" i="34" s="1"/>
  <c r="N96" i="6"/>
  <c r="E60" i="26"/>
  <c r="E61" i="26" s="1"/>
  <c r="E62" i="26" s="1"/>
  <c r="B60" i="26"/>
  <c r="B61" i="26" s="1"/>
  <c r="D60" i="26"/>
  <c r="D61" i="26" s="1"/>
  <c r="D62" i="26" s="1"/>
  <c r="C60" i="26"/>
  <c r="C61" i="26" s="1"/>
  <c r="C62" i="26" s="1"/>
  <c r="G60" i="26"/>
  <c r="G61" i="26" s="1"/>
  <c r="F60" i="26"/>
  <c r="F61" i="26" s="1"/>
  <c r="F62" i="26" s="1"/>
  <c r="C88" i="34"/>
  <c r="C89" i="34" s="1"/>
  <c r="N103" i="6"/>
  <c r="N97" i="6"/>
  <c r="D60" i="28"/>
  <c r="D61" i="28" s="1"/>
  <c r="D62" i="28" s="1"/>
  <c r="C60" i="28"/>
  <c r="C61" i="28" s="1"/>
  <c r="C62" i="28" s="1"/>
  <c r="G60" i="28"/>
  <c r="G61" i="28" s="1"/>
  <c r="E60" i="28"/>
  <c r="E61" i="28" s="1"/>
  <c r="E62" i="28" s="1"/>
  <c r="F60" i="28"/>
  <c r="F61" i="28" s="1"/>
  <c r="F62" i="28" s="1"/>
  <c r="B60" i="28"/>
  <c r="B61" i="28" s="1"/>
  <c r="N98" i="6"/>
  <c r="E88" i="34"/>
  <c r="E89" i="34" s="1"/>
  <c r="G88" i="34"/>
  <c r="G89" i="34" s="1"/>
  <c r="N87" i="6"/>
  <c r="N102" i="6"/>
  <c r="N94" i="6"/>
  <c r="N86" i="6"/>
  <c r="N93" i="6"/>
  <c r="N92" i="6"/>
  <c r="N91" i="6"/>
  <c r="N104" i="6"/>
  <c r="N84" i="6"/>
  <c r="N106" i="6"/>
  <c r="N90" i="6"/>
  <c r="N101" i="6"/>
  <c r="N105" i="6"/>
  <c r="N100" i="6"/>
  <c r="N89" i="6"/>
  <c r="N107" i="6"/>
  <c r="N88" i="6"/>
  <c r="N85" i="6"/>
  <c r="R16" i="13"/>
  <c r="R10" i="13"/>
  <c r="R15" i="13"/>
  <c r="R11" i="13"/>
  <c r="R21" i="13"/>
  <c r="R5" i="13"/>
  <c r="R17" i="13"/>
  <c r="R20" i="13"/>
  <c r="R18" i="13"/>
  <c r="R9" i="13"/>
  <c r="R27" i="13"/>
  <c r="R24" i="13"/>
  <c r="R25" i="13"/>
  <c r="R8" i="13"/>
  <c r="R19" i="13"/>
  <c r="R4" i="13"/>
  <c r="R23" i="13"/>
  <c r="R7" i="13"/>
  <c r="R13" i="13"/>
  <c r="R12" i="13"/>
  <c r="R22" i="13"/>
  <c r="R14" i="13"/>
  <c r="R26" i="13"/>
  <c r="R6" i="13"/>
  <c r="U38" i="3"/>
  <c r="O84" i="30" l="1"/>
  <c r="I87" i="29"/>
  <c r="R93" i="29" s="1"/>
  <c r="S93" i="29" s="1"/>
  <c r="U93" i="29" s="1"/>
  <c r="S58" i="27"/>
  <c r="U58" i="27" s="1"/>
  <c r="O84" i="29"/>
  <c r="H87" i="21"/>
  <c r="R88" i="31"/>
  <c r="S88" i="31" s="1"/>
  <c r="U88" i="31" s="1"/>
  <c r="I87" i="30"/>
  <c r="R106" i="30" s="1"/>
  <c r="S106" i="30" s="1"/>
  <c r="U106" i="30" s="1"/>
  <c r="W55" i="52"/>
  <c r="W58" i="52"/>
  <c r="X58" i="52" s="1"/>
  <c r="Z58" i="52" s="1"/>
  <c r="W102" i="52"/>
  <c r="X102" i="52" s="1"/>
  <c r="Z102" i="52" s="1"/>
  <c r="W87" i="52"/>
  <c r="W54" i="52"/>
  <c r="X54" i="52" s="1"/>
  <c r="Z54" i="52" s="1"/>
  <c r="W59" i="52"/>
  <c r="X59" i="52" s="1"/>
  <c r="Z59" i="52" s="1"/>
  <c r="W56" i="52"/>
  <c r="X56" i="52" s="1"/>
  <c r="Z56" i="52" s="1"/>
  <c r="W91" i="52"/>
  <c r="X91" i="52" s="1"/>
  <c r="U44" i="52"/>
  <c r="W98" i="52"/>
  <c r="X98" i="52" s="1"/>
  <c r="Z98" i="52" s="1"/>
  <c r="W97" i="52"/>
  <c r="X97" i="52" s="1"/>
  <c r="Z97" i="52" s="1"/>
  <c r="W101" i="52"/>
  <c r="X101" i="52" s="1"/>
  <c r="Z101" i="52" s="1"/>
  <c r="W96" i="52"/>
  <c r="X96" i="52" s="1"/>
  <c r="Z96" i="52" s="1"/>
  <c r="W95" i="52"/>
  <c r="X95" i="52" s="1"/>
  <c r="Z95" i="52" s="1"/>
  <c r="W100" i="52"/>
  <c r="W103" i="52"/>
  <c r="X103" i="52" s="1"/>
  <c r="Z103" i="52" s="1"/>
  <c r="W93" i="52"/>
  <c r="W84" i="52"/>
  <c r="W106" i="52"/>
  <c r="X106" i="52" s="1"/>
  <c r="Z106" i="52" s="1"/>
  <c r="W92" i="52"/>
  <c r="X92" i="52" s="1"/>
  <c r="W104" i="52"/>
  <c r="X104" i="52" s="1"/>
  <c r="Z104" i="52" s="1"/>
  <c r="W99" i="52"/>
  <c r="X99" i="52" s="1"/>
  <c r="Z99" i="52" s="1"/>
  <c r="W86" i="52"/>
  <c r="W89" i="52"/>
  <c r="X89" i="52" s="1"/>
  <c r="W94" i="52"/>
  <c r="X94" i="52" s="1"/>
  <c r="W90" i="52"/>
  <c r="X90" i="52" s="1"/>
  <c r="W85" i="52"/>
  <c r="W105" i="52"/>
  <c r="X105" i="52" s="1"/>
  <c r="Z105" i="52" s="1"/>
  <c r="W88" i="52"/>
  <c r="X88" i="52" s="1"/>
  <c r="P84" i="30"/>
  <c r="P95" i="29"/>
  <c r="P103" i="28"/>
  <c r="P88" i="30"/>
  <c r="P86" i="29"/>
  <c r="P102" i="31"/>
  <c r="P87" i="29"/>
  <c r="P84" i="28"/>
  <c r="P102" i="28"/>
  <c r="P84" i="29"/>
  <c r="P86" i="30"/>
  <c r="P87" i="31"/>
  <c r="P86" i="31"/>
  <c r="P105" i="31"/>
  <c r="P87" i="28"/>
  <c r="P94" i="30"/>
  <c r="P89" i="29"/>
  <c r="P107" i="30"/>
  <c r="P88" i="31"/>
  <c r="P85" i="29"/>
  <c r="P90" i="29"/>
  <c r="P93" i="29"/>
  <c r="P106" i="31"/>
  <c r="P88" i="28"/>
  <c r="P92" i="29"/>
  <c r="P107" i="28"/>
  <c r="P104" i="28"/>
  <c r="P92" i="30"/>
  <c r="P85" i="30"/>
  <c r="P85" i="31"/>
  <c r="P86" i="28"/>
  <c r="P90" i="30"/>
  <c r="P105" i="28"/>
  <c r="P91" i="29"/>
  <c r="R91" i="31"/>
  <c r="S91" i="31" s="1"/>
  <c r="U91" i="31" s="1"/>
  <c r="H87" i="19"/>
  <c r="P91" i="30"/>
  <c r="P107" i="31"/>
  <c r="P103" i="31"/>
  <c r="P88" i="29"/>
  <c r="P94" i="29"/>
  <c r="P84" i="31"/>
  <c r="P93" i="30"/>
  <c r="P104" i="31"/>
  <c r="P85" i="28"/>
  <c r="P106" i="28"/>
  <c r="P87" i="30"/>
  <c r="P101" i="28"/>
  <c r="P101" i="31"/>
  <c r="X71" i="52"/>
  <c r="U74" i="52"/>
  <c r="X55" i="52"/>
  <c r="Z55" i="52" s="1"/>
  <c r="X84" i="52"/>
  <c r="X57" i="52"/>
  <c r="Z57" i="52" s="1"/>
  <c r="H39" i="52"/>
  <c r="H40" i="52" s="1"/>
  <c r="G39" i="52"/>
  <c r="G40" i="52" s="1"/>
  <c r="G41" i="52" s="1"/>
  <c r="E39" i="52"/>
  <c r="E40" i="52" s="1"/>
  <c r="E41" i="52" s="1"/>
  <c r="Y8" i="52"/>
  <c r="Y9" i="52" s="1"/>
  <c r="D39" i="52"/>
  <c r="D40" i="52" s="1"/>
  <c r="D41" i="52" s="1"/>
  <c r="C39" i="52"/>
  <c r="C40" i="52" s="1"/>
  <c r="C41" i="52" s="1"/>
  <c r="F39" i="52"/>
  <c r="F40" i="52" s="1"/>
  <c r="F41" i="52" s="1"/>
  <c r="B39" i="52"/>
  <c r="B40" i="52" s="1"/>
  <c r="R73" i="9"/>
  <c r="R71" i="9"/>
  <c r="R72" i="9"/>
  <c r="S72" i="9" s="1"/>
  <c r="U72" i="9" s="1"/>
  <c r="W55" i="50"/>
  <c r="O32" i="29"/>
  <c r="I87" i="26"/>
  <c r="R95" i="31"/>
  <c r="S95" i="31" s="1"/>
  <c r="U95" i="31" s="1"/>
  <c r="R92" i="30"/>
  <c r="C87" i="32"/>
  <c r="R37" i="27"/>
  <c r="R102" i="30"/>
  <c r="S102" i="30" s="1"/>
  <c r="U102" i="30" s="1"/>
  <c r="G35" i="25"/>
  <c r="O32" i="25"/>
  <c r="R93" i="30"/>
  <c r="H35" i="25"/>
  <c r="E35" i="25"/>
  <c r="R37" i="25" s="1"/>
  <c r="S37" i="25" s="1"/>
  <c r="U37" i="25" s="1"/>
  <c r="R99" i="30"/>
  <c r="S99" i="30" s="1"/>
  <c r="U99" i="30" s="1"/>
  <c r="O84" i="32"/>
  <c r="I87" i="32"/>
  <c r="R105" i="30"/>
  <c r="S105" i="30" s="1"/>
  <c r="U105" i="30" s="1"/>
  <c r="E87" i="32"/>
  <c r="P95" i="32" s="1"/>
  <c r="F87" i="26"/>
  <c r="E87" i="26"/>
  <c r="P92" i="26" s="1"/>
  <c r="R34" i="28"/>
  <c r="S34" i="28" s="1"/>
  <c r="U34" i="28" s="1"/>
  <c r="D87" i="26"/>
  <c r="G87" i="26"/>
  <c r="R32" i="30"/>
  <c r="O84" i="26"/>
  <c r="R104" i="30"/>
  <c r="S104" i="30" s="1"/>
  <c r="U104" i="30" s="1"/>
  <c r="R94" i="30"/>
  <c r="R85" i="30"/>
  <c r="R32" i="28"/>
  <c r="S32" i="28" s="1"/>
  <c r="U32" i="28" s="1"/>
  <c r="R34" i="27"/>
  <c r="R90" i="30"/>
  <c r="R89" i="30"/>
  <c r="R95" i="30"/>
  <c r="H35" i="29"/>
  <c r="R40" i="30"/>
  <c r="S40" i="30" s="1"/>
  <c r="U40" i="30" s="1"/>
  <c r="E35" i="29"/>
  <c r="R88" i="30"/>
  <c r="R86" i="30"/>
  <c r="R96" i="30"/>
  <c r="S96" i="30" s="1"/>
  <c r="U96" i="30" s="1"/>
  <c r="R107" i="30"/>
  <c r="R101" i="30"/>
  <c r="S101" i="30" s="1"/>
  <c r="U101" i="30" s="1"/>
  <c r="R84" i="30"/>
  <c r="R35" i="28"/>
  <c r="S35" i="28" s="1"/>
  <c r="U35" i="28" s="1"/>
  <c r="O32" i="19"/>
  <c r="P34" i="19" s="1"/>
  <c r="O84" i="27"/>
  <c r="R100" i="30"/>
  <c r="R103" i="30"/>
  <c r="S103" i="30" s="1"/>
  <c r="U103" i="30" s="1"/>
  <c r="R39" i="28"/>
  <c r="S39" i="28" s="1"/>
  <c r="U39" i="28" s="1"/>
  <c r="R34" i="30"/>
  <c r="S34" i="30" s="1"/>
  <c r="U34" i="30" s="1"/>
  <c r="R104" i="31"/>
  <c r="S104" i="31" s="1"/>
  <c r="U104" i="31" s="1"/>
  <c r="H35" i="19"/>
  <c r="R38" i="30"/>
  <c r="R41" i="30"/>
  <c r="S41" i="30" s="1"/>
  <c r="U41" i="30" s="1"/>
  <c r="I87" i="20"/>
  <c r="P95" i="20" s="1"/>
  <c r="R42" i="30"/>
  <c r="R35" i="31"/>
  <c r="S35" i="31" s="1"/>
  <c r="U35" i="31" s="1"/>
  <c r="R43" i="30"/>
  <c r="S43" i="30" s="1"/>
  <c r="U43" i="30" s="1"/>
  <c r="R39" i="32"/>
  <c r="S39" i="32" s="1"/>
  <c r="U39" i="32" s="1"/>
  <c r="C87" i="21"/>
  <c r="E87" i="27"/>
  <c r="O32" i="26"/>
  <c r="G35" i="19"/>
  <c r="R40" i="19" s="1"/>
  <c r="R94" i="31"/>
  <c r="S94" i="31" s="1"/>
  <c r="U94" i="31" s="1"/>
  <c r="R40" i="28"/>
  <c r="S40" i="28" s="1"/>
  <c r="U40" i="28" s="1"/>
  <c r="R35" i="30"/>
  <c r="S35" i="30" s="1"/>
  <c r="U35" i="30" s="1"/>
  <c r="R40" i="32"/>
  <c r="R101" i="31"/>
  <c r="S101" i="31" s="1"/>
  <c r="U101" i="31" s="1"/>
  <c r="R84" i="31"/>
  <c r="S84" i="31" s="1"/>
  <c r="U84" i="31" s="1"/>
  <c r="R86" i="31"/>
  <c r="O84" i="21"/>
  <c r="R85" i="31"/>
  <c r="R100" i="31"/>
  <c r="S100" i="31" s="1"/>
  <c r="U100" i="31" s="1"/>
  <c r="R90" i="31"/>
  <c r="S90" i="31" s="1"/>
  <c r="R40" i="27"/>
  <c r="R42" i="28"/>
  <c r="S42" i="28" s="1"/>
  <c r="U42" i="28" s="1"/>
  <c r="C87" i="27"/>
  <c r="D87" i="27"/>
  <c r="G87" i="21"/>
  <c r="R107" i="31"/>
  <c r="R96" i="31"/>
  <c r="S96" i="31" s="1"/>
  <c r="U96" i="31" s="1"/>
  <c r="I87" i="27"/>
  <c r="R96" i="25"/>
  <c r="S96" i="25" s="1"/>
  <c r="U96" i="25" s="1"/>
  <c r="R103" i="31"/>
  <c r="S103" i="31" s="1"/>
  <c r="U103" i="31" s="1"/>
  <c r="R38" i="27"/>
  <c r="F87" i="27"/>
  <c r="F87" i="21"/>
  <c r="G35" i="26"/>
  <c r="F35" i="26"/>
  <c r="G87" i="27"/>
  <c r="O84" i="22"/>
  <c r="R89" i="31"/>
  <c r="S89" i="31" s="1"/>
  <c r="U89" i="31" s="1"/>
  <c r="H35" i="26"/>
  <c r="R106" i="31"/>
  <c r="R98" i="31"/>
  <c r="S98" i="31" s="1"/>
  <c r="U98" i="31" s="1"/>
  <c r="R42" i="27"/>
  <c r="S42" i="27" s="1"/>
  <c r="U42" i="27" s="1"/>
  <c r="H87" i="27"/>
  <c r="R43" i="27"/>
  <c r="I87" i="21"/>
  <c r="R87" i="31"/>
  <c r="S87" i="31" s="1"/>
  <c r="U87" i="31" s="1"/>
  <c r="R39" i="27"/>
  <c r="E87" i="21"/>
  <c r="P95" i="21" s="1"/>
  <c r="R33" i="27"/>
  <c r="R33" i="28"/>
  <c r="R37" i="30"/>
  <c r="S37" i="30" s="1"/>
  <c r="U37" i="30" s="1"/>
  <c r="R34" i="32"/>
  <c r="R42" i="32"/>
  <c r="R39" i="22"/>
  <c r="S39" i="22" s="1"/>
  <c r="U39" i="22" s="1"/>
  <c r="I87" i="19"/>
  <c r="R85" i="19" s="1"/>
  <c r="I87" i="22"/>
  <c r="P85" i="22" s="1"/>
  <c r="O84" i="20"/>
  <c r="R43" i="32"/>
  <c r="R33" i="32"/>
  <c r="O84" i="19"/>
  <c r="R37" i="32"/>
  <c r="R36" i="32"/>
  <c r="R41" i="32"/>
  <c r="R32" i="32"/>
  <c r="D87" i="21"/>
  <c r="R36" i="27"/>
  <c r="S36" i="27" s="1"/>
  <c r="U36" i="27" s="1"/>
  <c r="R35" i="27"/>
  <c r="S35" i="27" s="1"/>
  <c r="U35" i="27" s="1"/>
  <c r="R38" i="28"/>
  <c r="S38" i="28" s="1"/>
  <c r="U38" i="28" s="1"/>
  <c r="R35" i="32"/>
  <c r="G35" i="21"/>
  <c r="H35" i="21"/>
  <c r="R38" i="32"/>
  <c r="S38" i="32" s="1"/>
  <c r="U38" i="32" s="1"/>
  <c r="R32" i="27"/>
  <c r="R41" i="27"/>
  <c r="R43" i="28"/>
  <c r="S43" i="28" s="1"/>
  <c r="U43" i="28" s="1"/>
  <c r="B87" i="21"/>
  <c r="R93" i="31"/>
  <c r="S93" i="31" s="1"/>
  <c r="U93" i="31" s="1"/>
  <c r="R102" i="31"/>
  <c r="R105" i="31"/>
  <c r="R43" i="31"/>
  <c r="R101" i="29"/>
  <c r="S101" i="29" s="1"/>
  <c r="R37" i="28"/>
  <c r="S37" i="28" s="1"/>
  <c r="U37" i="28" s="1"/>
  <c r="R41" i="28"/>
  <c r="S41" i="28" s="1"/>
  <c r="U41" i="28" s="1"/>
  <c r="R39" i="30"/>
  <c r="S39" i="30" s="1"/>
  <c r="U39" i="30" s="1"/>
  <c r="R32" i="22"/>
  <c r="S32" i="22" s="1"/>
  <c r="U32" i="22" s="1"/>
  <c r="P101" i="25"/>
  <c r="R34" i="31"/>
  <c r="S34" i="31" s="1"/>
  <c r="U34" i="31" s="1"/>
  <c r="R41" i="31"/>
  <c r="S41" i="31" s="1"/>
  <c r="U41" i="31" s="1"/>
  <c r="R38" i="31"/>
  <c r="S38" i="31" s="1"/>
  <c r="U38" i="31" s="1"/>
  <c r="R92" i="31"/>
  <c r="S92" i="31" s="1"/>
  <c r="U92" i="31" s="1"/>
  <c r="R97" i="31"/>
  <c r="S97" i="31" s="1"/>
  <c r="U97" i="31" s="1"/>
  <c r="O32" i="21"/>
  <c r="R33" i="31"/>
  <c r="S33" i="31" s="1"/>
  <c r="U33" i="31" s="1"/>
  <c r="R37" i="31"/>
  <c r="S37" i="31" s="1"/>
  <c r="U37" i="31" s="1"/>
  <c r="R87" i="29"/>
  <c r="S87" i="29" s="1"/>
  <c r="U87" i="29" s="1"/>
  <c r="R33" i="30"/>
  <c r="R32" i="31"/>
  <c r="R36" i="31"/>
  <c r="S36" i="31" s="1"/>
  <c r="U36" i="31" s="1"/>
  <c r="P35" i="25"/>
  <c r="R39" i="31"/>
  <c r="S39" i="31" s="1"/>
  <c r="U39" i="31" s="1"/>
  <c r="R39" i="20"/>
  <c r="S39" i="20" s="1"/>
  <c r="U39" i="20" s="1"/>
  <c r="R41" i="19"/>
  <c r="R103" i="28"/>
  <c r="R88" i="28"/>
  <c r="R96" i="28"/>
  <c r="S96" i="28" s="1"/>
  <c r="U96" i="28" s="1"/>
  <c r="R94" i="25"/>
  <c r="R99" i="25"/>
  <c r="R105" i="25"/>
  <c r="W59" i="50"/>
  <c r="X59" i="50" s="1"/>
  <c r="Z59" i="50" s="1"/>
  <c r="W54" i="50"/>
  <c r="P87" i="25"/>
  <c r="P106" i="25"/>
  <c r="R34" i="20"/>
  <c r="P41" i="25"/>
  <c r="R99" i="20"/>
  <c r="S99" i="20" s="1"/>
  <c r="U99" i="20" s="1"/>
  <c r="R99" i="28"/>
  <c r="S99" i="28" s="1"/>
  <c r="U99" i="28" s="1"/>
  <c r="R94" i="28"/>
  <c r="S94" i="28" s="1"/>
  <c r="R104" i="28"/>
  <c r="S104" i="28" s="1"/>
  <c r="U104" i="28" s="1"/>
  <c r="R88" i="25"/>
  <c r="R104" i="25"/>
  <c r="R103" i="25"/>
  <c r="P93" i="20"/>
  <c r="P101" i="19"/>
  <c r="P89" i="25"/>
  <c r="P94" i="25"/>
  <c r="P105" i="25"/>
  <c r="R100" i="20"/>
  <c r="S100" i="20" s="1"/>
  <c r="U100" i="20" s="1"/>
  <c r="R89" i="28"/>
  <c r="R101" i="28"/>
  <c r="S101" i="28" s="1"/>
  <c r="U101" i="28" s="1"/>
  <c r="R106" i="28"/>
  <c r="R92" i="25"/>
  <c r="R93" i="25"/>
  <c r="R85" i="25"/>
  <c r="P43" i="32"/>
  <c r="P39" i="27"/>
  <c r="P88" i="20"/>
  <c r="P86" i="20"/>
  <c r="P107" i="25"/>
  <c r="P104" i="25"/>
  <c r="P91" i="25"/>
  <c r="R87" i="20"/>
  <c r="P32" i="32"/>
  <c r="Q8" i="32" s="1"/>
  <c r="Q9" i="32" s="1"/>
  <c r="R15" i="32" s="1"/>
  <c r="R97" i="22"/>
  <c r="S97" i="22" s="1"/>
  <c r="U97" i="22" s="1"/>
  <c r="R90" i="28"/>
  <c r="S90" i="28" s="1"/>
  <c r="U90" i="28" s="1"/>
  <c r="R91" i="28"/>
  <c r="R98" i="28"/>
  <c r="S98" i="28" s="1"/>
  <c r="U98" i="28" s="1"/>
  <c r="R91" i="25"/>
  <c r="R106" i="25"/>
  <c r="R89" i="25"/>
  <c r="P36" i="32"/>
  <c r="P107" i="19"/>
  <c r="P103" i="25"/>
  <c r="P100" i="25"/>
  <c r="P93" i="25"/>
  <c r="R103" i="20"/>
  <c r="S103" i="20" s="1"/>
  <c r="R105" i="20"/>
  <c r="S105" i="20" s="1"/>
  <c r="R107" i="28"/>
  <c r="S107" i="28" s="1"/>
  <c r="U107" i="28" s="1"/>
  <c r="R84" i="28"/>
  <c r="S84" i="28" s="1"/>
  <c r="U84" i="28" s="1"/>
  <c r="R100" i="28"/>
  <c r="S100" i="28" s="1"/>
  <c r="U100" i="28" s="1"/>
  <c r="R102" i="25"/>
  <c r="R87" i="25"/>
  <c r="R98" i="25"/>
  <c r="S98" i="25" s="1"/>
  <c r="U98" i="25" s="1"/>
  <c r="P85" i="20"/>
  <c r="P92" i="25"/>
  <c r="P95" i="25"/>
  <c r="P86" i="25"/>
  <c r="R92" i="20"/>
  <c r="R104" i="20"/>
  <c r="R85" i="28"/>
  <c r="S85" i="28" s="1"/>
  <c r="U85" i="28" s="1"/>
  <c r="R86" i="28"/>
  <c r="S86" i="28" s="1"/>
  <c r="U86" i="28" s="1"/>
  <c r="R93" i="28"/>
  <c r="S93" i="28" s="1"/>
  <c r="U93" i="28" s="1"/>
  <c r="R101" i="25"/>
  <c r="R84" i="25"/>
  <c r="R100" i="25"/>
  <c r="P100" i="32"/>
  <c r="P90" i="20"/>
  <c r="P92" i="19"/>
  <c r="P106" i="19"/>
  <c r="P90" i="25"/>
  <c r="P84" i="25"/>
  <c r="R86" i="20"/>
  <c r="R98" i="20"/>
  <c r="S98" i="20" s="1"/>
  <c r="U98" i="20" s="1"/>
  <c r="R94" i="20"/>
  <c r="R97" i="28"/>
  <c r="S97" i="28" s="1"/>
  <c r="U97" i="28" s="1"/>
  <c r="R105" i="28"/>
  <c r="S105" i="28" s="1"/>
  <c r="U105" i="28" s="1"/>
  <c r="R92" i="28"/>
  <c r="S92" i="28" s="1"/>
  <c r="U92" i="28" s="1"/>
  <c r="R90" i="25"/>
  <c r="R95" i="25"/>
  <c r="R86" i="25"/>
  <c r="P87" i="20"/>
  <c r="P93" i="19"/>
  <c r="P91" i="19"/>
  <c r="P86" i="19"/>
  <c r="P102" i="25"/>
  <c r="P85" i="25"/>
  <c r="R95" i="20"/>
  <c r="S95" i="20" s="1"/>
  <c r="U95" i="20" s="1"/>
  <c r="R90" i="20"/>
  <c r="R84" i="20"/>
  <c r="R95" i="22"/>
  <c r="R102" i="28"/>
  <c r="S102" i="28" s="1"/>
  <c r="U102" i="28" s="1"/>
  <c r="R87" i="28"/>
  <c r="R107" i="25"/>
  <c r="R97" i="25"/>
  <c r="P92" i="20"/>
  <c r="P89" i="19"/>
  <c r="P88" i="25"/>
  <c r="R38" i="20"/>
  <c r="S38" i="20" s="1"/>
  <c r="U38" i="20" s="1"/>
  <c r="R36" i="22"/>
  <c r="S36" i="22" s="1"/>
  <c r="R33" i="22"/>
  <c r="R38" i="19"/>
  <c r="S38" i="19" s="1"/>
  <c r="U38" i="19" s="1"/>
  <c r="P40" i="32"/>
  <c r="P40" i="25"/>
  <c r="F35" i="21"/>
  <c r="P33" i="27"/>
  <c r="P41" i="19"/>
  <c r="R40" i="20"/>
  <c r="R40" i="22"/>
  <c r="S40" i="22" s="1"/>
  <c r="U40" i="22" s="1"/>
  <c r="R39" i="25"/>
  <c r="S39" i="25" s="1"/>
  <c r="U39" i="25" s="1"/>
  <c r="R36" i="19"/>
  <c r="R42" i="19"/>
  <c r="P34" i="25"/>
  <c r="P38" i="27"/>
  <c r="P43" i="19"/>
  <c r="R41" i="20"/>
  <c r="S41" i="20" s="1"/>
  <c r="U41" i="20" s="1"/>
  <c r="R38" i="22"/>
  <c r="S38" i="22" s="1"/>
  <c r="U38" i="22" s="1"/>
  <c r="R32" i="25"/>
  <c r="R43" i="19"/>
  <c r="P42" i="32"/>
  <c r="P32" i="25"/>
  <c r="Q8" i="25" s="1"/>
  <c r="Q9" i="25" s="1"/>
  <c r="P32" i="27"/>
  <c r="Q8" i="27" s="1"/>
  <c r="Q9" i="27" s="1"/>
  <c r="R41" i="22"/>
  <c r="S41" i="22" s="1"/>
  <c r="U41" i="22" s="1"/>
  <c r="P34" i="32"/>
  <c r="P42" i="25"/>
  <c r="P40" i="27"/>
  <c r="C35" i="21"/>
  <c r="R36" i="20"/>
  <c r="S36" i="20" s="1"/>
  <c r="U36" i="20" s="1"/>
  <c r="R32" i="20"/>
  <c r="S32" i="20" s="1"/>
  <c r="U32" i="20" s="1"/>
  <c r="R42" i="31"/>
  <c r="S42" i="31" s="1"/>
  <c r="U42" i="31" s="1"/>
  <c r="R42" i="22"/>
  <c r="S42" i="22" s="1"/>
  <c r="U42" i="22" s="1"/>
  <c r="R39" i="19"/>
  <c r="S39" i="19" s="1"/>
  <c r="U39" i="19" s="1"/>
  <c r="R73" i="11"/>
  <c r="W72" i="49"/>
  <c r="X72" i="49" s="1"/>
  <c r="U55" i="50"/>
  <c r="P33" i="32"/>
  <c r="P33" i="25"/>
  <c r="P43" i="27"/>
  <c r="E35" i="21"/>
  <c r="R35" i="20"/>
  <c r="S35" i="20" s="1"/>
  <c r="U35" i="20" s="1"/>
  <c r="R37" i="20"/>
  <c r="S37" i="20" s="1"/>
  <c r="U37" i="20" s="1"/>
  <c r="R43" i="20"/>
  <c r="S43" i="20" s="1"/>
  <c r="U43" i="20" s="1"/>
  <c r="R34" i="22"/>
  <c r="S34" i="22" s="1"/>
  <c r="U34" i="22" s="1"/>
  <c r="R35" i="22"/>
  <c r="R33" i="19"/>
  <c r="U54" i="50"/>
  <c r="P41" i="32"/>
  <c r="P37" i="32"/>
  <c r="P43" i="25"/>
  <c r="P41" i="27"/>
  <c r="S41" i="27" s="1"/>
  <c r="U41" i="27" s="1"/>
  <c r="R42" i="20"/>
  <c r="S42" i="20" s="1"/>
  <c r="U42" i="20" s="1"/>
  <c r="R43" i="22"/>
  <c r="S43" i="22" s="1"/>
  <c r="U43" i="22" s="1"/>
  <c r="R37" i="19"/>
  <c r="S37" i="19" s="1"/>
  <c r="U37" i="19" s="1"/>
  <c r="P35" i="32"/>
  <c r="D35" i="21"/>
  <c r="B35" i="21"/>
  <c r="F60" i="27"/>
  <c r="F61" i="27" s="1"/>
  <c r="F62" i="27" s="1"/>
  <c r="G60" i="27"/>
  <c r="G61" i="27" s="1"/>
  <c r="E60" i="27"/>
  <c r="E61" i="27" s="1"/>
  <c r="E62" i="27" s="1"/>
  <c r="D60" i="27"/>
  <c r="D61" i="27" s="1"/>
  <c r="D62" i="27" s="1"/>
  <c r="C60" i="27"/>
  <c r="C61" i="27" s="1"/>
  <c r="C62" i="27" s="1"/>
  <c r="B60" i="27"/>
  <c r="B61" i="27" s="1"/>
  <c r="S57" i="29"/>
  <c r="U57" i="29" s="1"/>
  <c r="S57" i="25"/>
  <c r="U57" i="25" s="1"/>
  <c r="S59" i="21"/>
  <c r="U59" i="21" s="1"/>
  <c r="P60" i="21"/>
  <c r="S54" i="21" s="1"/>
  <c r="U54" i="27"/>
  <c r="P60" i="29"/>
  <c r="S59" i="29" s="1"/>
  <c r="P60" i="25"/>
  <c r="S57" i="21"/>
  <c r="U57" i="21" s="1"/>
  <c r="S58" i="29"/>
  <c r="U58" i="29" s="1"/>
  <c r="B60" i="19"/>
  <c r="B61" i="19" s="1"/>
  <c r="F60" i="19"/>
  <c r="F61" i="19" s="1"/>
  <c r="F62" i="19" s="1"/>
  <c r="E60" i="19"/>
  <c r="E61" i="19" s="1"/>
  <c r="E62" i="19" s="1"/>
  <c r="D60" i="19"/>
  <c r="D61" i="19" s="1"/>
  <c r="D62" i="19" s="1"/>
  <c r="C60" i="19"/>
  <c r="C61" i="19" s="1"/>
  <c r="C62" i="19" s="1"/>
  <c r="G60" i="19"/>
  <c r="G61" i="19" s="1"/>
  <c r="S58" i="21"/>
  <c r="U58" i="21" s="1"/>
  <c r="C38" i="48"/>
  <c r="S55" i="29"/>
  <c r="U55" i="29" s="1"/>
  <c r="S55" i="25"/>
  <c r="U55" i="25" s="1"/>
  <c r="S56" i="21"/>
  <c r="U56" i="21" s="1"/>
  <c r="P60" i="32"/>
  <c r="S56" i="32" s="1"/>
  <c r="W58" i="50"/>
  <c r="X58" i="50" s="1"/>
  <c r="Z58" i="50" s="1"/>
  <c r="B60" i="22"/>
  <c r="B61" i="22" s="1"/>
  <c r="E60" i="22"/>
  <c r="E61" i="22" s="1"/>
  <c r="E62" i="22" s="1"/>
  <c r="G60" i="22"/>
  <c r="G61" i="22" s="1"/>
  <c r="C60" i="22"/>
  <c r="C61" i="22" s="1"/>
  <c r="C62" i="22" s="1"/>
  <c r="F60" i="22"/>
  <c r="F61" i="22" s="1"/>
  <c r="F62" i="22" s="1"/>
  <c r="D60" i="22"/>
  <c r="D61" i="22" s="1"/>
  <c r="D62" i="22" s="1"/>
  <c r="E60" i="20"/>
  <c r="E61" i="20" s="1"/>
  <c r="E62" i="20" s="1"/>
  <c r="F60" i="20"/>
  <c r="F61" i="20" s="1"/>
  <c r="F62" i="20" s="1"/>
  <c r="D60" i="20"/>
  <c r="D61" i="20" s="1"/>
  <c r="D62" i="20" s="1"/>
  <c r="C60" i="20"/>
  <c r="C61" i="20" s="1"/>
  <c r="C62" i="20" s="1"/>
  <c r="G60" i="20"/>
  <c r="G61" i="20" s="1"/>
  <c r="B60" i="20"/>
  <c r="B61" i="20" s="1"/>
  <c r="S54" i="25"/>
  <c r="U54" i="25" s="1"/>
  <c r="S56" i="29"/>
  <c r="U56" i="29" s="1"/>
  <c r="U54" i="20"/>
  <c r="S56" i="25"/>
  <c r="U56" i="25" s="1"/>
  <c r="S58" i="32"/>
  <c r="U58" i="32" s="1"/>
  <c r="R71" i="8"/>
  <c r="S58" i="25"/>
  <c r="U58" i="25" s="1"/>
  <c r="S57" i="32"/>
  <c r="U57" i="32" s="1"/>
  <c r="C60" i="30"/>
  <c r="C61" i="30" s="1"/>
  <c r="C62" i="30" s="1"/>
  <c r="G60" i="30"/>
  <c r="G61" i="30" s="1"/>
  <c r="E60" i="30"/>
  <c r="E61" i="30" s="1"/>
  <c r="E62" i="30" s="1"/>
  <c r="D60" i="30"/>
  <c r="D61" i="30" s="1"/>
  <c r="D62" i="30" s="1"/>
  <c r="B60" i="30"/>
  <c r="B61" i="30" s="1"/>
  <c r="F60" i="30"/>
  <c r="F61" i="30" s="1"/>
  <c r="F62" i="30" s="1"/>
  <c r="S59" i="25"/>
  <c r="U59" i="25" s="1"/>
  <c r="W57" i="50"/>
  <c r="N37" i="4"/>
  <c r="N35" i="4"/>
  <c r="W56" i="50"/>
  <c r="X56" i="50" s="1"/>
  <c r="Z56" i="50" s="1"/>
  <c r="N32" i="4"/>
  <c r="R73" i="8"/>
  <c r="R72" i="8"/>
  <c r="S72" i="8" s="1"/>
  <c r="U72" i="8" s="1"/>
  <c r="D77" i="27"/>
  <c r="D78" i="27" s="1"/>
  <c r="B77" i="27"/>
  <c r="B78" i="27" s="1"/>
  <c r="C77" i="27"/>
  <c r="C78" i="27" s="1"/>
  <c r="B77" i="30"/>
  <c r="B78" i="30" s="1"/>
  <c r="C77" i="30"/>
  <c r="C78" i="30" s="1"/>
  <c r="D77" i="30"/>
  <c r="D78" i="30" s="1"/>
  <c r="C77" i="19"/>
  <c r="C78" i="19" s="1"/>
  <c r="D77" i="19"/>
  <c r="D78" i="19" s="1"/>
  <c r="B77" i="19"/>
  <c r="B78" i="19" s="1"/>
  <c r="D77" i="21"/>
  <c r="D78" i="21" s="1"/>
  <c r="C77" i="21"/>
  <c r="C78" i="21" s="1"/>
  <c r="B77" i="21"/>
  <c r="B78" i="21" s="1"/>
  <c r="B77" i="28"/>
  <c r="B78" i="28" s="1"/>
  <c r="D77" i="28"/>
  <c r="D78" i="28" s="1"/>
  <c r="C77" i="28"/>
  <c r="C78" i="28" s="1"/>
  <c r="U71" i="19"/>
  <c r="C77" i="31"/>
  <c r="C78" i="31" s="1"/>
  <c r="B77" i="31"/>
  <c r="B78" i="31" s="1"/>
  <c r="D77" i="31"/>
  <c r="D78" i="31" s="1"/>
  <c r="D77" i="22"/>
  <c r="D78" i="22" s="1"/>
  <c r="C77" i="22"/>
  <c r="C78" i="22" s="1"/>
  <c r="B77" i="22"/>
  <c r="B78" i="22" s="1"/>
  <c r="D77" i="32"/>
  <c r="D78" i="32" s="1"/>
  <c r="B77" i="32"/>
  <c r="B78" i="32" s="1"/>
  <c r="C77" i="32"/>
  <c r="C78" i="32" s="1"/>
  <c r="D77" i="29"/>
  <c r="D78" i="29" s="1"/>
  <c r="C77" i="29"/>
  <c r="C78" i="29" s="1"/>
  <c r="B77" i="29"/>
  <c r="B78" i="29" s="1"/>
  <c r="B77" i="26"/>
  <c r="B78" i="26" s="1"/>
  <c r="D77" i="26"/>
  <c r="D78" i="26" s="1"/>
  <c r="C77" i="26"/>
  <c r="C78" i="26" s="1"/>
  <c r="D77" i="20"/>
  <c r="D78" i="20" s="1"/>
  <c r="C77" i="20"/>
  <c r="C78" i="20" s="1"/>
  <c r="B77" i="20"/>
  <c r="B78" i="20" s="1"/>
  <c r="C77" i="25"/>
  <c r="C78" i="25" s="1"/>
  <c r="B77" i="25"/>
  <c r="B78" i="25" s="1"/>
  <c r="D77" i="25"/>
  <c r="D78" i="25" s="1"/>
  <c r="U71" i="20"/>
  <c r="U71" i="28"/>
  <c r="U71" i="27"/>
  <c r="R72" i="11"/>
  <c r="E59" i="5"/>
  <c r="F59" i="5"/>
  <c r="C33" i="11"/>
  <c r="C34" i="11" s="1"/>
  <c r="C35" i="11" s="1"/>
  <c r="D59" i="5"/>
  <c r="H85" i="11"/>
  <c r="H86" i="11" s="1"/>
  <c r="W71" i="49"/>
  <c r="X71" i="49" s="1"/>
  <c r="R71" i="11"/>
  <c r="S71" i="11" s="1"/>
  <c r="G59" i="5"/>
  <c r="C59" i="5"/>
  <c r="O54" i="5"/>
  <c r="X37" i="51"/>
  <c r="Z37" i="51" s="1"/>
  <c r="N91" i="5"/>
  <c r="W73" i="49"/>
  <c r="X33" i="51"/>
  <c r="Z33" i="51" s="1"/>
  <c r="B62" i="51"/>
  <c r="D62" i="51"/>
  <c r="N99" i="5"/>
  <c r="W102" i="51"/>
  <c r="W101" i="51"/>
  <c r="W91" i="51"/>
  <c r="X91" i="51" s="1"/>
  <c r="Z91" i="51" s="1"/>
  <c r="W99" i="51"/>
  <c r="W94" i="51"/>
  <c r="X94" i="51" s="1"/>
  <c r="Z94" i="51" s="1"/>
  <c r="W88" i="51"/>
  <c r="W100" i="51"/>
  <c r="W95" i="51"/>
  <c r="W104" i="51"/>
  <c r="W92" i="51"/>
  <c r="X92" i="51" s="1"/>
  <c r="Z92" i="51" s="1"/>
  <c r="W96" i="51"/>
  <c r="W106" i="51"/>
  <c r="W98" i="51"/>
  <c r="W97" i="51"/>
  <c r="W85" i="51"/>
  <c r="W90" i="51"/>
  <c r="W93" i="51"/>
  <c r="X93" i="51" s="1"/>
  <c r="Z93" i="51" s="1"/>
  <c r="W105" i="51"/>
  <c r="W87" i="51"/>
  <c r="W103" i="51"/>
  <c r="W89" i="51"/>
  <c r="W86" i="51"/>
  <c r="W84" i="51"/>
  <c r="W107" i="51"/>
  <c r="G62" i="51"/>
  <c r="T54" i="51"/>
  <c r="X43" i="51"/>
  <c r="Z43" i="51" s="1"/>
  <c r="X71" i="51"/>
  <c r="U74" i="51"/>
  <c r="X32" i="51"/>
  <c r="Z32" i="51" s="1"/>
  <c r="U44" i="51"/>
  <c r="X34" i="51" s="1"/>
  <c r="Z34" i="51" s="1"/>
  <c r="E62" i="51"/>
  <c r="R58" i="11"/>
  <c r="X38" i="51"/>
  <c r="Z38" i="51" s="1"/>
  <c r="X36" i="51"/>
  <c r="Z36" i="51" s="1"/>
  <c r="F62" i="51"/>
  <c r="H91" i="50"/>
  <c r="H92" i="50" s="1"/>
  <c r="H93" i="50" s="1"/>
  <c r="X35" i="51"/>
  <c r="Z35" i="51" s="1"/>
  <c r="E91" i="50"/>
  <c r="E92" i="50" s="1"/>
  <c r="E93" i="50" s="1"/>
  <c r="B91" i="50"/>
  <c r="B92" i="50" s="1"/>
  <c r="C91" i="50"/>
  <c r="C92" i="50" s="1"/>
  <c r="C93" i="50" s="1"/>
  <c r="I91" i="50"/>
  <c r="I92" i="50" s="1"/>
  <c r="G91" i="50"/>
  <c r="G92" i="50" s="1"/>
  <c r="G93" i="50" s="1"/>
  <c r="D91" i="50"/>
  <c r="D92" i="50" s="1"/>
  <c r="D93" i="50" s="1"/>
  <c r="F91" i="50"/>
  <c r="F92" i="50" s="1"/>
  <c r="F93" i="50" s="1"/>
  <c r="T32" i="49"/>
  <c r="U8" i="49" s="1"/>
  <c r="U9" i="49" s="1"/>
  <c r="V26" i="49" s="1"/>
  <c r="E39" i="50"/>
  <c r="E40" i="50" s="1"/>
  <c r="E41" i="50" s="1"/>
  <c r="D39" i="50"/>
  <c r="D40" i="50" s="1"/>
  <c r="D41" i="50" s="1"/>
  <c r="C39" i="50"/>
  <c r="C40" i="50" s="1"/>
  <c r="C41" i="50" s="1"/>
  <c r="B39" i="50"/>
  <c r="B40" i="50" s="1"/>
  <c r="H39" i="50"/>
  <c r="H40" i="50" s="1"/>
  <c r="G39" i="50"/>
  <c r="G40" i="50" s="1"/>
  <c r="G41" i="50" s="1"/>
  <c r="F39" i="50"/>
  <c r="F40" i="50" s="1"/>
  <c r="F41" i="50" s="1"/>
  <c r="Y8" i="50"/>
  <c r="Y9" i="50" s="1"/>
  <c r="R59" i="8"/>
  <c r="Z32" i="50"/>
  <c r="R72" i="6"/>
  <c r="S72" i="6" s="1"/>
  <c r="U72" i="6" s="1"/>
  <c r="H38" i="49"/>
  <c r="C38" i="49"/>
  <c r="H33" i="11"/>
  <c r="H34" i="11" s="1"/>
  <c r="N100" i="5"/>
  <c r="N104" i="5"/>
  <c r="H90" i="49"/>
  <c r="R58" i="8"/>
  <c r="W72" i="48"/>
  <c r="N107" i="5"/>
  <c r="N39" i="4"/>
  <c r="P59" i="8"/>
  <c r="N84" i="5"/>
  <c r="H90" i="48"/>
  <c r="P54" i="11"/>
  <c r="N88" i="5"/>
  <c r="R71" i="6"/>
  <c r="N89" i="5"/>
  <c r="P73" i="6"/>
  <c r="R73" i="6"/>
  <c r="P58" i="8"/>
  <c r="R57" i="8"/>
  <c r="S57" i="8" s="1"/>
  <c r="U57" i="8" s="1"/>
  <c r="I90" i="48"/>
  <c r="G38" i="48"/>
  <c r="R54" i="8"/>
  <c r="W73" i="48"/>
  <c r="W71" i="48"/>
  <c r="I85" i="11"/>
  <c r="I86" i="11" s="1"/>
  <c r="E62" i="34"/>
  <c r="R55" i="8"/>
  <c r="G90" i="34"/>
  <c r="R56" i="8"/>
  <c r="S56" i="8" s="1"/>
  <c r="U56" i="8" s="1"/>
  <c r="C33" i="6"/>
  <c r="C34" i="6" s="1"/>
  <c r="F62" i="49"/>
  <c r="G38" i="34"/>
  <c r="D33" i="11"/>
  <c r="D34" i="11" s="1"/>
  <c r="P55" i="11"/>
  <c r="F90" i="48"/>
  <c r="B33" i="11"/>
  <c r="B34" i="11" s="1"/>
  <c r="B35" i="11" s="1"/>
  <c r="G85" i="11"/>
  <c r="G86" i="11" s="1"/>
  <c r="G87" i="11" s="1"/>
  <c r="F33" i="11"/>
  <c r="F34" i="11" s="1"/>
  <c r="F38" i="48"/>
  <c r="D38" i="48"/>
  <c r="F90" i="34"/>
  <c r="E33" i="11"/>
  <c r="E34" i="11" s="1"/>
  <c r="G33" i="11"/>
  <c r="G34" i="11" s="1"/>
  <c r="F59" i="4"/>
  <c r="H38" i="48"/>
  <c r="F38" i="34"/>
  <c r="E62" i="49"/>
  <c r="D62" i="48"/>
  <c r="F62" i="34"/>
  <c r="F62" i="48"/>
  <c r="E90" i="48"/>
  <c r="B62" i="48"/>
  <c r="G62" i="48"/>
  <c r="T54" i="48"/>
  <c r="R57" i="11"/>
  <c r="S57" i="11" s="1"/>
  <c r="U57" i="11" s="1"/>
  <c r="E85" i="11"/>
  <c r="E86" i="11" s="1"/>
  <c r="D62" i="34"/>
  <c r="F33" i="6"/>
  <c r="F34" i="6" s="1"/>
  <c r="T32" i="48"/>
  <c r="U8" i="48" s="1"/>
  <c r="U9" i="48" s="1"/>
  <c r="V26" i="48" s="1"/>
  <c r="E62" i="48"/>
  <c r="B85" i="11"/>
  <c r="B86" i="11" s="1"/>
  <c r="C85" i="11"/>
  <c r="C86" i="11" s="1"/>
  <c r="C87" i="11" s="1"/>
  <c r="R54" i="11"/>
  <c r="D85" i="11"/>
  <c r="D86" i="11" s="1"/>
  <c r="P71" i="6"/>
  <c r="E90" i="34"/>
  <c r="R56" i="11"/>
  <c r="E90" i="49"/>
  <c r="T84" i="48"/>
  <c r="U98" i="48" s="1"/>
  <c r="C62" i="48"/>
  <c r="E38" i="48"/>
  <c r="N100" i="4"/>
  <c r="R55" i="11"/>
  <c r="F85" i="11"/>
  <c r="F86" i="11" s="1"/>
  <c r="B38" i="48"/>
  <c r="E38" i="34"/>
  <c r="R59" i="11"/>
  <c r="C62" i="49"/>
  <c r="D38" i="34"/>
  <c r="U93" i="48"/>
  <c r="U92" i="48"/>
  <c r="D90" i="49"/>
  <c r="D62" i="49"/>
  <c r="U40" i="48"/>
  <c r="C90" i="34"/>
  <c r="N98" i="4"/>
  <c r="N33" i="4"/>
  <c r="P54" i="8"/>
  <c r="C38" i="34"/>
  <c r="N94" i="4"/>
  <c r="U39" i="48"/>
  <c r="C59" i="4"/>
  <c r="C59" i="2"/>
  <c r="D33" i="6"/>
  <c r="D34" i="6" s="1"/>
  <c r="B62" i="49"/>
  <c r="G62" i="49"/>
  <c r="T54" i="49"/>
  <c r="N95" i="4"/>
  <c r="N96" i="4"/>
  <c r="H33" i="6"/>
  <c r="H34" i="6" s="1"/>
  <c r="N37" i="5"/>
  <c r="N34" i="5"/>
  <c r="N102" i="4"/>
  <c r="N41" i="5"/>
  <c r="N39" i="5"/>
  <c r="N94" i="5"/>
  <c r="C76" i="2"/>
  <c r="N36" i="5"/>
  <c r="P55" i="10"/>
  <c r="P58" i="10"/>
  <c r="P57" i="10"/>
  <c r="N93" i="4"/>
  <c r="G33" i="6"/>
  <c r="G34" i="6" s="1"/>
  <c r="U38" i="49"/>
  <c r="U37" i="49"/>
  <c r="U35" i="49"/>
  <c r="U33" i="49"/>
  <c r="U41" i="49"/>
  <c r="U42" i="49"/>
  <c r="U39" i="49"/>
  <c r="U40" i="49"/>
  <c r="U36" i="49"/>
  <c r="U43" i="49"/>
  <c r="U34" i="49"/>
  <c r="P57" i="7"/>
  <c r="P56" i="7"/>
  <c r="P55" i="7"/>
  <c r="B33" i="6"/>
  <c r="B34" i="6" s="1"/>
  <c r="B38" i="34"/>
  <c r="U73" i="34"/>
  <c r="N38" i="5"/>
  <c r="P58" i="6"/>
  <c r="E33" i="6"/>
  <c r="E34" i="6" s="1"/>
  <c r="B90" i="49"/>
  <c r="T84" i="49"/>
  <c r="I90" i="49"/>
  <c r="N91" i="4"/>
  <c r="R43" i="15"/>
  <c r="U43" i="15" s="1"/>
  <c r="R87" i="17"/>
  <c r="S87" i="17" s="1"/>
  <c r="R101" i="17"/>
  <c r="U101" i="17" s="1"/>
  <c r="R84" i="17"/>
  <c r="S84" i="17" s="1"/>
  <c r="R107" i="15"/>
  <c r="U107" i="15" s="1"/>
  <c r="R102" i="15"/>
  <c r="U102" i="15" s="1"/>
  <c r="R103" i="15"/>
  <c r="S103" i="15" s="1"/>
  <c r="U103" i="15" s="1"/>
  <c r="R88" i="15"/>
  <c r="S88" i="15" s="1"/>
  <c r="R100" i="15"/>
  <c r="S100" i="15" s="1"/>
  <c r="U100" i="15" s="1"/>
  <c r="R106" i="15"/>
  <c r="S106" i="15" s="1"/>
  <c r="U106" i="15" s="1"/>
  <c r="R95" i="15"/>
  <c r="S95" i="15" s="1"/>
  <c r="U95" i="15" s="1"/>
  <c r="R84" i="15"/>
  <c r="U84" i="15" s="1"/>
  <c r="R104" i="15"/>
  <c r="U104" i="15" s="1"/>
  <c r="R96" i="17"/>
  <c r="U96" i="17" s="1"/>
  <c r="R93" i="17"/>
  <c r="S93" i="17" s="1"/>
  <c r="R86" i="15"/>
  <c r="S86" i="15" s="1"/>
  <c r="U86" i="15" s="1"/>
  <c r="R96" i="15"/>
  <c r="S96" i="15" s="1"/>
  <c r="U96" i="15" s="1"/>
  <c r="R85" i="15"/>
  <c r="S85" i="15" s="1"/>
  <c r="R40" i="15"/>
  <c r="S40" i="15" s="1"/>
  <c r="U40" i="15" s="1"/>
  <c r="R87" i="15"/>
  <c r="U87" i="15" s="1"/>
  <c r="R99" i="15"/>
  <c r="S99" i="15" s="1"/>
  <c r="R91" i="15"/>
  <c r="S91" i="15" s="1"/>
  <c r="U91" i="15" s="1"/>
  <c r="R32" i="15"/>
  <c r="S32" i="15" s="1"/>
  <c r="U32" i="15" s="1"/>
  <c r="R89" i="15"/>
  <c r="S89" i="15" s="1"/>
  <c r="R90" i="15"/>
  <c r="S90" i="15" s="1"/>
  <c r="P107" i="13"/>
  <c r="R33" i="16"/>
  <c r="S33" i="16" s="1"/>
  <c r="U33" i="16" s="1"/>
  <c r="R42" i="15"/>
  <c r="S42" i="15" s="1"/>
  <c r="U42" i="15" s="1"/>
  <c r="R32" i="16"/>
  <c r="S32" i="16" s="1"/>
  <c r="U32" i="16" s="1"/>
  <c r="R41" i="15"/>
  <c r="S41" i="15" s="1"/>
  <c r="U41" i="15" s="1"/>
  <c r="R38" i="16"/>
  <c r="S38" i="16" s="1"/>
  <c r="U38" i="16" s="1"/>
  <c r="R37" i="16"/>
  <c r="S37" i="16" s="1"/>
  <c r="U37" i="16" s="1"/>
  <c r="R36" i="16"/>
  <c r="S36" i="16" s="1"/>
  <c r="U36" i="16" s="1"/>
  <c r="R41" i="16"/>
  <c r="U41" i="16" s="1"/>
  <c r="R42" i="16"/>
  <c r="S42" i="16" s="1"/>
  <c r="U42" i="16" s="1"/>
  <c r="R43" i="16"/>
  <c r="U43" i="16" s="1"/>
  <c r="R36" i="15"/>
  <c r="S36" i="15" s="1"/>
  <c r="U36" i="15" s="1"/>
  <c r="R39" i="15"/>
  <c r="R34" i="16"/>
  <c r="S34" i="16" s="1"/>
  <c r="U34" i="16" s="1"/>
  <c r="R39" i="16"/>
  <c r="S39" i="16" s="1"/>
  <c r="U39" i="16" s="1"/>
  <c r="R33" i="15"/>
  <c r="S33" i="15" s="1"/>
  <c r="U33" i="15" s="1"/>
  <c r="R34" i="15"/>
  <c r="S34" i="15" s="1"/>
  <c r="U34" i="15" s="1"/>
  <c r="R35" i="16"/>
  <c r="S35" i="16" s="1"/>
  <c r="U35" i="16" s="1"/>
  <c r="R35" i="15"/>
  <c r="S35" i="15" s="1"/>
  <c r="U35" i="15" s="1"/>
  <c r="S57" i="13"/>
  <c r="U57" i="13" s="1"/>
  <c r="S56" i="13"/>
  <c r="U56" i="13" s="1"/>
  <c r="S56" i="14"/>
  <c r="U56" i="14" s="1"/>
  <c r="F60" i="17"/>
  <c r="F61" i="17" s="1"/>
  <c r="F62" i="17" s="1"/>
  <c r="C60" i="17"/>
  <c r="C61" i="17" s="1"/>
  <c r="C62" i="17" s="1"/>
  <c r="D60" i="17"/>
  <c r="D61" i="17" s="1"/>
  <c r="D62" i="17" s="1"/>
  <c r="G60" i="17"/>
  <c r="G61" i="17" s="1"/>
  <c r="E60" i="17"/>
  <c r="E61" i="17" s="1"/>
  <c r="E62" i="17" s="1"/>
  <c r="B60" i="17"/>
  <c r="B61" i="17" s="1"/>
  <c r="S59" i="13"/>
  <c r="U59" i="13" s="1"/>
  <c r="S58" i="14"/>
  <c r="U58" i="14" s="1"/>
  <c r="S54" i="14"/>
  <c r="U54" i="14" s="1"/>
  <c r="P60" i="14"/>
  <c r="S59" i="14"/>
  <c r="U59" i="14" s="1"/>
  <c r="S55" i="13"/>
  <c r="U55" i="13" s="1"/>
  <c r="S55" i="14"/>
  <c r="U55" i="14" s="1"/>
  <c r="D60" i="16"/>
  <c r="D61" i="16" s="1"/>
  <c r="D62" i="16" s="1"/>
  <c r="B60" i="16"/>
  <c r="B61" i="16" s="1"/>
  <c r="G60" i="16"/>
  <c r="G61" i="16" s="1"/>
  <c r="F60" i="16"/>
  <c r="F61" i="16" s="1"/>
  <c r="F62" i="16" s="1"/>
  <c r="C60" i="16"/>
  <c r="C61" i="16" s="1"/>
  <c r="C62" i="16" s="1"/>
  <c r="E60" i="16"/>
  <c r="E61" i="16" s="1"/>
  <c r="E62" i="16" s="1"/>
  <c r="D60" i="18"/>
  <c r="D61" i="18" s="1"/>
  <c r="D62" i="18" s="1"/>
  <c r="E60" i="18"/>
  <c r="E61" i="18" s="1"/>
  <c r="E62" i="18" s="1"/>
  <c r="F60" i="18"/>
  <c r="F61" i="18" s="1"/>
  <c r="F62" i="18" s="1"/>
  <c r="C60" i="18"/>
  <c r="C61" i="18" s="1"/>
  <c r="C62" i="18" s="1"/>
  <c r="B60" i="18"/>
  <c r="B61" i="18" s="1"/>
  <c r="G60" i="18"/>
  <c r="G61" i="18" s="1"/>
  <c r="P60" i="13"/>
  <c r="S54" i="13"/>
  <c r="U54" i="13" s="1"/>
  <c r="S57" i="14"/>
  <c r="U57" i="14" s="1"/>
  <c r="S58" i="13"/>
  <c r="U58" i="13" s="1"/>
  <c r="U54" i="17"/>
  <c r="D76" i="2"/>
  <c r="O71" i="2"/>
  <c r="B77" i="18"/>
  <c r="B78" i="18" s="1"/>
  <c r="C77" i="18"/>
  <c r="C78" i="18" s="1"/>
  <c r="D77" i="18"/>
  <c r="D78" i="18" s="1"/>
  <c r="S73" i="13"/>
  <c r="U73" i="13" s="1"/>
  <c r="B77" i="17"/>
  <c r="B78" i="17" s="1"/>
  <c r="D77" i="17"/>
  <c r="D78" i="17" s="1"/>
  <c r="C77" i="17"/>
  <c r="C78" i="17" s="1"/>
  <c r="D77" i="16"/>
  <c r="D78" i="16" s="1"/>
  <c r="B77" i="16"/>
  <c r="B78" i="16" s="1"/>
  <c r="C77" i="16"/>
  <c r="C78" i="16" s="1"/>
  <c r="D77" i="15"/>
  <c r="D78" i="15" s="1"/>
  <c r="B77" i="15"/>
  <c r="B78" i="15" s="1"/>
  <c r="C77" i="15"/>
  <c r="C78" i="15" s="1"/>
  <c r="S73" i="14"/>
  <c r="U73" i="14" s="1"/>
  <c r="S72" i="14"/>
  <c r="U72" i="14" s="1"/>
  <c r="S71" i="14"/>
  <c r="U71" i="14" s="1"/>
  <c r="P74" i="14"/>
  <c r="S71" i="13"/>
  <c r="U71" i="13" s="1"/>
  <c r="P74" i="13"/>
  <c r="U71" i="18"/>
  <c r="S72" i="13"/>
  <c r="U72" i="13" s="1"/>
  <c r="S54" i="12"/>
  <c r="U54" i="12" s="1"/>
  <c r="P60" i="12"/>
  <c r="S56" i="12"/>
  <c r="U56" i="12" s="1"/>
  <c r="S58" i="12"/>
  <c r="U58" i="12" s="1"/>
  <c r="S55" i="12"/>
  <c r="U55" i="12" s="1"/>
  <c r="S57" i="12"/>
  <c r="U57" i="12" s="1"/>
  <c r="S73" i="12"/>
  <c r="U73" i="12" s="1"/>
  <c r="S72" i="12"/>
  <c r="U72" i="12" s="1"/>
  <c r="S59" i="12"/>
  <c r="U59" i="12"/>
  <c r="S71" i="12"/>
  <c r="U71" i="12" s="1"/>
  <c r="P74" i="12"/>
  <c r="B76" i="2"/>
  <c r="N92" i="4"/>
  <c r="W73" i="34"/>
  <c r="W71" i="34"/>
  <c r="X71" i="34" s="1"/>
  <c r="W72" i="34"/>
  <c r="C76" i="4"/>
  <c r="G62" i="34"/>
  <c r="N88" i="2"/>
  <c r="N38" i="2"/>
  <c r="N90" i="2"/>
  <c r="T54" i="34"/>
  <c r="N95" i="2"/>
  <c r="E33" i="9"/>
  <c r="E34" i="9" s="1"/>
  <c r="N90" i="4"/>
  <c r="N36" i="2"/>
  <c r="D85" i="8"/>
  <c r="D86" i="8" s="1"/>
  <c r="N84" i="4"/>
  <c r="N99" i="2"/>
  <c r="N87" i="4"/>
  <c r="H33" i="9"/>
  <c r="H34" i="9" s="1"/>
  <c r="B76" i="5"/>
  <c r="N94" i="2"/>
  <c r="N106" i="4"/>
  <c r="G33" i="9"/>
  <c r="G34" i="9" s="1"/>
  <c r="E59" i="2"/>
  <c r="N102" i="5"/>
  <c r="S95" i="16"/>
  <c r="U95" i="16"/>
  <c r="G85" i="8"/>
  <c r="G86" i="8" s="1"/>
  <c r="S40" i="17"/>
  <c r="U40" i="17" s="1"/>
  <c r="S43" i="17"/>
  <c r="U43" i="17" s="1"/>
  <c r="S93" i="15"/>
  <c r="U93" i="15"/>
  <c r="D85" i="9"/>
  <c r="D86" i="9" s="1"/>
  <c r="C85" i="9"/>
  <c r="C86" i="9" s="1"/>
  <c r="G85" i="9"/>
  <c r="G86" i="9" s="1"/>
  <c r="I85" i="9"/>
  <c r="I86" i="9" s="1"/>
  <c r="F85" i="9"/>
  <c r="F86" i="9" s="1"/>
  <c r="B85" i="9"/>
  <c r="B86" i="9" s="1"/>
  <c r="E85" i="9"/>
  <c r="E86" i="9" s="1"/>
  <c r="U105" i="16"/>
  <c r="S105" i="16"/>
  <c r="I85" i="10"/>
  <c r="I86" i="10" s="1"/>
  <c r="E85" i="10"/>
  <c r="E86" i="10" s="1"/>
  <c r="C85" i="10"/>
  <c r="C86" i="10" s="1"/>
  <c r="G85" i="10"/>
  <c r="G86" i="10" s="1"/>
  <c r="D85" i="10"/>
  <c r="D86" i="10" s="1"/>
  <c r="F85" i="10"/>
  <c r="F86" i="10" s="1"/>
  <c r="S38" i="18"/>
  <c r="U38" i="18" s="1"/>
  <c r="U85" i="16"/>
  <c r="S85" i="16"/>
  <c r="N40" i="2"/>
  <c r="N42" i="2"/>
  <c r="N39" i="2"/>
  <c r="N33" i="2"/>
  <c r="N41" i="2"/>
  <c r="N35" i="2"/>
  <c r="N34" i="2"/>
  <c r="N32" i="2"/>
  <c r="U90" i="17"/>
  <c r="S90" i="17"/>
  <c r="S99" i="17"/>
  <c r="U99" i="17"/>
  <c r="S106" i="17"/>
  <c r="U106" i="17" s="1"/>
  <c r="B85" i="10"/>
  <c r="B86" i="10" s="1"/>
  <c r="U91" i="18"/>
  <c r="S91" i="18"/>
  <c r="S101" i="18"/>
  <c r="U101" i="18"/>
  <c r="S88" i="18"/>
  <c r="U88" i="18" s="1"/>
  <c r="S33" i="22"/>
  <c r="U33" i="22" s="1"/>
  <c r="P44" i="16"/>
  <c r="R59" i="10"/>
  <c r="P54" i="10"/>
  <c r="R58" i="10"/>
  <c r="R56" i="10"/>
  <c r="S56" i="10" s="1"/>
  <c r="U56" i="10" s="1"/>
  <c r="R57" i="10"/>
  <c r="R55" i="10"/>
  <c r="R54" i="10"/>
  <c r="P59" i="10"/>
  <c r="G33" i="10"/>
  <c r="G34" i="10" s="1"/>
  <c r="E33" i="10"/>
  <c r="E34" i="10" s="1"/>
  <c r="B33" i="10"/>
  <c r="B34" i="10" s="1"/>
  <c r="F33" i="10"/>
  <c r="F34" i="10" s="1"/>
  <c r="C33" i="10"/>
  <c r="C34" i="10" s="1"/>
  <c r="H33" i="10"/>
  <c r="H34" i="10" s="1"/>
  <c r="D33" i="10"/>
  <c r="D34" i="10" s="1"/>
  <c r="R58" i="7"/>
  <c r="R56" i="7"/>
  <c r="R57" i="7"/>
  <c r="R59" i="7"/>
  <c r="R55" i="7"/>
  <c r="P59" i="7"/>
  <c r="R54" i="7"/>
  <c r="P58" i="7"/>
  <c r="S97" i="25"/>
  <c r="U97" i="25" s="1"/>
  <c r="G33" i="8"/>
  <c r="G34" i="8" s="1"/>
  <c r="E33" i="8"/>
  <c r="E34" i="8" s="1"/>
  <c r="D33" i="8"/>
  <c r="D34" i="8" s="1"/>
  <c r="B33" i="8"/>
  <c r="B34" i="8" s="1"/>
  <c r="H33" i="8"/>
  <c r="H34" i="8" s="1"/>
  <c r="F33" i="8"/>
  <c r="F34" i="8" s="1"/>
  <c r="C33" i="8"/>
  <c r="C34" i="8" s="1"/>
  <c r="S99" i="31"/>
  <c r="U99" i="31" s="1"/>
  <c r="S106" i="16"/>
  <c r="U106" i="16" s="1"/>
  <c r="S101" i="16"/>
  <c r="U101" i="16"/>
  <c r="U107" i="16"/>
  <c r="S107" i="16"/>
  <c r="S37" i="27"/>
  <c r="U37" i="27" s="1"/>
  <c r="S42" i="18"/>
  <c r="U42" i="18"/>
  <c r="D33" i="9"/>
  <c r="D34" i="9" s="1"/>
  <c r="U102" i="18"/>
  <c r="S102" i="18"/>
  <c r="S95" i="18"/>
  <c r="U95" i="18" s="1"/>
  <c r="S85" i="18"/>
  <c r="U85" i="18"/>
  <c r="U41" i="17"/>
  <c r="S41" i="17"/>
  <c r="U35" i="17"/>
  <c r="S35" i="17"/>
  <c r="S32" i="30"/>
  <c r="U32" i="30" s="1"/>
  <c r="S42" i="30"/>
  <c r="U42" i="30" s="1"/>
  <c r="R56" i="6"/>
  <c r="P55" i="6"/>
  <c r="P54" i="6"/>
  <c r="R58" i="6"/>
  <c r="R59" i="6"/>
  <c r="S59" i="6" s="1"/>
  <c r="U59" i="6" s="1"/>
  <c r="R55" i="6"/>
  <c r="P56" i="6"/>
  <c r="P57" i="6"/>
  <c r="R57" i="6"/>
  <c r="R54" i="6"/>
  <c r="B59" i="4"/>
  <c r="G59" i="4"/>
  <c r="S91" i="17"/>
  <c r="U91" i="17"/>
  <c r="U94" i="17"/>
  <c r="S94" i="17"/>
  <c r="U100" i="17"/>
  <c r="S100" i="17"/>
  <c r="H85" i="10"/>
  <c r="H86" i="10" s="1"/>
  <c r="H87" i="10" s="1"/>
  <c r="N107" i="2"/>
  <c r="N98" i="5"/>
  <c r="N85" i="4"/>
  <c r="C85" i="7"/>
  <c r="C86" i="7" s="1"/>
  <c r="I85" i="7"/>
  <c r="I86" i="7" s="1"/>
  <c r="D85" i="7"/>
  <c r="D86" i="7" s="1"/>
  <c r="G85" i="7"/>
  <c r="G86" i="7" s="1"/>
  <c r="F85" i="7"/>
  <c r="F86" i="7" s="1"/>
  <c r="B85" i="7"/>
  <c r="B86" i="7" s="1"/>
  <c r="E85" i="7"/>
  <c r="E86" i="7" s="1"/>
  <c r="S87" i="28"/>
  <c r="U87" i="28" s="1"/>
  <c r="S95" i="28"/>
  <c r="U95" i="28" s="1"/>
  <c r="N90" i="5"/>
  <c r="S94" i="15"/>
  <c r="U94" i="15"/>
  <c r="S101" i="15"/>
  <c r="U101" i="15"/>
  <c r="S92" i="15"/>
  <c r="U92" i="15"/>
  <c r="S104" i="16"/>
  <c r="U104" i="16"/>
  <c r="U91" i="16"/>
  <c r="S91" i="16"/>
  <c r="U97" i="16"/>
  <c r="S97" i="16"/>
  <c r="N101" i="2"/>
  <c r="S37" i="15"/>
  <c r="U37" i="15" s="1"/>
  <c r="E85" i="8"/>
  <c r="E86" i="8" s="1"/>
  <c r="S34" i="18"/>
  <c r="U34" i="18"/>
  <c r="S107" i="18"/>
  <c r="U107" i="18"/>
  <c r="S87" i="18"/>
  <c r="U87" i="18"/>
  <c r="S84" i="18"/>
  <c r="U84" i="18"/>
  <c r="P108" i="18"/>
  <c r="R90" i="12"/>
  <c r="R98" i="12"/>
  <c r="U38" i="17"/>
  <c r="S38" i="17"/>
  <c r="U37" i="17"/>
  <c r="S37" i="17"/>
  <c r="N97" i="5"/>
  <c r="N86" i="4"/>
  <c r="D59" i="4"/>
  <c r="N105" i="5"/>
  <c r="N104" i="4"/>
  <c r="N42" i="5"/>
  <c r="S85" i="17"/>
  <c r="U85" i="17"/>
  <c r="S97" i="17"/>
  <c r="U97" i="17" s="1"/>
  <c r="S105" i="17"/>
  <c r="U105" i="17"/>
  <c r="G17" i="47"/>
  <c r="F17" i="47" s="1"/>
  <c r="D18" i="47"/>
  <c r="N43" i="5"/>
  <c r="N97" i="2"/>
  <c r="S103" i="28"/>
  <c r="U103" i="28" s="1"/>
  <c r="S88" i="28"/>
  <c r="U88" i="28" s="1"/>
  <c r="N103" i="2"/>
  <c r="B76" i="4"/>
  <c r="S90" i="16"/>
  <c r="U90" i="16"/>
  <c r="U96" i="16"/>
  <c r="S96" i="16"/>
  <c r="U99" i="16"/>
  <c r="S99" i="16"/>
  <c r="S34" i="27"/>
  <c r="U34" i="27" s="1"/>
  <c r="H33" i="7"/>
  <c r="H34" i="7" s="1"/>
  <c r="B33" i="7"/>
  <c r="B34" i="7" s="1"/>
  <c r="E33" i="7"/>
  <c r="E34" i="7" s="1"/>
  <c r="D33" i="7"/>
  <c r="D34" i="7" s="1"/>
  <c r="C33" i="7"/>
  <c r="C34" i="7" s="1"/>
  <c r="F33" i="7"/>
  <c r="F34" i="7" s="1"/>
  <c r="G33" i="7"/>
  <c r="G34" i="7" s="1"/>
  <c r="S100" i="30"/>
  <c r="U100" i="30" s="1"/>
  <c r="P74" i="9"/>
  <c r="S73" i="9" s="1"/>
  <c r="S71" i="9"/>
  <c r="S33" i="20"/>
  <c r="U33" i="20" s="1"/>
  <c r="N92" i="5"/>
  <c r="S37" i="18"/>
  <c r="U37" i="18" s="1"/>
  <c r="N86" i="2"/>
  <c r="F33" i="9"/>
  <c r="F34" i="9" s="1"/>
  <c r="U99" i="18"/>
  <c r="S99" i="18"/>
  <c r="S100" i="18"/>
  <c r="U100" i="18" s="1"/>
  <c r="S93" i="18"/>
  <c r="U93" i="18" s="1"/>
  <c r="S32" i="17"/>
  <c r="U32" i="17" s="1"/>
  <c r="P44" i="17"/>
  <c r="U33" i="17"/>
  <c r="S33" i="17"/>
  <c r="E59" i="4"/>
  <c r="P108" i="17"/>
  <c r="N93" i="2"/>
  <c r="H16" i="47"/>
  <c r="Y15" i="45" s="1"/>
  <c r="E16" i="47"/>
  <c r="N101" i="5"/>
  <c r="N107" i="4"/>
  <c r="O84" i="13"/>
  <c r="I87" i="13"/>
  <c r="P100" i="13" s="1"/>
  <c r="O32" i="13"/>
  <c r="H35" i="13"/>
  <c r="S36" i="19"/>
  <c r="U36" i="19" s="1"/>
  <c r="O71" i="4"/>
  <c r="D76" i="4"/>
  <c r="N89" i="4"/>
  <c r="S97" i="15"/>
  <c r="U97" i="15"/>
  <c r="S98" i="15"/>
  <c r="U98" i="15"/>
  <c r="S105" i="15"/>
  <c r="U105" i="15"/>
  <c r="S102" i="16"/>
  <c r="U102" i="16"/>
  <c r="S100" i="16"/>
  <c r="U100" i="16"/>
  <c r="S86" i="16"/>
  <c r="U86" i="16" s="1"/>
  <c r="H85" i="8"/>
  <c r="H86" i="8" s="1"/>
  <c r="H87" i="8" s="1"/>
  <c r="S34" i="20"/>
  <c r="U34" i="20" s="1"/>
  <c r="S71" i="7"/>
  <c r="P74" i="7"/>
  <c r="S73" i="7" s="1"/>
  <c r="F85" i="8"/>
  <c r="F86" i="8" s="1"/>
  <c r="O54" i="2"/>
  <c r="S40" i="18"/>
  <c r="U40" i="18" s="1"/>
  <c r="S32" i="18"/>
  <c r="U32" i="18" s="1"/>
  <c r="P44" i="18"/>
  <c r="S40" i="31"/>
  <c r="U40" i="31" s="1"/>
  <c r="P74" i="10"/>
  <c r="S72" i="10" s="1"/>
  <c r="U86" i="18"/>
  <c r="S86" i="18"/>
  <c r="S105" i="18"/>
  <c r="U105" i="18" s="1"/>
  <c r="S92" i="18"/>
  <c r="U92" i="18" s="1"/>
  <c r="O84" i="12"/>
  <c r="I87" i="12"/>
  <c r="R86" i="12" s="1"/>
  <c r="S39" i="17"/>
  <c r="U39" i="17" s="1"/>
  <c r="P56" i="9"/>
  <c r="P57" i="9"/>
  <c r="P59" i="9"/>
  <c r="R58" i="9"/>
  <c r="R54" i="9"/>
  <c r="P54" i="9"/>
  <c r="R56" i="9"/>
  <c r="R59" i="9"/>
  <c r="R57" i="9"/>
  <c r="P58" i="9"/>
  <c r="R55" i="9"/>
  <c r="S55" i="9" s="1"/>
  <c r="U55" i="9" s="1"/>
  <c r="O32" i="12"/>
  <c r="H35" i="12"/>
  <c r="R40" i="12" s="1"/>
  <c r="H85" i="9"/>
  <c r="H86" i="9" s="1"/>
  <c r="H87" i="9" s="1"/>
  <c r="N97" i="4"/>
  <c r="S89" i="17"/>
  <c r="U89" i="17" s="1"/>
  <c r="S86" i="17"/>
  <c r="U86" i="17" s="1"/>
  <c r="S107" i="17"/>
  <c r="U107" i="17"/>
  <c r="S89" i="28"/>
  <c r="U89" i="28" s="1"/>
  <c r="N105" i="4"/>
  <c r="N92" i="2"/>
  <c r="S92" i="16"/>
  <c r="U92" i="16" s="1"/>
  <c r="S89" i="16"/>
  <c r="U89" i="16"/>
  <c r="S103" i="16"/>
  <c r="U103" i="16" s="1"/>
  <c r="S38" i="15"/>
  <c r="U38" i="15" s="1"/>
  <c r="N84" i="2"/>
  <c r="R95" i="14"/>
  <c r="R99" i="14"/>
  <c r="R98" i="14"/>
  <c r="R87" i="14"/>
  <c r="R103" i="14"/>
  <c r="R104" i="14"/>
  <c r="R100" i="14"/>
  <c r="R86" i="14"/>
  <c r="R85" i="14"/>
  <c r="R107" i="14"/>
  <c r="R93" i="14"/>
  <c r="R101" i="14"/>
  <c r="C85" i="8"/>
  <c r="C86" i="8" s="1"/>
  <c r="F59" i="2"/>
  <c r="U39" i="18"/>
  <c r="S39" i="18"/>
  <c r="S41" i="18"/>
  <c r="U41" i="18" s="1"/>
  <c r="S32" i="31"/>
  <c r="U32" i="31" s="1"/>
  <c r="N106" i="2"/>
  <c r="B33" i="9"/>
  <c r="B34" i="9" s="1"/>
  <c r="S96" i="18"/>
  <c r="U96" i="18" s="1"/>
  <c r="S98" i="18"/>
  <c r="U98" i="18" s="1"/>
  <c r="S106" i="18"/>
  <c r="U106" i="18"/>
  <c r="S42" i="17"/>
  <c r="U42" i="17" s="1"/>
  <c r="N102" i="2"/>
  <c r="U104" i="17"/>
  <c r="S104" i="17"/>
  <c r="S95" i="17"/>
  <c r="U95" i="17"/>
  <c r="U88" i="17"/>
  <c r="S88" i="17"/>
  <c r="N91" i="2"/>
  <c r="N93" i="5"/>
  <c r="S104" i="20"/>
  <c r="U104" i="20" s="1"/>
  <c r="N99" i="4"/>
  <c r="N36" i="4"/>
  <c r="S91" i="28"/>
  <c r="U91" i="28" s="1"/>
  <c r="N35" i="5"/>
  <c r="N32" i="5"/>
  <c r="S87" i="16"/>
  <c r="U87" i="16" s="1"/>
  <c r="S88" i="16"/>
  <c r="U88" i="16"/>
  <c r="S94" i="16"/>
  <c r="U94" i="16" s="1"/>
  <c r="N98" i="2"/>
  <c r="B85" i="8"/>
  <c r="B86" i="8" s="1"/>
  <c r="H35" i="14"/>
  <c r="R37" i="14" s="1"/>
  <c r="O32" i="14"/>
  <c r="G59" i="2"/>
  <c r="B59" i="2"/>
  <c r="S43" i="18"/>
  <c r="U43" i="18" s="1"/>
  <c r="S36" i="18"/>
  <c r="U36" i="18" s="1"/>
  <c r="R7" i="12"/>
  <c r="R10" i="12"/>
  <c r="R22" i="12"/>
  <c r="R15" i="12"/>
  <c r="R18" i="12"/>
  <c r="R12" i="12"/>
  <c r="R8" i="12"/>
  <c r="R26" i="12"/>
  <c r="R13" i="12"/>
  <c r="R27" i="12"/>
  <c r="R14" i="12"/>
  <c r="R17" i="12"/>
  <c r="R16" i="12"/>
  <c r="R20" i="12"/>
  <c r="R21" i="12"/>
  <c r="R19" i="12"/>
  <c r="R25" i="12"/>
  <c r="R24" i="12"/>
  <c r="R11" i="12"/>
  <c r="R23" i="12"/>
  <c r="R3" i="12"/>
  <c r="R9" i="12"/>
  <c r="R6" i="12"/>
  <c r="R5" i="12"/>
  <c r="R4" i="12"/>
  <c r="C33" i="9"/>
  <c r="C34" i="9" s="1"/>
  <c r="S103" i="18"/>
  <c r="U103" i="18" s="1"/>
  <c r="S89" i="18"/>
  <c r="U89" i="18" s="1"/>
  <c r="U94" i="18"/>
  <c r="S94" i="18"/>
  <c r="N103" i="5"/>
  <c r="S34" i="17"/>
  <c r="U34" i="17"/>
  <c r="S36" i="28"/>
  <c r="U36" i="28" s="1"/>
  <c r="S33" i="30"/>
  <c r="U33" i="30" s="1"/>
  <c r="S36" i="30"/>
  <c r="U36" i="30" s="1"/>
  <c r="N106" i="5"/>
  <c r="S37" i="22"/>
  <c r="U37" i="22" s="1"/>
  <c r="N105" i="2"/>
  <c r="N86" i="5"/>
  <c r="C76" i="5"/>
  <c r="U92" i="17"/>
  <c r="S92" i="17"/>
  <c r="S102" i="17"/>
  <c r="U102" i="17" s="1"/>
  <c r="S98" i="17"/>
  <c r="U98" i="17" s="1"/>
  <c r="H85" i="7"/>
  <c r="H86" i="7" s="1"/>
  <c r="H87" i="7" s="1"/>
  <c r="S40" i="16"/>
  <c r="U40" i="16" s="1"/>
  <c r="R88" i="13"/>
  <c r="R85" i="13"/>
  <c r="R91" i="13"/>
  <c r="R87" i="13"/>
  <c r="R89" i="13"/>
  <c r="R103" i="13"/>
  <c r="R93" i="13"/>
  <c r="R86" i="13"/>
  <c r="R84" i="13"/>
  <c r="R95" i="13"/>
  <c r="R105" i="13"/>
  <c r="R100" i="13"/>
  <c r="R98" i="13"/>
  <c r="R106" i="13"/>
  <c r="R99" i="13"/>
  <c r="R94" i="13"/>
  <c r="R101" i="13"/>
  <c r="R96" i="13"/>
  <c r="R92" i="13"/>
  <c r="R90" i="13"/>
  <c r="R97" i="13"/>
  <c r="R104" i="13"/>
  <c r="R107" i="13"/>
  <c r="R102" i="13"/>
  <c r="R42" i="13"/>
  <c r="R41" i="13"/>
  <c r="R37" i="13"/>
  <c r="R34" i="13"/>
  <c r="R39" i="13"/>
  <c r="R40" i="13"/>
  <c r="R38" i="13"/>
  <c r="R32" i="13"/>
  <c r="R36" i="13"/>
  <c r="R33" i="13"/>
  <c r="R43" i="13"/>
  <c r="R35" i="13"/>
  <c r="P74" i="8"/>
  <c r="N87" i="2"/>
  <c r="S84" i="16"/>
  <c r="U84" i="16"/>
  <c r="P108" i="16"/>
  <c r="S93" i="16"/>
  <c r="U93" i="16"/>
  <c r="U98" i="16"/>
  <c r="S98" i="16"/>
  <c r="R19" i="14"/>
  <c r="R14" i="14"/>
  <c r="R21" i="14"/>
  <c r="R16" i="14"/>
  <c r="R27" i="14"/>
  <c r="R11" i="14"/>
  <c r="R17" i="14"/>
  <c r="R26" i="14"/>
  <c r="R13" i="14"/>
  <c r="R25" i="14"/>
  <c r="R20" i="14"/>
  <c r="R3" i="14"/>
  <c r="R24" i="14"/>
  <c r="R9" i="14"/>
  <c r="R22" i="14"/>
  <c r="R23" i="14"/>
  <c r="R10" i="14"/>
  <c r="R7" i="14"/>
  <c r="R6" i="14"/>
  <c r="R4" i="14"/>
  <c r="R8" i="14"/>
  <c r="R15" i="14"/>
  <c r="R18" i="14"/>
  <c r="R12" i="14"/>
  <c r="R5" i="14"/>
  <c r="N85" i="2"/>
  <c r="I87" i="14"/>
  <c r="R96" i="14" s="1"/>
  <c r="O84" i="14"/>
  <c r="I85" i="8"/>
  <c r="I86" i="8" s="1"/>
  <c r="D59" i="2"/>
  <c r="U33" i="18"/>
  <c r="S33" i="18"/>
  <c r="S35" i="18"/>
  <c r="U35" i="18" s="1"/>
  <c r="N96" i="2"/>
  <c r="S97" i="18"/>
  <c r="U97" i="18" s="1"/>
  <c r="S104" i="18"/>
  <c r="U104" i="18" s="1"/>
  <c r="S90" i="18"/>
  <c r="U90" i="18" s="1"/>
  <c r="S36" i="17"/>
  <c r="U36" i="17" s="1"/>
  <c r="O54" i="4"/>
  <c r="O71" i="5"/>
  <c r="D76" i="5"/>
  <c r="U103" i="17"/>
  <c r="S103" i="17"/>
  <c r="N100" i="2"/>
  <c r="N88" i="4"/>
  <c r="N34" i="4"/>
  <c r="N87" i="5"/>
  <c r="H38" i="34"/>
  <c r="T32" i="34"/>
  <c r="U8" i="34" s="1"/>
  <c r="U9" i="34" s="1"/>
  <c r="V17" i="34" s="1"/>
  <c r="G19" i="46"/>
  <c r="F19" i="46" s="1"/>
  <c r="D20" i="46"/>
  <c r="H14" i="46"/>
  <c r="W17" i="45" s="1"/>
  <c r="E18" i="46"/>
  <c r="D90" i="34"/>
  <c r="F85" i="6"/>
  <c r="F86" i="6" s="1"/>
  <c r="I85" i="6"/>
  <c r="I86" i="6" s="1"/>
  <c r="B62" i="31"/>
  <c r="T54" i="31"/>
  <c r="G62" i="31"/>
  <c r="H85" i="6"/>
  <c r="H86" i="6" s="1"/>
  <c r="B62" i="28"/>
  <c r="G62" i="28"/>
  <c r="T54" i="28"/>
  <c r="G62" i="26"/>
  <c r="B62" i="26"/>
  <c r="T54" i="26"/>
  <c r="G62" i="15"/>
  <c r="B62" i="15"/>
  <c r="T54" i="15"/>
  <c r="B90" i="34"/>
  <c r="I90" i="34"/>
  <c r="T84" i="34"/>
  <c r="B85" i="6"/>
  <c r="B86" i="6" s="1"/>
  <c r="C85" i="6"/>
  <c r="C86" i="6" s="1"/>
  <c r="D85" i="6"/>
  <c r="D86" i="6" s="1"/>
  <c r="E85" i="6"/>
  <c r="E86" i="6" s="1"/>
  <c r="G85" i="6"/>
  <c r="G86" i="6" s="1"/>
  <c r="Z58" i="3"/>
  <c r="S92" i="20" l="1"/>
  <c r="U92" i="20" s="1"/>
  <c r="S107" i="31"/>
  <c r="U107" i="31" s="1"/>
  <c r="R43" i="25"/>
  <c r="R35" i="25"/>
  <c r="R106" i="29"/>
  <c r="S106" i="29" s="1"/>
  <c r="U106" i="29" s="1"/>
  <c r="R96" i="29"/>
  <c r="S96" i="29" s="1"/>
  <c r="U96" i="29" s="1"/>
  <c r="R90" i="29"/>
  <c r="S90" i="29" s="1"/>
  <c r="R41" i="25"/>
  <c r="S41" i="25" s="1"/>
  <c r="R103" i="29"/>
  <c r="S103" i="29" s="1"/>
  <c r="U103" i="29" s="1"/>
  <c r="R33" i="25"/>
  <c r="S33" i="25" s="1"/>
  <c r="R34" i="25"/>
  <c r="R38" i="25"/>
  <c r="S38" i="25" s="1"/>
  <c r="U38" i="25" s="1"/>
  <c r="R42" i="25"/>
  <c r="S105" i="31"/>
  <c r="U105" i="31" s="1"/>
  <c r="R103" i="26"/>
  <c r="R88" i="29"/>
  <c r="S88" i="29" s="1"/>
  <c r="U88" i="29" s="1"/>
  <c r="S85" i="31"/>
  <c r="U85" i="31" s="1"/>
  <c r="R102" i="29"/>
  <c r="S102" i="29" s="1"/>
  <c r="U102" i="29" s="1"/>
  <c r="R104" i="29"/>
  <c r="S104" i="29" s="1"/>
  <c r="U104" i="29" s="1"/>
  <c r="R107" i="29"/>
  <c r="S107" i="29" s="1"/>
  <c r="U107" i="29" s="1"/>
  <c r="R85" i="29"/>
  <c r="S85" i="29" s="1"/>
  <c r="U85" i="29" s="1"/>
  <c r="R40" i="25"/>
  <c r="S106" i="28"/>
  <c r="U106" i="28" s="1"/>
  <c r="S102" i="31"/>
  <c r="U102" i="31" s="1"/>
  <c r="R98" i="29"/>
  <c r="S98" i="29" s="1"/>
  <c r="U98" i="29" s="1"/>
  <c r="R97" i="29"/>
  <c r="S97" i="29" s="1"/>
  <c r="U97" i="29" s="1"/>
  <c r="R95" i="29"/>
  <c r="S95" i="29" s="1"/>
  <c r="U95" i="29" s="1"/>
  <c r="R98" i="30"/>
  <c r="S98" i="30" s="1"/>
  <c r="U98" i="30" s="1"/>
  <c r="R91" i="30"/>
  <c r="R91" i="29"/>
  <c r="S91" i="29" s="1"/>
  <c r="U91" i="29" s="1"/>
  <c r="R105" i="29"/>
  <c r="S105" i="29" s="1"/>
  <c r="U105" i="29" s="1"/>
  <c r="R86" i="29"/>
  <c r="S86" i="29" s="1"/>
  <c r="U86" i="29" s="1"/>
  <c r="R92" i="29"/>
  <c r="S92" i="29" s="1"/>
  <c r="U92" i="29" s="1"/>
  <c r="R94" i="29"/>
  <c r="S94" i="29" s="1"/>
  <c r="U94" i="29" s="1"/>
  <c r="R87" i="30"/>
  <c r="R99" i="29"/>
  <c r="S99" i="29" s="1"/>
  <c r="U99" i="29" s="1"/>
  <c r="R87" i="26"/>
  <c r="R89" i="29"/>
  <c r="S89" i="29" s="1"/>
  <c r="U89" i="29" s="1"/>
  <c r="R84" i="29"/>
  <c r="S84" i="29" s="1"/>
  <c r="U84" i="29" s="1"/>
  <c r="R100" i="29"/>
  <c r="S100" i="29" s="1"/>
  <c r="U100" i="29" s="1"/>
  <c r="R97" i="30"/>
  <c r="S97" i="30" s="1"/>
  <c r="U97" i="30" s="1"/>
  <c r="U60" i="52"/>
  <c r="U108" i="52"/>
  <c r="X107" i="52" s="1"/>
  <c r="X100" i="52"/>
  <c r="Z100" i="52" s="1"/>
  <c r="R85" i="20"/>
  <c r="R86" i="22"/>
  <c r="R100" i="32"/>
  <c r="S100" i="32" s="1"/>
  <c r="R106" i="22"/>
  <c r="S106" i="22" s="1"/>
  <c r="R89" i="20"/>
  <c r="S89" i="20" s="1"/>
  <c r="U89" i="20" s="1"/>
  <c r="S106" i="31"/>
  <c r="U106" i="31" s="1"/>
  <c r="R34" i="19"/>
  <c r="R101" i="20"/>
  <c r="S101" i="20" s="1"/>
  <c r="U101" i="20" s="1"/>
  <c r="R106" i="20"/>
  <c r="S106" i="20" s="1"/>
  <c r="U106" i="20" s="1"/>
  <c r="P94" i="20"/>
  <c r="S94" i="20" s="1"/>
  <c r="U94" i="20" s="1"/>
  <c r="R32" i="19"/>
  <c r="P89" i="20"/>
  <c r="R84" i="26"/>
  <c r="S37" i="32"/>
  <c r="U37" i="32" s="1"/>
  <c r="P104" i="19"/>
  <c r="P90" i="19"/>
  <c r="P84" i="20"/>
  <c r="S84" i="20" s="1"/>
  <c r="U84" i="20" s="1"/>
  <c r="R107" i="20"/>
  <c r="S43" i="27"/>
  <c r="U43" i="27" s="1"/>
  <c r="R94" i="26"/>
  <c r="R36" i="25"/>
  <c r="S36" i="25" s="1"/>
  <c r="U36" i="25" s="1"/>
  <c r="X93" i="52"/>
  <c r="R96" i="20"/>
  <c r="S96" i="20" s="1"/>
  <c r="U96" i="20" s="1"/>
  <c r="P105" i="19"/>
  <c r="X86" i="52"/>
  <c r="X87" i="52"/>
  <c r="X85" i="52"/>
  <c r="R102" i="20"/>
  <c r="S102" i="20" s="1"/>
  <c r="U102" i="20" s="1"/>
  <c r="R91" i="20"/>
  <c r="P85" i="19"/>
  <c r="S71" i="8"/>
  <c r="B41" i="52"/>
  <c r="Y32" i="52"/>
  <c r="H41" i="52"/>
  <c r="E63" i="52"/>
  <c r="E64" i="52" s="1"/>
  <c r="E65" i="52" s="1"/>
  <c r="D63" i="52"/>
  <c r="D64" i="52" s="1"/>
  <c r="D65" i="52" s="1"/>
  <c r="C63" i="52"/>
  <c r="C64" i="52" s="1"/>
  <c r="C65" i="52" s="1"/>
  <c r="F63" i="52"/>
  <c r="F64" i="52" s="1"/>
  <c r="F65" i="52" s="1"/>
  <c r="B63" i="52"/>
  <c r="B64" i="52" s="1"/>
  <c r="G63" i="52"/>
  <c r="G64" i="52" s="1"/>
  <c r="Z26" i="52"/>
  <c r="Z12" i="52"/>
  <c r="Z4" i="52"/>
  <c r="Z3" i="52"/>
  <c r="Z11" i="52"/>
  <c r="Z10" i="52"/>
  <c r="Z16" i="52"/>
  <c r="Z7" i="52"/>
  <c r="Z21" i="52"/>
  <c r="Z18" i="52"/>
  <c r="Z24" i="52"/>
  <c r="Z17" i="52"/>
  <c r="Z14" i="52"/>
  <c r="Z6" i="52"/>
  <c r="Z25" i="52"/>
  <c r="Z15" i="52"/>
  <c r="Z20" i="52"/>
  <c r="Z27" i="52"/>
  <c r="Z9" i="52"/>
  <c r="Z22" i="52"/>
  <c r="Z19" i="52"/>
  <c r="Z8" i="52"/>
  <c r="Z23" i="52"/>
  <c r="Z13" i="52"/>
  <c r="Z5" i="52"/>
  <c r="V12" i="49"/>
  <c r="S39" i="27"/>
  <c r="U39" i="27" s="1"/>
  <c r="S40" i="27"/>
  <c r="U40" i="27" s="1"/>
  <c r="S40" i="32"/>
  <c r="U40" i="32" s="1"/>
  <c r="P43" i="26"/>
  <c r="P93" i="32"/>
  <c r="R103" i="32"/>
  <c r="P84" i="32"/>
  <c r="P96" i="32"/>
  <c r="R90" i="32"/>
  <c r="S90" i="32" s="1"/>
  <c r="U90" i="32" s="1"/>
  <c r="P107" i="32"/>
  <c r="R99" i="32"/>
  <c r="P97" i="32"/>
  <c r="R84" i="32"/>
  <c r="P32" i="19"/>
  <c r="Q8" i="19" s="1"/>
  <c r="Q9" i="19" s="1"/>
  <c r="R26" i="19" s="1"/>
  <c r="P86" i="32"/>
  <c r="R105" i="32"/>
  <c r="R86" i="21"/>
  <c r="P106" i="32"/>
  <c r="R94" i="32"/>
  <c r="R95" i="32"/>
  <c r="P87" i="32"/>
  <c r="R106" i="32"/>
  <c r="P102" i="32"/>
  <c r="R98" i="32"/>
  <c r="R101" i="32"/>
  <c r="P103" i="32"/>
  <c r="P87" i="21"/>
  <c r="R104" i="32"/>
  <c r="P99" i="32"/>
  <c r="R87" i="32"/>
  <c r="R91" i="32"/>
  <c r="S91" i="32" s="1"/>
  <c r="U91" i="32" s="1"/>
  <c r="P87" i="22"/>
  <c r="R97" i="32"/>
  <c r="P94" i="32"/>
  <c r="R86" i="32"/>
  <c r="P108" i="32" s="1"/>
  <c r="R93" i="32"/>
  <c r="S93" i="32" s="1"/>
  <c r="R93" i="21"/>
  <c r="P92" i="32"/>
  <c r="P98" i="32"/>
  <c r="R102" i="32"/>
  <c r="P85" i="32"/>
  <c r="R96" i="32"/>
  <c r="S96" i="32" s="1"/>
  <c r="R89" i="32"/>
  <c r="S89" i="32" s="1"/>
  <c r="U89" i="32" s="1"/>
  <c r="P101" i="32"/>
  <c r="R85" i="32"/>
  <c r="P104" i="32"/>
  <c r="R88" i="32"/>
  <c r="P89" i="32"/>
  <c r="R92" i="32"/>
  <c r="R39" i="29"/>
  <c r="R107" i="32"/>
  <c r="P88" i="32"/>
  <c r="P105" i="32"/>
  <c r="R34" i="26"/>
  <c r="P94" i="22"/>
  <c r="R90" i="22"/>
  <c r="P92" i="22"/>
  <c r="P89" i="26"/>
  <c r="R100" i="22"/>
  <c r="S100" i="22" s="1"/>
  <c r="U100" i="22" s="1"/>
  <c r="R107" i="22"/>
  <c r="S107" i="22" s="1"/>
  <c r="U107" i="22" s="1"/>
  <c r="R101" i="22"/>
  <c r="S101" i="22" s="1"/>
  <c r="U101" i="22" s="1"/>
  <c r="R98" i="26"/>
  <c r="S98" i="26" s="1"/>
  <c r="U98" i="26" s="1"/>
  <c r="R100" i="26"/>
  <c r="S100" i="26" s="1"/>
  <c r="U100" i="26" s="1"/>
  <c r="R98" i="22"/>
  <c r="S98" i="22" s="1"/>
  <c r="U98" i="22" s="1"/>
  <c r="P86" i="22"/>
  <c r="R84" i="22"/>
  <c r="R85" i="22"/>
  <c r="S85" i="22" s="1"/>
  <c r="U85" i="22" s="1"/>
  <c r="R38" i="29"/>
  <c r="P91" i="22"/>
  <c r="P86" i="26"/>
  <c r="R105" i="26"/>
  <c r="R92" i="26"/>
  <c r="R89" i="26"/>
  <c r="P93" i="21"/>
  <c r="R42" i="29"/>
  <c r="P33" i="29"/>
  <c r="P42" i="19"/>
  <c r="P33" i="19"/>
  <c r="R89" i="22"/>
  <c r="P89" i="22"/>
  <c r="P84" i="22"/>
  <c r="P93" i="26"/>
  <c r="P90" i="26"/>
  <c r="R99" i="26"/>
  <c r="S99" i="26" s="1"/>
  <c r="U99" i="26" s="1"/>
  <c r="P96" i="26"/>
  <c r="R35" i="29"/>
  <c r="S35" i="29" s="1"/>
  <c r="U35" i="29" s="1"/>
  <c r="P94" i="26"/>
  <c r="P33" i="26"/>
  <c r="P104" i="26"/>
  <c r="P88" i="22"/>
  <c r="P107" i="26"/>
  <c r="R90" i="26"/>
  <c r="R97" i="26"/>
  <c r="S97" i="26" s="1"/>
  <c r="U97" i="26" s="1"/>
  <c r="P87" i="26"/>
  <c r="R102" i="22"/>
  <c r="S102" i="22" s="1"/>
  <c r="P103" i="26"/>
  <c r="R107" i="26"/>
  <c r="P91" i="26"/>
  <c r="P95" i="26"/>
  <c r="R103" i="22"/>
  <c r="S103" i="22" s="1"/>
  <c r="U103" i="22" s="1"/>
  <c r="R93" i="22"/>
  <c r="P85" i="26"/>
  <c r="R101" i="26"/>
  <c r="S101" i="26" s="1"/>
  <c r="U101" i="26" s="1"/>
  <c r="P106" i="26"/>
  <c r="R94" i="22"/>
  <c r="P93" i="22"/>
  <c r="P84" i="26"/>
  <c r="R104" i="22"/>
  <c r="S104" i="22" s="1"/>
  <c r="U104" i="22" s="1"/>
  <c r="R102" i="26"/>
  <c r="S102" i="26" s="1"/>
  <c r="U102" i="26" s="1"/>
  <c r="P88" i="26"/>
  <c r="P105" i="26"/>
  <c r="R87" i="22"/>
  <c r="S87" i="22" s="1"/>
  <c r="R85" i="26"/>
  <c r="R96" i="26"/>
  <c r="R93" i="26"/>
  <c r="R88" i="26"/>
  <c r="R95" i="26"/>
  <c r="R92" i="22"/>
  <c r="P95" i="22"/>
  <c r="S95" i="22" s="1"/>
  <c r="U95" i="22" s="1"/>
  <c r="R99" i="22"/>
  <c r="S99" i="22" s="1"/>
  <c r="U99" i="22" s="1"/>
  <c r="R104" i="26"/>
  <c r="R96" i="22"/>
  <c r="S96" i="22" s="1"/>
  <c r="U96" i="22" s="1"/>
  <c r="R106" i="26"/>
  <c r="P37" i="29"/>
  <c r="R41" i="29"/>
  <c r="R36" i="29"/>
  <c r="P36" i="29"/>
  <c r="R32" i="29"/>
  <c r="R88" i="21"/>
  <c r="R84" i="21"/>
  <c r="R100" i="21"/>
  <c r="P84" i="21"/>
  <c r="P106" i="21"/>
  <c r="P98" i="21"/>
  <c r="P97" i="27"/>
  <c r="P44" i="30"/>
  <c r="P108" i="30"/>
  <c r="S90" i="30" s="1"/>
  <c r="P42" i="29"/>
  <c r="R40" i="29"/>
  <c r="R90" i="21"/>
  <c r="R105" i="21"/>
  <c r="P104" i="21"/>
  <c r="P102" i="21"/>
  <c r="P32" i="29"/>
  <c r="Q8" i="29" s="1"/>
  <c r="Q9" i="29" s="1"/>
  <c r="R14" i="29" s="1"/>
  <c r="R91" i="26"/>
  <c r="R86" i="26"/>
  <c r="P38" i="29"/>
  <c r="P39" i="29"/>
  <c r="R103" i="21"/>
  <c r="R98" i="21"/>
  <c r="R34" i="29"/>
  <c r="S34" i="29" s="1"/>
  <c r="U34" i="29" s="1"/>
  <c r="P99" i="21"/>
  <c r="P97" i="21"/>
  <c r="P43" i="29"/>
  <c r="R37" i="29"/>
  <c r="P94" i="21"/>
  <c r="P85" i="21"/>
  <c r="R96" i="21"/>
  <c r="R100" i="19"/>
  <c r="S100" i="19" s="1"/>
  <c r="U100" i="19" s="1"/>
  <c r="R33" i="29"/>
  <c r="P88" i="21"/>
  <c r="P86" i="21"/>
  <c r="R101" i="21"/>
  <c r="R102" i="21"/>
  <c r="S43" i="15"/>
  <c r="V17" i="49"/>
  <c r="R43" i="29"/>
  <c r="P41" i="29"/>
  <c r="P89" i="21"/>
  <c r="P105" i="21"/>
  <c r="R99" i="21"/>
  <c r="S85" i="20"/>
  <c r="U85" i="20" s="1"/>
  <c r="P40" i="29"/>
  <c r="R104" i="21"/>
  <c r="P107" i="21"/>
  <c r="R89" i="21"/>
  <c r="P90" i="21"/>
  <c r="P100" i="21"/>
  <c r="R97" i="20"/>
  <c r="S97" i="20" s="1"/>
  <c r="U97" i="20" s="1"/>
  <c r="P100" i="27"/>
  <c r="R93" i="20"/>
  <c r="S93" i="20" s="1"/>
  <c r="U93" i="20" s="1"/>
  <c r="R104" i="19"/>
  <c r="R41" i="26"/>
  <c r="S38" i="27"/>
  <c r="U38" i="27" s="1"/>
  <c r="R105" i="27"/>
  <c r="R35" i="19"/>
  <c r="S35" i="19" s="1"/>
  <c r="U35" i="19" s="1"/>
  <c r="R88" i="27"/>
  <c r="R88" i="20"/>
  <c r="S88" i="20" s="1"/>
  <c r="U88" i="20" s="1"/>
  <c r="S38" i="30"/>
  <c r="U38" i="30" s="1"/>
  <c r="R101" i="27"/>
  <c r="R107" i="19"/>
  <c r="P108" i="31"/>
  <c r="S95" i="30"/>
  <c r="U95" i="30" s="1"/>
  <c r="P91" i="20"/>
  <c r="P102" i="27"/>
  <c r="U103" i="20"/>
  <c r="R88" i="19"/>
  <c r="V9" i="49"/>
  <c r="R33" i="26"/>
  <c r="P41" i="26"/>
  <c r="P32" i="26"/>
  <c r="Q8" i="26" s="1"/>
  <c r="Q9" i="26" s="1"/>
  <c r="P86" i="27"/>
  <c r="R99" i="27"/>
  <c r="R98" i="27"/>
  <c r="R93" i="27"/>
  <c r="S93" i="27" s="1"/>
  <c r="U93" i="27" s="1"/>
  <c r="P90" i="22"/>
  <c r="R91" i="22"/>
  <c r="R107" i="21"/>
  <c r="P34" i="26"/>
  <c r="R43" i="26"/>
  <c r="P96" i="27"/>
  <c r="P105" i="27"/>
  <c r="R102" i="27"/>
  <c r="P84" i="27"/>
  <c r="S32" i="27"/>
  <c r="U32" i="27" s="1"/>
  <c r="S43" i="16"/>
  <c r="P42" i="26"/>
  <c r="R40" i="26"/>
  <c r="S40" i="26" s="1"/>
  <c r="U40" i="26" s="1"/>
  <c r="P101" i="27"/>
  <c r="R86" i="27"/>
  <c r="P98" i="27"/>
  <c r="R106" i="27"/>
  <c r="P106" i="27"/>
  <c r="R100" i="27"/>
  <c r="R104" i="27"/>
  <c r="R96" i="27"/>
  <c r="P85" i="27"/>
  <c r="R42" i="26"/>
  <c r="R35" i="26"/>
  <c r="S35" i="26" s="1"/>
  <c r="U35" i="26" s="1"/>
  <c r="R38" i="26"/>
  <c r="S38" i="26" s="1"/>
  <c r="U38" i="26" s="1"/>
  <c r="R97" i="27"/>
  <c r="R95" i="27"/>
  <c r="S95" i="27" s="1"/>
  <c r="U95" i="27" s="1"/>
  <c r="U36" i="22"/>
  <c r="S86" i="31"/>
  <c r="U86" i="31" s="1"/>
  <c r="R37" i="26"/>
  <c r="S37" i="26" s="1"/>
  <c r="U37" i="26" s="1"/>
  <c r="R32" i="26"/>
  <c r="R39" i="26"/>
  <c r="S39" i="26" s="1"/>
  <c r="U39" i="26" s="1"/>
  <c r="P91" i="27"/>
  <c r="R94" i="27"/>
  <c r="S94" i="27" s="1"/>
  <c r="U94" i="27" s="1"/>
  <c r="P90" i="27"/>
  <c r="R84" i="27"/>
  <c r="R85" i="27"/>
  <c r="R36" i="26"/>
  <c r="S36" i="26" s="1"/>
  <c r="U36" i="26" s="1"/>
  <c r="P88" i="27"/>
  <c r="R90" i="27"/>
  <c r="P107" i="27"/>
  <c r="P103" i="27"/>
  <c r="R91" i="27"/>
  <c r="P104" i="27"/>
  <c r="R105" i="22"/>
  <c r="S105" i="22" s="1"/>
  <c r="U105" i="22" s="1"/>
  <c r="P99" i="27"/>
  <c r="R88" i="22"/>
  <c r="U105" i="20"/>
  <c r="S54" i="32"/>
  <c r="R89" i="27"/>
  <c r="P44" i="20"/>
  <c r="R85" i="21"/>
  <c r="P89" i="27"/>
  <c r="R92" i="27"/>
  <c r="S92" i="27" s="1"/>
  <c r="U92" i="27" s="1"/>
  <c r="S86" i="20"/>
  <c r="U86" i="20" s="1"/>
  <c r="R107" i="27"/>
  <c r="S87" i="20"/>
  <c r="U87" i="20" s="1"/>
  <c r="R91" i="21"/>
  <c r="S91" i="21" s="1"/>
  <c r="U91" i="21" s="1"/>
  <c r="R87" i="27"/>
  <c r="R103" i="27"/>
  <c r="P87" i="27"/>
  <c r="R102" i="19"/>
  <c r="S90" i="20"/>
  <c r="U90" i="20" s="1"/>
  <c r="P44" i="28"/>
  <c r="P44" i="31"/>
  <c r="R106" i="19"/>
  <c r="U101" i="29"/>
  <c r="V5" i="49"/>
  <c r="P44" i="22"/>
  <c r="R95" i="21"/>
  <c r="R106" i="21"/>
  <c r="R91" i="19"/>
  <c r="R87" i="19"/>
  <c r="V18" i="49"/>
  <c r="P44" i="27"/>
  <c r="P88" i="19"/>
  <c r="R97" i="19"/>
  <c r="S97" i="19" s="1"/>
  <c r="U97" i="19" s="1"/>
  <c r="R93" i="19"/>
  <c r="R99" i="19"/>
  <c r="S99" i="19" s="1"/>
  <c r="U99" i="19" s="1"/>
  <c r="R105" i="19"/>
  <c r="P87" i="19"/>
  <c r="R92" i="21"/>
  <c r="S92" i="21" s="1"/>
  <c r="U92" i="21" s="1"/>
  <c r="R98" i="19"/>
  <c r="S98" i="19" s="1"/>
  <c r="U98" i="19" s="1"/>
  <c r="R95" i="19"/>
  <c r="S95" i="19" s="1"/>
  <c r="U95" i="19" s="1"/>
  <c r="R103" i="19"/>
  <c r="R89" i="19"/>
  <c r="S40" i="20"/>
  <c r="D36" i="20" s="1"/>
  <c r="D37" i="20" s="1"/>
  <c r="D38" i="20" s="1"/>
  <c r="V27" i="49"/>
  <c r="V21" i="49"/>
  <c r="P103" i="19"/>
  <c r="P94" i="19"/>
  <c r="R87" i="21"/>
  <c r="R97" i="21"/>
  <c r="R86" i="19"/>
  <c r="R96" i="19"/>
  <c r="S96" i="19" s="1"/>
  <c r="U96" i="19" s="1"/>
  <c r="S33" i="28"/>
  <c r="U33" i="28" s="1"/>
  <c r="V20" i="49"/>
  <c r="V8" i="49"/>
  <c r="R94" i="21"/>
  <c r="P102" i="19"/>
  <c r="P84" i="19"/>
  <c r="P96" i="21"/>
  <c r="P103" i="21"/>
  <c r="P101" i="21"/>
  <c r="R92" i="19"/>
  <c r="R84" i="19"/>
  <c r="V4" i="49"/>
  <c r="S55" i="21"/>
  <c r="C60" i="21" s="1"/>
  <c r="C61" i="21" s="1"/>
  <c r="R101" i="19"/>
  <c r="S101" i="19" s="1"/>
  <c r="U101" i="19" s="1"/>
  <c r="R94" i="19"/>
  <c r="R90" i="19"/>
  <c r="H88" i="31"/>
  <c r="H89" i="31" s="1"/>
  <c r="H90" i="31" s="1"/>
  <c r="V16" i="49"/>
  <c r="R21" i="32"/>
  <c r="R8" i="32"/>
  <c r="P108" i="25"/>
  <c r="S92" i="25" s="1"/>
  <c r="S107" i="20"/>
  <c r="U107" i="20" s="1"/>
  <c r="V23" i="49"/>
  <c r="R6" i="32"/>
  <c r="R7" i="32"/>
  <c r="R5" i="32"/>
  <c r="R20" i="32"/>
  <c r="S40" i="19"/>
  <c r="U40" i="19" s="1"/>
  <c r="S43" i="31"/>
  <c r="U43" i="31" s="1"/>
  <c r="R23" i="32"/>
  <c r="R11" i="32"/>
  <c r="R3" i="32"/>
  <c r="S35" i="22"/>
  <c r="U35" i="22" s="1"/>
  <c r="S33" i="27"/>
  <c r="U33" i="27" s="1"/>
  <c r="P44" i="32"/>
  <c r="S36" i="32" s="1"/>
  <c r="V14" i="49"/>
  <c r="V10" i="49"/>
  <c r="R18" i="32"/>
  <c r="R26" i="32"/>
  <c r="P108" i="28"/>
  <c r="U94" i="28"/>
  <c r="S99" i="25"/>
  <c r="U99" i="25" s="1"/>
  <c r="R14" i="32"/>
  <c r="S32" i="29"/>
  <c r="U32" i="29" s="1"/>
  <c r="R12" i="32"/>
  <c r="S100" i="25"/>
  <c r="R19" i="32"/>
  <c r="R13" i="32"/>
  <c r="R9" i="32"/>
  <c r="H88" i="28"/>
  <c r="H89" i="28" s="1"/>
  <c r="H90" i="28" s="1"/>
  <c r="S103" i="25"/>
  <c r="V3" i="49"/>
  <c r="V25" i="49"/>
  <c r="R4" i="32"/>
  <c r="R16" i="32"/>
  <c r="R22" i="32"/>
  <c r="S85" i="25"/>
  <c r="R27" i="32"/>
  <c r="R25" i="32"/>
  <c r="R17" i="32"/>
  <c r="S106" i="25"/>
  <c r="S94" i="25"/>
  <c r="S107" i="25"/>
  <c r="S102" i="25"/>
  <c r="S93" i="25"/>
  <c r="U90" i="31"/>
  <c r="S32" i="25"/>
  <c r="R24" i="32"/>
  <c r="R10" i="32"/>
  <c r="U60" i="50"/>
  <c r="X55" i="50" s="1"/>
  <c r="R13" i="27"/>
  <c r="R20" i="27"/>
  <c r="R10" i="27"/>
  <c r="R22" i="27"/>
  <c r="R17" i="27"/>
  <c r="R7" i="27"/>
  <c r="R23" i="27"/>
  <c r="R15" i="27"/>
  <c r="R18" i="27"/>
  <c r="R8" i="27"/>
  <c r="R5" i="27"/>
  <c r="R6" i="27"/>
  <c r="R12" i="27"/>
  <c r="R16" i="27"/>
  <c r="R25" i="27"/>
  <c r="R11" i="27"/>
  <c r="R19" i="27"/>
  <c r="R14" i="27"/>
  <c r="R26" i="27"/>
  <c r="R4" i="27"/>
  <c r="R24" i="27"/>
  <c r="R9" i="27"/>
  <c r="R27" i="27"/>
  <c r="R3" i="27"/>
  <c r="R21" i="27"/>
  <c r="V7" i="49"/>
  <c r="V11" i="49"/>
  <c r="S54" i="29"/>
  <c r="B60" i="29" s="1"/>
  <c r="B61" i="29" s="1"/>
  <c r="P36" i="21"/>
  <c r="P37" i="21"/>
  <c r="P34" i="21"/>
  <c r="P33" i="21"/>
  <c r="P38" i="21"/>
  <c r="P43" i="21"/>
  <c r="P41" i="21"/>
  <c r="P32" i="21"/>
  <c r="P42" i="21"/>
  <c r="P35" i="21"/>
  <c r="R37" i="21"/>
  <c r="R35" i="21"/>
  <c r="R42" i="21"/>
  <c r="R39" i="21"/>
  <c r="R43" i="21"/>
  <c r="R34" i="21"/>
  <c r="R41" i="21"/>
  <c r="R32" i="21"/>
  <c r="R38" i="21"/>
  <c r="R40" i="21"/>
  <c r="R36" i="21"/>
  <c r="R33" i="21"/>
  <c r="R12" i="25"/>
  <c r="R11" i="25"/>
  <c r="R13" i="25"/>
  <c r="R19" i="25"/>
  <c r="R4" i="25"/>
  <c r="R27" i="25"/>
  <c r="R25" i="25"/>
  <c r="R18" i="25"/>
  <c r="R24" i="25"/>
  <c r="R23" i="25"/>
  <c r="R8" i="25"/>
  <c r="R3" i="25"/>
  <c r="R22" i="25"/>
  <c r="R26" i="25"/>
  <c r="R17" i="25"/>
  <c r="R21" i="25"/>
  <c r="R15" i="25"/>
  <c r="R9" i="25"/>
  <c r="R20" i="25"/>
  <c r="R10" i="25"/>
  <c r="R6" i="25"/>
  <c r="R14" i="25"/>
  <c r="R5" i="25"/>
  <c r="R16" i="25"/>
  <c r="R7" i="25"/>
  <c r="V6" i="49"/>
  <c r="V24" i="49"/>
  <c r="V22" i="49"/>
  <c r="V19" i="49"/>
  <c r="W33" i="49"/>
  <c r="X33" i="49" s="1"/>
  <c r="R59" i="5"/>
  <c r="P74" i="11"/>
  <c r="S72" i="11" s="1"/>
  <c r="S59" i="32"/>
  <c r="S55" i="32"/>
  <c r="G62" i="19"/>
  <c r="B62" i="19"/>
  <c r="T54" i="19"/>
  <c r="S87" i="15"/>
  <c r="B62" i="27"/>
  <c r="T54" i="27"/>
  <c r="G62" i="27"/>
  <c r="S84" i="15"/>
  <c r="I88" i="15" s="1"/>
  <c r="I89" i="15" s="1"/>
  <c r="U84" i="17"/>
  <c r="X57" i="50"/>
  <c r="Z57" i="50" s="1"/>
  <c r="U74" i="49"/>
  <c r="X73" i="49" s="1"/>
  <c r="B62" i="22"/>
  <c r="G62" i="22"/>
  <c r="T54" i="22"/>
  <c r="V15" i="49"/>
  <c r="V13" i="49"/>
  <c r="F60" i="25"/>
  <c r="F61" i="25" s="1"/>
  <c r="F62" i="25" s="1"/>
  <c r="E60" i="25"/>
  <c r="E61" i="25" s="1"/>
  <c r="E62" i="25" s="1"/>
  <c r="D60" i="25"/>
  <c r="D61" i="25" s="1"/>
  <c r="D62" i="25" s="1"/>
  <c r="C60" i="25"/>
  <c r="C61" i="25" s="1"/>
  <c r="C62" i="25" s="1"/>
  <c r="B60" i="25"/>
  <c r="B61" i="25" s="1"/>
  <c r="G60" i="25"/>
  <c r="G61" i="25" s="1"/>
  <c r="G62" i="30"/>
  <c r="T54" i="30"/>
  <c r="B62" i="30"/>
  <c r="B62" i="20"/>
  <c r="G62" i="20"/>
  <c r="T54" i="20"/>
  <c r="W35" i="49"/>
  <c r="T71" i="22"/>
  <c r="C79" i="22"/>
  <c r="D79" i="22"/>
  <c r="B79" i="22"/>
  <c r="C79" i="26"/>
  <c r="B79" i="26"/>
  <c r="T71" i="26"/>
  <c r="D79" i="26"/>
  <c r="B79" i="28"/>
  <c r="D79" i="28"/>
  <c r="T71" i="28"/>
  <c r="C79" i="28"/>
  <c r="B79" i="25"/>
  <c r="D79" i="25"/>
  <c r="T71" i="25"/>
  <c r="C79" i="25"/>
  <c r="B79" i="29"/>
  <c r="D79" i="29"/>
  <c r="C79" i="29"/>
  <c r="T71" i="29"/>
  <c r="B79" i="21"/>
  <c r="T71" i="21"/>
  <c r="D79" i="21"/>
  <c r="C79" i="21"/>
  <c r="T71" i="30"/>
  <c r="B79" i="30"/>
  <c r="C79" i="30"/>
  <c r="D79" i="30"/>
  <c r="R73" i="2"/>
  <c r="D79" i="20"/>
  <c r="T71" i="20"/>
  <c r="C79" i="20"/>
  <c r="B79" i="20"/>
  <c r="D79" i="31"/>
  <c r="T71" i="31"/>
  <c r="C79" i="31"/>
  <c r="B79" i="31"/>
  <c r="D79" i="27"/>
  <c r="C79" i="27"/>
  <c r="T71" i="27"/>
  <c r="B79" i="27"/>
  <c r="T71" i="19"/>
  <c r="D79" i="19"/>
  <c r="C79" i="19"/>
  <c r="B79" i="19"/>
  <c r="T71" i="32"/>
  <c r="C79" i="32"/>
  <c r="D79" i="32"/>
  <c r="B79" i="32"/>
  <c r="U58" i="34"/>
  <c r="W54" i="34"/>
  <c r="X54" i="34" s="1"/>
  <c r="Z54" i="34" s="1"/>
  <c r="P57" i="5"/>
  <c r="W57" i="34"/>
  <c r="R57" i="5"/>
  <c r="W58" i="34"/>
  <c r="R55" i="5"/>
  <c r="S55" i="5" s="1"/>
  <c r="U55" i="5" s="1"/>
  <c r="P59" i="5"/>
  <c r="U57" i="34"/>
  <c r="R54" i="5"/>
  <c r="W56" i="34"/>
  <c r="P56" i="5"/>
  <c r="R56" i="5"/>
  <c r="R58" i="5"/>
  <c r="W88" i="48"/>
  <c r="P58" i="5"/>
  <c r="W38" i="49"/>
  <c r="P54" i="5"/>
  <c r="X84" i="51"/>
  <c r="Z84" i="51" s="1"/>
  <c r="U108" i="51"/>
  <c r="X103" i="51" s="1"/>
  <c r="Z103" i="51" s="1"/>
  <c r="X85" i="51"/>
  <c r="Z85" i="51" s="1"/>
  <c r="X100" i="51"/>
  <c r="Z100" i="51" s="1"/>
  <c r="X86" i="51"/>
  <c r="Z86" i="51" s="1"/>
  <c r="X97" i="51"/>
  <c r="Z97" i="51" s="1"/>
  <c r="X88" i="51"/>
  <c r="Z88" i="51" s="1"/>
  <c r="W57" i="51"/>
  <c r="X57" i="51" s="1"/>
  <c r="Z57" i="51" s="1"/>
  <c r="W56" i="51"/>
  <c r="X56" i="51" s="1"/>
  <c r="Z56" i="51" s="1"/>
  <c r="W58" i="51"/>
  <c r="W54" i="51"/>
  <c r="W59" i="51"/>
  <c r="W55" i="51"/>
  <c r="X55" i="51" s="1"/>
  <c r="Z55" i="51" s="1"/>
  <c r="U54" i="51"/>
  <c r="X89" i="51"/>
  <c r="Z89" i="51" s="1"/>
  <c r="X98" i="51"/>
  <c r="Z98" i="51" s="1"/>
  <c r="X106" i="51"/>
  <c r="Z106" i="51" s="1"/>
  <c r="X99" i="51"/>
  <c r="Z99" i="51" s="1"/>
  <c r="X87" i="51"/>
  <c r="Z87" i="51" s="1"/>
  <c r="X96" i="51"/>
  <c r="Z96" i="51" s="1"/>
  <c r="X105" i="51"/>
  <c r="Z105" i="51" s="1"/>
  <c r="X101" i="51"/>
  <c r="Z101" i="51" s="1"/>
  <c r="X104" i="51"/>
  <c r="Z104" i="51" s="1"/>
  <c r="X102" i="51"/>
  <c r="Z102" i="51" s="1"/>
  <c r="E39" i="51"/>
  <c r="E40" i="51" s="1"/>
  <c r="E41" i="51" s="1"/>
  <c r="C39" i="51"/>
  <c r="C40" i="51" s="1"/>
  <c r="C41" i="51" s="1"/>
  <c r="F39" i="51"/>
  <c r="F40" i="51" s="1"/>
  <c r="F41" i="51" s="1"/>
  <c r="G39" i="51"/>
  <c r="G40" i="51" s="1"/>
  <c r="G41" i="51" s="1"/>
  <c r="H39" i="51"/>
  <c r="H40" i="51" s="1"/>
  <c r="B39" i="51"/>
  <c r="B40" i="51" s="1"/>
  <c r="D39" i="51"/>
  <c r="D40" i="51" s="1"/>
  <c r="D41" i="51" s="1"/>
  <c r="X107" i="51"/>
  <c r="Z107" i="51" s="1"/>
  <c r="X90" i="51"/>
  <c r="Z90" i="51" s="1"/>
  <c r="X95" i="51"/>
  <c r="Z95" i="51" s="1"/>
  <c r="W32" i="49"/>
  <c r="X32" i="49" s="1"/>
  <c r="Y8" i="49" s="1"/>
  <c r="Y9" i="49" s="1"/>
  <c r="Z20" i="49" s="1"/>
  <c r="W39" i="49"/>
  <c r="H35" i="6"/>
  <c r="O32" i="11"/>
  <c r="W90" i="48"/>
  <c r="P74" i="6"/>
  <c r="S73" i="6" s="1"/>
  <c r="Z22" i="50"/>
  <c r="Z23" i="50"/>
  <c r="Z25" i="50"/>
  <c r="Z17" i="50"/>
  <c r="Z3" i="50"/>
  <c r="Z20" i="50"/>
  <c r="Z19" i="50"/>
  <c r="Z18" i="50"/>
  <c r="Z24" i="50"/>
  <c r="Z26" i="50"/>
  <c r="Z21" i="50"/>
  <c r="Z16" i="50"/>
  <c r="Z27" i="50"/>
  <c r="Z5" i="50"/>
  <c r="Z11" i="50"/>
  <c r="Z14" i="50"/>
  <c r="Z10" i="50"/>
  <c r="Z4" i="50"/>
  <c r="Z7" i="50"/>
  <c r="Z6" i="50"/>
  <c r="Z8" i="50"/>
  <c r="Z15" i="50"/>
  <c r="Z12" i="50"/>
  <c r="Z13" i="50"/>
  <c r="Z9" i="50"/>
  <c r="W42" i="49"/>
  <c r="W40" i="49"/>
  <c r="B41" i="50"/>
  <c r="H41" i="50"/>
  <c r="Y32" i="50"/>
  <c r="U59" i="34"/>
  <c r="W37" i="49"/>
  <c r="W36" i="49"/>
  <c r="W41" i="49"/>
  <c r="W34" i="49"/>
  <c r="V14" i="48"/>
  <c r="W43" i="49"/>
  <c r="B93" i="50"/>
  <c r="Y84" i="50"/>
  <c r="I93" i="50"/>
  <c r="W91" i="48"/>
  <c r="W87" i="48"/>
  <c r="W96" i="48"/>
  <c r="X96" i="48" s="1"/>
  <c r="Z96" i="48" s="1"/>
  <c r="P60" i="11"/>
  <c r="S54" i="11" s="1"/>
  <c r="W95" i="48"/>
  <c r="X95" i="48" s="1"/>
  <c r="Z95" i="48" s="1"/>
  <c r="W101" i="48"/>
  <c r="O32" i="6"/>
  <c r="V17" i="48"/>
  <c r="W85" i="48"/>
  <c r="D87" i="11"/>
  <c r="V18" i="48"/>
  <c r="W103" i="48"/>
  <c r="V7" i="48"/>
  <c r="B87" i="11"/>
  <c r="U74" i="48"/>
  <c r="X73" i="48" s="1"/>
  <c r="H87" i="11"/>
  <c r="V19" i="48"/>
  <c r="V12" i="48"/>
  <c r="U104" i="48"/>
  <c r="U34" i="48"/>
  <c r="F87" i="7"/>
  <c r="G87" i="8"/>
  <c r="U105" i="48"/>
  <c r="U107" i="48"/>
  <c r="G35" i="11"/>
  <c r="P60" i="8"/>
  <c r="S58" i="8" s="1"/>
  <c r="G87" i="7"/>
  <c r="H35" i="11"/>
  <c r="G87" i="10"/>
  <c r="V27" i="48"/>
  <c r="W94" i="48"/>
  <c r="X94" i="48" s="1"/>
  <c r="Z94" i="48" s="1"/>
  <c r="W98" i="48"/>
  <c r="O84" i="11"/>
  <c r="W59" i="34"/>
  <c r="W55" i="34"/>
  <c r="U99" i="15"/>
  <c r="G35" i="10"/>
  <c r="V9" i="48"/>
  <c r="V25" i="48"/>
  <c r="D35" i="11"/>
  <c r="W105" i="48"/>
  <c r="W100" i="48"/>
  <c r="W106" i="48"/>
  <c r="W107" i="48"/>
  <c r="G35" i="8"/>
  <c r="V8" i="48"/>
  <c r="V10" i="48"/>
  <c r="W93" i="48"/>
  <c r="X93" i="48" s="1"/>
  <c r="W102" i="48"/>
  <c r="W86" i="48"/>
  <c r="U33" i="48"/>
  <c r="G35" i="7"/>
  <c r="G35" i="6"/>
  <c r="V13" i="48"/>
  <c r="V15" i="48"/>
  <c r="W89" i="48"/>
  <c r="W104" i="48"/>
  <c r="U88" i="48"/>
  <c r="W84" i="48"/>
  <c r="S104" i="15"/>
  <c r="G87" i="6"/>
  <c r="V22" i="48"/>
  <c r="V4" i="48"/>
  <c r="W92" i="48"/>
  <c r="X92" i="48" s="1"/>
  <c r="W99" i="48"/>
  <c r="W97" i="48"/>
  <c r="E35" i="11"/>
  <c r="V20" i="48"/>
  <c r="V23" i="48"/>
  <c r="V11" i="48"/>
  <c r="U103" i="48"/>
  <c r="U91" i="48"/>
  <c r="U32" i="48"/>
  <c r="U38" i="48"/>
  <c r="U101" i="48"/>
  <c r="U106" i="48"/>
  <c r="F35" i="11"/>
  <c r="B87" i="8"/>
  <c r="U43" i="48"/>
  <c r="U36" i="48"/>
  <c r="U87" i="48"/>
  <c r="U99" i="48"/>
  <c r="W35" i="48"/>
  <c r="F87" i="6"/>
  <c r="S101" i="17"/>
  <c r="F35" i="7"/>
  <c r="W32" i="48"/>
  <c r="U100" i="48"/>
  <c r="U35" i="48"/>
  <c r="U102" i="48"/>
  <c r="U85" i="48"/>
  <c r="F87" i="11"/>
  <c r="F35" i="6"/>
  <c r="I87" i="11"/>
  <c r="P96" i="11" s="1"/>
  <c r="U86" i="48"/>
  <c r="B35" i="7"/>
  <c r="W38" i="48"/>
  <c r="V24" i="48"/>
  <c r="V21" i="48"/>
  <c r="V5" i="48"/>
  <c r="U37" i="48"/>
  <c r="U97" i="48"/>
  <c r="U89" i="48"/>
  <c r="U90" i="48"/>
  <c r="W36" i="48"/>
  <c r="E87" i="8"/>
  <c r="E87" i="11"/>
  <c r="U84" i="48"/>
  <c r="V6" i="48"/>
  <c r="V3" i="48"/>
  <c r="V16" i="48"/>
  <c r="E35" i="6"/>
  <c r="W33" i="48"/>
  <c r="W37" i="48"/>
  <c r="W42" i="48"/>
  <c r="X42" i="48" s="1"/>
  <c r="Z42" i="48" s="1"/>
  <c r="W40" i="48"/>
  <c r="X40" i="48" s="1"/>
  <c r="W34" i="48"/>
  <c r="W39" i="48"/>
  <c r="X39" i="48" s="1"/>
  <c r="W43" i="48"/>
  <c r="U59" i="48"/>
  <c r="W57" i="48"/>
  <c r="W58" i="48"/>
  <c r="X58" i="48" s="1"/>
  <c r="Z58" i="48" s="1"/>
  <c r="U55" i="48"/>
  <c r="W54" i="48"/>
  <c r="W59" i="48"/>
  <c r="W55" i="48"/>
  <c r="U56" i="48"/>
  <c r="U57" i="48"/>
  <c r="U54" i="48"/>
  <c r="W56" i="48"/>
  <c r="B35" i="8"/>
  <c r="D87" i="10"/>
  <c r="W41" i="48"/>
  <c r="X41" i="48" s="1"/>
  <c r="Z41" i="48" s="1"/>
  <c r="U39" i="34"/>
  <c r="P39" i="11"/>
  <c r="D35" i="10"/>
  <c r="D35" i="6"/>
  <c r="S54" i="8"/>
  <c r="C35" i="6"/>
  <c r="D35" i="7"/>
  <c r="P101" i="11"/>
  <c r="P34" i="11"/>
  <c r="P42" i="11"/>
  <c r="D35" i="8"/>
  <c r="P32" i="11"/>
  <c r="Q8" i="11" s="1"/>
  <c r="Q9" i="11" s="1"/>
  <c r="R25" i="11" s="1"/>
  <c r="D87" i="7"/>
  <c r="P40" i="11"/>
  <c r="U43" i="34"/>
  <c r="C87" i="10"/>
  <c r="U37" i="34"/>
  <c r="C87" i="7"/>
  <c r="C35" i="7"/>
  <c r="C35" i="8"/>
  <c r="C87" i="6"/>
  <c r="C35" i="10"/>
  <c r="S55" i="8"/>
  <c r="C87" i="8"/>
  <c r="B35" i="6"/>
  <c r="P59" i="4"/>
  <c r="U34" i="34"/>
  <c r="U33" i="34"/>
  <c r="U35" i="34"/>
  <c r="S71" i="6"/>
  <c r="B87" i="7"/>
  <c r="B87" i="9"/>
  <c r="U56" i="34"/>
  <c r="U55" i="34"/>
  <c r="S72" i="7"/>
  <c r="D77" i="7" s="1"/>
  <c r="D78" i="7" s="1"/>
  <c r="U57" i="49"/>
  <c r="W56" i="49"/>
  <c r="U55" i="49"/>
  <c r="W57" i="49"/>
  <c r="W59" i="49"/>
  <c r="W55" i="49"/>
  <c r="U58" i="49"/>
  <c r="U59" i="49"/>
  <c r="W54" i="49"/>
  <c r="U56" i="49"/>
  <c r="W58" i="49"/>
  <c r="U40" i="34"/>
  <c r="S71" i="10"/>
  <c r="D77" i="10" s="1"/>
  <c r="D78" i="10" s="1"/>
  <c r="S56" i="11"/>
  <c r="S73" i="8"/>
  <c r="B77" i="8" s="1"/>
  <c r="B78" i="8" s="1"/>
  <c r="S107" i="15"/>
  <c r="B87" i="10"/>
  <c r="S73" i="11"/>
  <c r="P73" i="4"/>
  <c r="W96" i="49"/>
  <c r="S58" i="11"/>
  <c r="X72" i="48"/>
  <c r="S59" i="11"/>
  <c r="B35" i="10"/>
  <c r="U85" i="34"/>
  <c r="U86" i="34"/>
  <c r="B87" i="6"/>
  <c r="U36" i="34"/>
  <c r="W32" i="34"/>
  <c r="X32" i="34" s="1"/>
  <c r="Z32" i="34" s="1"/>
  <c r="U41" i="34"/>
  <c r="B35" i="9"/>
  <c r="U42" i="34"/>
  <c r="U38" i="34"/>
  <c r="U106" i="49"/>
  <c r="U90" i="49"/>
  <c r="U98" i="49"/>
  <c r="W95" i="49"/>
  <c r="U89" i="49"/>
  <c r="U99" i="49"/>
  <c r="W103" i="49"/>
  <c r="W100" i="49"/>
  <c r="W90" i="49"/>
  <c r="W91" i="49"/>
  <c r="X91" i="49" s="1"/>
  <c r="Z91" i="49" s="1"/>
  <c r="W86" i="49"/>
  <c r="W88" i="49"/>
  <c r="U102" i="49"/>
  <c r="U104" i="49"/>
  <c r="W93" i="49"/>
  <c r="W89" i="49"/>
  <c r="U95" i="49"/>
  <c r="U105" i="49"/>
  <c r="W101" i="49"/>
  <c r="U97" i="49"/>
  <c r="U86" i="49"/>
  <c r="U93" i="49"/>
  <c r="W104" i="49"/>
  <c r="U100" i="49"/>
  <c r="U84" i="49"/>
  <c r="W105" i="49"/>
  <c r="U92" i="49"/>
  <c r="U88" i="49"/>
  <c r="W94" i="49"/>
  <c r="U87" i="49"/>
  <c r="U101" i="49"/>
  <c r="W106" i="49"/>
  <c r="W99" i="49"/>
  <c r="U96" i="49"/>
  <c r="W97" i="49"/>
  <c r="W92" i="49"/>
  <c r="W107" i="49"/>
  <c r="U94" i="49"/>
  <c r="W85" i="49"/>
  <c r="W98" i="49"/>
  <c r="U107" i="49"/>
  <c r="W102" i="49"/>
  <c r="W84" i="49"/>
  <c r="U103" i="49"/>
  <c r="U85" i="49"/>
  <c r="W87" i="49"/>
  <c r="X71" i="48"/>
  <c r="S41" i="16"/>
  <c r="U85" i="15"/>
  <c r="U87" i="17"/>
  <c r="R72" i="2"/>
  <c r="S72" i="2" s="1"/>
  <c r="U72" i="2" s="1"/>
  <c r="R71" i="2"/>
  <c r="S102" i="15"/>
  <c r="U93" i="17"/>
  <c r="S96" i="17"/>
  <c r="U39" i="15"/>
  <c r="R84" i="14"/>
  <c r="S84" i="14" s="1"/>
  <c r="U84" i="14" s="1"/>
  <c r="R97" i="14"/>
  <c r="S97" i="14" s="1"/>
  <c r="R102" i="14"/>
  <c r="S102" i="14" s="1"/>
  <c r="P99" i="13"/>
  <c r="H88" i="18"/>
  <c r="H89" i="18" s="1"/>
  <c r="H90" i="18" s="1"/>
  <c r="P108" i="15"/>
  <c r="P106" i="13"/>
  <c r="S106" i="13" s="1"/>
  <c r="U106" i="13" s="1"/>
  <c r="R105" i="14"/>
  <c r="S105" i="14" s="1"/>
  <c r="R88" i="14"/>
  <c r="S88" i="14" s="1"/>
  <c r="U88" i="14" s="1"/>
  <c r="R92" i="14"/>
  <c r="S92" i="14" s="1"/>
  <c r="U92" i="14" s="1"/>
  <c r="S39" i="15"/>
  <c r="R85" i="12"/>
  <c r="S85" i="12" s="1"/>
  <c r="U85" i="12" s="1"/>
  <c r="P44" i="15"/>
  <c r="P103" i="13"/>
  <c r="R106" i="14"/>
  <c r="R90" i="14"/>
  <c r="U90" i="14" s="1"/>
  <c r="R94" i="14"/>
  <c r="U94" i="14" s="1"/>
  <c r="H88" i="16"/>
  <c r="H89" i="16" s="1"/>
  <c r="H90" i="16" s="1"/>
  <c r="R93" i="12"/>
  <c r="S93" i="12" s="1"/>
  <c r="U93" i="12" s="1"/>
  <c r="H88" i="17"/>
  <c r="H89" i="17" s="1"/>
  <c r="H90" i="17" s="1"/>
  <c r="H88" i="15"/>
  <c r="H89" i="15" s="1"/>
  <c r="H90" i="15" s="1"/>
  <c r="P102" i="13"/>
  <c r="P97" i="13"/>
  <c r="S97" i="13" s="1"/>
  <c r="U97" i="13" s="1"/>
  <c r="R91" i="14"/>
  <c r="S91" i="14" s="1"/>
  <c r="U91" i="14" s="1"/>
  <c r="R89" i="14"/>
  <c r="S89" i="14" s="1"/>
  <c r="U89" i="14" s="1"/>
  <c r="R84" i="12"/>
  <c r="S84" i="12" s="1"/>
  <c r="U84" i="12" s="1"/>
  <c r="U90" i="15"/>
  <c r="P105" i="13"/>
  <c r="P98" i="13"/>
  <c r="U88" i="15"/>
  <c r="U89" i="15"/>
  <c r="P101" i="13"/>
  <c r="P104" i="13"/>
  <c r="R95" i="12"/>
  <c r="S95" i="12" s="1"/>
  <c r="U95" i="12" s="1"/>
  <c r="R38" i="14"/>
  <c r="S38" i="14" s="1"/>
  <c r="U38" i="14" s="1"/>
  <c r="R39" i="14"/>
  <c r="S39" i="14" s="1"/>
  <c r="R42" i="12"/>
  <c r="S42" i="12" s="1"/>
  <c r="U42" i="12" s="1"/>
  <c r="R32" i="14"/>
  <c r="S32" i="14" s="1"/>
  <c r="U32" i="14" s="1"/>
  <c r="R37" i="12"/>
  <c r="R40" i="14"/>
  <c r="S40" i="14" s="1"/>
  <c r="U40" i="14" s="1"/>
  <c r="R42" i="14"/>
  <c r="S42" i="14" s="1"/>
  <c r="U42" i="14" s="1"/>
  <c r="R34" i="14"/>
  <c r="S34" i="14" s="1"/>
  <c r="U34" i="14" s="1"/>
  <c r="P71" i="2"/>
  <c r="R36" i="14"/>
  <c r="U36" i="14" s="1"/>
  <c r="R41" i="14"/>
  <c r="S41" i="14" s="1"/>
  <c r="U41" i="14" s="1"/>
  <c r="R43" i="14"/>
  <c r="S43" i="14" s="1"/>
  <c r="U43" i="14" s="1"/>
  <c r="R35" i="14"/>
  <c r="P44" i="14" s="1"/>
  <c r="R33" i="14"/>
  <c r="S33" i="14" s="1"/>
  <c r="U33" i="14" s="1"/>
  <c r="F60" i="13"/>
  <c r="F61" i="13" s="1"/>
  <c r="F62" i="13" s="1"/>
  <c r="D60" i="13"/>
  <c r="D61" i="13" s="1"/>
  <c r="D62" i="13" s="1"/>
  <c r="B60" i="13"/>
  <c r="B61" i="13" s="1"/>
  <c r="C60" i="13"/>
  <c r="C61" i="13" s="1"/>
  <c r="C62" i="13" s="1"/>
  <c r="G60" i="13"/>
  <c r="G61" i="13" s="1"/>
  <c r="E60" i="13"/>
  <c r="E61" i="13" s="1"/>
  <c r="E62" i="13" s="1"/>
  <c r="T54" i="18"/>
  <c r="G62" i="18"/>
  <c r="B62" i="18"/>
  <c r="G62" i="17"/>
  <c r="B62" i="17"/>
  <c r="T54" i="17"/>
  <c r="G62" i="16"/>
  <c r="T54" i="16"/>
  <c r="B62" i="16"/>
  <c r="G60" i="14"/>
  <c r="G61" i="14" s="1"/>
  <c r="F60" i="14"/>
  <c r="F61" i="14" s="1"/>
  <c r="F62" i="14" s="1"/>
  <c r="E60" i="14"/>
  <c r="E61" i="14" s="1"/>
  <c r="E62" i="14" s="1"/>
  <c r="D60" i="14"/>
  <c r="D61" i="14" s="1"/>
  <c r="D62" i="14" s="1"/>
  <c r="C60" i="14"/>
  <c r="C61" i="14" s="1"/>
  <c r="C62" i="14" s="1"/>
  <c r="B60" i="14"/>
  <c r="B61" i="14" s="1"/>
  <c r="B77" i="13"/>
  <c r="B78" i="13" s="1"/>
  <c r="C77" i="13"/>
  <c r="C78" i="13" s="1"/>
  <c r="D77" i="13"/>
  <c r="D78" i="13" s="1"/>
  <c r="T71" i="17"/>
  <c r="B79" i="17"/>
  <c r="D79" i="17"/>
  <c r="C79" i="17"/>
  <c r="B79" i="15"/>
  <c r="C79" i="15"/>
  <c r="T71" i="15"/>
  <c r="D79" i="15"/>
  <c r="C77" i="14"/>
  <c r="C78" i="14" s="1"/>
  <c r="D77" i="14"/>
  <c r="D78" i="14" s="1"/>
  <c r="B77" i="14"/>
  <c r="B78" i="14" s="1"/>
  <c r="B79" i="16"/>
  <c r="D79" i="16"/>
  <c r="T71" i="16"/>
  <c r="C79" i="16"/>
  <c r="B79" i="18"/>
  <c r="T71" i="18"/>
  <c r="D79" i="18"/>
  <c r="C79" i="18"/>
  <c r="P73" i="2"/>
  <c r="R88" i="12"/>
  <c r="S88" i="12" s="1"/>
  <c r="R102" i="12"/>
  <c r="S102" i="12" s="1"/>
  <c r="R96" i="12"/>
  <c r="S96" i="12" s="1"/>
  <c r="R36" i="12"/>
  <c r="S36" i="12" s="1"/>
  <c r="R99" i="12"/>
  <c r="S99" i="12" s="1"/>
  <c r="U99" i="12" s="1"/>
  <c r="R97" i="12"/>
  <c r="S97" i="12" s="1"/>
  <c r="R87" i="12"/>
  <c r="S87" i="12" s="1"/>
  <c r="U87" i="12" s="1"/>
  <c r="R38" i="12"/>
  <c r="S38" i="12" s="1"/>
  <c r="U38" i="12" s="1"/>
  <c r="R41" i="12"/>
  <c r="S41" i="12" s="1"/>
  <c r="U41" i="12" s="1"/>
  <c r="R103" i="12"/>
  <c r="S103" i="12" s="1"/>
  <c r="U103" i="12" s="1"/>
  <c r="R100" i="12"/>
  <c r="S100" i="12" s="1"/>
  <c r="U100" i="12" s="1"/>
  <c r="R91" i="12"/>
  <c r="S91" i="12" s="1"/>
  <c r="R35" i="12"/>
  <c r="R32" i="12"/>
  <c r="S32" i="12" s="1"/>
  <c r="R104" i="12"/>
  <c r="S104" i="12" s="1"/>
  <c r="R94" i="12"/>
  <c r="S94" i="12" s="1"/>
  <c r="R89" i="12"/>
  <c r="S89" i="12" s="1"/>
  <c r="U89" i="12" s="1"/>
  <c r="R34" i="12"/>
  <c r="S34" i="12" s="1"/>
  <c r="R33" i="12"/>
  <c r="S33" i="12" s="1"/>
  <c r="U33" i="12" s="1"/>
  <c r="R105" i="12"/>
  <c r="R92" i="12"/>
  <c r="S92" i="12" s="1"/>
  <c r="R106" i="12"/>
  <c r="S106" i="12" s="1"/>
  <c r="U106" i="12" s="1"/>
  <c r="R39" i="12"/>
  <c r="R43" i="12"/>
  <c r="S43" i="12" s="1"/>
  <c r="U43" i="12" s="1"/>
  <c r="D77" i="12"/>
  <c r="D78" i="12" s="1"/>
  <c r="B77" i="12"/>
  <c r="B78" i="12" s="1"/>
  <c r="C77" i="12"/>
  <c r="C78" i="12" s="1"/>
  <c r="R101" i="12"/>
  <c r="S101" i="12" s="1"/>
  <c r="R107" i="12"/>
  <c r="D60" i="12"/>
  <c r="D61" i="12" s="1"/>
  <c r="D62" i="12" s="1"/>
  <c r="C60" i="12"/>
  <c r="C61" i="12" s="1"/>
  <c r="C62" i="12" s="1"/>
  <c r="B60" i="12"/>
  <c r="B61" i="12" s="1"/>
  <c r="F60" i="12"/>
  <c r="F61" i="12" s="1"/>
  <c r="F62" i="12" s="1"/>
  <c r="G60" i="12"/>
  <c r="G61" i="12" s="1"/>
  <c r="E60" i="12"/>
  <c r="E61" i="12" s="1"/>
  <c r="E62" i="12" s="1"/>
  <c r="U74" i="34"/>
  <c r="X73" i="34" s="1"/>
  <c r="E33" i="4"/>
  <c r="E34" i="4" s="1"/>
  <c r="W35" i="34"/>
  <c r="P73" i="5"/>
  <c r="W34" i="34"/>
  <c r="P71" i="5"/>
  <c r="P58" i="2"/>
  <c r="P56" i="2"/>
  <c r="H85" i="4"/>
  <c r="H86" i="4" s="1"/>
  <c r="W37" i="34"/>
  <c r="F33" i="4"/>
  <c r="F34" i="4" s="1"/>
  <c r="V8" i="34"/>
  <c r="W39" i="34"/>
  <c r="R72" i="5"/>
  <c r="S72" i="5" s="1"/>
  <c r="U72" i="5" s="1"/>
  <c r="V12" i="34"/>
  <c r="V21" i="34"/>
  <c r="V5" i="34"/>
  <c r="V24" i="34"/>
  <c r="V25" i="34"/>
  <c r="V22" i="34"/>
  <c r="V4" i="34"/>
  <c r="V13" i="34"/>
  <c r="V20" i="34"/>
  <c r="V18" i="34"/>
  <c r="V3" i="34"/>
  <c r="S96" i="14"/>
  <c r="U96" i="14" s="1"/>
  <c r="R57" i="4"/>
  <c r="P54" i="4"/>
  <c r="P55" i="4"/>
  <c r="P56" i="4"/>
  <c r="R59" i="4"/>
  <c r="P57" i="4"/>
  <c r="R55" i="4"/>
  <c r="R58" i="4"/>
  <c r="R56" i="4"/>
  <c r="R54" i="4"/>
  <c r="V9" i="34"/>
  <c r="V11" i="34"/>
  <c r="H85" i="2"/>
  <c r="H86" i="2" s="1"/>
  <c r="H87" i="2" s="1"/>
  <c r="F87" i="8"/>
  <c r="B85" i="5"/>
  <c r="B86" i="5" s="1"/>
  <c r="B87" i="5" s="1"/>
  <c r="G85" i="4"/>
  <c r="G86" i="4" s="1"/>
  <c r="F87" i="10"/>
  <c r="F85" i="4"/>
  <c r="F86" i="4" s="1"/>
  <c r="V7" i="34"/>
  <c r="V14" i="34"/>
  <c r="C88" i="16"/>
  <c r="C89" i="16" s="1"/>
  <c r="C90" i="16" s="1"/>
  <c r="I88" i="16"/>
  <c r="I89" i="16" s="1"/>
  <c r="G88" i="16"/>
  <c r="G89" i="16" s="1"/>
  <c r="G90" i="16" s="1"/>
  <c r="F88" i="16"/>
  <c r="F89" i="16" s="1"/>
  <c r="F90" i="16" s="1"/>
  <c r="E88" i="16"/>
  <c r="E89" i="16" s="1"/>
  <c r="E90" i="16" s="1"/>
  <c r="D88" i="16"/>
  <c r="D89" i="16" s="1"/>
  <c r="D90" i="16" s="1"/>
  <c r="B88" i="16"/>
  <c r="B89" i="16" s="1"/>
  <c r="B90" i="16" s="1"/>
  <c r="S35" i="13"/>
  <c r="U35" i="13" s="1"/>
  <c r="S34" i="13"/>
  <c r="U34" i="13" s="1"/>
  <c r="S90" i="13"/>
  <c r="U90" i="13"/>
  <c r="S100" i="13"/>
  <c r="U100" i="13" s="1"/>
  <c r="S87" i="13"/>
  <c r="U87" i="13" s="1"/>
  <c r="R55" i="2"/>
  <c r="P55" i="2"/>
  <c r="R59" i="2"/>
  <c r="P59" i="2"/>
  <c r="R56" i="2"/>
  <c r="R57" i="2"/>
  <c r="S57" i="2" s="1"/>
  <c r="U57" i="2" s="1"/>
  <c r="R54" i="2"/>
  <c r="R58" i="2"/>
  <c r="P54" i="2"/>
  <c r="G33" i="5"/>
  <c r="G34" i="5" s="1"/>
  <c r="E33" i="5"/>
  <c r="E34" i="5" s="1"/>
  <c r="C33" i="5"/>
  <c r="C34" i="5" s="1"/>
  <c r="H33" i="5"/>
  <c r="H34" i="5" s="1"/>
  <c r="F33" i="5"/>
  <c r="F34" i="5" s="1"/>
  <c r="B33" i="5"/>
  <c r="B34" i="5" s="1"/>
  <c r="B35" i="5" s="1"/>
  <c r="D33" i="5"/>
  <c r="D34" i="5" s="1"/>
  <c r="V6" i="34"/>
  <c r="V16" i="34"/>
  <c r="I88" i="28"/>
  <c r="I89" i="28" s="1"/>
  <c r="B88" i="28"/>
  <c r="B89" i="28" s="1"/>
  <c r="B90" i="28" s="1"/>
  <c r="S43" i="13"/>
  <c r="U43" i="13" s="1"/>
  <c r="S37" i="13"/>
  <c r="U37" i="13"/>
  <c r="S92" i="13"/>
  <c r="U92" i="13" s="1"/>
  <c r="U105" i="13"/>
  <c r="S105" i="13"/>
  <c r="S91" i="13"/>
  <c r="U91" i="13" s="1"/>
  <c r="U71" i="11"/>
  <c r="S85" i="14"/>
  <c r="U85" i="14" s="1"/>
  <c r="S103" i="14"/>
  <c r="U103" i="14" s="1"/>
  <c r="S95" i="14"/>
  <c r="U95" i="14"/>
  <c r="F85" i="2"/>
  <c r="F86" i="2" s="1"/>
  <c r="I85" i="2"/>
  <c r="I86" i="2" s="1"/>
  <c r="D85" i="2"/>
  <c r="D86" i="2" s="1"/>
  <c r="C85" i="2"/>
  <c r="C86" i="2" s="1"/>
  <c r="G85" i="2"/>
  <c r="G86" i="2" s="1"/>
  <c r="E85" i="2"/>
  <c r="E86" i="2" s="1"/>
  <c r="B85" i="2"/>
  <c r="B86" i="2" s="1"/>
  <c r="G33" i="4"/>
  <c r="G34" i="4" s="1"/>
  <c r="I85" i="5"/>
  <c r="I86" i="5" s="1"/>
  <c r="H85" i="5"/>
  <c r="H86" i="5" s="1"/>
  <c r="H87" i="5" s="1"/>
  <c r="P60" i="6"/>
  <c r="S56" i="6" s="1"/>
  <c r="S54" i="6"/>
  <c r="E35" i="8"/>
  <c r="F35" i="10"/>
  <c r="G35" i="9"/>
  <c r="F87" i="9"/>
  <c r="E85" i="4"/>
  <c r="E86" i="4" s="1"/>
  <c r="S33" i="13"/>
  <c r="U33" i="13"/>
  <c r="S41" i="13"/>
  <c r="U41" i="13" s="1"/>
  <c r="S96" i="13"/>
  <c r="U96" i="13"/>
  <c r="S95" i="13"/>
  <c r="U95" i="13" s="1"/>
  <c r="U85" i="13"/>
  <c r="S85" i="13"/>
  <c r="S101" i="14"/>
  <c r="U101" i="14"/>
  <c r="S86" i="14"/>
  <c r="U86" i="14" s="1"/>
  <c r="U87" i="14"/>
  <c r="S87" i="14"/>
  <c r="H33" i="4"/>
  <c r="H34" i="4" s="1"/>
  <c r="P60" i="9"/>
  <c r="S58" i="9" s="1"/>
  <c r="G36" i="28"/>
  <c r="G37" i="28" s="1"/>
  <c r="G38" i="28" s="1"/>
  <c r="F36" i="28"/>
  <c r="F37" i="28" s="1"/>
  <c r="F38" i="28" s="1"/>
  <c r="E36" i="28"/>
  <c r="E37" i="28" s="1"/>
  <c r="E38" i="28" s="1"/>
  <c r="H36" i="28"/>
  <c r="H37" i="28" s="1"/>
  <c r="B36" i="28"/>
  <c r="B37" i="28" s="1"/>
  <c r="D36" i="28"/>
  <c r="D37" i="28" s="1"/>
  <c r="D38" i="28" s="1"/>
  <c r="C36" i="28"/>
  <c r="C37" i="28" s="1"/>
  <c r="C38" i="28" s="1"/>
  <c r="C36" i="17"/>
  <c r="C37" i="17" s="1"/>
  <c r="C38" i="17" s="1"/>
  <c r="B36" i="17"/>
  <c r="B37" i="17" s="1"/>
  <c r="H36" i="17"/>
  <c r="H37" i="17" s="1"/>
  <c r="G36" i="17"/>
  <c r="G37" i="17" s="1"/>
  <c r="G38" i="17" s="1"/>
  <c r="F36" i="17"/>
  <c r="F37" i="17" s="1"/>
  <c r="F38" i="17" s="1"/>
  <c r="E36" i="17"/>
  <c r="E37" i="17" s="1"/>
  <c r="E38" i="17" s="1"/>
  <c r="D36" i="17"/>
  <c r="D37" i="17" s="1"/>
  <c r="D38" i="17" s="1"/>
  <c r="F35" i="9"/>
  <c r="S86" i="12"/>
  <c r="U86" i="12" s="1"/>
  <c r="C85" i="5"/>
  <c r="C86" i="5" s="1"/>
  <c r="R11" i="11"/>
  <c r="O84" i="7"/>
  <c r="I87" i="7"/>
  <c r="S57" i="6"/>
  <c r="I87" i="9"/>
  <c r="O84" i="9"/>
  <c r="I85" i="4"/>
  <c r="I86" i="4" s="1"/>
  <c r="S36" i="13"/>
  <c r="U36" i="13" s="1"/>
  <c r="S42" i="13"/>
  <c r="U42" i="13" s="1"/>
  <c r="S101" i="13"/>
  <c r="U101" i="13" s="1"/>
  <c r="U84" i="13"/>
  <c r="S84" i="13"/>
  <c r="S88" i="13"/>
  <c r="U88" i="13" s="1"/>
  <c r="U93" i="14"/>
  <c r="S93" i="14"/>
  <c r="S100" i="14"/>
  <c r="U100" i="14" s="1"/>
  <c r="S98" i="14"/>
  <c r="U98" i="14"/>
  <c r="C33" i="4"/>
  <c r="C34" i="4" s="1"/>
  <c r="C88" i="18"/>
  <c r="C89" i="18" s="1"/>
  <c r="C90" i="18" s="1"/>
  <c r="B88" i="18"/>
  <c r="B89" i="18" s="1"/>
  <c r="B90" i="18" s="1"/>
  <c r="I88" i="18"/>
  <c r="I89" i="18" s="1"/>
  <c r="G88" i="18"/>
  <c r="G89" i="18" s="1"/>
  <c r="G90" i="18" s="1"/>
  <c r="F88" i="18"/>
  <c r="F89" i="18" s="1"/>
  <c r="F90" i="18" s="1"/>
  <c r="E88" i="18"/>
  <c r="E89" i="18" s="1"/>
  <c r="E90" i="18" s="1"/>
  <c r="D88" i="18"/>
  <c r="D89" i="18" s="1"/>
  <c r="D90" i="18" s="1"/>
  <c r="E85" i="5"/>
  <c r="E86" i="5" s="1"/>
  <c r="D35" i="9"/>
  <c r="E35" i="10"/>
  <c r="H36" i="16"/>
  <c r="H37" i="16" s="1"/>
  <c r="B36" i="16"/>
  <c r="B37" i="16" s="1"/>
  <c r="G87" i="9"/>
  <c r="D85" i="4"/>
  <c r="D86" i="4" s="1"/>
  <c r="O84" i="8"/>
  <c r="I87" i="8"/>
  <c r="S32" i="13"/>
  <c r="U32" i="13" s="1"/>
  <c r="P44" i="13"/>
  <c r="S102" i="13"/>
  <c r="U102" i="13" s="1"/>
  <c r="S94" i="13"/>
  <c r="U94" i="13"/>
  <c r="U86" i="13"/>
  <c r="S86" i="13"/>
  <c r="B33" i="4"/>
  <c r="B34" i="4" s="1"/>
  <c r="I88" i="17"/>
  <c r="I89" i="17" s="1"/>
  <c r="B88" i="17"/>
  <c r="B89" i="17" s="1"/>
  <c r="B90" i="17" s="1"/>
  <c r="R72" i="4"/>
  <c r="R71" i="4"/>
  <c r="R73" i="4"/>
  <c r="P71" i="4"/>
  <c r="F85" i="5"/>
  <c r="F86" i="5" s="1"/>
  <c r="H36" i="30"/>
  <c r="H37" i="30" s="1"/>
  <c r="G36" i="30"/>
  <c r="G37" i="30" s="1"/>
  <c r="G38" i="30" s="1"/>
  <c r="B36" i="30"/>
  <c r="B37" i="30" s="1"/>
  <c r="E36" i="30"/>
  <c r="E37" i="30" s="1"/>
  <c r="E38" i="30" s="1"/>
  <c r="H35" i="9"/>
  <c r="E87" i="10"/>
  <c r="C87" i="9"/>
  <c r="B85" i="4"/>
  <c r="B86" i="4" s="1"/>
  <c r="W38" i="34"/>
  <c r="S38" i="13"/>
  <c r="U38" i="13" s="1"/>
  <c r="S107" i="13"/>
  <c r="U107" i="13" s="1"/>
  <c r="U99" i="13"/>
  <c r="S99" i="13"/>
  <c r="S93" i="13"/>
  <c r="U93" i="13" s="1"/>
  <c r="R71" i="5"/>
  <c r="S107" i="14"/>
  <c r="U107" i="14" s="1"/>
  <c r="S104" i="14"/>
  <c r="U104" i="14" s="1"/>
  <c r="S99" i="14"/>
  <c r="U99" i="14"/>
  <c r="H36" i="18"/>
  <c r="H37" i="18" s="1"/>
  <c r="F36" i="18"/>
  <c r="F37" i="18" s="1"/>
  <c r="F38" i="18" s="1"/>
  <c r="B36" i="18"/>
  <c r="B37" i="18" s="1"/>
  <c r="E36" i="18"/>
  <c r="E37" i="18" s="1"/>
  <c r="E38" i="18" s="1"/>
  <c r="G36" i="18"/>
  <c r="G37" i="18" s="1"/>
  <c r="G38" i="18" s="1"/>
  <c r="C36" i="18"/>
  <c r="C37" i="18" s="1"/>
  <c r="C38" i="18" s="1"/>
  <c r="D36" i="18"/>
  <c r="D37" i="18" s="1"/>
  <c r="D38" i="18" s="1"/>
  <c r="D77" i="9"/>
  <c r="D78" i="9" s="1"/>
  <c r="B77" i="9"/>
  <c r="B78" i="9" s="1"/>
  <c r="C77" i="9"/>
  <c r="C78" i="9" s="1"/>
  <c r="E35" i="7"/>
  <c r="S98" i="12"/>
  <c r="U98" i="12" s="1"/>
  <c r="S90" i="12"/>
  <c r="U90" i="12" s="1"/>
  <c r="G85" i="5"/>
  <c r="G86" i="5" s="1"/>
  <c r="E87" i="7"/>
  <c r="S55" i="6"/>
  <c r="F35" i="8"/>
  <c r="O32" i="9"/>
  <c r="O84" i="10"/>
  <c r="I87" i="10"/>
  <c r="D87" i="9"/>
  <c r="C85" i="4"/>
  <c r="C86" i="4" s="1"/>
  <c r="S40" i="12"/>
  <c r="U40" i="12" s="1"/>
  <c r="W36" i="34"/>
  <c r="S40" i="13"/>
  <c r="U40" i="13" s="1"/>
  <c r="S104" i="13"/>
  <c r="U104" i="13" s="1"/>
  <c r="S103" i="13"/>
  <c r="U103" i="13"/>
  <c r="R73" i="5"/>
  <c r="D33" i="4"/>
  <c r="D34" i="4" s="1"/>
  <c r="U71" i="7"/>
  <c r="S59" i="8"/>
  <c r="G18" i="47"/>
  <c r="F18" i="47" s="1"/>
  <c r="D19" i="47"/>
  <c r="D85" i="5"/>
  <c r="D86" i="5" s="1"/>
  <c r="H36" i="15"/>
  <c r="H37" i="15" s="1"/>
  <c r="B36" i="15"/>
  <c r="B37" i="15" s="1"/>
  <c r="H35" i="8"/>
  <c r="O32" i="8"/>
  <c r="P60" i="10"/>
  <c r="S57" i="10" s="1"/>
  <c r="D33" i="2"/>
  <c r="D34" i="2" s="1"/>
  <c r="B33" i="2"/>
  <c r="B34" i="2" s="1"/>
  <c r="E33" i="2"/>
  <c r="E34" i="2" s="1"/>
  <c r="G33" i="2"/>
  <c r="G34" i="2" s="1"/>
  <c r="C33" i="2"/>
  <c r="C34" i="2" s="1"/>
  <c r="F33" i="2"/>
  <c r="F34" i="2" s="1"/>
  <c r="H33" i="2"/>
  <c r="H34" i="2" s="1"/>
  <c r="S39" i="13"/>
  <c r="U39" i="13" s="1"/>
  <c r="S98" i="13"/>
  <c r="U98" i="13" s="1"/>
  <c r="S89" i="13"/>
  <c r="U89" i="13"/>
  <c r="C35" i="9"/>
  <c r="O32" i="7"/>
  <c r="H35" i="7"/>
  <c r="H15" i="47"/>
  <c r="Y16" i="45" s="1"/>
  <c r="E17" i="47"/>
  <c r="S54" i="7"/>
  <c r="P60" i="7"/>
  <c r="S59" i="7" s="1"/>
  <c r="H35" i="10"/>
  <c r="O32" i="10"/>
  <c r="E87" i="9"/>
  <c r="S37" i="14"/>
  <c r="U37" i="14" s="1"/>
  <c r="E35" i="9"/>
  <c r="D87" i="8"/>
  <c r="P85" i="8" s="1"/>
  <c r="W33" i="34"/>
  <c r="W42" i="34"/>
  <c r="W43" i="34"/>
  <c r="V26" i="34"/>
  <c r="V15" i="34"/>
  <c r="V27" i="34"/>
  <c r="V10" i="34"/>
  <c r="V23" i="34"/>
  <c r="V19" i="34"/>
  <c r="W41" i="34"/>
  <c r="W40" i="34"/>
  <c r="D87" i="6"/>
  <c r="G20" i="46"/>
  <c r="F20" i="46" s="1"/>
  <c r="D21" i="46"/>
  <c r="E19" i="46"/>
  <c r="H13" i="46"/>
  <c r="W18" i="45" s="1"/>
  <c r="W86" i="34"/>
  <c r="W105" i="34"/>
  <c r="W103" i="34"/>
  <c r="W89" i="34"/>
  <c r="W91" i="34"/>
  <c r="W87" i="34"/>
  <c r="W88" i="34"/>
  <c r="W100" i="34"/>
  <c r="W95" i="34"/>
  <c r="W106" i="34"/>
  <c r="W90" i="34"/>
  <c r="W98" i="34"/>
  <c r="W97" i="34"/>
  <c r="W96" i="34"/>
  <c r="W104" i="34"/>
  <c r="W94" i="34"/>
  <c r="W92" i="34"/>
  <c r="W101" i="34"/>
  <c r="W102" i="34"/>
  <c r="W93" i="34"/>
  <c r="W85" i="34"/>
  <c r="W84" i="34"/>
  <c r="W107" i="34"/>
  <c r="U87" i="34"/>
  <c r="U89" i="34"/>
  <c r="U99" i="34"/>
  <c r="U94" i="34"/>
  <c r="U97" i="34"/>
  <c r="U88" i="34"/>
  <c r="U90" i="34"/>
  <c r="U104" i="34"/>
  <c r="U102" i="34"/>
  <c r="U103" i="34"/>
  <c r="U98" i="34"/>
  <c r="U96" i="34"/>
  <c r="U95" i="34"/>
  <c r="U106" i="34"/>
  <c r="U91" i="34"/>
  <c r="U100" i="34"/>
  <c r="U101" i="34"/>
  <c r="U93" i="34"/>
  <c r="U92" i="34"/>
  <c r="U105" i="34"/>
  <c r="U107" i="34"/>
  <c r="W58" i="31"/>
  <c r="W59" i="31"/>
  <c r="W57" i="31"/>
  <c r="W54" i="31"/>
  <c r="W56" i="31"/>
  <c r="W55" i="31"/>
  <c r="W57" i="28"/>
  <c r="W54" i="28"/>
  <c r="W56" i="28"/>
  <c r="W58" i="28"/>
  <c r="W55" i="28"/>
  <c r="W59" i="28"/>
  <c r="I87" i="6"/>
  <c r="W55" i="15"/>
  <c r="W56" i="15"/>
  <c r="W57" i="15"/>
  <c r="W58" i="15"/>
  <c r="W54" i="15"/>
  <c r="W59" i="15"/>
  <c r="W99" i="34"/>
  <c r="W57" i="26"/>
  <c r="W59" i="26"/>
  <c r="W58" i="26"/>
  <c r="W56" i="26"/>
  <c r="W55" i="26"/>
  <c r="W54" i="26"/>
  <c r="O84" i="6"/>
  <c r="E87" i="6"/>
  <c r="H87" i="6"/>
  <c r="W72" i="3"/>
  <c r="W57" i="3"/>
  <c r="W56" i="3"/>
  <c r="W60" i="3"/>
  <c r="W55" i="3"/>
  <c r="W59" i="3"/>
  <c r="W74" i="3"/>
  <c r="Z72" i="3"/>
  <c r="W73" i="3"/>
  <c r="W58" i="3"/>
  <c r="S86" i="22" l="1"/>
  <c r="U86" i="22" s="1"/>
  <c r="F88" i="28"/>
  <c r="F89" i="28" s="1"/>
  <c r="F90" i="28" s="1"/>
  <c r="U90" i="29"/>
  <c r="G88" i="28"/>
  <c r="G89" i="28" s="1"/>
  <c r="G90" i="28" s="1"/>
  <c r="C88" i="28"/>
  <c r="C89" i="28" s="1"/>
  <c r="C90" i="28" s="1"/>
  <c r="E88" i="28"/>
  <c r="E89" i="28" s="1"/>
  <c r="E90" i="28" s="1"/>
  <c r="D88" i="28"/>
  <c r="D89" i="28" s="1"/>
  <c r="D90" i="28" s="1"/>
  <c r="U106" i="22"/>
  <c r="R27" i="11"/>
  <c r="F88" i="29"/>
  <c r="F89" i="29" s="1"/>
  <c r="F90" i="29" s="1"/>
  <c r="F36" i="20"/>
  <c r="F37" i="20" s="1"/>
  <c r="F38" i="20" s="1"/>
  <c r="S91" i="20"/>
  <c r="U91" i="20" s="1"/>
  <c r="C88" i="29"/>
  <c r="C89" i="29" s="1"/>
  <c r="C90" i="29" s="1"/>
  <c r="D88" i="31"/>
  <c r="D89" i="31" s="1"/>
  <c r="D90" i="31" s="1"/>
  <c r="E88" i="29"/>
  <c r="E89" i="29" s="1"/>
  <c r="E90" i="29" s="1"/>
  <c r="S94" i="22"/>
  <c r="U94" i="22" s="1"/>
  <c r="S97" i="32"/>
  <c r="I88" i="29"/>
  <c r="I89" i="29" s="1"/>
  <c r="D88" i="29"/>
  <c r="D89" i="29" s="1"/>
  <c r="D90" i="29" s="1"/>
  <c r="C36" i="22"/>
  <c r="C37" i="22" s="1"/>
  <c r="C38" i="22" s="1"/>
  <c r="P44" i="25"/>
  <c r="S42" i="25" s="1"/>
  <c r="B88" i="29"/>
  <c r="B89" i="29" s="1"/>
  <c r="B90" i="29" s="1"/>
  <c r="S88" i="22"/>
  <c r="U88" i="22" s="1"/>
  <c r="G88" i="29"/>
  <c r="G89" i="29" s="1"/>
  <c r="G90" i="29" s="1"/>
  <c r="H88" i="29"/>
  <c r="H89" i="29" s="1"/>
  <c r="H90" i="29" s="1"/>
  <c r="P108" i="29"/>
  <c r="H91" i="52"/>
  <c r="H92" i="52" s="1"/>
  <c r="B91" i="52"/>
  <c r="B92" i="52" s="1"/>
  <c r="B93" i="52" s="1"/>
  <c r="S91" i="22"/>
  <c r="U91" i="22" s="1"/>
  <c r="G91" i="52"/>
  <c r="G92" i="52" s="1"/>
  <c r="G93" i="52" s="1"/>
  <c r="D91" i="52"/>
  <c r="D92" i="52" s="1"/>
  <c r="D93" i="52" s="1"/>
  <c r="S90" i="21"/>
  <c r="U90" i="21" s="1"/>
  <c r="S104" i="32"/>
  <c r="I91" i="52"/>
  <c r="I92" i="52" s="1"/>
  <c r="S94" i="30"/>
  <c r="S85" i="30"/>
  <c r="S107" i="32"/>
  <c r="S99" i="32"/>
  <c r="E91" i="52"/>
  <c r="E92" i="52" s="1"/>
  <c r="E93" i="52" s="1"/>
  <c r="F91" i="52"/>
  <c r="F92" i="52" s="1"/>
  <c r="F93" i="52" s="1"/>
  <c r="S89" i="30"/>
  <c r="S87" i="30"/>
  <c r="S91" i="30"/>
  <c r="S107" i="30"/>
  <c r="S86" i="30"/>
  <c r="S93" i="30"/>
  <c r="S89" i="25"/>
  <c r="S102" i="32"/>
  <c r="S105" i="32"/>
  <c r="C91" i="52"/>
  <c r="C92" i="52" s="1"/>
  <c r="C93" i="52" s="1"/>
  <c r="S84" i="30"/>
  <c r="S92" i="30"/>
  <c r="S106" i="32"/>
  <c r="S103" i="32"/>
  <c r="S88" i="30"/>
  <c r="S85" i="32"/>
  <c r="S93" i="21"/>
  <c r="U93" i="21" s="1"/>
  <c r="S84" i="32"/>
  <c r="Y54" i="52"/>
  <c r="R22" i="11"/>
  <c r="R20" i="11"/>
  <c r="R6" i="11"/>
  <c r="R14" i="11"/>
  <c r="R7" i="11"/>
  <c r="R19" i="11"/>
  <c r="R24" i="11"/>
  <c r="R13" i="11"/>
  <c r="R26" i="11"/>
  <c r="R16" i="11"/>
  <c r="R12" i="11"/>
  <c r="R4" i="11"/>
  <c r="R17" i="11"/>
  <c r="R15" i="11"/>
  <c r="R23" i="11"/>
  <c r="R3" i="11"/>
  <c r="R8" i="11"/>
  <c r="R9" i="11"/>
  <c r="R21" i="11"/>
  <c r="R10" i="11"/>
  <c r="S95" i="32"/>
  <c r="G65" i="52"/>
  <c r="B65" i="52"/>
  <c r="S90" i="22"/>
  <c r="U90" i="22" s="1"/>
  <c r="AB43" i="52"/>
  <c r="AB36" i="52"/>
  <c r="AB35" i="52"/>
  <c r="AB42" i="52"/>
  <c r="AB32" i="52"/>
  <c r="AB38" i="52"/>
  <c r="AB33" i="52"/>
  <c r="AB39" i="52"/>
  <c r="AB34" i="52"/>
  <c r="AB41" i="52"/>
  <c r="AB37" i="52"/>
  <c r="AB40" i="52"/>
  <c r="R7" i="29"/>
  <c r="G36" i="15"/>
  <c r="G37" i="15" s="1"/>
  <c r="G38" i="15" s="1"/>
  <c r="R27" i="19"/>
  <c r="R4" i="19"/>
  <c r="R18" i="19"/>
  <c r="C36" i="30"/>
  <c r="C37" i="30" s="1"/>
  <c r="C38" i="30" s="1"/>
  <c r="E36" i="15"/>
  <c r="E37" i="15" s="1"/>
  <c r="E38" i="15" s="1"/>
  <c r="D36" i="30"/>
  <c r="D37" i="30" s="1"/>
  <c r="D38" i="30" s="1"/>
  <c r="E36" i="27"/>
  <c r="E37" i="27" s="1"/>
  <c r="E38" i="27" s="1"/>
  <c r="F36" i="30"/>
  <c r="F37" i="30" s="1"/>
  <c r="F38" i="30" s="1"/>
  <c r="S36" i="14"/>
  <c r="P44" i="19"/>
  <c r="S34" i="19" s="1"/>
  <c r="R9" i="19"/>
  <c r="R10" i="19"/>
  <c r="R22" i="19"/>
  <c r="R17" i="19"/>
  <c r="R22" i="29"/>
  <c r="R24" i="29"/>
  <c r="R8" i="19"/>
  <c r="R5" i="19"/>
  <c r="R19" i="19"/>
  <c r="R13" i="19"/>
  <c r="R15" i="19"/>
  <c r="R14" i="19"/>
  <c r="B88" i="15"/>
  <c r="B89" i="15" s="1"/>
  <c r="B90" i="15" s="1"/>
  <c r="W94" i="15" s="1"/>
  <c r="R18" i="29"/>
  <c r="R6" i="19"/>
  <c r="R25" i="19"/>
  <c r="R3" i="19"/>
  <c r="R23" i="19"/>
  <c r="R20" i="19"/>
  <c r="R24" i="19"/>
  <c r="R11" i="19"/>
  <c r="R21" i="19"/>
  <c r="R12" i="19"/>
  <c r="R7" i="19"/>
  <c r="U102" i="22"/>
  <c r="R5" i="11"/>
  <c r="R18" i="11"/>
  <c r="R8" i="29"/>
  <c r="R15" i="29"/>
  <c r="R27" i="29"/>
  <c r="R19" i="29"/>
  <c r="S84" i="22"/>
  <c r="U84" i="22" s="1"/>
  <c r="R17" i="29"/>
  <c r="R23" i="29"/>
  <c r="R10" i="29"/>
  <c r="R12" i="29"/>
  <c r="R5" i="29"/>
  <c r="R25" i="29"/>
  <c r="R21" i="29"/>
  <c r="S103" i="19"/>
  <c r="U103" i="19" s="1"/>
  <c r="R16" i="19"/>
  <c r="R6" i="29"/>
  <c r="R26" i="29"/>
  <c r="S33" i="29"/>
  <c r="U33" i="29" s="1"/>
  <c r="S92" i="32"/>
  <c r="U92" i="32" s="1"/>
  <c r="S86" i="32"/>
  <c r="R16" i="29"/>
  <c r="R20" i="29"/>
  <c r="R3" i="29"/>
  <c r="R11" i="29"/>
  <c r="S92" i="22"/>
  <c r="U92" i="22" s="1"/>
  <c r="S89" i="22"/>
  <c r="U89" i="22" s="1"/>
  <c r="U87" i="22"/>
  <c r="S43" i="25"/>
  <c r="S89" i="21"/>
  <c r="U89" i="21" s="1"/>
  <c r="P44" i="29"/>
  <c r="S38" i="29" s="1"/>
  <c r="R13" i="29"/>
  <c r="S84" i="25"/>
  <c r="S104" i="25"/>
  <c r="S35" i="25"/>
  <c r="S88" i="25"/>
  <c r="S93" i="22"/>
  <c r="F36" i="27"/>
  <c r="F37" i="27" s="1"/>
  <c r="F38" i="27" s="1"/>
  <c r="C88" i="31"/>
  <c r="C89" i="31" s="1"/>
  <c r="C90" i="31" s="1"/>
  <c r="G36" i="27"/>
  <c r="G37" i="27" s="1"/>
  <c r="G38" i="27" s="1"/>
  <c r="P108" i="26"/>
  <c r="S93" i="26" s="1"/>
  <c r="P44" i="26"/>
  <c r="S33" i="26" s="1"/>
  <c r="F88" i="31"/>
  <c r="F89" i="31" s="1"/>
  <c r="F90" i="31" s="1"/>
  <c r="D36" i="27"/>
  <c r="D37" i="27" s="1"/>
  <c r="D38" i="27" s="1"/>
  <c r="S88" i="26"/>
  <c r="R9" i="29"/>
  <c r="S87" i="32"/>
  <c r="G88" i="31"/>
  <c r="G89" i="31" s="1"/>
  <c r="G90" i="31" s="1"/>
  <c r="C36" i="27"/>
  <c r="C37" i="27" s="1"/>
  <c r="C38" i="27" s="1"/>
  <c r="C60" i="29"/>
  <c r="C61" i="29" s="1"/>
  <c r="C62" i="29" s="1"/>
  <c r="S96" i="26"/>
  <c r="S88" i="32"/>
  <c r="R4" i="29"/>
  <c r="I88" i="31"/>
  <c r="I89" i="31" s="1"/>
  <c r="B88" i="31"/>
  <c r="B89" i="31" s="1"/>
  <c r="B90" i="31" s="1"/>
  <c r="H36" i="27"/>
  <c r="H37" i="27" s="1"/>
  <c r="S98" i="32"/>
  <c r="S101" i="32"/>
  <c r="S94" i="32"/>
  <c r="E88" i="31"/>
  <c r="E89" i="31" s="1"/>
  <c r="E90" i="31" s="1"/>
  <c r="B36" i="27"/>
  <c r="B37" i="27" s="1"/>
  <c r="B38" i="27" s="1"/>
  <c r="E36" i="20"/>
  <c r="E37" i="20" s="1"/>
  <c r="E38" i="20" s="1"/>
  <c r="G36" i="16"/>
  <c r="G37" i="16" s="1"/>
  <c r="G38" i="16" s="1"/>
  <c r="C77" i="8"/>
  <c r="C78" i="8" s="1"/>
  <c r="C36" i="20"/>
  <c r="C37" i="20" s="1"/>
  <c r="C38" i="20" s="1"/>
  <c r="U40" i="20"/>
  <c r="B36" i="20"/>
  <c r="B37" i="20" s="1"/>
  <c r="S91" i="25"/>
  <c r="G36" i="20"/>
  <c r="G37" i="20" s="1"/>
  <c r="G38" i="20" s="1"/>
  <c r="S87" i="25"/>
  <c r="S34" i="32"/>
  <c r="H36" i="20"/>
  <c r="H37" i="20" s="1"/>
  <c r="H88" i="20"/>
  <c r="H89" i="20" s="1"/>
  <c r="H90" i="20" s="1"/>
  <c r="S42" i="26"/>
  <c r="S105" i="25"/>
  <c r="S41" i="32"/>
  <c r="P108" i="20"/>
  <c r="R8" i="26"/>
  <c r="R7" i="26"/>
  <c r="R25" i="26"/>
  <c r="R22" i="26"/>
  <c r="R15" i="26"/>
  <c r="R12" i="26"/>
  <c r="R20" i="26"/>
  <c r="R21" i="26"/>
  <c r="R3" i="26"/>
  <c r="R23" i="26"/>
  <c r="R6" i="26"/>
  <c r="R19" i="26"/>
  <c r="R16" i="26"/>
  <c r="R5" i="26"/>
  <c r="R18" i="26"/>
  <c r="R11" i="26"/>
  <c r="R27" i="26"/>
  <c r="R4" i="26"/>
  <c r="R24" i="26"/>
  <c r="R9" i="26"/>
  <c r="R17" i="26"/>
  <c r="R13" i="26"/>
  <c r="R14" i="26"/>
  <c r="R26" i="26"/>
  <c r="R10" i="26"/>
  <c r="S102" i="19"/>
  <c r="U102" i="19" s="1"/>
  <c r="P108" i="27"/>
  <c r="S88" i="27" s="1"/>
  <c r="B36" i="31"/>
  <c r="B37" i="31" s="1"/>
  <c r="B38" i="31" s="1"/>
  <c r="S94" i="26"/>
  <c r="S91" i="26"/>
  <c r="S89" i="26"/>
  <c r="P108" i="22"/>
  <c r="S40" i="29"/>
  <c r="S104" i="26"/>
  <c r="S106" i="26"/>
  <c r="S90" i="26"/>
  <c r="S87" i="26"/>
  <c r="E60" i="21"/>
  <c r="E61" i="21" s="1"/>
  <c r="S103" i="27"/>
  <c r="S97" i="27"/>
  <c r="S84" i="27"/>
  <c r="S86" i="27"/>
  <c r="S106" i="27"/>
  <c r="S107" i="27"/>
  <c r="S87" i="27"/>
  <c r="S102" i="27"/>
  <c r="D60" i="21"/>
  <c r="D61" i="21" s="1"/>
  <c r="D62" i="21" s="1"/>
  <c r="P108" i="19"/>
  <c r="S85" i="19" s="1"/>
  <c r="U32" i="12"/>
  <c r="G60" i="21"/>
  <c r="G61" i="21" s="1"/>
  <c r="F60" i="21"/>
  <c r="F61" i="21" s="1"/>
  <c r="S35" i="32"/>
  <c r="S34" i="25"/>
  <c r="S42" i="32"/>
  <c r="B88" i="20"/>
  <c r="B89" i="20" s="1"/>
  <c r="B90" i="20" s="1"/>
  <c r="B60" i="21"/>
  <c r="B61" i="21" s="1"/>
  <c r="C88" i="20"/>
  <c r="C89" i="20" s="1"/>
  <c r="C90" i="20" s="1"/>
  <c r="E60" i="29"/>
  <c r="E61" i="29" s="1"/>
  <c r="E62" i="29" s="1"/>
  <c r="S32" i="32"/>
  <c r="S92" i="19"/>
  <c r="U92" i="19" s="1"/>
  <c r="D88" i="20"/>
  <c r="D89" i="20" s="1"/>
  <c r="D90" i="20" s="1"/>
  <c r="G60" i="29"/>
  <c r="G61" i="29" s="1"/>
  <c r="S34" i="26"/>
  <c r="F36" i="16"/>
  <c r="F37" i="16" s="1"/>
  <c r="F38" i="16" s="1"/>
  <c r="G88" i="20"/>
  <c r="G89" i="20" s="1"/>
  <c r="G90" i="20" s="1"/>
  <c r="S94" i="19"/>
  <c r="U94" i="19" s="1"/>
  <c r="S93" i="19"/>
  <c r="U93" i="19" s="1"/>
  <c r="S90" i="14"/>
  <c r="H88" i="14" s="1"/>
  <c r="H89" i="14" s="1"/>
  <c r="H90" i="14" s="1"/>
  <c r="S43" i="26"/>
  <c r="P108" i="21"/>
  <c r="S106" i="21" s="1"/>
  <c r="F88" i="20"/>
  <c r="F89" i="20" s="1"/>
  <c r="F90" i="20" s="1"/>
  <c r="F60" i="32"/>
  <c r="F61" i="32" s="1"/>
  <c r="F62" i="32" s="1"/>
  <c r="S41" i="26"/>
  <c r="I88" i="20"/>
  <c r="I89" i="20" s="1"/>
  <c r="E88" i="20"/>
  <c r="E89" i="20" s="1"/>
  <c r="E90" i="20" s="1"/>
  <c r="S32" i="26"/>
  <c r="S86" i="19"/>
  <c r="E36" i="31"/>
  <c r="E37" i="31" s="1"/>
  <c r="E38" i="31" s="1"/>
  <c r="D36" i="22"/>
  <c r="D37" i="22" s="1"/>
  <c r="D38" i="22" s="1"/>
  <c r="E36" i="16"/>
  <c r="E37" i="16" s="1"/>
  <c r="E38" i="16" s="1"/>
  <c r="F60" i="29"/>
  <c r="F61" i="29" s="1"/>
  <c r="F62" i="29" s="1"/>
  <c r="S43" i="29"/>
  <c r="S86" i="25"/>
  <c r="S43" i="32"/>
  <c r="F36" i="31"/>
  <c r="F37" i="31" s="1"/>
  <c r="F38" i="31" s="1"/>
  <c r="H36" i="22"/>
  <c r="H37" i="22" s="1"/>
  <c r="S42" i="29"/>
  <c r="S37" i="29"/>
  <c r="S41" i="29"/>
  <c r="S101" i="25"/>
  <c r="S33" i="32"/>
  <c r="S90" i="25"/>
  <c r="E36" i="22"/>
  <c r="E37" i="22" s="1"/>
  <c r="E38" i="22" s="1"/>
  <c r="C36" i="31"/>
  <c r="C37" i="31" s="1"/>
  <c r="C38" i="31" s="1"/>
  <c r="S39" i="29"/>
  <c r="S95" i="25"/>
  <c r="S41" i="19"/>
  <c r="S32" i="19"/>
  <c r="H36" i="31"/>
  <c r="H37" i="31" s="1"/>
  <c r="D36" i="31"/>
  <c r="D37" i="31" s="1"/>
  <c r="D38" i="31" s="1"/>
  <c r="G36" i="22"/>
  <c r="G37" i="22" s="1"/>
  <c r="G38" i="22" s="1"/>
  <c r="S36" i="29"/>
  <c r="S40" i="25"/>
  <c r="G36" i="31"/>
  <c r="G37" i="31" s="1"/>
  <c r="G38" i="31" s="1"/>
  <c r="B36" i="22"/>
  <c r="B37" i="22" s="1"/>
  <c r="B38" i="22" s="1"/>
  <c r="S42" i="19"/>
  <c r="S33" i="19"/>
  <c r="F36" i="22"/>
  <c r="F37" i="22" s="1"/>
  <c r="F38" i="22" s="1"/>
  <c r="D77" i="11"/>
  <c r="D78" i="11" s="1"/>
  <c r="S43" i="19"/>
  <c r="X54" i="50"/>
  <c r="D63" i="50" s="1"/>
  <c r="D64" i="50" s="1"/>
  <c r="D65" i="50" s="1"/>
  <c r="D60" i="29"/>
  <c r="D61" i="29" s="1"/>
  <c r="D62" i="29" s="1"/>
  <c r="S40" i="21"/>
  <c r="U40" i="21" s="1"/>
  <c r="S38" i="21"/>
  <c r="U38" i="21" s="1"/>
  <c r="S37" i="21"/>
  <c r="U37" i="21" s="1"/>
  <c r="S41" i="21"/>
  <c r="U41" i="21" s="1"/>
  <c r="Q8" i="21"/>
  <c r="Q9" i="21" s="1"/>
  <c r="P44" i="21"/>
  <c r="S43" i="21" s="1"/>
  <c r="S39" i="21"/>
  <c r="U39" i="21" s="1"/>
  <c r="B60" i="32"/>
  <c r="B61" i="32" s="1"/>
  <c r="B62" i="32" s="1"/>
  <c r="C77" i="6"/>
  <c r="C78" i="6" s="1"/>
  <c r="W59" i="19"/>
  <c r="W58" i="19"/>
  <c r="W55" i="19"/>
  <c r="W54" i="19"/>
  <c r="W56" i="19"/>
  <c r="W57" i="19"/>
  <c r="E60" i="32"/>
  <c r="E61" i="32" s="1"/>
  <c r="E62" i="32" s="1"/>
  <c r="W56" i="30"/>
  <c r="W54" i="30"/>
  <c r="W58" i="30"/>
  <c r="W57" i="30"/>
  <c r="W59" i="30"/>
  <c r="W55" i="30"/>
  <c r="W57" i="20"/>
  <c r="W55" i="20"/>
  <c r="W59" i="20"/>
  <c r="W58" i="20"/>
  <c r="W54" i="20"/>
  <c r="W56" i="20"/>
  <c r="G60" i="32"/>
  <c r="G61" i="32" s="1"/>
  <c r="D60" i="32"/>
  <c r="D61" i="32" s="1"/>
  <c r="D62" i="32" s="1"/>
  <c r="T54" i="25"/>
  <c r="G62" i="25"/>
  <c r="B62" i="25"/>
  <c r="W54" i="27"/>
  <c r="W58" i="27"/>
  <c r="W59" i="27"/>
  <c r="W55" i="27"/>
  <c r="W57" i="27"/>
  <c r="W56" i="27"/>
  <c r="W59" i="22"/>
  <c r="W58" i="22"/>
  <c r="W57" i="22"/>
  <c r="W54" i="22"/>
  <c r="W56" i="22"/>
  <c r="W55" i="22"/>
  <c r="C60" i="32"/>
  <c r="C61" i="32" s="1"/>
  <c r="B62" i="29"/>
  <c r="Z25" i="49"/>
  <c r="P60" i="5"/>
  <c r="S59" i="5" s="1"/>
  <c r="S94" i="14"/>
  <c r="W71" i="26"/>
  <c r="W72" i="26"/>
  <c r="X72" i="26" s="1"/>
  <c r="W73" i="26"/>
  <c r="X73" i="26" s="1"/>
  <c r="W71" i="19"/>
  <c r="W73" i="19"/>
  <c r="X73" i="19" s="1"/>
  <c r="W72" i="19"/>
  <c r="X72" i="19" s="1"/>
  <c r="W73" i="31"/>
  <c r="X73" i="31" s="1"/>
  <c r="W71" i="31"/>
  <c r="W72" i="31"/>
  <c r="X72" i="31" s="1"/>
  <c r="W72" i="21"/>
  <c r="X72" i="21" s="1"/>
  <c r="W71" i="21"/>
  <c r="W73" i="21"/>
  <c r="X73" i="21" s="1"/>
  <c r="U71" i="21"/>
  <c r="W71" i="25"/>
  <c r="W72" i="25"/>
  <c r="X72" i="25" s="1"/>
  <c r="W73" i="25"/>
  <c r="X73" i="25" s="1"/>
  <c r="W71" i="22"/>
  <c r="W73" i="22"/>
  <c r="X73" i="22" s="1"/>
  <c r="W72" i="22"/>
  <c r="X72" i="22" s="1"/>
  <c r="W73" i="30"/>
  <c r="X73" i="30" s="1"/>
  <c r="W72" i="30"/>
  <c r="X72" i="30" s="1"/>
  <c r="W71" i="30"/>
  <c r="U73" i="32"/>
  <c r="W73" i="32"/>
  <c r="W72" i="32"/>
  <c r="X72" i="32" s="1"/>
  <c r="W71" i="32"/>
  <c r="X71" i="32" s="1"/>
  <c r="W73" i="27"/>
  <c r="X73" i="27" s="1"/>
  <c r="W72" i="27"/>
  <c r="X72" i="27" s="1"/>
  <c r="W71" i="27"/>
  <c r="W71" i="20"/>
  <c r="W73" i="20"/>
  <c r="X73" i="20" s="1"/>
  <c r="W72" i="20"/>
  <c r="X72" i="20" s="1"/>
  <c r="W71" i="29"/>
  <c r="W73" i="29"/>
  <c r="X73" i="29" s="1"/>
  <c r="W72" i="29"/>
  <c r="X72" i="29" s="1"/>
  <c r="W73" i="28"/>
  <c r="X73" i="28" s="1"/>
  <c r="W71" i="28"/>
  <c r="W72" i="28"/>
  <c r="X72" i="28" s="1"/>
  <c r="Z12" i="49"/>
  <c r="Z26" i="49"/>
  <c r="F88" i="17"/>
  <c r="F89" i="17" s="1"/>
  <c r="F90" i="17" s="1"/>
  <c r="R37" i="11"/>
  <c r="S37" i="11" s="1"/>
  <c r="U37" i="11" s="1"/>
  <c r="U60" i="34"/>
  <c r="X58" i="34" s="1"/>
  <c r="S54" i="5"/>
  <c r="U54" i="5" s="1"/>
  <c r="G88" i="15"/>
  <c r="G89" i="15" s="1"/>
  <c r="G90" i="15" s="1"/>
  <c r="E88" i="17"/>
  <c r="E89" i="17" s="1"/>
  <c r="E90" i="17" s="1"/>
  <c r="R41" i="6"/>
  <c r="S41" i="6" s="1"/>
  <c r="U41" i="6" s="1"/>
  <c r="R42" i="11"/>
  <c r="G88" i="17"/>
  <c r="G89" i="17" s="1"/>
  <c r="G90" i="17" s="1"/>
  <c r="G60" i="8"/>
  <c r="G61" i="8" s="1"/>
  <c r="B41" i="51"/>
  <c r="H41" i="51"/>
  <c r="Y32" i="51"/>
  <c r="D77" i="8"/>
  <c r="D78" i="8" s="1"/>
  <c r="C79" i="8" s="1"/>
  <c r="Z8" i="49"/>
  <c r="Z23" i="49"/>
  <c r="Z3" i="49"/>
  <c r="S55" i="11"/>
  <c r="F60" i="11" s="1"/>
  <c r="F61" i="11" s="1"/>
  <c r="Z15" i="49"/>
  <c r="Z6" i="49"/>
  <c r="Z22" i="49"/>
  <c r="Z17" i="49"/>
  <c r="R42" i="6"/>
  <c r="U44" i="49"/>
  <c r="X39" i="49" s="1"/>
  <c r="S59" i="9"/>
  <c r="B77" i="7"/>
  <c r="B78" i="7" s="1"/>
  <c r="R39" i="11"/>
  <c r="R43" i="11"/>
  <c r="Z4" i="49"/>
  <c r="Z7" i="49"/>
  <c r="Z19" i="49"/>
  <c r="U60" i="51"/>
  <c r="X59" i="51" s="1"/>
  <c r="Z59" i="51" s="1"/>
  <c r="Z11" i="49"/>
  <c r="Z10" i="49"/>
  <c r="Z16" i="49"/>
  <c r="Z32" i="49"/>
  <c r="H91" i="51"/>
  <c r="H92" i="51" s="1"/>
  <c r="H93" i="51" s="1"/>
  <c r="Z13" i="49"/>
  <c r="Z14" i="49"/>
  <c r="Z27" i="49"/>
  <c r="R33" i="11"/>
  <c r="Z9" i="49"/>
  <c r="Z24" i="49"/>
  <c r="Z21" i="49"/>
  <c r="B91" i="51"/>
  <c r="B92" i="51" s="1"/>
  <c r="I91" i="51"/>
  <c r="I92" i="51" s="1"/>
  <c r="D91" i="51"/>
  <c r="D92" i="51" s="1"/>
  <c r="D93" i="51" s="1"/>
  <c r="F91" i="51"/>
  <c r="F92" i="51" s="1"/>
  <c r="F93" i="51" s="1"/>
  <c r="C91" i="51"/>
  <c r="C92" i="51" s="1"/>
  <c r="C93" i="51" s="1"/>
  <c r="G91" i="51"/>
  <c r="G92" i="51" s="1"/>
  <c r="G93" i="51" s="1"/>
  <c r="E91" i="51"/>
  <c r="E92" i="51" s="1"/>
  <c r="E93" i="51" s="1"/>
  <c r="Z5" i="49"/>
  <c r="Z18" i="49"/>
  <c r="X58" i="51"/>
  <c r="Z58" i="51" s="1"/>
  <c r="X55" i="48"/>
  <c r="R36" i="6"/>
  <c r="R38" i="11"/>
  <c r="S38" i="11" s="1"/>
  <c r="U38" i="11" s="1"/>
  <c r="AB93" i="50"/>
  <c r="AC93" i="50" s="1"/>
  <c r="AE93" i="50" s="1"/>
  <c r="AB85" i="50"/>
  <c r="AB104" i="50"/>
  <c r="AB90" i="50"/>
  <c r="AB86" i="50"/>
  <c r="AB102" i="50"/>
  <c r="AC102" i="50" s="1"/>
  <c r="AE102" i="50" s="1"/>
  <c r="AB107" i="50"/>
  <c r="AB100" i="50"/>
  <c r="AC100" i="50" s="1"/>
  <c r="AE100" i="50" s="1"/>
  <c r="AB101" i="50"/>
  <c r="AC101" i="50" s="1"/>
  <c r="AE101" i="50" s="1"/>
  <c r="AB106" i="50"/>
  <c r="AC106" i="50" s="1"/>
  <c r="AE106" i="50" s="1"/>
  <c r="AB87" i="50"/>
  <c r="AB84" i="50"/>
  <c r="AB91" i="50"/>
  <c r="AB88" i="50"/>
  <c r="AC88" i="50" s="1"/>
  <c r="AE88" i="50" s="1"/>
  <c r="AB92" i="50"/>
  <c r="AC92" i="50" s="1"/>
  <c r="AE92" i="50" s="1"/>
  <c r="AB103" i="50"/>
  <c r="AB96" i="50"/>
  <c r="AC96" i="50" s="1"/>
  <c r="AE96" i="50" s="1"/>
  <c r="AB105" i="50"/>
  <c r="AC105" i="50" s="1"/>
  <c r="AE105" i="50" s="1"/>
  <c r="AB94" i="50"/>
  <c r="AB95" i="50"/>
  <c r="AB98" i="50"/>
  <c r="AC98" i="50" s="1"/>
  <c r="AE98" i="50" s="1"/>
  <c r="AB97" i="50"/>
  <c r="AC97" i="50" s="1"/>
  <c r="AE97" i="50" s="1"/>
  <c r="AB99" i="50"/>
  <c r="AC99" i="50" s="1"/>
  <c r="AE99" i="50" s="1"/>
  <c r="AB89" i="50"/>
  <c r="AC89" i="50" s="1"/>
  <c r="AE89" i="50" s="1"/>
  <c r="AB34" i="50"/>
  <c r="AC34" i="50" s="1"/>
  <c r="AE34" i="50" s="1"/>
  <c r="AB36" i="50"/>
  <c r="AB41" i="50"/>
  <c r="AC41" i="50" s="1"/>
  <c r="AE41" i="50" s="1"/>
  <c r="AB43" i="50"/>
  <c r="AB39" i="50"/>
  <c r="AC39" i="50" s="1"/>
  <c r="AE39" i="50" s="1"/>
  <c r="AB37" i="50"/>
  <c r="AC37" i="50" s="1"/>
  <c r="AE37" i="50" s="1"/>
  <c r="AB38" i="50"/>
  <c r="AB33" i="50"/>
  <c r="AB35" i="50"/>
  <c r="AB42" i="50"/>
  <c r="AC42" i="50" s="1"/>
  <c r="AE42" i="50" s="1"/>
  <c r="AB32" i="50"/>
  <c r="AB40" i="50"/>
  <c r="P34" i="6"/>
  <c r="R32" i="11"/>
  <c r="R36" i="11"/>
  <c r="S36" i="11" s="1"/>
  <c r="U36" i="11" s="1"/>
  <c r="R33" i="6"/>
  <c r="P89" i="7"/>
  <c r="C88" i="17"/>
  <c r="C89" i="17" s="1"/>
  <c r="C90" i="17" s="1"/>
  <c r="D36" i="16"/>
  <c r="D37" i="16" s="1"/>
  <c r="D38" i="16" s="1"/>
  <c r="R40" i="11"/>
  <c r="R34" i="11"/>
  <c r="R34" i="6"/>
  <c r="D88" i="17"/>
  <c r="D89" i="17" s="1"/>
  <c r="D90" i="17" s="1"/>
  <c r="R41" i="11"/>
  <c r="R35" i="6"/>
  <c r="C36" i="16"/>
  <c r="C37" i="16" s="1"/>
  <c r="C38" i="16" s="1"/>
  <c r="P93" i="11"/>
  <c r="G87" i="5"/>
  <c r="H87" i="4"/>
  <c r="P37" i="8"/>
  <c r="R90" i="11"/>
  <c r="C87" i="4"/>
  <c r="R87" i="11"/>
  <c r="R35" i="11"/>
  <c r="B77" i="10"/>
  <c r="B78" i="10" s="1"/>
  <c r="R84" i="11"/>
  <c r="S58" i="5"/>
  <c r="G35" i="4"/>
  <c r="R98" i="11"/>
  <c r="S98" i="11" s="1"/>
  <c r="U98" i="11" s="1"/>
  <c r="U108" i="48"/>
  <c r="X103" i="48" s="1"/>
  <c r="C77" i="10"/>
  <c r="C78" i="10" s="1"/>
  <c r="D35" i="4"/>
  <c r="R106" i="11"/>
  <c r="R95" i="11"/>
  <c r="R93" i="11"/>
  <c r="P91" i="11"/>
  <c r="U105" i="14"/>
  <c r="R96" i="11"/>
  <c r="G35" i="5"/>
  <c r="R101" i="11"/>
  <c r="R91" i="11"/>
  <c r="P102" i="11"/>
  <c r="R100" i="11"/>
  <c r="R89" i="11"/>
  <c r="G87" i="4"/>
  <c r="R103" i="11"/>
  <c r="R85" i="11"/>
  <c r="P89" i="11"/>
  <c r="R97" i="11"/>
  <c r="R104" i="11"/>
  <c r="R86" i="11"/>
  <c r="R94" i="11"/>
  <c r="R99" i="11"/>
  <c r="R102" i="11"/>
  <c r="R92" i="11"/>
  <c r="R88" i="11"/>
  <c r="R105" i="11"/>
  <c r="P38" i="6"/>
  <c r="P107" i="11"/>
  <c r="X56" i="48"/>
  <c r="X89" i="48"/>
  <c r="R38" i="6"/>
  <c r="X40" i="49"/>
  <c r="P106" i="11"/>
  <c r="P105" i="11"/>
  <c r="P92" i="11"/>
  <c r="P97" i="11"/>
  <c r="F87" i="4"/>
  <c r="X105" i="48"/>
  <c r="P35" i="11"/>
  <c r="P41" i="11"/>
  <c r="P86" i="11"/>
  <c r="P95" i="11"/>
  <c r="B77" i="6"/>
  <c r="B78" i="6" s="1"/>
  <c r="F35" i="4"/>
  <c r="R37" i="6"/>
  <c r="P40" i="6"/>
  <c r="P43" i="11"/>
  <c r="P33" i="11"/>
  <c r="U44" i="48"/>
  <c r="X35" i="48" s="1"/>
  <c r="P103" i="11"/>
  <c r="P104" i="11"/>
  <c r="X38" i="48"/>
  <c r="X56" i="34"/>
  <c r="E35" i="4"/>
  <c r="X41" i="49"/>
  <c r="X88" i="48"/>
  <c r="X84" i="48"/>
  <c r="P94" i="11"/>
  <c r="P90" i="11"/>
  <c r="E87" i="4"/>
  <c r="P33" i="6"/>
  <c r="U60" i="48"/>
  <c r="X59" i="48" s="1"/>
  <c r="X57" i="48"/>
  <c r="Z57" i="48" s="1"/>
  <c r="R107" i="11"/>
  <c r="P87" i="11"/>
  <c r="P85" i="11"/>
  <c r="P41" i="8"/>
  <c r="X104" i="48"/>
  <c r="P88" i="11"/>
  <c r="P84" i="11"/>
  <c r="P42" i="7"/>
  <c r="D87" i="4"/>
  <c r="X90" i="48"/>
  <c r="X99" i="48"/>
  <c r="P35" i="6"/>
  <c r="P36" i="7"/>
  <c r="X97" i="48"/>
  <c r="S58" i="10"/>
  <c r="P32" i="6"/>
  <c r="Q8" i="6" s="1"/>
  <c r="Q9" i="6" s="1"/>
  <c r="R26" i="6" s="1"/>
  <c r="S56" i="5"/>
  <c r="C35" i="2"/>
  <c r="P94" i="7"/>
  <c r="P33" i="8"/>
  <c r="C87" i="2"/>
  <c r="S54" i="9"/>
  <c r="P33" i="10"/>
  <c r="S56" i="9"/>
  <c r="F88" i="15"/>
  <c r="F89" i="15" s="1"/>
  <c r="F90" i="15" s="1"/>
  <c r="C35" i="4"/>
  <c r="P37" i="6"/>
  <c r="R43" i="6"/>
  <c r="P36" i="6"/>
  <c r="R40" i="6"/>
  <c r="P43" i="6"/>
  <c r="R32" i="6"/>
  <c r="P39" i="6"/>
  <c r="R39" i="6"/>
  <c r="X55" i="34"/>
  <c r="P35" i="7"/>
  <c r="X57" i="34"/>
  <c r="P42" i="6"/>
  <c r="S57" i="5"/>
  <c r="B35" i="2"/>
  <c r="C77" i="7"/>
  <c r="C78" i="7" s="1"/>
  <c r="S58" i="7"/>
  <c r="P34" i="9"/>
  <c r="P39" i="10"/>
  <c r="P42" i="10"/>
  <c r="P41" i="10"/>
  <c r="X35" i="49"/>
  <c r="U60" i="49"/>
  <c r="X58" i="49" s="1"/>
  <c r="X34" i="49"/>
  <c r="U108" i="49"/>
  <c r="X86" i="49" s="1"/>
  <c r="P93" i="10"/>
  <c r="P91" i="10"/>
  <c r="P94" i="10"/>
  <c r="X56" i="49"/>
  <c r="P90" i="10"/>
  <c r="C36" i="15"/>
  <c r="C37" i="15" s="1"/>
  <c r="C38" i="15" s="1"/>
  <c r="B87" i="4"/>
  <c r="P102" i="4" s="1"/>
  <c r="U102" i="14"/>
  <c r="D77" i="6"/>
  <c r="D78" i="6" s="1"/>
  <c r="S55" i="10"/>
  <c r="P36" i="8"/>
  <c r="S56" i="7"/>
  <c r="P34" i="7"/>
  <c r="X54" i="49"/>
  <c r="Z54" i="49" s="1"/>
  <c r="X36" i="49"/>
  <c r="P86" i="8"/>
  <c r="P88" i="10"/>
  <c r="D36" i="15"/>
  <c r="D37" i="15" s="1"/>
  <c r="D38" i="15" s="1"/>
  <c r="U96" i="12"/>
  <c r="X93" i="49"/>
  <c r="S58" i="6"/>
  <c r="D60" i="6" s="1"/>
  <c r="D61" i="6" s="1"/>
  <c r="P34" i="8"/>
  <c r="P88" i="8"/>
  <c r="X38" i="49"/>
  <c r="X37" i="49"/>
  <c r="F36" i="15"/>
  <c r="F37" i="15" s="1"/>
  <c r="F38" i="15" s="1"/>
  <c r="P40" i="7"/>
  <c r="P74" i="2"/>
  <c r="S73" i="2" s="1"/>
  <c r="X42" i="49"/>
  <c r="X72" i="34"/>
  <c r="X43" i="49"/>
  <c r="P86" i="9"/>
  <c r="B77" i="11"/>
  <c r="B78" i="11" s="1"/>
  <c r="X94" i="49"/>
  <c r="S57" i="7"/>
  <c r="X55" i="49"/>
  <c r="S55" i="7"/>
  <c r="B60" i="11"/>
  <c r="B61" i="11" s="1"/>
  <c r="B62" i="11" s="1"/>
  <c r="U58" i="11" s="1"/>
  <c r="C77" i="11"/>
  <c r="C78" i="11" s="1"/>
  <c r="P88" i="7"/>
  <c r="P86" i="7"/>
  <c r="P87" i="7"/>
  <c r="D88" i="15"/>
  <c r="D89" i="15" s="1"/>
  <c r="D90" i="15" s="1"/>
  <c r="C88" i="15"/>
  <c r="C89" i="15" s="1"/>
  <c r="C90" i="15" s="1"/>
  <c r="E88" i="15"/>
  <c r="E89" i="15" s="1"/>
  <c r="E90" i="15" s="1"/>
  <c r="U97" i="14"/>
  <c r="S57" i="9"/>
  <c r="R98" i="7"/>
  <c r="U94" i="12"/>
  <c r="U37" i="12"/>
  <c r="P108" i="13"/>
  <c r="H88" i="13"/>
  <c r="H89" i="13" s="1"/>
  <c r="H90" i="13" s="1"/>
  <c r="S35" i="14"/>
  <c r="U35" i="14" s="1"/>
  <c r="R94" i="7"/>
  <c r="S37" i="12"/>
  <c r="U97" i="12"/>
  <c r="U39" i="14"/>
  <c r="P108" i="12"/>
  <c r="P108" i="14"/>
  <c r="S106" i="14"/>
  <c r="U106" i="14" s="1"/>
  <c r="U88" i="12"/>
  <c r="P44" i="12"/>
  <c r="P106" i="7"/>
  <c r="W56" i="16"/>
  <c r="W57" i="16"/>
  <c r="W55" i="16"/>
  <c r="W54" i="16"/>
  <c r="W58" i="16"/>
  <c r="W59" i="16"/>
  <c r="T54" i="14"/>
  <c r="B62" i="14"/>
  <c r="G62" i="14"/>
  <c r="W56" i="17"/>
  <c r="W59" i="17"/>
  <c r="W55" i="17"/>
  <c r="W57" i="17"/>
  <c r="W54" i="17"/>
  <c r="W58" i="17"/>
  <c r="T54" i="13"/>
  <c r="B62" i="13"/>
  <c r="G62" i="13"/>
  <c r="W57" i="18"/>
  <c r="W55" i="18"/>
  <c r="W59" i="18"/>
  <c r="W56" i="18"/>
  <c r="W54" i="18"/>
  <c r="W58" i="18"/>
  <c r="R37" i="7"/>
  <c r="R41" i="8"/>
  <c r="W72" i="17"/>
  <c r="X72" i="17" s="1"/>
  <c r="W71" i="17"/>
  <c r="W73" i="17"/>
  <c r="X73" i="17" s="1"/>
  <c r="R87" i="7"/>
  <c r="U36" i="12"/>
  <c r="W71" i="18"/>
  <c r="W72" i="18"/>
  <c r="X72" i="18" s="1"/>
  <c r="W73" i="18"/>
  <c r="X73" i="18" s="1"/>
  <c r="R103" i="7"/>
  <c r="W72" i="16"/>
  <c r="X72" i="16" s="1"/>
  <c r="W71" i="16"/>
  <c r="W73" i="16"/>
  <c r="X73" i="16" s="1"/>
  <c r="B79" i="13"/>
  <c r="C79" i="13"/>
  <c r="D79" i="13"/>
  <c r="T71" i="13"/>
  <c r="S105" i="12"/>
  <c r="D79" i="14"/>
  <c r="B79" i="14"/>
  <c r="C79" i="14"/>
  <c r="T71" i="14"/>
  <c r="W72" i="15"/>
  <c r="X72" i="15" s="1"/>
  <c r="W73" i="15"/>
  <c r="X73" i="15" s="1"/>
  <c r="W71" i="15"/>
  <c r="S35" i="12"/>
  <c r="U35" i="12" s="1"/>
  <c r="S39" i="12"/>
  <c r="U39" i="12" s="1"/>
  <c r="H88" i="12"/>
  <c r="H89" i="12" s="1"/>
  <c r="H90" i="12" s="1"/>
  <c r="U34" i="12"/>
  <c r="U101" i="12"/>
  <c r="U92" i="12"/>
  <c r="B79" i="12"/>
  <c r="D79" i="12"/>
  <c r="T71" i="12"/>
  <c r="C79" i="12"/>
  <c r="U91" i="12"/>
  <c r="U102" i="12"/>
  <c r="S107" i="12"/>
  <c r="U107" i="12" s="1"/>
  <c r="U104" i="12"/>
  <c r="G62" i="12"/>
  <c r="B62" i="12"/>
  <c r="T54" i="12"/>
  <c r="R33" i="8"/>
  <c r="R93" i="10"/>
  <c r="P105" i="7"/>
  <c r="R92" i="7"/>
  <c r="P98" i="7"/>
  <c r="T32" i="17"/>
  <c r="U8" i="17" s="1"/>
  <c r="U9" i="17" s="1"/>
  <c r="P96" i="7"/>
  <c r="R100" i="7"/>
  <c r="T32" i="15"/>
  <c r="U8" i="15" s="1"/>
  <c r="U9" i="15" s="1"/>
  <c r="V13" i="15" s="1"/>
  <c r="P104" i="7"/>
  <c r="R89" i="7"/>
  <c r="P102" i="8"/>
  <c r="R90" i="7"/>
  <c r="T32" i="28"/>
  <c r="U8" i="28" s="1"/>
  <c r="U9" i="28" s="1"/>
  <c r="R95" i="7"/>
  <c r="R104" i="7"/>
  <c r="P97" i="7"/>
  <c r="R85" i="7"/>
  <c r="S85" i="7" s="1"/>
  <c r="U85" i="7" s="1"/>
  <c r="R93" i="7"/>
  <c r="P105" i="10"/>
  <c r="R37" i="9"/>
  <c r="P102" i="7"/>
  <c r="R107" i="7"/>
  <c r="R88" i="7"/>
  <c r="P103" i="9"/>
  <c r="R39" i="8"/>
  <c r="R101" i="10"/>
  <c r="B87" i="2"/>
  <c r="R103" i="8"/>
  <c r="P42" i="9"/>
  <c r="P107" i="7"/>
  <c r="P99" i="7"/>
  <c r="R91" i="7"/>
  <c r="R106" i="7"/>
  <c r="R36" i="9"/>
  <c r="R37" i="8"/>
  <c r="R40" i="8"/>
  <c r="G35" i="2"/>
  <c r="R102" i="10"/>
  <c r="R41" i="10"/>
  <c r="R42" i="8"/>
  <c r="R35" i="7"/>
  <c r="R101" i="8"/>
  <c r="R34" i="8"/>
  <c r="R86" i="10"/>
  <c r="R42" i="7"/>
  <c r="R34" i="10"/>
  <c r="R35" i="8"/>
  <c r="S35" i="8" s="1"/>
  <c r="U35" i="8" s="1"/>
  <c r="R38" i="7"/>
  <c r="C79" i="9"/>
  <c r="E60" i="8"/>
  <c r="E61" i="8" s="1"/>
  <c r="G87" i="2"/>
  <c r="Y8" i="34"/>
  <c r="Y9" i="34" s="1"/>
  <c r="Z18" i="34" s="1"/>
  <c r="R38" i="8"/>
  <c r="P98" i="10"/>
  <c r="R43" i="7"/>
  <c r="T32" i="18"/>
  <c r="U8" i="18" s="1"/>
  <c r="U9" i="18" s="1"/>
  <c r="F60" i="8"/>
  <c r="F61" i="8" s="1"/>
  <c r="R43" i="8"/>
  <c r="R32" i="8"/>
  <c r="R33" i="7"/>
  <c r="S33" i="7" s="1"/>
  <c r="U33" i="7" s="1"/>
  <c r="R87" i="8"/>
  <c r="S87" i="8" s="1"/>
  <c r="U87" i="8" s="1"/>
  <c r="R36" i="8"/>
  <c r="R41" i="9"/>
  <c r="R39" i="9"/>
  <c r="P74" i="5"/>
  <c r="S71" i="5"/>
  <c r="R96" i="9"/>
  <c r="R98" i="9"/>
  <c r="R95" i="9"/>
  <c r="P97" i="9"/>
  <c r="P102" i="9"/>
  <c r="P94" i="9"/>
  <c r="R89" i="9"/>
  <c r="R93" i="9"/>
  <c r="R86" i="9"/>
  <c r="P100" i="9"/>
  <c r="P95" i="9"/>
  <c r="R94" i="9"/>
  <c r="R101" i="9"/>
  <c r="R104" i="9"/>
  <c r="P105" i="9"/>
  <c r="P96" i="9"/>
  <c r="R106" i="9"/>
  <c r="R105" i="9"/>
  <c r="R90" i="9"/>
  <c r="P104" i="9"/>
  <c r="P98" i="9"/>
  <c r="P87" i="9"/>
  <c r="R103" i="9"/>
  <c r="R85" i="9"/>
  <c r="S85" i="9" s="1"/>
  <c r="U85" i="9" s="1"/>
  <c r="R102" i="9"/>
  <c r="P106" i="9"/>
  <c r="P91" i="9"/>
  <c r="P90" i="9"/>
  <c r="R100" i="9"/>
  <c r="R107" i="9"/>
  <c r="R88" i="9"/>
  <c r="P84" i="9"/>
  <c r="P88" i="9"/>
  <c r="P93" i="9"/>
  <c r="R99" i="9"/>
  <c r="R84" i="9"/>
  <c r="R87" i="9"/>
  <c r="P89" i="9"/>
  <c r="P92" i="9"/>
  <c r="P107" i="9"/>
  <c r="R92" i="8"/>
  <c r="P101" i="9"/>
  <c r="S59" i="10"/>
  <c r="S54" i="10"/>
  <c r="O84" i="5"/>
  <c r="I87" i="5"/>
  <c r="P99" i="9"/>
  <c r="P40" i="8"/>
  <c r="P43" i="8"/>
  <c r="P38" i="8"/>
  <c r="P42" i="8"/>
  <c r="P39" i="8"/>
  <c r="P32" i="8"/>
  <c r="R89" i="10"/>
  <c r="R88" i="10"/>
  <c r="R84" i="10"/>
  <c r="P97" i="10"/>
  <c r="P87" i="10"/>
  <c r="R98" i="10"/>
  <c r="R106" i="10"/>
  <c r="R100" i="10"/>
  <c r="P106" i="10"/>
  <c r="P86" i="10"/>
  <c r="P89" i="10"/>
  <c r="R85" i="10"/>
  <c r="R99" i="10"/>
  <c r="R92" i="10"/>
  <c r="S92" i="10" s="1"/>
  <c r="U92" i="10" s="1"/>
  <c r="P99" i="10"/>
  <c r="P85" i="10"/>
  <c r="P84" i="10"/>
  <c r="R104" i="10"/>
  <c r="R107" i="10"/>
  <c r="R87" i="10"/>
  <c r="P95" i="10"/>
  <c r="P104" i="10"/>
  <c r="P100" i="10"/>
  <c r="R94" i="10"/>
  <c r="R103" i="10"/>
  <c r="R95" i="10"/>
  <c r="P96" i="10"/>
  <c r="P102" i="10"/>
  <c r="P103" i="10"/>
  <c r="R91" i="10"/>
  <c r="R90" i="10"/>
  <c r="R105" i="10"/>
  <c r="P107" i="10"/>
  <c r="P101" i="10"/>
  <c r="B79" i="9"/>
  <c r="P104" i="8"/>
  <c r="R97" i="9"/>
  <c r="R97" i="10"/>
  <c r="P106" i="8"/>
  <c r="R91" i="9"/>
  <c r="E35" i="2"/>
  <c r="R96" i="10"/>
  <c r="P43" i="9"/>
  <c r="P99" i="8"/>
  <c r="R92" i="9"/>
  <c r="O32" i="5"/>
  <c r="H35" i="5"/>
  <c r="W101" i="18"/>
  <c r="W102" i="18"/>
  <c r="W93" i="18"/>
  <c r="P38" i="9"/>
  <c r="W96" i="17"/>
  <c r="W88" i="17"/>
  <c r="W104" i="17"/>
  <c r="R89" i="8"/>
  <c r="R90" i="8"/>
  <c r="R84" i="8"/>
  <c r="R42" i="10"/>
  <c r="R37" i="10"/>
  <c r="P36" i="10"/>
  <c r="R38" i="10"/>
  <c r="R33" i="10"/>
  <c r="R35" i="10"/>
  <c r="P32" i="10"/>
  <c r="R36" i="10"/>
  <c r="P38" i="10"/>
  <c r="R40" i="10"/>
  <c r="S40" i="10" s="1"/>
  <c r="U40" i="10" s="1"/>
  <c r="P34" i="10"/>
  <c r="R32" i="10"/>
  <c r="P43" i="10"/>
  <c r="R39" i="10"/>
  <c r="R43" i="10"/>
  <c r="P37" i="10"/>
  <c r="P89" i="8"/>
  <c r="H36" i="12"/>
  <c r="H37" i="12" s="1"/>
  <c r="B36" i="12"/>
  <c r="B37" i="12" s="1"/>
  <c r="E87" i="2"/>
  <c r="C35" i="5"/>
  <c r="S59" i="4"/>
  <c r="D35" i="2"/>
  <c r="P43" i="7"/>
  <c r="R32" i="7"/>
  <c r="R39" i="7"/>
  <c r="S73" i="5"/>
  <c r="T71" i="9"/>
  <c r="D79" i="9"/>
  <c r="C60" i="8"/>
  <c r="C61" i="8" s="1"/>
  <c r="B38" i="16"/>
  <c r="H38" i="16"/>
  <c r="E87" i="5"/>
  <c r="P32" i="9"/>
  <c r="R33" i="9"/>
  <c r="S33" i="9" s="1"/>
  <c r="U33" i="9" s="1"/>
  <c r="R38" i="9"/>
  <c r="P96" i="8"/>
  <c r="P93" i="8"/>
  <c r="R100" i="8"/>
  <c r="R97" i="8"/>
  <c r="R99" i="8"/>
  <c r="H38" i="17"/>
  <c r="B38" i="17"/>
  <c r="B36" i="14"/>
  <c r="B37" i="14" s="1"/>
  <c r="H36" i="14"/>
  <c r="H37" i="14" s="1"/>
  <c r="B38" i="20"/>
  <c r="E35" i="5"/>
  <c r="T84" i="16"/>
  <c r="I90" i="16"/>
  <c r="U54" i="7"/>
  <c r="P101" i="7"/>
  <c r="P100" i="7"/>
  <c r="P93" i="7"/>
  <c r="R97" i="7"/>
  <c r="R86" i="7"/>
  <c r="R96" i="7"/>
  <c r="P38" i="7"/>
  <c r="R34" i="7"/>
  <c r="B60" i="8"/>
  <c r="B61" i="8" s="1"/>
  <c r="F87" i="5"/>
  <c r="I90" i="17"/>
  <c r="W91" i="17" s="1"/>
  <c r="T84" i="17"/>
  <c r="B36" i="13"/>
  <c r="B37" i="13" s="1"/>
  <c r="H36" i="13"/>
  <c r="H37" i="13" s="1"/>
  <c r="F36" i="13"/>
  <c r="F37" i="13" s="1"/>
  <c r="F38" i="13" s="1"/>
  <c r="D36" i="13"/>
  <c r="D37" i="13" s="1"/>
  <c r="D38" i="13" s="1"/>
  <c r="G36" i="13"/>
  <c r="G37" i="13" s="1"/>
  <c r="G38" i="13" s="1"/>
  <c r="C36" i="13"/>
  <c r="C37" i="13" s="1"/>
  <c r="C38" i="13" s="1"/>
  <c r="E36" i="13"/>
  <c r="E37" i="13" s="1"/>
  <c r="E38" i="13" s="1"/>
  <c r="P39" i="9"/>
  <c r="R43" i="9"/>
  <c r="R35" i="9"/>
  <c r="P100" i="8"/>
  <c r="P91" i="8"/>
  <c r="R107" i="8"/>
  <c r="R104" i="8"/>
  <c r="R91" i="8"/>
  <c r="H35" i="2"/>
  <c r="O32" i="2"/>
  <c r="B38" i="15"/>
  <c r="H38" i="15"/>
  <c r="P103" i="7"/>
  <c r="P95" i="7"/>
  <c r="P92" i="7"/>
  <c r="R99" i="7"/>
  <c r="R102" i="7"/>
  <c r="R84" i="7"/>
  <c r="P41" i="7"/>
  <c r="R36" i="7"/>
  <c r="D60" i="8"/>
  <c r="D61" i="8" s="1"/>
  <c r="B88" i="14"/>
  <c r="B89" i="14" s="1"/>
  <c r="B90" i="14" s="1"/>
  <c r="I88" i="14"/>
  <c r="I89" i="14" s="1"/>
  <c r="T32" i="16"/>
  <c r="U8" i="16" s="1"/>
  <c r="U9" i="16" s="1"/>
  <c r="P35" i="9"/>
  <c r="R42" i="9"/>
  <c r="R40" i="9"/>
  <c r="P92" i="8"/>
  <c r="P90" i="8"/>
  <c r="R105" i="8"/>
  <c r="R94" i="8"/>
  <c r="R95" i="8"/>
  <c r="B88" i="13"/>
  <c r="B89" i="13" s="1"/>
  <c r="B90" i="13" s="1"/>
  <c r="F88" i="13"/>
  <c r="F89" i="13" s="1"/>
  <c r="F90" i="13" s="1"/>
  <c r="E88" i="13"/>
  <c r="E89" i="13" s="1"/>
  <c r="E90" i="13" s="1"/>
  <c r="D88" i="13"/>
  <c r="D89" i="13" s="1"/>
  <c r="D90" i="13" s="1"/>
  <c r="I88" i="13"/>
  <c r="I89" i="13" s="1"/>
  <c r="C88" i="13"/>
  <c r="C89" i="13" s="1"/>
  <c r="C90" i="13" s="1"/>
  <c r="G88" i="13"/>
  <c r="G89" i="13" s="1"/>
  <c r="G90" i="13" s="1"/>
  <c r="I87" i="4"/>
  <c r="O84" i="4"/>
  <c r="O32" i="4"/>
  <c r="H35" i="4"/>
  <c r="P35" i="10"/>
  <c r="D87" i="2"/>
  <c r="P60" i="4"/>
  <c r="F35" i="2"/>
  <c r="P90" i="7"/>
  <c r="P91" i="7"/>
  <c r="P84" i="7"/>
  <c r="R101" i="7"/>
  <c r="R105" i="7"/>
  <c r="G19" i="47"/>
  <c r="F19" i="47" s="1"/>
  <c r="D20" i="47"/>
  <c r="P32" i="7"/>
  <c r="Q8" i="7" s="1"/>
  <c r="Q9" i="7" s="1"/>
  <c r="P74" i="4"/>
  <c r="S71" i="4" s="1"/>
  <c r="B35" i="4"/>
  <c r="P37" i="9"/>
  <c r="R34" i="9"/>
  <c r="P97" i="8"/>
  <c r="P98" i="8"/>
  <c r="P107" i="8"/>
  <c r="R106" i="8"/>
  <c r="R96" i="8"/>
  <c r="R102" i="8"/>
  <c r="C87" i="5"/>
  <c r="T32" i="27"/>
  <c r="U8" i="27" s="1"/>
  <c r="U9" i="27" s="1"/>
  <c r="H38" i="28"/>
  <c r="B38" i="28"/>
  <c r="O84" i="2"/>
  <c r="I87" i="2"/>
  <c r="D35" i="5"/>
  <c r="W98" i="16"/>
  <c r="W100" i="16"/>
  <c r="W96" i="16"/>
  <c r="W84" i="16"/>
  <c r="W93" i="16"/>
  <c r="W86" i="16"/>
  <c r="W90" i="16"/>
  <c r="W101" i="16"/>
  <c r="W104" i="16"/>
  <c r="W89" i="16"/>
  <c r="W92" i="16"/>
  <c r="W106" i="16"/>
  <c r="W107" i="16"/>
  <c r="W97" i="16"/>
  <c r="W95" i="16"/>
  <c r="W91" i="16"/>
  <c r="W102" i="16"/>
  <c r="W94" i="16"/>
  <c r="W105" i="16"/>
  <c r="W99" i="16"/>
  <c r="W87" i="16"/>
  <c r="W88" i="16"/>
  <c r="W103" i="16"/>
  <c r="W85" i="16"/>
  <c r="S56" i="4"/>
  <c r="S57" i="4"/>
  <c r="D87" i="5"/>
  <c r="H14" i="47"/>
  <c r="Y17" i="45" s="1"/>
  <c r="E18" i="47"/>
  <c r="P39" i="7"/>
  <c r="R41" i="7"/>
  <c r="S72" i="4"/>
  <c r="U72" i="4" s="1"/>
  <c r="P36" i="9"/>
  <c r="R32" i="9"/>
  <c r="P84" i="8"/>
  <c r="P101" i="8"/>
  <c r="P103" i="8"/>
  <c r="R93" i="8"/>
  <c r="R85" i="8"/>
  <c r="R88" i="8"/>
  <c r="B79" i="8"/>
  <c r="F87" i="2"/>
  <c r="T84" i="28"/>
  <c r="I90" i="28"/>
  <c r="W104" i="28" s="1"/>
  <c r="P60" i="2"/>
  <c r="S54" i="2" s="1"/>
  <c r="S58" i="4"/>
  <c r="U58" i="4" s="1"/>
  <c r="P37" i="7"/>
  <c r="R40" i="7"/>
  <c r="H38" i="18"/>
  <c r="B38" i="18"/>
  <c r="B38" i="30"/>
  <c r="T84" i="15"/>
  <c r="I90" i="18"/>
  <c r="W105" i="18" s="1"/>
  <c r="T84" i="18"/>
  <c r="P40" i="9"/>
  <c r="P41" i="9"/>
  <c r="P94" i="8"/>
  <c r="P105" i="8"/>
  <c r="P95" i="8"/>
  <c r="R98" i="8"/>
  <c r="R86" i="8"/>
  <c r="F35" i="5"/>
  <c r="U44" i="34"/>
  <c r="X37" i="34" s="1"/>
  <c r="G21" i="46"/>
  <c r="F21" i="46" s="1"/>
  <c r="D22" i="46"/>
  <c r="H12" i="46"/>
  <c r="W19" i="45" s="1"/>
  <c r="E20" i="46"/>
  <c r="R102" i="6"/>
  <c r="R85" i="6"/>
  <c r="R91" i="6"/>
  <c r="R96" i="6"/>
  <c r="P90" i="6"/>
  <c r="P100" i="6"/>
  <c r="U108" i="34"/>
  <c r="X95" i="34" s="1"/>
  <c r="X59" i="26"/>
  <c r="Z59" i="26" s="1"/>
  <c r="P89" i="6"/>
  <c r="X57" i="26"/>
  <c r="Z57" i="26" s="1"/>
  <c r="X54" i="15"/>
  <c r="Z54" i="15" s="1"/>
  <c r="U60" i="15"/>
  <c r="X59" i="28"/>
  <c r="Z59" i="28" s="1"/>
  <c r="X55" i="31"/>
  <c r="Z55" i="31" s="1"/>
  <c r="X107" i="34"/>
  <c r="X59" i="15"/>
  <c r="Z59" i="15" s="1"/>
  <c r="R104" i="6"/>
  <c r="R87" i="6"/>
  <c r="P103" i="6"/>
  <c r="X58" i="15"/>
  <c r="Z58" i="15" s="1"/>
  <c r="X55" i="28"/>
  <c r="Z55" i="28" s="1"/>
  <c r="X56" i="31"/>
  <c r="Z56" i="31" s="1"/>
  <c r="X84" i="34"/>
  <c r="Z84" i="34" s="1"/>
  <c r="R84" i="6"/>
  <c r="R88" i="6"/>
  <c r="R100" i="6"/>
  <c r="R101" i="6"/>
  <c r="P91" i="6"/>
  <c r="X57" i="15"/>
  <c r="Z57" i="15" s="1"/>
  <c r="X58" i="28"/>
  <c r="Z58" i="28" s="1"/>
  <c r="X54" i="31"/>
  <c r="Z54" i="31" s="1"/>
  <c r="U60" i="31"/>
  <c r="P96" i="6"/>
  <c r="X97" i="34"/>
  <c r="X54" i="26"/>
  <c r="Z54" i="26" s="1"/>
  <c r="U60" i="26"/>
  <c r="X56" i="15"/>
  <c r="Z56" i="15" s="1"/>
  <c r="X56" i="28"/>
  <c r="Z56" i="28" s="1"/>
  <c r="X57" i="31"/>
  <c r="Z57" i="31" s="1"/>
  <c r="R103" i="6"/>
  <c r="X55" i="26"/>
  <c r="Z55" i="26" s="1"/>
  <c r="X55" i="15"/>
  <c r="Z55" i="15" s="1"/>
  <c r="X54" i="28"/>
  <c r="Z54" i="28" s="1"/>
  <c r="U60" i="28"/>
  <c r="X59" i="31"/>
  <c r="Z59" i="31" s="1"/>
  <c r="X90" i="34"/>
  <c r="P85" i="6"/>
  <c r="R98" i="6"/>
  <c r="R90" i="6"/>
  <c r="R92" i="6"/>
  <c r="P93" i="6"/>
  <c r="X56" i="26"/>
  <c r="Z56" i="26" s="1"/>
  <c r="X57" i="28"/>
  <c r="Z57" i="28" s="1"/>
  <c r="X58" i="31"/>
  <c r="Z58" i="31" s="1"/>
  <c r="X106" i="34"/>
  <c r="X105" i="34"/>
  <c r="P98" i="6"/>
  <c r="P102" i="6"/>
  <c r="R94" i="6"/>
  <c r="R107" i="6"/>
  <c r="R95" i="6"/>
  <c r="R89" i="6"/>
  <c r="P107" i="6"/>
  <c r="X58" i="26"/>
  <c r="Z58" i="26" s="1"/>
  <c r="X92" i="34"/>
  <c r="X86" i="34"/>
  <c r="P97" i="6"/>
  <c r="P87" i="6"/>
  <c r="P88" i="6"/>
  <c r="R105" i="6"/>
  <c r="R93" i="6"/>
  <c r="R99" i="6"/>
  <c r="P86" i="6"/>
  <c r="P106" i="6"/>
  <c r="P84" i="6"/>
  <c r="P92" i="6"/>
  <c r="P104" i="6"/>
  <c r="R106" i="6"/>
  <c r="R97" i="6"/>
  <c r="R86" i="6"/>
  <c r="P95" i="6"/>
  <c r="P101" i="6"/>
  <c r="P105" i="6"/>
  <c r="P94" i="6"/>
  <c r="P29" i="10"/>
  <c r="O29" i="10"/>
  <c r="Q9" i="10"/>
  <c r="Z59" i="3"/>
  <c r="Z39" i="3"/>
  <c r="Z37" i="3"/>
  <c r="T33" i="3"/>
  <c r="Z38" i="3"/>
  <c r="T84" i="29" l="1"/>
  <c r="I90" i="29"/>
  <c r="W90" i="29" s="1"/>
  <c r="H38" i="27"/>
  <c r="W106" i="29"/>
  <c r="H38" i="30"/>
  <c r="W32" i="30" s="1"/>
  <c r="T32" i="30"/>
  <c r="U8" i="30" s="1"/>
  <c r="U9" i="30" s="1"/>
  <c r="V7" i="30" s="1"/>
  <c r="S87" i="19"/>
  <c r="I93" i="52"/>
  <c r="Z87" i="52" s="1"/>
  <c r="S89" i="19"/>
  <c r="S104" i="19"/>
  <c r="H93" i="52"/>
  <c r="Z94" i="52" s="1"/>
  <c r="S91" i="19"/>
  <c r="S107" i="19"/>
  <c r="S105" i="19"/>
  <c r="I88" i="30"/>
  <c r="I89" i="30" s="1"/>
  <c r="F88" i="30"/>
  <c r="F89" i="30" s="1"/>
  <c r="F90" i="30" s="1"/>
  <c r="G88" i="30"/>
  <c r="G89" i="30" s="1"/>
  <c r="G90" i="30" s="1"/>
  <c r="C88" i="30"/>
  <c r="C89" i="30" s="1"/>
  <c r="C90" i="30" s="1"/>
  <c r="B88" i="30"/>
  <c r="B89" i="30" s="1"/>
  <c r="E88" i="30"/>
  <c r="E89" i="30" s="1"/>
  <c r="E90" i="30" s="1"/>
  <c r="D88" i="30"/>
  <c r="D89" i="30" s="1"/>
  <c r="D90" i="30" s="1"/>
  <c r="S90" i="19"/>
  <c r="H88" i="19" s="1"/>
  <c r="H89" i="19" s="1"/>
  <c r="S88" i="19"/>
  <c r="S106" i="19"/>
  <c r="S84" i="19"/>
  <c r="B88" i="22"/>
  <c r="B89" i="22" s="1"/>
  <c r="B90" i="22" s="1"/>
  <c r="B36" i="26"/>
  <c r="B37" i="26" s="1"/>
  <c r="B38" i="26" s="1"/>
  <c r="H88" i="30"/>
  <c r="H89" i="30" s="1"/>
  <c r="H90" i="30" s="1"/>
  <c r="Y84" i="52"/>
  <c r="Z86" i="52" s="1"/>
  <c r="D79" i="8"/>
  <c r="AC41" i="52"/>
  <c r="AE41" i="52" s="1"/>
  <c r="AC36" i="52"/>
  <c r="AE36" i="52" s="1"/>
  <c r="AC34" i="52"/>
  <c r="AE34" i="52" s="1"/>
  <c r="AC43" i="52"/>
  <c r="AE43" i="52" s="1"/>
  <c r="AC39" i="52"/>
  <c r="AE39" i="52" s="1"/>
  <c r="AC33" i="52"/>
  <c r="AE33" i="52" s="1"/>
  <c r="AC38" i="52"/>
  <c r="AE38" i="52" s="1"/>
  <c r="AC32" i="52"/>
  <c r="AE32" i="52" s="1"/>
  <c r="AC8" i="52"/>
  <c r="AC9" i="52" s="1"/>
  <c r="Z44" i="52"/>
  <c r="AC40" i="52"/>
  <c r="AE40" i="52" s="1"/>
  <c r="AC42" i="52"/>
  <c r="AE42" i="52" s="1"/>
  <c r="AB59" i="52"/>
  <c r="AB57" i="52"/>
  <c r="AB56" i="52"/>
  <c r="AB58" i="52"/>
  <c r="AB54" i="52"/>
  <c r="AB55" i="52"/>
  <c r="AC37" i="52"/>
  <c r="AE37" i="52" s="1"/>
  <c r="AC35" i="52"/>
  <c r="AE35" i="52" s="1"/>
  <c r="F63" i="50"/>
  <c r="F64" i="50" s="1"/>
  <c r="T71" i="8"/>
  <c r="I90" i="15"/>
  <c r="W107" i="15" s="1"/>
  <c r="W101" i="15"/>
  <c r="W93" i="15"/>
  <c r="X93" i="15" s="1"/>
  <c r="F88" i="32"/>
  <c r="F89" i="32" s="1"/>
  <c r="F90" i="32" s="1"/>
  <c r="C88" i="22"/>
  <c r="C89" i="22" s="1"/>
  <c r="C90" i="22" s="1"/>
  <c r="G88" i="32"/>
  <c r="G89" i="32" s="1"/>
  <c r="G90" i="32" s="1"/>
  <c r="F88" i="22"/>
  <c r="F89" i="22" s="1"/>
  <c r="F90" i="22" s="1"/>
  <c r="B60" i="5"/>
  <c r="B61" i="5" s="1"/>
  <c r="D88" i="22"/>
  <c r="D89" i="22" s="1"/>
  <c r="D90" i="22" s="1"/>
  <c r="I88" i="22"/>
  <c r="I89" i="22" s="1"/>
  <c r="S89" i="27"/>
  <c r="S90" i="27"/>
  <c r="E88" i="22"/>
  <c r="E89" i="22" s="1"/>
  <c r="E90" i="22" s="1"/>
  <c r="S99" i="27"/>
  <c r="S91" i="27"/>
  <c r="S84" i="26"/>
  <c r="S85" i="26"/>
  <c r="W92" i="29"/>
  <c r="X92" i="29" s="1"/>
  <c r="Z92" i="29" s="1"/>
  <c r="S96" i="27"/>
  <c r="S98" i="27"/>
  <c r="H88" i="32"/>
  <c r="H89" i="32" s="1"/>
  <c r="H90" i="32" s="1"/>
  <c r="S104" i="27"/>
  <c r="S85" i="27"/>
  <c r="S100" i="27"/>
  <c r="S103" i="26"/>
  <c r="S92" i="26"/>
  <c r="U93" i="22"/>
  <c r="H88" i="22"/>
  <c r="H89" i="22" s="1"/>
  <c r="H90" i="22" s="1"/>
  <c r="G88" i="22"/>
  <c r="G89" i="22" s="1"/>
  <c r="S101" i="27"/>
  <c r="S105" i="27"/>
  <c r="C88" i="32"/>
  <c r="C89" i="32" s="1"/>
  <c r="S107" i="26"/>
  <c r="D88" i="32"/>
  <c r="D89" i="32" s="1"/>
  <c r="D90" i="32" s="1"/>
  <c r="E88" i="32"/>
  <c r="E89" i="32" s="1"/>
  <c r="T84" i="31"/>
  <c r="I88" i="32"/>
  <c r="I89" i="32" s="1"/>
  <c r="S86" i="26"/>
  <c r="I90" i="31"/>
  <c r="W96" i="31" s="1"/>
  <c r="X96" i="31" s="1"/>
  <c r="Z96" i="31" s="1"/>
  <c r="S95" i="26"/>
  <c r="H38" i="20"/>
  <c r="W42" i="20" s="1"/>
  <c r="W97" i="29"/>
  <c r="X97" i="29" s="1"/>
  <c r="Z97" i="29" s="1"/>
  <c r="B88" i="32"/>
  <c r="B89" i="32" s="1"/>
  <c r="B90" i="32" s="1"/>
  <c r="F60" i="5"/>
  <c r="F61" i="5" s="1"/>
  <c r="S105" i="26"/>
  <c r="T32" i="20"/>
  <c r="U8" i="20" s="1"/>
  <c r="U9" i="20" s="1"/>
  <c r="D60" i="11"/>
  <c r="D61" i="11" s="1"/>
  <c r="D62" i="11" s="1"/>
  <c r="G60" i="11"/>
  <c r="G61" i="11" s="1"/>
  <c r="C60" i="11"/>
  <c r="C61" i="11" s="1"/>
  <c r="C62" i="11" s="1"/>
  <c r="U56" i="11" s="1"/>
  <c r="B79" i="7"/>
  <c r="E60" i="11"/>
  <c r="E61" i="11" s="1"/>
  <c r="E62" i="11" s="1"/>
  <c r="G88" i="25"/>
  <c r="G89" i="25" s="1"/>
  <c r="C36" i="26"/>
  <c r="C37" i="26" s="1"/>
  <c r="C38" i="26" s="1"/>
  <c r="H36" i="26"/>
  <c r="H37" i="26" s="1"/>
  <c r="G62" i="21"/>
  <c r="G36" i="26"/>
  <c r="G37" i="26" s="1"/>
  <c r="T84" i="20"/>
  <c r="Z3" i="34"/>
  <c r="F62" i="21"/>
  <c r="E36" i="26"/>
  <c r="E37" i="26" s="1"/>
  <c r="E38" i="26" s="1"/>
  <c r="H88" i="25"/>
  <c r="H89" i="25" s="1"/>
  <c r="T54" i="21"/>
  <c r="C62" i="21"/>
  <c r="B62" i="21"/>
  <c r="E62" i="21"/>
  <c r="S101" i="21"/>
  <c r="G62" i="29"/>
  <c r="W54" i="29" s="1"/>
  <c r="S102" i="21"/>
  <c r="S87" i="21"/>
  <c r="H38" i="22"/>
  <c r="W34" i="22" s="1"/>
  <c r="I90" i="20"/>
  <c r="W86" i="20" s="1"/>
  <c r="X86" i="20" s="1"/>
  <c r="Z86" i="20" s="1"/>
  <c r="S94" i="21"/>
  <c r="S103" i="21"/>
  <c r="T32" i="22"/>
  <c r="U8" i="22" s="1"/>
  <c r="U9" i="22" s="1"/>
  <c r="V25" i="22" s="1"/>
  <c r="S96" i="21"/>
  <c r="S97" i="21"/>
  <c r="D88" i="25"/>
  <c r="D89" i="25" s="1"/>
  <c r="D90" i="25" s="1"/>
  <c r="D36" i="26"/>
  <c r="D37" i="26" s="1"/>
  <c r="D38" i="26" s="1"/>
  <c r="F36" i="26"/>
  <c r="F37" i="26" s="1"/>
  <c r="S104" i="21"/>
  <c r="S98" i="21"/>
  <c r="S95" i="21"/>
  <c r="T32" i="31"/>
  <c r="U8" i="31" s="1"/>
  <c r="U9" i="31" s="1"/>
  <c r="V13" i="31" s="1"/>
  <c r="H38" i="31"/>
  <c r="W39" i="31" s="1"/>
  <c r="G88" i="14"/>
  <c r="G89" i="14" s="1"/>
  <c r="G90" i="14" s="1"/>
  <c r="S99" i="21"/>
  <c r="I88" i="25"/>
  <c r="I89" i="25" s="1"/>
  <c r="S84" i="21"/>
  <c r="S107" i="21"/>
  <c r="S105" i="21"/>
  <c r="S86" i="21"/>
  <c r="S100" i="21"/>
  <c r="S85" i="21"/>
  <c r="S88" i="21"/>
  <c r="W102" i="29"/>
  <c r="W89" i="29"/>
  <c r="X89" i="29" s="1"/>
  <c r="Z89" i="29" s="1"/>
  <c r="W100" i="29"/>
  <c r="X100" i="29" s="1"/>
  <c r="Z100" i="29" s="1"/>
  <c r="D88" i="14"/>
  <c r="D89" i="14" s="1"/>
  <c r="D90" i="14" s="1"/>
  <c r="B88" i="25"/>
  <c r="B89" i="25" s="1"/>
  <c r="B36" i="29"/>
  <c r="B37" i="29" s="1"/>
  <c r="G36" i="29"/>
  <c r="G37" i="29" s="1"/>
  <c r="G38" i="29" s="1"/>
  <c r="F36" i="29"/>
  <c r="F37" i="29" s="1"/>
  <c r="F38" i="29" s="1"/>
  <c r="E36" i="29"/>
  <c r="E37" i="29" s="1"/>
  <c r="H36" i="29"/>
  <c r="H37" i="29" s="1"/>
  <c r="C36" i="29"/>
  <c r="C37" i="29" s="1"/>
  <c r="C38" i="29" s="1"/>
  <c r="D36" i="29"/>
  <c r="D37" i="29" s="1"/>
  <c r="D38" i="29" s="1"/>
  <c r="W93" i="29"/>
  <c r="X93" i="29" s="1"/>
  <c r="Z93" i="29" s="1"/>
  <c r="W87" i="29"/>
  <c r="X87" i="29" s="1"/>
  <c r="Z87" i="29" s="1"/>
  <c r="W94" i="29"/>
  <c r="X94" i="29" s="1"/>
  <c r="Z94" i="29" s="1"/>
  <c r="W91" i="29"/>
  <c r="X91" i="29" s="1"/>
  <c r="Z91" i="29" s="1"/>
  <c r="W88" i="29"/>
  <c r="W101" i="29"/>
  <c r="X101" i="29" s="1"/>
  <c r="Z101" i="29" s="1"/>
  <c r="C63" i="50"/>
  <c r="C64" i="50" s="1"/>
  <c r="C65" i="50" s="1"/>
  <c r="D36" i="19"/>
  <c r="D37" i="19" s="1"/>
  <c r="D38" i="19" s="1"/>
  <c r="B36" i="19"/>
  <c r="B37" i="19" s="1"/>
  <c r="H36" i="19"/>
  <c r="H37" i="19" s="1"/>
  <c r="F36" i="19"/>
  <c r="F37" i="19" s="1"/>
  <c r="F38" i="19" s="1"/>
  <c r="E36" i="19"/>
  <c r="E37" i="19" s="1"/>
  <c r="E38" i="19" s="1"/>
  <c r="C36" i="19"/>
  <c r="C37" i="19" s="1"/>
  <c r="C38" i="19" s="1"/>
  <c r="G36" i="19"/>
  <c r="G37" i="19" s="1"/>
  <c r="D36" i="32"/>
  <c r="D37" i="32" s="1"/>
  <c r="C36" i="32"/>
  <c r="C37" i="32" s="1"/>
  <c r="E36" i="32"/>
  <c r="E37" i="32" s="1"/>
  <c r="B36" i="32"/>
  <c r="B37" i="32" s="1"/>
  <c r="F36" i="32"/>
  <c r="F37" i="32" s="1"/>
  <c r="H36" i="32"/>
  <c r="H37" i="32" s="1"/>
  <c r="G36" i="32"/>
  <c r="G37" i="32" s="1"/>
  <c r="G38" i="32" s="1"/>
  <c r="W103" i="29"/>
  <c r="X103" i="29" s="1"/>
  <c r="Z103" i="29" s="1"/>
  <c r="G63" i="50"/>
  <c r="G64" i="50" s="1"/>
  <c r="F88" i="25"/>
  <c r="F89" i="25" s="1"/>
  <c r="E88" i="25"/>
  <c r="E89" i="25" s="1"/>
  <c r="W99" i="29"/>
  <c r="X99" i="29" s="1"/>
  <c r="Z99" i="29" s="1"/>
  <c r="W104" i="29"/>
  <c r="X104" i="29" s="1"/>
  <c r="Z104" i="29" s="1"/>
  <c r="W95" i="29"/>
  <c r="X95" i="29" s="1"/>
  <c r="Z95" i="29" s="1"/>
  <c r="W107" i="29"/>
  <c r="X107" i="29" s="1"/>
  <c r="Z107" i="29" s="1"/>
  <c r="W84" i="29"/>
  <c r="X84" i="29" s="1"/>
  <c r="Z84" i="29" s="1"/>
  <c r="E63" i="50"/>
  <c r="E64" i="50" s="1"/>
  <c r="E65" i="50" s="1"/>
  <c r="T54" i="29"/>
  <c r="G36" i="25"/>
  <c r="G37" i="25" s="1"/>
  <c r="B36" i="25"/>
  <c r="B37" i="25" s="1"/>
  <c r="E36" i="25"/>
  <c r="E37" i="25" s="1"/>
  <c r="H36" i="25"/>
  <c r="H37" i="25" s="1"/>
  <c r="D36" i="25"/>
  <c r="D37" i="25" s="1"/>
  <c r="D38" i="25" s="1"/>
  <c r="F36" i="25"/>
  <c r="F37" i="25" s="1"/>
  <c r="F38" i="25" s="1"/>
  <c r="C36" i="25"/>
  <c r="C37" i="25" s="1"/>
  <c r="C38" i="25" s="1"/>
  <c r="W96" i="29"/>
  <c r="X96" i="29" s="1"/>
  <c r="Z96" i="29" s="1"/>
  <c r="W86" i="29"/>
  <c r="X86" i="29" s="1"/>
  <c r="Z86" i="29" s="1"/>
  <c r="W85" i="29"/>
  <c r="X85" i="29" s="1"/>
  <c r="B63" i="50"/>
  <c r="B64" i="50" s="1"/>
  <c r="G65" i="50" s="1"/>
  <c r="W105" i="29"/>
  <c r="X105" i="29" s="1"/>
  <c r="W98" i="29"/>
  <c r="X98" i="29" s="1"/>
  <c r="Z98" i="29" s="1"/>
  <c r="C88" i="25"/>
  <c r="C89" i="25" s="1"/>
  <c r="C90" i="25" s="1"/>
  <c r="X104" i="28"/>
  <c r="Z104" i="28" s="1"/>
  <c r="W97" i="28"/>
  <c r="X97" i="28" s="1"/>
  <c r="W105" i="28"/>
  <c r="W85" i="28"/>
  <c r="X85" i="28" s="1"/>
  <c r="W93" i="28"/>
  <c r="X93" i="28" s="1"/>
  <c r="W94" i="28"/>
  <c r="W99" i="28"/>
  <c r="W103" i="28"/>
  <c r="W88" i="28"/>
  <c r="X88" i="28" s="1"/>
  <c r="W95" i="28"/>
  <c r="W102" i="28"/>
  <c r="W107" i="28"/>
  <c r="W100" i="28"/>
  <c r="X100" i="28" s="1"/>
  <c r="W101" i="28"/>
  <c r="W91" i="28"/>
  <c r="W101" i="31"/>
  <c r="X101" i="31" s="1"/>
  <c r="W86" i="28"/>
  <c r="W98" i="28"/>
  <c r="W84" i="28"/>
  <c r="W89" i="28"/>
  <c r="W91" i="31"/>
  <c r="X91" i="31" s="1"/>
  <c r="W96" i="28"/>
  <c r="X96" i="28" s="1"/>
  <c r="W92" i="28"/>
  <c r="X92" i="28" s="1"/>
  <c r="W87" i="28"/>
  <c r="X87" i="28" s="1"/>
  <c r="W105" i="31"/>
  <c r="W106" i="28"/>
  <c r="X106" i="28" s="1"/>
  <c r="W90" i="28"/>
  <c r="S33" i="21"/>
  <c r="R16" i="21"/>
  <c r="R27" i="21"/>
  <c r="R23" i="21"/>
  <c r="R18" i="21"/>
  <c r="R12" i="21"/>
  <c r="R24" i="21"/>
  <c r="R7" i="21"/>
  <c r="R26" i="21"/>
  <c r="R19" i="21"/>
  <c r="R9" i="21"/>
  <c r="R11" i="21"/>
  <c r="R20" i="21"/>
  <c r="R25" i="21"/>
  <c r="R3" i="21"/>
  <c r="R21" i="21"/>
  <c r="R13" i="21"/>
  <c r="R6" i="21"/>
  <c r="R17" i="21"/>
  <c r="R22" i="21"/>
  <c r="R8" i="21"/>
  <c r="R14" i="21"/>
  <c r="R4" i="21"/>
  <c r="R10" i="21"/>
  <c r="R5" i="21"/>
  <c r="R15" i="21"/>
  <c r="S32" i="21"/>
  <c r="C60" i="7"/>
  <c r="C61" i="7" s="1"/>
  <c r="S42" i="21"/>
  <c r="S34" i="21"/>
  <c r="S35" i="21"/>
  <c r="S36" i="21"/>
  <c r="D60" i="5"/>
  <c r="D61" i="5" s="1"/>
  <c r="D62" i="5" s="1"/>
  <c r="W58" i="29"/>
  <c r="U54" i="29"/>
  <c r="U59" i="29"/>
  <c r="X58" i="22"/>
  <c r="Z58" i="22" s="1"/>
  <c r="W58" i="25"/>
  <c r="W55" i="25"/>
  <c r="W57" i="25"/>
  <c r="W59" i="25"/>
  <c r="W56" i="25"/>
  <c r="W54" i="25"/>
  <c r="X58" i="20"/>
  <c r="Z58" i="20" s="1"/>
  <c r="X59" i="30"/>
  <c r="Z59" i="30" s="1"/>
  <c r="X54" i="19"/>
  <c r="Z54" i="19" s="1"/>
  <c r="U60" i="19"/>
  <c r="X59" i="22"/>
  <c r="Z59" i="22" s="1"/>
  <c r="X59" i="20"/>
  <c r="Z59" i="20" s="1"/>
  <c r="X57" i="30"/>
  <c r="Z57" i="30" s="1"/>
  <c r="X55" i="19"/>
  <c r="Z55" i="19" s="1"/>
  <c r="X56" i="27"/>
  <c r="Z56" i="27" s="1"/>
  <c r="X55" i="20"/>
  <c r="Z55" i="20" s="1"/>
  <c r="X58" i="30"/>
  <c r="Z58" i="30" s="1"/>
  <c r="X58" i="19"/>
  <c r="Z58" i="19" s="1"/>
  <c r="C62" i="32"/>
  <c r="X57" i="27"/>
  <c r="Z57" i="27" s="1"/>
  <c r="X57" i="20"/>
  <c r="Z57" i="20" s="1"/>
  <c r="X54" i="30"/>
  <c r="Z54" i="30" s="1"/>
  <c r="U60" i="30"/>
  <c r="X59" i="19"/>
  <c r="Z59" i="19" s="1"/>
  <c r="X55" i="22"/>
  <c r="Z55" i="22" s="1"/>
  <c r="X55" i="27"/>
  <c r="Z55" i="27" s="1"/>
  <c r="X56" i="30"/>
  <c r="Z56" i="30" s="1"/>
  <c r="X56" i="22"/>
  <c r="Z56" i="22" s="1"/>
  <c r="X59" i="27"/>
  <c r="Z59" i="27" s="1"/>
  <c r="U54" i="21"/>
  <c r="U60" i="22"/>
  <c r="X54" i="22"/>
  <c r="Z54" i="22" s="1"/>
  <c r="X58" i="27"/>
  <c r="Z58" i="27" s="1"/>
  <c r="X56" i="20"/>
  <c r="Z56" i="20" s="1"/>
  <c r="X57" i="19"/>
  <c r="Z57" i="19" s="1"/>
  <c r="G62" i="32"/>
  <c r="D79" i="10"/>
  <c r="X57" i="22"/>
  <c r="Z57" i="22" s="1"/>
  <c r="U60" i="27"/>
  <c r="X54" i="27"/>
  <c r="X54" i="20"/>
  <c r="Z54" i="20" s="1"/>
  <c r="U60" i="20"/>
  <c r="X55" i="30"/>
  <c r="Z55" i="30" s="1"/>
  <c r="X56" i="19"/>
  <c r="Z56" i="19" s="1"/>
  <c r="T54" i="32"/>
  <c r="T71" i="10"/>
  <c r="C79" i="10"/>
  <c r="U74" i="32"/>
  <c r="X73" i="32" s="1"/>
  <c r="B79" i="10"/>
  <c r="W73" i="10" s="1"/>
  <c r="X73" i="10" s="1"/>
  <c r="X71" i="31"/>
  <c r="U74" i="31"/>
  <c r="X71" i="20"/>
  <c r="U74" i="20"/>
  <c r="X71" i="30"/>
  <c r="U74" i="30"/>
  <c r="X71" i="25"/>
  <c r="U74" i="25"/>
  <c r="X71" i="28"/>
  <c r="U74" i="28"/>
  <c r="X71" i="27"/>
  <c r="U74" i="27"/>
  <c r="U74" i="21"/>
  <c r="X71" i="21" s="1"/>
  <c r="X59" i="34"/>
  <c r="B63" i="34" s="1"/>
  <c r="B64" i="34" s="1"/>
  <c r="X71" i="19"/>
  <c r="U74" i="19"/>
  <c r="X71" i="29"/>
  <c r="U74" i="29"/>
  <c r="X71" i="22"/>
  <c r="U74" i="22"/>
  <c r="X71" i="26"/>
  <c r="U74" i="26"/>
  <c r="G60" i="5"/>
  <c r="G61" i="5" s="1"/>
  <c r="F60" i="7"/>
  <c r="F61" i="7" s="1"/>
  <c r="F62" i="7" s="1"/>
  <c r="S88" i="8"/>
  <c r="U88" i="8" s="1"/>
  <c r="B93" i="51"/>
  <c r="Y84" i="51"/>
  <c r="I93" i="51"/>
  <c r="R9" i="6"/>
  <c r="B60" i="7"/>
  <c r="B61" i="7" s="1"/>
  <c r="X54" i="51"/>
  <c r="G60" i="6"/>
  <c r="G61" i="6" s="1"/>
  <c r="S36" i="8"/>
  <c r="U36" i="8" s="1"/>
  <c r="C79" i="6"/>
  <c r="P44" i="11"/>
  <c r="S35" i="11" s="1"/>
  <c r="AB39" i="51"/>
  <c r="AC39" i="51" s="1"/>
  <c r="AE39" i="51" s="1"/>
  <c r="AB32" i="51"/>
  <c r="AB35" i="51"/>
  <c r="AB42" i="51"/>
  <c r="AC42" i="51" s="1"/>
  <c r="AE42" i="51" s="1"/>
  <c r="AB34" i="51"/>
  <c r="AB41" i="51"/>
  <c r="AC41" i="51" s="1"/>
  <c r="AE41" i="51" s="1"/>
  <c r="AB37" i="51"/>
  <c r="AB40" i="51"/>
  <c r="AC40" i="51" s="1"/>
  <c r="AE40" i="51" s="1"/>
  <c r="AB38" i="51"/>
  <c r="AB36" i="51"/>
  <c r="AB33" i="51"/>
  <c r="AB43" i="51"/>
  <c r="D79" i="7"/>
  <c r="AC107" i="50"/>
  <c r="AE107" i="50" s="1"/>
  <c r="AC40" i="50"/>
  <c r="AE40" i="50" s="1"/>
  <c r="AC43" i="50"/>
  <c r="AE43" i="50" s="1"/>
  <c r="AC91" i="50"/>
  <c r="AE91" i="50" s="1"/>
  <c r="AC86" i="50"/>
  <c r="AE86" i="50" s="1"/>
  <c r="AC32" i="50"/>
  <c r="AC8" i="50"/>
  <c r="AC9" i="50" s="1"/>
  <c r="Z44" i="50"/>
  <c r="AC95" i="50"/>
  <c r="AE95" i="50" s="1"/>
  <c r="AC84" i="50"/>
  <c r="AE84" i="50" s="1"/>
  <c r="Z108" i="50"/>
  <c r="AC90" i="50"/>
  <c r="AE90" i="50" s="1"/>
  <c r="AC36" i="50"/>
  <c r="AE36" i="50" s="1"/>
  <c r="AC94" i="50"/>
  <c r="AE94" i="50" s="1"/>
  <c r="AC87" i="50"/>
  <c r="AE87" i="50" s="1"/>
  <c r="AC104" i="50"/>
  <c r="AE104" i="50" s="1"/>
  <c r="AC35" i="50"/>
  <c r="AE35" i="50" s="1"/>
  <c r="AC85" i="50"/>
  <c r="AE85" i="50" s="1"/>
  <c r="AC33" i="50"/>
  <c r="AE33" i="50" s="1"/>
  <c r="F65" i="50"/>
  <c r="AC38" i="50"/>
  <c r="AE38" i="50" s="1"/>
  <c r="AC103" i="50"/>
  <c r="AE103" i="50" s="1"/>
  <c r="S71" i="2"/>
  <c r="B77" i="2" s="1"/>
  <c r="B78" i="2" s="1"/>
  <c r="E60" i="5"/>
  <c r="E61" i="5" s="1"/>
  <c r="E62" i="5" s="1"/>
  <c r="T71" i="11"/>
  <c r="G62" i="11"/>
  <c r="X100" i="48"/>
  <c r="P108" i="11"/>
  <c r="S94" i="11" s="1"/>
  <c r="P34" i="5"/>
  <c r="X98" i="48"/>
  <c r="X106" i="48"/>
  <c r="S100" i="11"/>
  <c r="B60" i="9"/>
  <c r="B61" i="9" s="1"/>
  <c r="B62" i="9" s="1"/>
  <c r="Z23" i="34"/>
  <c r="X99" i="34"/>
  <c r="D62" i="8"/>
  <c r="X86" i="48"/>
  <c r="X107" i="48"/>
  <c r="X85" i="48"/>
  <c r="Z15" i="34"/>
  <c r="T54" i="11"/>
  <c r="C60" i="9"/>
  <c r="C61" i="9" s="1"/>
  <c r="X87" i="48"/>
  <c r="X102" i="48"/>
  <c r="E60" i="9"/>
  <c r="E61" i="9" s="1"/>
  <c r="X33" i="48"/>
  <c r="Z5" i="34"/>
  <c r="F62" i="11"/>
  <c r="G60" i="9"/>
  <c r="G61" i="9" s="1"/>
  <c r="D60" i="9"/>
  <c r="D61" i="9" s="1"/>
  <c r="R27" i="6"/>
  <c r="X91" i="48"/>
  <c r="X101" i="48"/>
  <c r="X43" i="48"/>
  <c r="D79" i="6"/>
  <c r="F60" i="9"/>
  <c r="F61" i="9" s="1"/>
  <c r="Z14" i="34"/>
  <c r="Z12" i="34"/>
  <c r="X37" i="48"/>
  <c r="X93" i="34"/>
  <c r="X85" i="34"/>
  <c r="R7" i="6"/>
  <c r="X54" i="48"/>
  <c r="D63" i="48" s="1"/>
  <c r="D64" i="48" s="1"/>
  <c r="X103" i="34"/>
  <c r="X42" i="34"/>
  <c r="X32" i="48"/>
  <c r="X102" i="34"/>
  <c r="R20" i="6"/>
  <c r="X34" i="48"/>
  <c r="X36" i="48"/>
  <c r="R4" i="6"/>
  <c r="S84" i="11"/>
  <c r="R14" i="6"/>
  <c r="C60" i="5"/>
  <c r="C61" i="5" s="1"/>
  <c r="S32" i="11"/>
  <c r="B79" i="11"/>
  <c r="R12" i="6"/>
  <c r="P44" i="6"/>
  <c r="S43" i="6" s="1"/>
  <c r="X101" i="34"/>
  <c r="X98" i="34"/>
  <c r="X91" i="34"/>
  <c r="R16" i="6"/>
  <c r="S39" i="11"/>
  <c r="S43" i="11"/>
  <c r="S86" i="11"/>
  <c r="S87" i="11"/>
  <c r="S33" i="11"/>
  <c r="S104" i="11"/>
  <c r="X89" i="34"/>
  <c r="Z55" i="48"/>
  <c r="S41" i="11"/>
  <c r="S34" i="11"/>
  <c r="S106" i="11"/>
  <c r="S88" i="11"/>
  <c r="S91" i="11"/>
  <c r="S40" i="11"/>
  <c r="S96" i="11"/>
  <c r="S92" i="11"/>
  <c r="S90" i="11"/>
  <c r="X59" i="49"/>
  <c r="R17" i="6"/>
  <c r="R24" i="6"/>
  <c r="S85" i="11"/>
  <c r="S101" i="11"/>
  <c r="S93" i="11"/>
  <c r="S103" i="11"/>
  <c r="S97" i="11"/>
  <c r="S95" i="11"/>
  <c r="S42" i="11"/>
  <c r="S107" i="11"/>
  <c r="X87" i="34"/>
  <c r="X104" i="34"/>
  <c r="X84" i="49"/>
  <c r="S102" i="11"/>
  <c r="S89" i="11"/>
  <c r="S105" i="11"/>
  <c r="R23" i="6"/>
  <c r="R6" i="6"/>
  <c r="R25" i="6"/>
  <c r="U71" i="8"/>
  <c r="E39" i="49"/>
  <c r="E40" i="49" s="1"/>
  <c r="R18" i="6"/>
  <c r="R3" i="6"/>
  <c r="R13" i="6"/>
  <c r="P89" i="5"/>
  <c r="R21" i="6"/>
  <c r="R10" i="6"/>
  <c r="R22" i="6"/>
  <c r="R11" i="6"/>
  <c r="C62" i="8"/>
  <c r="R8" i="6"/>
  <c r="R19" i="6"/>
  <c r="R15" i="6"/>
  <c r="R5" i="6"/>
  <c r="Z56" i="48"/>
  <c r="U73" i="8"/>
  <c r="X101" i="49"/>
  <c r="Z26" i="34"/>
  <c r="Z27" i="34"/>
  <c r="Z13" i="34"/>
  <c r="X40" i="34"/>
  <c r="X43" i="34"/>
  <c r="T71" i="7"/>
  <c r="T71" i="6"/>
  <c r="C79" i="7"/>
  <c r="U72" i="7" s="1"/>
  <c r="S73" i="4"/>
  <c r="B77" i="4" s="1"/>
  <c r="B78" i="4" s="1"/>
  <c r="G60" i="7"/>
  <c r="G61" i="7" s="1"/>
  <c r="C36" i="14"/>
  <c r="C37" i="14" s="1"/>
  <c r="C38" i="14" s="1"/>
  <c r="P93" i="4"/>
  <c r="S39" i="6"/>
  <c r="X103" i="49"/>
  <c r="X99" i="49"/>
  <c r="X97" i="49"/>
  <c r="Z24" i="34"/>
  <c r="Z7" i="34"/>
  <c r="Z9" i="34"/>
  <c r="X41" i="34"/>
  <c r="E60" i="6"/>
  <c r="E61" i="6" s="1"/>
  <c r="D60" i="7"/>
  <c r="D61" i="7" s="1"/>
  <c r="S58" i="2"/>
  <c r="X107" i="49"/>
  <c r="X104" i="49"/>
  <c r="G39" i="49"/>
  <c r="G40" i="49" s="1"/>
  <c r="G41" i="49" s="1"/>
  <c r="X105" i="49"/>
  <c r="X57" i="49"/>
  <c r="S36" i="6"/>
  <c r="B60" i="6"/>
  <c r="B61" i="6" s="1"/>
  <c r="B79" i="6"/>
  <c r="C88" i="14"/>
  <c r="C89" i="14" s="1"/>
  <c r="C90" i="14" s="1"/>
  <c r="E36" i="14"/>
  <c r="E37" i="14" s="1"/>
  <c r="E38" i="14" s="1"/>
  <c r="X95" i="49"/>
  <c r="X85" i="49"/>
  <c r="X100" i="49"/>
  <c r="F39" i="49"/>
  <c r="F40" i="49" s="1"/>
  <c r="F41" i="49" s="1"/>
  <c r="X102" i="49"/>
  <c r="S40" i="6"/>
  <c r="Z8" i="34"/>
  <c r="Z25" i="34"/>
  <c r="X38" i="34"/>
  <c r="Z17" i="34"/>
  <c r="Z21" i="34"/>
  <c r="Z19" i="34"/>
  <c r="Z11" i="34"/>
  <c r="C60" i="6"/>
  <c r="C61" i="6" s="1"/>
  <c r="E88" i="14"/>
  <c r="E89" i="14" s="1"/>
  <c r="E90" i="14" s="1"/>
  <c r="F36" i="14"/>
  <c r="F37" i="14" s="1"/>
  <c r="F38" i="14" s="1"/>
  <c r="S56" i="2"/>
  <c r="X88" i="49"/>
  <c r="S37" i="6"/>
  <c r="X89" i="49"/>
  <c r="H39" i="49"/>
  <c r="H40" i="49" s="1"/>
  <c r="S42" i="6"/>
  <c r="U59" i="11"/>
  <c r="X39" i="34"/>
  <c r="Z4" i="34"/>
  <c r="X35" i="34"/>
  <c r="C79" i="11"/>
  <c r="F60" i="6"/>
  <c r="F61" i="6" s="1"/>
  <c r="P41" i="4"/>
  <c r="S55" i="2"/>
  <c r="G36" i="14"/>
  <c r="G37" i="14" s="1"/>
  <c r="G38" i="14" s="1"/>
  <c r="S41" i="10"/>
  <c r="X92" i="49"/>
  <c r="X87" i="49"/>
  <c r="X106" i="49"/>
  <c r="C39" i="49"/>
  <c r="C40" i="49" s="1"/>
  <c r="X96" i="49"/>
  <c r="X34" i="34"/>
  <c r="U71" i="10"/>
  <c r="U72" i="10"/>
  <c r="B39" i="49"/>
  <c r="B40" i="49" s="1"/>
  <c r="Z20" i="34"/>
  <c r="Z10" i="34"/>
  <c r="Z6" i="34"/>
  <c r="Z16" i="34"/>
  <c r="Z22" i="34"/>
  <c r="D79" i="11"/>
  <c r="R98" i="4"/>
  <c r="F88" i="14"/>
  <c r="F89" i="14" s="1"/>
  <c r="F90" i="14" s="1"/>
  <c r="E60" i="7"/>
  <c r="E61" i="7" s="1"/>
  <c r="D36" i="14"/>
  <c r="D37" i="14" s="1"/>
  <c r="D38" i="14" s="1"/>
  <c r="U71" i="9"/>
  <c r="U73" i="9"/>
  <c r="X33" i="34"/>
  <c r="X98" i="49"/>
  <c r="D39" i="49"/>
  <c r="D40" i="49" s="1"/>
  <c r="D41" i="49" s="1"/>
  <c r="X90" i="49"/>
  <c r="X36" i="34"/>
  <c r="C36" i="12"/>
  <c r="C37" i="12" s="1"/>
  <c r="C38" i="12" s="1"/>
  <c r="D36" i="12"/>
  <c r="D37" i="12" s="1"/>
  <c r="D38" i="12" s="1"/>
  <c r="E36" i="12"/>
  <c r="E37" i="12" s="1"/>
  <c r="E38" i="12" s="1"/>
  <c r="F36" i="12"/>
  <c r="F37" i="12" s="1"/>
  <c r="F38" i="12" s="1"/>
  <c r="E88" i="12"/>
  <c r="E89" i="12" s="1"/>
  <c r="E90" i="12" s="1"/>
  <c r="W99" i="17"/>
  <c r="Z99" i="17" s="1"/>
  <c r="W97" i="17"/>
  <c r="X97" i="17" s="1"/>
  <c r="Z97" i="17" s="1"/>
  <c r="W92" i="17"/>
  <c r="X92" i="17" s="1"/>
  <c r="W98" i="18"/>
  <c r="X98" i="18" s="1"/>
  <c r="Z98" i="18" s="1"/>
  <c r="W85" i="18"/>
  <c r="Z85" i="18" s="1"/>
  <c r="W87" i="18"/>
  <c r="X87" i="18" s="1"/>
  <c r="Z87" i="18" s="1"/>
  <c r="W95" i="15"/>
  <c r="X95" i="15" s="1"/>
  <c r="Z95" i="15" s="1"/>
  <c r="W92" i="15"/>
  <c r="X92" i="15" s="1"/>
  <c r="W90" i="15"/>
  <c r="X90" i="15" s="1"/>
  <c r="W102" i="17"/>
  <c r="Z102" i="17" s="1"/>
  <c r="W89" i="17"/>
  <c r="W107" i="17"/>
  <c r="Z107" i="17" s="1"/>
  <c r="D88" i="12"/>
  <c r="D89" i="12" s="1"/>
  <c r="D90" i="12" s="1"/>
  <c r="W106" i="18"/>
  <c r="X106" i="18" s="1"/>
  <c r="Z106" i="18" s="1"/>
  <c r="W92" i="18"/>
  <c r="X92" i="18" s="1"/>
  <c r="W103" i="18"/>
  <c r="X103" i="18" s="1"/>
  <c r="W99" i="15"/>
  <c r="X99" i="15" s="1"/>
  <c r="W100" i="15"/>
  <c r="X100" i="15" s="1"/>
  <c r="Z100" i="15" s="1"/>
  <c r="W96" i="15"/>
  <c r="X96" i="15" s="1"/>
  <c r="W100" i="17"/>
  <c r="X100" i="17" s="1"/>
  <c r="Z100" i="17" s="1"/>
  <c r="W98" i="17"/>
  <c r="X98" i="17" s="1"/>
  <c r="W94" i="17"/>
  <c r="X94" i="17" s="1"/>
  <c r="Z94" i="17" s="1"/>
  <c r="F88" i="12"/>
  <c r="F89" i="12" s="1"/>
  <c r="F90" i="12" s="1"/>
  <c r="W99" i="18"/>
  <c r="X99" i="18" s="1"/>
  <c r="W88" i="18"/>
  <c r="X88" i="18" s="1"/>
  <c r="Z88" i="18" s="1"/>
  <c r="W107" i="18"/>
  <c r="X107" i="18" s="1"/>
  <c r="Z107" i="18" s="1"/>
  <c r="W91" i="15"/>
  <c r="X91" i="15" s="1"/>
  <c r="Z91" i="15" s="1"/>
  <c r="W104" i="15"/>
  <c r="X104" i="15" s="1"/>
  <c r="Z104" i="15" s="1"/>
  <c r="W84" i="15"/>
  <c r="X84" i="15" s="1"/>
  <c r="Z84" i="15" s="1"/>
  <c r="U105" i="12"/>
  <c r="W85" i="17"/>
  <c r="X85" i="17" s="1"/>
  <c r="Z85" i="17" s="1"/>
  <c r="W105" i="17"/>
  <c r="X105" i="17" s="1"/>
  <c r="W87" i="17"/>
  <c r="X87" i="17" s="1"/>
  <c r="Z87" i="17" s="1"/>
  <c r="B88" i="12"/>
  <c r="B89" i="12" s="1"/>
  <c r="B90" i="12" s="1"/>
  <c r="W84" i="18"/>
  <c r="Z84" i="18" s="1"/>
  <c r="W86" i="18"/>
  <c r="X86" i="18" s="1"/>
  <c r="Z86" i="18" s="1"/>
  <c r="W100" i="18"/>
  <c r="X100" i="18" s="1"/>
  <c r="Z100" i="18" s="1"/>
  <c r="W98" i="15"/>
  <c r="X98" i="15" s="1"/>
  <c r="Z98" i="15" s="1"/>
  <c r="W105" i="15"/>
  <c r="X105" i="15" s="1"/>
  <c r="Z105" i="15" s="1"/>
  <c r="W102" i="15"/>
  <c r="X102" i="15" s="1"/>
  <c r="Z102" i="15" s="1"/>
  <c r="W84" i="17"/>
  <c r="X84" i="17" s="1"/>
  <c r="Z84" i="17" s="1"/>
  <c r="W95" i="17"/>
  <c r="X95" i="17" s="1"/>
  <c r="Z95" i="17" s="1"/>
  <c r="W86" i="17"/>
  <c r="Z86" i="17" s="1"/>
  <c r="C88" i="12"/>
  <c r="C89" i="12" s="1"/>
  <c r="C90" i="12" s="1"/>
  <c r="W91" i="18"/>
  <c r="X91" i="18" s="1"/>
  <c r="W89" i="18"/>
  <c r="X89" i="18" s="1"/>
  <c r="Z89" i="18" s="1"/>
  <c r="W90" i="18"/>
  <c r="X90" i="18" s="1"/>
  <c r="W88" i="15"/>
  <c r="Z88" i="15" s="1"/>
  <c r="W106" i="15"/>
  <c r="X106" i="15" s="1"/>
  <c r="Z106" i="15" s="1"/>
  <c r="W103" i="15"/>
  <c r="X103" i="15" s="1"/>
  <c r="Z103" i="15" s="1"/>
  <c r="W101" i="17"/>
  <c r="X101" i="17" s="1"/>
  <c r="Z101" i="17" s="1"/>
  <c r="W103" i="17"/>
  <c r="Z103" i="17" s="1"/>
  <c r="W106" i="17"/>
  <c r="Z106" i="17" s="1"/>
  <c r="G88" i="12"/>
  <c r="G89" i="12" s="1"/>
  <c r="G90" i="12" s="1"/>
  <c r="W94" i="18"/>
  <c r="X94" i="18" s="1"/>
  <c r="Z94" i="18" s="1"/>
  <c r="W96" i="18"/>
  <c r="Z96" i="18" s="1"/>
  <c r="W104" i="18"/>
  <c r="X104" i="18" s="1"/>
  <c r="Z104" i="18" s="1"/>
  <c r="W89" i="15"/>
  <c r="X89" i="15" s="1"/>
  <c r="W85" i="15"/>
  <c r="X85" i="15" s="1"/>
  <c r="W97" i="15"/>
  <c r="X97" i="15" s="1"/>
  <c r="Z97" i="15" s="1"/>
  <c r="R34" i="5"/>
  <c r="W90" i="17"/>
  <c r="X90" i="17" s="1"/>
  <c r="Z90" i="17" s="1"/>
  <c r="W93" i="17"/>
  <c r="X93" i="17" s="1"/>
  <c r="Z93" i="17" s="1"/>
  <c r="W97" i="18"/>
  <c r="X97" i="18" s="1"/>
  <c r="Z97" i="18" s="1"/>
  <c r="W95" i="18"/>
  <c r="X95" i="18" s="1"/>
  <c r="Z95" i="18" s="1"/>
  <c r="W86" i="15"/>
  <c r="X86" i="15" s="1"/>
  <c r="W87" i="15"/>
  <c r="X87" i="15" s="1"/>
  <c r="U60" i="18"/>
  <c r="X54" i="18"/>
  <c r="X58" i="17"/>
  <c r="Z58" i="17" s="1"/>
  <c r="X56" i="18"/>
  <c r="Z56" i="18" s="1"/>
  <c r="U60" i="17"/>
  <c r="X54" i="17"/>
  <c r="Z54" i="17" s="1"/>
  <c r="X59" i="16"/>
  <c r="Z59" i="16" s="1"/>
  <c r="X59" i="18"/>
  <c r="Z59" i="18" s="1"/>
  <c r="X57" i="17"/>
  <c r="Z57" i="17" s="1"/>
  <c r="X58" i="16"/>
  <c r="Z58" i="16" s="1"/>
  <c r="X55" i="18"/>
  <c r="Z55" i="18" s="1"/>
  <c r="X55" i="17"/>
  <c r="Z55" i="17" s="1"/>
  <c r="X54" i="16"/>
  <c r="Z54" i="16" s="1"/>
  <c r="U60" i="16"/>
  <c r="Z57" i="18"/>
  <c r="X57" i="18"/>
  <c r="X59" i="17"/>
  <c r="Z59" i="17" s="1"/>
  <c r="X55" i="16"/>
  <c r="Z55" i="16" s="1"/>
  <c r="X56" i="17"/>
  <c r="Z56" i="17" s="1"/>
  <c r="X57" i="16"/>
  <c r="Z57" i="16" s="1"/>
  <c r="W56" i="13"/>
  <c r="W57" i="13"/>
  <c r="W59" i="13"/>
  <c r="W54" i="13"/>
  <c r="W58" i="13"/>
  <c r="W55" i="13"/>
  <c r="X56" i="16"/>
  <c r="Z56" i="16" s="1"/>
  <c r="X58" i="18"/>
  <c r="Z58" i="18" s="1"/>
  <c r="W57" i="14"/>
  <c r="W54" i="14"/>
  <c r="W59" i="14"/>
  <c r="W56" i="14"/>
  <c r="W55" i="14"/>
  <c r="W58" i="14"/>
  <c r="W73" i="13"/>
  <c r="X73" i="13" s="1"/>
  <c r="W71" i="13"/>
  <c r="W72" i="13"/>
  <c r="X72" i="13" s="1"/>
  <c r="X71" i="18"/>
  <c r="U74" i="18"/>
  <c r="W72" i="14"/>
  <c r="X72" i="14" s="1"/>
  <c r="W73" i="14"/>
  <c r="X73" i="14" s="1"/>
  <c r="W71" i="14"/>
  <c r="X71" i="16"/>
  <c r="U74" i="16"/>
  <c r="X71" i="17"/>
  <c r="U74" i="17"/>
  <c r="X71" i="15"/>
  <c r="U74" i="15"/>
  <c r="G36" i="12"/>
  <c r="G37" i="12" s="1"/>
  <c r="G38" i="12" s="1"/>
  <c r="W71" i="12"/>
  <c r="W72" i="12"/>
  <c r="X72" i="12" s="1"/>
  <c r="W73" i="12"/>
  <c r="X73" i="12" s="1"/>
  <c r="W58" i="12"/>
  <c r="W59" i="12"/>
  <c r="W56" i="12"/>
  <c r="W55" i="12"/>
  <c r="W57" i="12"/>
  <c r="W54" i="12"/>
  <c r="I88" i="12"/>
  <c r="I89" i="12" s="1"/>
  <c r="V5" i="15"/>
  <c r="V19" i="15"/>
  <c r="V7" i="15"/>
  <c r="V15" i="15"/>
  <c r="V12" i="15"/>
  <c r="V10" i="15"/>
  <c r="V25" i="15"/>
  <c r="V22" i="15"/>
  <c r="V26" i="15"/>
  <c r="V8" i="15"/>
  <c r="V14" i="15"/>
  <c r="V20" i="15"/>
  <c r="V23" i="15"/>
  <c r="V17" i="15"/>
  <c r="V3" i="17"/>
  <c r="V13" i="17"/>
  <c r="V21" i="17"/>
  <c r="V4" i="17"/>
  <c r="V24" i="17"/>
  <c r="V25" i="17"/>
  <c r="V20" i="17"/>
  <c r="V12" i="17"/>
  <c r="V18" i="17"/>
  <c r="V27" i="17"/>
  <c r="V16" i="17"/>
  <c r="V8" i="17"/>
  <c r="V9" i="17"/>
  <c r="V10" i="17"/>
  <c r="V23" i="17"/>
  <c r="V6" i="17"/>
  <c r="V19" i="17"/>
  <c r="V17" i="17"/>
  <c r="V7" i="17"/>
  <c r="V11" i="17"/>
  <c r="V14" i="17"/>
  <c r="V22" i="17"/>
  <c r="V15" i="17"/>
  <c r="V5" i="17"/>
  <c r="V26" i="17"/>
  <c r="R105" i="2"/>
  <c r="P38" i="2"/>
  <c r="V4" i="15"/>
  <c r="V9" i="15"/>
  <c r="V6" i="15"/>
  <c r="V21" i="28"/>
  <c r="V5" i="28"/>
  <c r="V6" i="28"/>
  <c r="V26" i="28"/>
  <c r="V20" i="28"/>
  <c r="V17" i="28"/>
  <c r="V16" i="28"/>
  <c r="V14" i="28"/>
  <c r="V18" i="28"/>
  <c r="V4" i="28"/>
  <c r="V23" i="28"/>
  <c r="V27" i="28"/>
  <c r="V7" i="28"/>
  <c r="V9" i="28"/>
  <c r="V19" i="28"/>
  <c r="V15" i="28"/>
  <c r="V24" i="28"/>
  <c r="V12" i="28"/>
  <c r="V11" i="28"/>
  <c r="V13" i="28"/>
  <c r="V22" i="28"/>
  <c r="V10" i="28"/>
  <c r="V3" i="28"/>
  <c r="V8" i="28"/>
  <c r="V25" i="28"/>
  <c r="V24" i="15"/>
  <c r="V3" i="15"/>
  <c r="V21" i="15"/>
  <c r="V11" i="15"/>
  <c r="V16" i="15"/>
  <c r="R39" i="5"/>
  <c r="T54" i="8"/>
  <c r="V18" i="15"/>
  <c r="V27" i="15"/>
  <c r="P88" i="2"/>
  <c r="P90" i="2"/>
  <c r="P33" i="2"/>
  <c r="R96" i="5"/>
  <c r="R43" i="2"/>
  <c r="R103" i="5"/>
  <c r="P36" i="2"/>
  <c r="T32" i="14"/>
  <c r="U8" i="14" s="1"/>
  <c r="U9" i="14" s="1"/>
  <c r="V12" i="14" s="1"/>
  <c r="R95" i="5"/>
  <c r="P94" i="2"/>
  <c r="P87" i="4"/>
  <c r="R84" i="5"/>
  <c r="R93" i="4"/>
  <c r="R90" i="2"/>
  <c r="R90" i="4"/>
  <c r="V16" i="18"/>
  <c r="V25" i="18"/>
  <c r="V8" i="18"/>
  <c r="V5" i="18"/>
  <c r="V15" i="18"/>
  <c r="V26" i="18"/>
  <c r="V19" i="18"/>
  <c r="V20" i="18"/>
  <c r="V9" i="18"/>
  <c r="V27" i="18"/>
  <c r="V6" i="18"/>
  <c r="V4" i="18"/>
  <c r="V24" i="18"/>
  <c r="V11" i="18"/>
  <c r="V23" i="18"/>
  <c r="V10" i="18"/>
  <c r="V12" i="18"/>
  <c r="V14" i="18"/>
  <c r="V21" i="18"/>
  <c r="V18" i="18"/>
  <c r="V7" i="18"/>
  <c r="V13" i="18"/>
  <c r="V3" i="18"/>
  <c r="V22" i="18"/>
  <c r="V17" i="18"/>
  <c r="R88" i="2"/>
  <c r="R99" i="4"/>
  <c r="R38" i="2"/>
  <c r="R102" i="2"/>
  <c r="R34" i="2"/>
  <c r="P105" i="5"/>
  <c r="P86" i="2"/>
  <c r="P86" i="4"/>
  <c r="P98" i="2"/>
  <c r="Z88" i="16"/>
  <c r="X88" i="16"/>
  <c r="X97" i="16"/>
  <c r="Z97" i="16"/>
  <c r="Z86" i="16"/>
  <c r="X86" i="16"/>
  <c r="S54" i="4"/>
  <c r="S55" i="4"/>
  <c r="R41" i="5"/>
  <c r="R42" i="5"/>
  <c r="P38" i="5"/>
  <c r="R36" i="5"/>
  <c r="R40" i="5"/>
  <c r="P43" i="5"/>
  <c r="R32" i="5"/>
  <c r="P41" i="5"/>
  <c r="P42" i="5"/>
  <c r="R38" i="5"/>
  <c r="P32" i="5"/>
  <c r="P36" i="5"/>
  <c r="R33" i="5"/>
  <c r="S33" i="5" s="1"/>
  <c r="U33" i="5" s="1"/>
  <c r="P35" i="5"/>
  <c r="P39" i="5"/>
  <c r="R37" i="5"/>
  <c r="P40" i="5"/>
  <c r="R35" i="5"/>
  <c r="R43" i="5"/>
  <c r="P37" i="5"/>
  <c r="X103" i="16"/>
  <c r="Z103" i="16" s="1"/>
  <c r="X95" i="16"/>
  <c r="Z95" i="16" s="1"/>
  <c r="X90" i="16"/>
  <c r="X106" i="29"/>
  <c r="Z106" i="29" s="1"/>
  <c r="R32" i="4"/>
  <c r="R39" i="4"/>
  <c r="R35" i="4"/>
  <c r="R42" i="4"/>
  <c r="R36" i="4"/>
  <c r="R33" i="4"/>
  <c r="R37" i="4"/>
  <c r="R34" i="4"/>
  <c r="R40" i="4"/>
  <c r="R38" i="4"/>
  <c r="R43" i="4"/>
  <c r="R41" i="4"/>
  <c r="P34" i="4"/>
  <c r="P38" i="4"/>
  <c r="P36" i="4"/>
  <c r="P33" i="4"/>
  <c r="P32" i="4"/>
  <c r="P42" i="4"/>
  <c r="P39" i="4"/>
  <c r="P37" i="4"/>
  <c r="P35" i="4"/>
  <c r="P43" i="4"/>
  <c r="B62" i="8"/>
  <c r="G62" i="8"/>
  <c r="P97" i="5"/>
  <c r="P100" i="5"/>
  <c r="P94" i="5"/>
  <c r="R87" i="5"/>
  <c r="R98" i="5"/>
  <c r="R85" i="5"/>
  <c r="S85" i="5" s="1"/>
  <c r="U85" i="5" s="1"/>
  <c r="P98" i="4"/>
  <c r="P105" i="4"/>
  <c r="P84" i="4"/>
  <c r="R96" i="4"/>
  <c r="R95" i="4"/>
  <c r="R88" i="4"/>
  <c r="P41" i="2"/>
  <c r="R35" i="2"/>
  <c r="R37" i="2"/>
  <c r="S37" i="2" s="1"/>
  <c r="U37" i="2" s="1"/>
  <c r="P103" i="2"/>
  <c r="P91" i="2"/>
  <c r="P99" i="2"/>
  <c r="R97" i="2"/>
  <c r="R91" i="2"/>
  <c r="R94" i="2"/>
  <c r="X101" i="15"/>
  <c r="Z101" i="15" s="1"/>
  <c r="X94" i="15"/>
  <c r="Z94" i="15" s="1"/>
  <c r="X87" i="16"/>
  <c r="Z87" i="16" s="1"/>
  <c r="X107" i="16"/>
  <c r="Z107" i="16" s="1"/>
  <c r="Z93" i="16"/>
  <c r="X93" i="16"/>
  <c r="W37" i="28"/>
  <c r="W35" i="28"/>
  <c r="W36" i="28"/>
  <c r="W41" i="28"/>
  <c r="W33" i="28"/>
  <c r="W42" i="28"/>
  <c r="W43" i="28"/>
  <c r="W38" i="28"/>
  <c r="W40" i="28"/>
  <c r="W39" i="28"/>
  <c r="W34" i="28"/>
  <c r="W32" i="28"/>
  <c r="P108" i="7"/>
  <c r="S106" i="7" s="1"/>
  <c r="I90" i="14"/>
  <c r="W93" i="14" s="1"/>
  <c r="T84" i="14"/>
  <c r="T32" i="13"/>
  <c r="U8" i="13" s="1"/>
  <c r="U9" i="13" s="1"/>
  <c r="B62" i="7"/>
  <c r="G62" i="7"/>
  <c r="W36" i="16"/>
  <c r="W39" i="16"/>
  <c r="W37" i="16"/>
  <c r="W32" i="16"/>
  <c r="W34" i="16"/>
  <c r="W40" i="16"/>
  <c r="W33" i="16"/>
  <c r="W38" i="16"/>
  <c r="W42" i="16"/>
  <c r="W35" i="16"/>
  <c r="W43" i="16"/>
  <c r="W41" i="16"/>
  <c r="P107" i="5"/>
  <c r="P92" i="5"/>
  <c r="P103" i="5"/>
  <c r="R105" i="5"/>
  <c r="R99" i="5"/>
  <c r="R107" i="5"/>
  <c r="P104" i="4"/>
  <c r="P99" i="4"/>
  <c r="P106" i="4"/>
  <c r="R87" i="4"/>
  <c r="R101" i="4"/>
  <c r="S101" i="4" s="1"/>
  <c r="U101" i="4" s="1"/>
  <c r="R91" i="4"/>
  <c r="X105" i="18"/>
  <c r="Z105" i="18" s="1"/>
  <c r="P39" i="2"/>
  <c r="R32" i="2"/>
  <c r="P93" i="2"/>
  <c r="P105" i="2"/>
  <c r="R86" i="2"/>
  <c r="R89" i="2"/>
  <c r="S89" i="2" s="1"/>
  <c r="U89" i="2" s="1"/>
  <c r="R100" i="2"/>
  <c r="G60" i="10"/>
  <c r="G61" i="10" s="1"/>
  <c r="F60" i="10"/>
  <c r="F61" i="10" s="1"/>
  <c r="C60" i="10"/>
  <c r="C61" i="10" s="1"/>
  <c r="E60" i="10"/>
  <c r="E61" i="10" s="1"/>
  <c r="D60" i="10"/>
  <c r="D61" i="10" s="1"/>
  <c r="B60" i="10"/>
  <c r="B61" i="10" s="1"/>
  <c r="X99" i="16"/>
  <c r="Z99" i="16" s="1"/>
  <c r="X106" i="16"/>
  <c r="Z106" i="16" s="1"/>
  <c r="Z84" i="16"/>
  <c r="X84" i="16"/>
  <c r="U108" i="16"/>
  <c r="X88" i="29"/>
  <c r="Z88" i="29" s="1"/>
  <c r="W89" i="13"/>
  <c r="W103" i="13"/>
  <c r="W95" i="13"/>
  <c r="B38" i="13"/>
  <c r="H38" i="13"/>
  <c r="W39" i="20"/>
  <c r="W35" i="20"/>
  <c r="W40" i="20"/>
  <c r="B38" i="14"/>
  <c r="H38" i="14"/>
  <c r="P98" i="5"/>
  <c r="P101" i="5"/>
  <c r="P106" i="5"/>
  <c r="R91" i="5"/>
  <c r="R102" i="5"/>
  <c r="R101" i="5"/>
  <c r="B38" i="12"/>
  <c r="H38" i="12"/>
  <c r="P108" i="8"/>
  <c r="S104" i="8" s="1"/>
  <c r="X91" i="17"/>
  <c r="Z91" i="17" s="1"/>
  <c r="P107" i="4"/>
  <c r="P95" i="4"/>
  <c r="R84" i="4"/>
  <c r="R104" i="4"/>
  <c r="R89" i="4"/>
  <c r="X93" i="18"/>
  <c r="Z93" i="18"/>
  <c r="X102" i="18"/>
  <c r="Z102" i="18"/>
  <c r="X101" i="18"/>
  <c r="Z101" i="18"/>
  <c r="P40" i="2"/>
  <c r="R41" i="2"/>
  <c r="P92" i="2"/>
  <c r="P87" i="2"/>
  <c r="R84" i="2"/>
  <c r="R99" i="2"/>
  <c r="R87" i="2"/>
  <c r="D77" i="5"/>
  <c r="D78" i="5" s="1"/>
  <c r="C77" i="5"/>
  <c r="C78" i="5" s="1"/>
  <c r="B77" i="5"/>
  <c r="B78" i="5" s="1"/>
  <c r="X105" i="16"/>
  <c r="Z105" i="16" s="1"/>
  <c r="Z92" i="16"/>
  <c r="X92" i="16"/>
  <c r="X96" i="16"/>
  <c r="Z96" i="16" s="1"/>
  <c r="V18" i="27"/>
  <c r="V9" i="27"/>
  <c r="V19" i="27"/>
  <c r="V4" i="27"/>
  <c r="V15" i="27"/>
  <c r="V14" i="27"/>
  <c r="V3" i="27"/>
  <c r="V17" i="27"/>
  <c r="V13" i="27"/>
  <c r="V26" i="27"/>
  <c r="V10" i="27"/>
  <c r="V7" i="27"/>
  <c r="V21" i="27"/>
  <c r="V16" i="27"/>
  <c r="V6" i="27"/>
  <c r="V11" i="27"/>
  <c r="V25" i="27"/>
  <c r="V8" i="27"/>
  <c r="V24" i="27"/>
  <c r="V27" i="27"/>
  <c r="V5" i="27"/>
  <c r="V20" i="27"/>
  <c r="V22" i="27"/>
  <c r="V23" i="27"/>
  <c r="V12" i="27"/>
  <c r="V26" i="16"/>
  <c r="V11" i="16"/>
  <c r="V9" i="16"/>
  <c r="V14" i="16"/>
  <c r="V4" i="16"/>
  <c r="V21" i="16"/>
  <c r="V3" i="16"/>
  <c r="V27" i="16"/>
  <c r="V24" i="16"/>
  <c r="V6" i="16"/>
  <c r="V23" i="16"/>
  <c r="V5" i="16"/>
  <c r="V12" i="16"/>
  <c r="V16" i="16"/>
  <c r="V17" i="16"/>
  <c r="V19" i="16"/>
  <c r="V10" i="16"/>
  <c r="V7" i="16"/>
  <c r="V25" i="16"/>
  <c r="V22" i="16"/>
  <c r="V13" i="16"/>
  <c r="V8" i="16"/>
  <c r="V20" i="16"/>
  <c r="V15" i="16"/>
  <c r="V18" i="16"/>
  <c r="W35" i="15"/>
  <c r="W43" i="15"/>
  <c r="W42" i="15"/>
  <c r="W40" i="15"/>
  <c r="W32" i="15"/>
  <c r="W38" i="15"/>
  <c r="W33" i="15"/>
  <c r="W34" i="15"/>
  <c r="W37" i="15"/>
  <c r="W39" i="15"/>
  <c r="W36" i="15"/>
  <c r="W41" i="15"/>
  <c r="W38" i="17"/>
  <c r="W32" i="17"/>
  <c r="W34" i="17"/>
  <c r="W43" i="17"/>
  <c r="W42" i="17"/>
  <c r="W40" i="17"/>
  <c r="W36" i="17"/>
  <c r="W35" i="17"/>
  <c r="W33" i="17"/>
  <c r="W41" i="17"/>
  <c r="W37" i="17"/>
  <c r="W39" i="17"/>
  <c r="P90" i="5"/>
  <c r="P99" i="5"/>
  <c r="P86" i="5"/>
  <c r="R104" i="5"/>
  <c r="R89" i="5"/>
  <c r="R100" i="5"/>
  <c r="T32" i="12"/>
  <c r="U8" i="12" s="1"/>
  <c r="U9" i="12" s="1"/>
  <c r="P44" i="10"/>
  <c r="S35" i="10" s="1"/>
  <c r="X104" i="17"/>
  <c r="Z104" i="17" s="1"/>
  <c r="Z88" i="17"/>
  <c r="X88" i="17"/>
  <c r="Z96" i="17"/>
  <c r="X96" i="17"/>
  <c r="P89" i="4"/>
  <c r="P90" i="4"/>
  <c r="R94" i="4"/>
  <c r="R92" i="4"/>
  <c r="R103" i="4"/>
  <c r="P42" i="2"/>
  <c r="R42" i="2"/>
  <c r="P84" i="2"/>
  <c r="P85" i="2"/>
  <c r="R103" i="2"/>
  <c r="R92" i="2"/>
  <c r="R96" i="2"/>
  <c r="E62" i="8"/>
  <c r="Z94" i="16"/>
  <c r="X94" i="16"/>
  <c r="Z89" i="16"/>
  <c r="X89" i="16"/>
  <c r="X100" i="16"/>
  <c r="Z100" i="16" s="1"/>
  <c r="R13" i="7"/>
  <c r="R6" i="7"/>
  <c r="R19" i="7"/>
  <c r="R7" i="7"/>
  <c r="R18" i="7"/>
  <c r="R23" i="7"/>
  <c r="R11" i="7"/>
  <c r="R27" i="7"/>
  <c r="R3" i="7"/>
  <c r="R5" i="7"/>
  <c r="R16" i="7"/>
  <c r="R24" i="7"/>
  <c r="R26" i="7"/>
  <c r="R15" i="7"/>
  <c r="R22" i="7"/>
  <c r="R20" i="7"/>
  <c r="R17" i="7"/>
  <c r="R25" i="7"/>
  <c r="R4" i="7"/>
  <c r="R10" i="7"/>
  <c r="R12" i="7"/>
  <c r="R9" i="7"/>
  <c r="R14" i="7"/>
  <c r="R21" i="7"/>
  <c r="R8" i="7"/>
  <c r="V11" i="20"/>
  <c r="V12" i="20"/>
  <c r="V19" i="20"/>
  <c r="V8" i="20"/>
  <c r="V7" i="20"/>
  <c r="V13" i="20"/>
  <c r="V17" i="20"/>
  <c r="V16" i="20"/>
  <c r="V25" i="20"/>
  <c r="V24" i="20"/>
  <c r="V5" i="20"/>
  <c r="V10" i="20"/>
  <c r="V22" i="20"/>
  <c r="V20" i="20"/>
  <c r="V18" i="20"/>
  <c r="V9" i="20"/>
  <c r="V27" i="20"/>
  <c r="V21" i="20"/>
  <c r="V14" i="20"/>
  <c r="V4" i="20"/>
  <c r="V15" i="20"/>
  <c r="V26" i="20"/>
  <c r="V6" i="20"/>
  <c r="V23" i="20"/>
  <c r="V3" i="20"/>
  <c r="W36" i="22"/>
  <c r="W33" i="22"/>
  <c r="W96" i="14"/>
  <c r="W94" i="14"/>
  <c r="W89" i="14"/>
  <c r="W86" i="14"/>
  <c r="W103" i="14"/>
  <c r="W85" i="14"/>
  <c r="W98" i="14"/>
  <c r="W97" i="14"/>
  <c r="W104" i="14"/>
  <c r="W105" i="14"/>
  <c r="W84" i="14"/>
  <c r="W91" i="14"/>
  <c r="W101" i="14"/>
  <c r="W95" i="14"/>
  <c r="W87" i="14"/>
  <c r="W88" i="14"/>
  <c r="W102" i="14"/>
  <c r="W107" i="14"/>
  <c r="S84" i="7"/>
  <c r="P44" i="9"/>
  <c r="S35" i="9" s="1"/>
  <c r="Q8" i="9"/>
  <c r="Q9" i="9" s="1"/>
  <c r="V16" i="30"/>
  <c r="V6" i="30"/>
  <c r="V21" i="30"/>
  <c r="V3" i="30"/>
  <c r="V18" i="30"/>
  <c r="V10" i="30"/>
  <c r="P91" i="5"/>
  <c r="P88" i="5"/>
  <c r="P95" i="5"/>
  <c r="R88" i="5"/>
  <c r="R86" i="5"/>
  <c r="R106" i="5"/>
  <c r="P85" i="4"/>
  <c r="P100" i="4"/>
  <c r="P88" i="4"/>
  <c r="R97" i="4"/>
  <c r="R106" i="4"/>
  <c r="R105" i="4"/>
  <c r="P32" i="2"/>
  <c r="P43" i="2"/>
  <c r="R40" i="2"/>
  <c r="P44" i="8"/>
  <c r="S41" i="8" s="1"/>
  <c r="Q8" i="8"/>
  <c r="Q9" i="8" s="1"/>
  <c r="P107" i="2"/>
  <c r="P106" i="2"/>
  <c r="P96" i="2"/>
  <c r="R107" i="2"/>
  <c r="R101" i="2"/>
  <c r="R106" i="2"/>
  <c r="S98" i="7"/>
  <c r="W41" i="30"/>
  <c r="W34" i="30"/>
  <c r="W37" i="30"/>
  <c r="W71" i="8"/>
  <c r="W72" i="8"/>
  <c r="X72" i="8" s="1"/>
  <c r="W73" i="8"/>
  <c r="Z102" i="16"/>
  <c r="X102" i="16"/>
  <c r="X104" i="16"/>
  <c r="Z104" i="16" s="1"/>
  <c r="Z98" i="16"/>
  <c r="X98" i="16"/>
  <c r="G20" i="47"/>
  <c r="F20" i="47" s="1"/>
  <c r="D21" i="47"/>
  <c r="S102" i="7"/>
  <c r="S97" i="7"/>
  <c r="P84" i="5"/>
  <c r="P104" i="5"/>
  <c r="P87" i="5"/>
  <c r="R94" i="5"/>
  <c r="R93" i="5"/>
  <c r="R90" i="5"/>
  <c r="S33" i="10"/>
  <c r="P103" i="4"/>
  <c r="P94" i="4"/>
  <c r="P92" i="4"/>
  <c r="R102" i="4"/>
  <c r="R85" i="4"/>
  <c r="R100" i="4"/>
  <c r="P34" i="2"/>
  <c r="R33" i="2"/>
  <c r="R36" i="2"/>
  <c r="F62" i="8"/>
  <c r="P101" i="2"/>
  <c r="P102" i="2"/>
  <c r="P100" i="2"/>
  <c r="R95" i="2"/>
  <c r="R85" i="2"/>
  <c r="R104" i="2"/>
  <c r="P108" i="9"/>
  <c r="S99" i="9" s="1"/>
  <c r="W33" i="18"/>
  <c r="W35" i="18"/>
  <c r="W38" i="18"/>
  <c r="W37" i="18"/>
  <c r="W32" i="18"/>
  <c r="W40" i="18"/>
  <c r="W41" i="18"/>
  <c r="W36" i="18"/>
  <c r="W34" i="18"/>
  <c r="W39" i="18"/>
  <c r="W43" i="18"/>
  <c r="W42" i="18"/>
  <c r="W35" i="27"/>
  <c r="W43" i="27"/>
  <c r="W33" i="27"/>
  <c r="W39" i="27"/>
  <c r="W38" i="27"/>
  <c r="W32" i="27"/>
  <c r="W37" i="27"/>
  <c r="W34" i="27"/>
  <c r="W36" i="27"/>
  <c r="W41" i="27"/>
  <c r="W42" i="27"/>
  <c r="W40" i="27"/>
  <c r="X85" i="16"/>
  <c r="Z85" i="16"/>
  <c r="X91" i="16"/>
  <c r="Z91" i="16"/>
  <c r="Z101" i="16"/>
  <c r="X101" i="16"/>
  <c r="X90" i="29"/>
  <c r="Z90" i="29" s="1"/>
  <c r="H13" i="47"/>
  <c r="Y18" i="45" s="1"/>
  <c r="E19" i="47"/>
  <c r="T84" i="13"/>
  <c r="I90" i="13"/>
  <c r="W94" i="13" s="1"/>
  <c r="G62" i="5"/>
  <c r="S99" i="7"/>
  <c r="S59" i="2"/>
  <c r="P44" i="7"/>
  <c r="S41" i="7" s="1"/>
  <c r="P96" i="5"/>
  <c r="P93" i="5"/>
  <c r="P102" i="5"/>
  <c r="R92" i="5"/>
  <c r="R97" i="5"/>
  <c r="P91" i="4"/>
  <c r="P97" i="4"/>
  <c r="P96" i="4"/>
  <c r="R107" i="4"/>
  <c r="R86" i="4"/>
  <c r="U108" i="18"/>
  <c r="P35" i="2"/>
  <c r="R39" i="2"/>
  <c r="W72" i="9"/>
  <c r="X72" i="9" s="1"/>
  <c r="W73" i="9"/>
  <c r="W71" i="9"/>
  <c r="P108" i="10"/>
  <c r="S106" i="10" s="1"/>
  <c r="P97" i="2"/>
  <c r="P104" i="2"/>
  <c r="P95" i="2"/>
  <c r="R98" i="2"/>
  <c r="R93" i="2"/>
  <c r="X107" i="15"/>
  <c r="Z107" i="15" s="1"/>
  <c r="X88" i="34"/>
  <c r="G22" i="46"/>
  <c r="F22" i="46" s="1"/>
  <c r="D23" i="46"/>
  <c r="E21" i="46"/>
  <c r="H11" i="46"/>
  <c r="W20" i="45" s="1"/>
  <c r="S98" i="6"/>
  <c r="X94" i="34"/>
  <c r="X96" i="34"/>
  <c r="X100" i="34"/>
  <c r="D63" i="26"/>
  <c r="D64" i="26" s="1"/>
  <c r="D65" i="26" s="1"/>
  <c r="F63" i="26"/>
  <c r="F64" i="26" s="1"/>
  <c r="F65" i="26" s="1"/>
  <c r="B63" i="26"/>
  <c r="B64" i="26" s="1"/>
  <c r="G63" i="26"/>
  <c r="G64" i="26" s="1"/>
  <c r="E63" i="26"/>
  <c r="E64" i="26" s="1"/>
  <c r="E65" i="26" s="1"/>
  <c r="C63" i="26"/>
  <c r="C64" i="26" s="1"/>
  <c r="C65" i="26" s="1"/>
  <c r="F63" i="31"/>
  <c r="F64" i="31" s="1"/>
  <c r="F65" i="31" s="1"/>
  <c r="D63" i="31"/>
  <c r="D64" i="31" s="1"/>
  <c r="D65" i="31" s="1"/>
  <c r="E63" i="31"/>
  <c r="E64" i="31" s="1"/>
  <c r="E65" i="31" s="1"/>
  <c r="C63" i="31"/>
  <c r="C64" i="31" s="1"/>
  <c r="C65" i="31" s="1"/>
  <c r="G63" i="31"/>
  <c r="G64" i="31" s="1"/>
  <c r="B63" i="31"/>
  <c r="B64" i="31" s="1"/>
  <c r="C63" i="15"/>
  <c r="C64" i="15" s="1"/>
  <c r="C65" i="15" s="1"/>
  <c r="G63" i="15"/>
  <c r="G64" i="15" s="1"/>
  <c r="F63" i="15"/>
  <c r="F64" i="15" s="1"/>
  <c r="F65" i="15" s="1"/>
  <c r="E63" i="15"/>
  <c r="E64" i="15" s="1"/>
  <c r="E65" i="15" s="1"/>
  <c r="D63" i="15"/>
  <c r="D64" i="15" s="1"/>
  <c r="D65" i="15" s="1"/>
  <c r="B63" i="15"/>
  <c r="B64" i="15" s="1"/>
  <c r="B63" i="28"/>
  <c r="B64" i="28" s="1"/>
  <c r="G63" i="28"/>
  <c r="G64" i="28" s="1"/>
  <c r="F63" i="28"/>
  <c r="F64" i="28" s="1"/>
  <c r="F65" i="28" s="1"/>
  <c r="E63" i="28"/>
  <c r="E64" i="28" s="1"/>
  <c r="E65" i="28" s="1"/>
  <c r="D63" i="28"/>
  <c r="D64" i="28" s="1"/>
  <c r="D65" i="28" s="1"/>
  <c r="C63" i="28"/>
  <c r="C64" i="28" s="1"/>
  <c r="C65" i="28" s="1"/>
  <c r="S97" i="6"/>
  <c r="S99" i="6"/>
  <c r="U99" i="6" s="1"/>
  <c r="P108" i="6"/>
  <c r="S107" i="6" s="1"/>
  <c r="R21" i="10"/>
  <c r="R19" i="10"/>
  <c r="R4" i="10"/>
  <c r="R11" i="10"/>
  <c r="R17" i="10"/>
  <c r="R24" i="10"/>
  <c r="R13" i="10"/>
  <c r="R9" i="10"/>
  <c r="R27" i="10"/>
  <c r="R22" i="10"/>
  <c r="R10" i="10"/>
  <c r="R15" i="10"/>
  <c r="R14" i="10"/>
  <c r="R7" i="10"/>
  <c r="R16" i="10"/>
  <c r="R26" i="10"/>
  <c r="R23" i="10"/>
  <c r="R25" i="10"/>
  <c r="R8" i="10"/>
  <c r="R20" i="10"/>
  <c r="R6" i="10"/>
  <c r="R3" i="10"/>
  <c r="R12" i="10"/>
  <c r="R5" i="10"/>
  <c r="R18" i="10"/>
  <c r="W34" i="3"/>
  <c r="W39" i="3"/>
  <c r="U40" i="3"/>
  <c r="W37" i="3"/>
  <c r="Z57" i="3"/>
  <c r="W38" i="3"/>
  <c r="W44" i="3"/>
  <c r="Z60" i="3"/>
  <c r="U33" i="3"/>
  <c r="U37" i="3"/>
  <c r="U39" i="3"/>
  <c r="U34" i="3"/>
  <c r="W36" i="3"/>
  <c r="W43" i="3"/>
  <c r="U35" i="3"/>
  <c r="W35" i="3"/>
  <c r="W42" i="3"/>
  <c r="U36" i="3"/>
  <c r="W40" i="3"/>
  <c r="W41" i="3"/>
  <c r="W33" i="3"/>
  <c r="V12" i="31" l="1"/>
  <c r="V10" i="31"/>
  <c r="V6" i="31"/>
  <c r="V26" i="30"/>
  <c r="V23" i="30"/>
  <c r="V13" i="30"/>
  <c r="V5" i="30"/>
  <c r="V15" i="30"/>
  <c r="V12" i="30"/>
  <c r="V17" i="30"/>
  <c r="V20" i="30"/>
  <c r="V11" i="30"/>
  <c r="V25" i="30"/>
  <c r="V9" i="30"/>
  <c r="V14" i="30"/>
  <c r="V19" i="30"/>
  <c r="V27" i="30"/>
  <c r="V24" i="30"/>
  <c r="V4" i="30"/>
  <c r="V22" i="30"/>
  <c r="V8" i="30"/>
  <c r="F88" i="19"/>
  <c r="F89" i="19" s="1"/>
  <c r="F90" i="19" s="1"/>
  <c r="Z92" i="18"/>
  <c r="Z93" i="15"/>
  <c r="W36" i="30"/>
  <c r="W32" i="20"/>
  <c r="X32" i="20" s="1"/>
  <c r="Z32" i="20" s="1"/>
  <c r="W57" i="29"/>
  <c r="W39" i="30"/>
  <c r="W34" i="20"/>
  <c r="W38" i="20"/>
  <c r="W93" i="20"/>
  <c r="X93" i="20" s="1"/>
  <c r="Z93" i="20" s="1"/>
  <c r="W42" i="30"/>
  <c r="X42" i="30" s="1"/>
  <c r="Z42" i="30" s="1"/>
  <c r="W43" i="30"/>
  <c r="W41" i="20"/>
  <c r="X41" i="20" s="1"/>
  <c r="Z41" i="20" s="1"/>
  <c r="W33" i="20"/>
  <c r="D88" i="19"/>
  <c r="D89" i="19" s="1"/>
  <c r="D90" i="19" s="1"/>
  <c r="W40" i="30"/>
  <c r="W33" i="30"/>
  <c r="W37" i="20"/>
  <c r="X37" i="20" s="1"/>
  <c r="Z37" i="20" s="1"/>
  <c r="W36" i="20"/>
  <c r="U44" i="20" s="1"/>
  <c r="G88" i="19"/>
  <c r="G89" i="19" s="1"/>
  <c r="G90" i="19" s="1"/>
  <c r="W38" i="30"/>
  <c r="X38" i="30" s="1"/>
  <c r="Z38" i="30" s="1"/>
  <c r="W35" i="30"/>
  <c r="W43" i="20"/>
  <c r="W56" i="29"/>
  <c r="I88" i="19"/>
  <c r="I89" i="19" s="1"/>
  <c r="W41" i="31"/>
  <c r="X41" i="31" s="1"/>
  <c r="Z41" i="31" s="1"/>
  <c r="W59" i="29"/>
  <c r="X59" i="29" s="1"/>
  <c r="Z59" i="29" s="1"/>
  <c r="B88" i="19"/>
  <c r="B89" i="19" s="1"/>
  <c r="B90" i="19" s="1"/>
  <c r="U89" i="19" s="1"/>
  <c r="AB93" i="52"/>
  <c r="AB84" i="52"/>
  <c r="AB103" i="52"/>
  <c r="AC103" i="52" s="1"/>
  <c r="AE103" i="52" s="1"/>
  <c r="AB87" i="52"/>
  <c r="AB85" i="52"/>
  <c r="AB96" i="52"/>
  <c r="AC96" i="52" s="1"/>
  <c r="AE96" i="52" s="1"/>
  <c r="AB101" i="52"/>
  <c r="AC101" i="52" s="1"/>
  <c r="AE101" i="52" s="1"/>
  <c r="AB99" i="52"/>
  <c r="AC99" i="52" s="1"/>
  <c r="AB104" i="52"/>
  <c r="AC104" i="52" s="1"/>
  <c r="AE104" i="52" s="1"/>
  <c r="C88" i="19"/>
  <c r="C89" i="19" s="1"/>
  <c r="C90" i="19" s="1"/>
  <c r="W94" i="31"/>
  <c r="AB88" i="52"/>
  <c r="AB86" i="52"/>
  <c r="E88" i="19"/>
  <c r="E89" i="19" s="1"/>
  <c r="E90" i="19" s="1"/>
  <c r="AB89" i="52"/>
  <c r="AB92" i="52"/>
  <c r="AB102" i="52"/>
  <c r="AC102" i="52" s="1"/>
  <c r="AE102" i="52" s="1"/>
  <c r="AB107" i="52"/>
  <c r="AB94" i="52"/>
  <c r="I88" i="27"/>
  <c r="I89" i="27" s="1"/>
  <c r="AB97" i="52"/>
  <c r="AC97" i="52" s="1"/>
  <c r="AE97" i="52" s="1"/>
  <c r="AB91" i="52"/>
  <c r="H90" i="25"/>
  <c r="AB100" i="52"/>
  <c r="AC100" i="52" s="1"/>
  <c r="AE100" i="52" s="1"/>
  <c r="AB95" i="52"/>
  <c r="AC95" i="52" s="1"/>
  <c r="AE95" i="52" s="1"/>
  <c r="AB98" i="52"/>
  <c r="AC98" i="52" s="1"/>
  <c r="AE98" i="52" s="1"/>
  <c r="B90" i="30"/>
  <c r="I90" i="30"/>
  <c r="T84" i="30"/>
  <c r="Z84" i="52"/>
  <c r="Z85" i="52"/>
  <c r="H88" i="27"/>
  <c r="H89" i="27" s="1"/>
  <c r="Z89" i="52"/>
  <c r="Z91" i="52"/>
  <c r="H90" i="19"/>
  <c r="Z92" i="52"/>
  <c r="Z107" i="52"/>
  <c r="Z90" i="52"/>
  <c r="AB106" i="52"/>
  <c r="AC106" i="52" s="1"/>
  <c r="AB90" i="52"/>
  <c r="AB105" i="52"/>
  <c r="AC105" i="52" s="1"/>
  <c r="Z93" i="52"/>
  <c r="Z88" i="52"/>
  <c r="T54" i="7"/>
  <c r="Z103" i="18"/>
  <c r="X88" i="15"/>
  <c r="E91" i="15" s="1"/>
  <c r="E92" i="15" s="1"/>
  <c r="E93" i="15" s="1"/>
  <c r="AC57" i="52"/>
  <c r="AE57" i="52" s="1"/>
  <c r="F42" i="52"/>
  <c r="F43" i="52" s="1"/>
  <c r="F44" i="52" s="1"/>
  <c r="C42" i="52"/>
  <c r="C43" i="52" s="1"/>
  <c r="C44" i="52" s="1"/>
  <c r="E42" i="52"/>
  <c r="E43" i="52" s="1"/>
  <c r="E44" i="52" s="1"/>
  <c r="B42" i="52"/>
  <c r="B43" i="52" s="1"/>
  <c r="D42" i="52"/>
  <c r="D43" i="52" s="1"/>
  <c r="D44" i="52" s="1"/>
  <c r="G42" i="52"/>
  <c r="G43" i="52" s="1"/>
  <c r="G44" i="52" s="1"/>
  <c r="H42" i="52"/>
  <c r="H43" i="52" s="1"/>
  <c r="AC59" i="52"/>
  <c r="AE59" i="52" s="1"/>
  <c r="AC55" i="52"/>
  <c r="AE55" i="52" s="1"/>
  <c r="AC54" i="52"/>
  <c r="AE54" i="52" s="1"/>
  <c r="Z60" i="52"/>
  <c r="AC58" i="52"/>
  <c r="AE58" i="52" s="1"/>
  <c r="AC56" i="52"/>
  <c r="AE56" i="52" s="1"/>
  <c r="AD21" i="52"/>
  <c r="AD4" i="52"/>
  <c r="AD22" i="52"/>
  <c r="AD25" i="52"/>
  <c r="AD9" i="52"/>
  <c r="AD5" i="52"/>
  <c r="AD24" i="52"/>
  <c r="AD14" i="52"/>
  <c r="AD8" i="52"/>
  <c r="AD17" i="52"/>
  <c r="AD7" i="52"/>
  <c r="AD11" i="52"/>
  <c r="AD3" i="52"/>
  <c r="AD16" i="52"/>
  <c r="AD18" i="52"/>
  <c r="AD13" i="52"/>
  <c r="AD23" i="52"/>
  <c r="AD20" i="52"/>
  <c r="AD26" i="52"/>
  <c r="AD12" i="52"/>
  <c r="AD6" i="52"/>
  <c r="AD10" i="52"/>
  <c r="AD27" i="52"/>
  <c r="AD15" i="52"/>
  <c r="AD19" i="52"/>
  <c r="X102" i="17"/>
  <c r="T54" i="5"/>
  <c r="B62" i="5"/>
  <c r="V23" i="22"/>
  <c r="V18" i="22"/>
  <c r="V22" i="22"/>
  <c r="V15" i="22"/>
  <c r="I90" i="32"/>
  <c r="W55" i="29"/>
  <c r="X55" i="29" s="1"/>
  <c r="Z55" i="29" s="1"/>
  <c r="E88" i="27"/>
  <c r="E89" i="27" s="1"/>
  <c r="B88" i="27"/>
  <c r="B89" i="27" s="1"/>
  <c r="B90" i="27" s="1"/>
  <c r="F88" i="26"/>
  <c r="F89" i="26" s="1"/>
  <c r="E90" i="32"/>
  <c r="D77" i="2"/>
  <c r="D78" i="2" s="1"/>
  <c r="G88" i="26"/>
  <c r="G89" i="26" s="1"/>
  <c r="D88" i="27"/>
  <c r="D89" i="27" s="1"/>
  <c r="G88" i="27"/>
  <c r="G89" i="27" s="1"/>
  <c r="E88" i="26"/>
  <c r="E89" i="26" s="1"/>
  <c r="B65" i="50"/>
  <c r="AB59" i="50" s="1"/>
  <c r="C90" i="32"/>
  <c r="W100" i="32" s="1"/>
  <c r="G90" i="22"/>
  <c r="I90" i="22"/>
  <c r="T84" i="22"/>
  <c r="C77" i="2"/>
  <c r="C78" i="2" s="1"/>
  <c r="C79" i="2" s="1"/>
  <c r="T84" i="32"/>
  <c r="U93" i="32" s="1"/>
  <c r="C88" i="27"/>
  <c r="C89" i="27" s="1"/>
  <c r="F88" i="27"/>
  <c r="F89" i="27" s="1"/>
  <c r="V4" i="22"/>
  <c r="V24" i="22"/>
  <c r="W106" i="31"/>
  <c r="X106" i="31" s="1"/>
  <c r="Z106" i="31" s="1"/>
  <c r="W107" i="31"/>
  <c r="W89" i="31"/>
  <c r="W88" i="31"/>
  <c r="X88" i="31" s="1"/>
  <c r="C88" i="26"/>
  <c r="C89" i="26" s="1"/>
  <c r="C90" i="26" s="1"/>
  <c r="V21" i="22"/>
  <c r="V14" i="22"/>
  <c r="W86" i="31"/>
  <c r="X86" i="31" s="1"/>
  <c r="W97" i="31"/>
  <c r="X97" i="31" s="1"/>
  <c r="V8" i="22"/>
  <c r="V17" i="22"/>
  <c r="V11" i="22"/>
  <c r="W103" i="31"/>
  <c r="X103" i="31" s="1"/>
  <c r="W85" i="31"/>
  <c r="X85" i="31" s="1"/>
  <c r="D88" i="26"/>
  <c r="D89" i="26" s="1"/>
  <c r="I88" i="26"/>
  <c r="I89" i="26" s="1"/>
  <c r="V3" i="22"/>
  <c r="V27" i="22"/>
  <c r="V7" i="22"/>
  <c r="V10" i="22"/>
  <c r="W104" i="31"/>
  <c r="X104" i="31" s="1"/>
  <c r="W95" i="31"/>
  <c r="X95" i="31" s="1"/>
  <c r="W57" i="21"/>
  <c r="X57" i="21" s="1"/>
  <c r="Z57" i="21" s="1"/>
  <c r="H88" i="26"/>
  <c r="H89" i="26" s="1"/>
  <c r="H90" i="26" s="1"/>
  <c r="V6" i="22"/>
  <c r="V12" i="22"/>
  <c r="V13" i="22"/>
  <c r="V5" i="22"/>
  <c r="C62" i="7"/>
  <c r="W84" i="31"/>
  <c r="X84" i="31" s="1"/>
  <c r="W98" i="31"/>
  <c r="X98" i="31" s="1"/>
  <c r="Z98" i="31" s="1"/>
  <c r="V16" i="22"/>
  <c r="V9" i="22"/>
  <c r="W55" i="32"/>
  <c r="W92" i="31"/>
  <c r="X92" i="31" s="1"/>
  <c r="W99" i="31"/>
  <c r="X99" i="31" s="1"/>
  <c r="W90" i="31"/>
  <c r="X90" i="31" s="1"/>
  <c r="W100" i="31"/>
  <c r="X100" i="31" s="1"/>
  <c r="V20" i="22"/>
  <c r="V19" i="22"/>
  <c r="V26" i="22"/>
  <c r="W102" i="31"/>
  <c r="W93" i="31"/>
  <c r="X93" i="31" s="1"/>
  <c r="W87" i="31"/>
  <c r="X87" i="31" s="1"/>
  <c r="Z87" i="31" s="1"/>
  <c r="B88" i="26"/>
  <c r="B89" i="26" s="1"/>
  <c r="B90" i="26" s="1"/>
  <c r="W38" i="31"/>
  <c r="U55" i="21"/>
  <c r="W34" i="31"/>
  <c r="W59" i="21"/>
  <c r="X59" i="21" s="1"/>
  <c r="Z59" i="21" s="1"/>
  <c r="W40" i="31"/>
  <c r="W35" i="31"/>
  <c r="X35" i="31" s="1"/>
  <c r="Z35" i="31" s="1"/>
  <c r="W54" i="21"/>
  <c r="W42" i="31"/>
  <c r="X42" i="31" s="1"/>
  <c r="Z42" i="31" s="1"/>
  <c r="W56" i="21"/>
  <c r="W36" i="31"/>
  <c r="X36" i="31" s="1"/>
  <c r="Z36" i="31" s="1"/>
  <c r="W43" i="31"/>
  <c r="W33" i="31"/>
  <c r="X33" i="31" s="1"/>
  <c r="Z33" i="31" s="1"/>
  <c r="W55" i="21"/>
  <c r="W58" i="21"/>
  <c r="X58" i="21" s="1"/>
  <c r="Z58" i="21" s="1"/>
  <c r="F38" i="26"/>
  <c r="Z98" i="17"/>
  <c r="W37" i="31"/>
  <c r="W32" i="31"/>
  <c r="V16" i="31"/>
  <c r="V21" i="31"/>
  <c r="V26" i="31"/>
  <c r="Y54" i="50"/>
  <c r="V27" i="31"/>
  <c r="V7" i="31"/>
  <c r="V15" i="31"/>
  <c r="V24" i="31"/>
  <c r="Z97" i="28"/>
  <c r="C63" i="34"/>
  <c r="C64" i="34" s="1"/>
  <c r="C65" i="34" s="1"/>
  <c r="Z100" i="28"/>
  <c r="H38" i="26"/>
  <c r="V18" i="31"/>
  <c r="V5" i="31"/>
  <c r="V20" i="31"/>
  <c r="W87" i="32"/>
  <c r="V11" i="31"/>
  <c r="V3" i="31"/>
  <c r="V9" i="31"/>
  <c r="V4" i="31"/>
  <c r="V17" i="31"/>
  <c r="V22" i="31"/>
  <c r="X106" i="17"/>
  <c r="V25" i="31"/>
  <c r="V14" i="31"/>
  <c r="V19" i="31"/>
  <c r="V8" i="31"/>
  <c r="V23" i="31"/>
  <c r="W37" i="22"/>
  <c r="X37" i="22" s="1"/>
  <c r="Z37" i="22" s="1"/>
  <c r="W39" i="22"/>
  <c r="X39" i="22" s="1"/>
  <c r="Z39" i="22" s="1"/>
  <c r="X102" i="29"/>
  <c r="Z102" i="29" s="1"/>
  <c r="Z105" i="29"/>
  <c r="W43" i="22"/>
  <c r="X43" i="22" s="1"/>
  <c r="Z43" i="22" s="1"/>
  <c r="W38" i="22"/>
  <c r="G38" i="26"/>
  <c r="W97" i="32"/>
  <c r="T32" i="26"/>
  <c r="U8" i="26" s="1"/>
  <c r="U9" i="26" s="1"/>
  <c r="V14" i="26" s="1"/>
  <c r="W32" i="22"/>
  <c r="X32" i="22" s="1"/>
  <c r="Z32" i="22" s="1"/>
  <c r="Z92" i="28"/>
  <c r="W35" i="22"/>
  <c r="X35" i="22" s="1"/>
  <c r="Z35" i="22" s="1"/>
  <c r="U85" i="32"/>
  <c r="W40" i="22"/>
  <c r="E90" i="25"/>
  <c r="W42" i="22"/>
  <c r="X42" i="22" s="1"/>
  <c r="Z42" i="22" s="1"/>
  <c r="W41" i="22"/>
  <c r="U100" i="32"/>
  <c r="U98" i="32"/>
  <c r="U88" i="32"/>
  <c r="W94" i="32"/>
  <c r="W102" i="32"/>
  <c r="W107" i="32"/>
  <c r="W85" i="32"/>
  <c r="Z85" i="15"/>
  <c r="E38" i="25"/>
  <c r="C38" i="32"/>
  <c r="H88" i="21"/>
  <c r="H89" i="21" s="1"/>
  <c r="W101" i="20"/>
  <c r="W105" i="20"/>
  <c r="W107" i="20"/>
  <c r="X107" i="20" s="1"/>
  <c r="Z107" i="20" s="1"/>
  <c r="W100" i="20"/>
  <c r="X100" i="20" s="1"/>
  <c r="Z100" i="20" s="1"/>
  <c r="W106" i="20"/>
  <c r="W88" i="20"/>
  <c r="X88" i="20" s="1"/>
  <c r="Z88" i="20" s="1"/>
  <c r="W87" i="20"/>
  <c r="X87" i="20" s="1"/>
  <c r="Z87" i="20" s="1"/>
  <c r="W98" i="20"/>
  <c r="X98" i="20" s="1"/>
  <c r="Z98" i="20" s="1"/>
  <c r="W97" i="20"/>
  <c r="X97" i="20" s="1"/>
  <c r="Z97" i="20" s="1"/>
  <c r="W90" i="20"/>
  <c r="X90" i="20" s="1"/>
  <c r="Z90" i="20" s="1"/>
  <c r="W92" i="20"/>
  <c r="X92" i="20" s="1"/>
  <c r="Z92" i="20" s="1"/>
  <c r="W89" i="20"/>
  <c r="X89" i="20" s="1"/>
  <c r="Z89" i="20" s="1"/>
  <c r="W94" i="20"/>
  <c r="W103" i="20"/>
  <c r="X103" i="20" s="1"/>
  <c r="Z103" i="20" s="1"/>
  <c r="W95" i="20"/>
  <c r="X95" i="20" s="1"/>
  <c r="Z95" i="20" s="1"/>
  <c r="W85" i="20"/>
  <c r="W84" i="20"/>
  <c r="W91" i="20"/>
  <c r="X91" i="20" s="1"/>
  <c r="Z91" i="20" s="1"/>
  <c r="W96" i="20"/>
  <c r="W99" i="20"/>
  <c r="W104" i="20"/>
  <c r="X104" i="20" s="1"/>
  <c r="Z104" i="20" s="1"/>
  <c r="W102" i="20"/>
  <c r="X102" i="20" s="1"/>
  <c r="Z102" i="20" s="1"/>
  <c r="X84" i="18"/>
  <c r="Z93" i="28"/>
  <c r="W90" i="32"/>
  <c r="W98" i="32"/>
  <c r="W92" i="32"/>
  <c r="F88" i="21"/>
  <c r="F89" i="21" s="1"/>
  <c r="C88" i="21"/>
  <c r="C89" i="21" s="1"/>
  <c r="I88" i="21"/>
  <c r="I89" i="21" s="1"/>
  <c r="B88" i="21"/>
  <c r="B89" i="21" s="1"/>
  <c r="D88" i="21"/>
  <c r="D89" i="21" s="1"/>
  <c r="E88" i="21"/>
  <c r="E89" i="21" s="1"/>
  <c r="G88" i="21"/>
  <c r="G89" i="21" s="1"/>
  <c r="I90" i="19"/>
  <c r="T84" i="19"/>
  <c r="B38" i="29"/>
  <c r="H38" i="29"/>
  <c r="T32" i="29"/>
  <c r="U8" i="29" s="1"/>
  <c r="U9" i="29" s="1"/>
  <c r="Z91" i="18"/>
  <c r="Z105" i="17"/>
  <c r="T32" i="25"/>
  <c r="U8" i="25" s="1"/>
  <c r="U9" i="25" s="1"/>
  <c r="B38" i="25"/>
  <c r="H38" i="25"/>
  <c r="D38" i="32"/>
  <c r="B90" i="25"/>
  <c r="I90" i="25"/>
  <c r="T84" i="25"/>
  <c r="H91" i="29"/>
  <c r="H92" i="29" s="1"/>
  <c r="H93" i="29" s="1"/>
  <c r="Z90" i="15"/>
  <c r="G38" i="25"/>
  <c r="G38" i="19"/>
  <c r="W71" i="10"/>
  <c r="F90" i="25"/>
  <c r="E62" i="7"/>
  <c r="W72" i="10"/>
  <c r="Z89" i="15"/>
  <c r="X99" i="17"/>
  <c r="F38" i="32"/>
  <c r="E38" i="29"/>
  <c r="Z85" i="29"/>
  <c r="T32" i="32"/>
  <c r="U8" i="32" s="1"/>
  <c r="U9" i="32" s="1"/>
  <c r="B38" i="32"/>
  <c r="H38" i="32"/>
  <c r="U108" i="29"/>
  <c r="Z88" i="28"/>
  <c r="E38" i="32"/>
  <c r="H38" i="19"/>
  <c r="T32" i="19"/>
  <c r="U8" i="19" s="1"/>
  <c r="U9" i="19" s="1"/>
  <c r="B38" i="19"/>
  <c r="G90" i="25"/>
  <c r="X90" i="28"/>
  <c r="Z90" i="28" s="1"/>
  <c r="X89" i="28"/>
  <c r="Z89" i="28" s="1"/>
  <c r="X94" i="28"/>
  <c r="Z94" i="28" s="1"/>
  <c r="Z106" i="28"/>
  <c r="U108" i="28"/>
  <c r="X84" i="28"/>
  <c r="Z84" i="28" s="1"/>
  <c r="Z97" i="31"/>
  <c r="Z92" i="31"/>
  <c r="Z87" i="28"/>
  <c r="X98" i="28"/>
  <c r="Z98" i="28" s="1"/>
  <c r="Z85" i="28"/>
  <c r="X86" i="28"/>
  <c r="Z86" i="28" s="1"/>
  <c r="X105" i="28"/>
  <c r="Z105" i="28" s="1"/>
  <c r="X105" i="31"/>
  <c r="Z105" i="31" s="1"/>
  <c r="Z96" i="28"/>
  <c r="X101" i="28"/>
  <c r="Z101" i="28" s="1"/>
  <c r="X102" i="28"/>
  <c r="Z102" i="28" s="1"/>
  <c r="W57" i="32"/>
  <c r="X57" i="32" s="1"/>
  <c r="Z57" i="32" s="1"/>
  <c r="X91" i="28"/>
  <c r="Z91" i="28" s="1"/>
  <c r="X95" i="28"/>
  <c r="Z95" i="28" s="1"/>
  <c r="Z91" i="31"/>
  <c r="X107" i="28"/>
  <c r="Z107" i="28" s="1"/>
  <c r="Z101" i="31"/>
  <c r="X94" i="31"/>
  <c r="Z94" i="31" s="1"/>
  <c r="X103" i="28"/>
  <c r="Z103" i="28" s="1"/>
  <c r="X99" i="28"/>
  <c r="Z99" i="28" s="1"/>
  <c r="W55" i="11"/>
  <c r="W54" i="32"/>
  <c r="U60" i="29"/>
  <c r="W58" i="32"/>
  <c r="X58" i="32" s="1"/>
  <c r="Z58" i="32" s="1"/>
  <c r="U55" i="32"/>
  <c r="E36" i="21"/>
  <c r="E37" i="21" s="1"/>
  <c r="D36" i="21"/>
  <c r="D37" i="21" s="1"/>
  <c r="C36" i="21"/>
  <c r="C37" i="21" s="1"/>
  <c r="H36" i="21"/>
  <c r="H37" i="21" s="1"/>
  <c r="F36" i="21"/>
  <c r="F37" i="21" s="1"/>
  <c r="B36" i="21"/>
  <c r="B37" i="21" s="1"/>
  <c r="G36" i="21"/>
  <c r="G37" i="21" s="1"/>
  <c r="F63" i="27"/>
  <c r="F64" i="27" s="1"/>
  <c r="F65" i="27" s="1"/>
  <c r="C63" i="27"/>
  <c r="C64" i="27" s="1"/>
  <c r="C65" i="27" s="1"/>
  <c r="B63" i="27"/>
  <c r="B64" i="27" s="1"/>
  <c r="E63" i="27"/>
  <c r="E64" i="27" s="1"/>
  <c r="E65" i="27" s="1"/>
  <c r="G63" i="27"/>
  <c r="G64" i="27" s="1"/>
  <c r="D63" i="27"/>
  <c r="D64" i="27" s="1"/>
  <c r="D65" i="27" s="1"/>
  <c r="D63" i="34"/>
  <c r="D64" i="34" s="1"/>
  <c r="D65" i="34" s="1"/>
  <c r="Z54" i="27"/>
  <c r="U56" i="32"/>
  <c r="W59" i="32"/>
  <c r="X59" i="25"/>
  <c r="Z59" i="25" s="1"/>
  <c r="G63" i="34"/>
  <c r="G64" i="34" s="1"/>
  <c r="E63" i="34"/>
  <c r="E64" i="34" s="1"/>
  <c r="E65" i="34" s="1"/>
  <c r="U59" i="32"/>
  <c r="B63" i="19"/>
  <c r="B64" i="19" s="1"/>
  <c r="D63" i="19"/>
  <c r="D64" i="19" s="1"/>
  <c r="D65" i="19" s="1"/>
  <c r="G63" i="19"/>
  <c r="G64" i="19" s="1"/>
  <c r="C63" i="19"/>
  <c r="C64" i="19" s="1"/>
  <c r="C65" i="19" s="1"/>
  <c r="E63" i="19"/>
  <c r="E64" i="19" s="1"/>
  <c r="E65" i="19" s="1"/>
  <c r="F63" i="19"/>
  <c r="F64" i="19" s="1"/>
  <c r="F65" i="19" s="1"/>
  <c r="X57" i="25"/>
  <c r="Z57" i="25" s="1"/>
  <c r="X56" i="29"/>
  <c r="Z56" i="29" s="1"/>
  <c r="W54" i="11"/>
  <c r="U54" i="32"/>
  <c r="X55" i="25"/>
  <c r="Z55" i="25" s="1"/>
  <c r="X56" i="25"/>
  <c r="Z56" i="25" s="1"/>
  <c r="W56" i="32"/>
  <c r="X58" i="25"/>
  <c r="Z58" i="25" s="1"/>
  <c r="X58" i="29"/>
  <c r="Z58" i="29" s="1"/>
  <c r="C63" i="22"/>
  <c r="C64" i="22" s="1"/>
  <c r="C65" i="22" s="1"/>
  <c r="F63" i="22"/>
  <c r="F64" i="22" s="1"/>
  <c r="F65" i="22" s="1"/>
  <c r="E63" i="22"/>
  <c r="E64" i="22" s="1"/>
  <c r="E65" i="22" s="1"/>
  <c r="D63" i="22"/>
  <c r="D64" i="22" s="1"/>
  <c r="D65" i="22" s="1"/>
  <c r="G63" i="22"/>
  <c r="G64" i="22" s="1"/>
  <c r="B63" i="22"/>
  <c r="B64" i="22" s="1"/>
  <c r="X57" i="29"/>
  <c r="Z57" i="29" s="1"/>
  <c r="X54" i="29"/>
  <c r="Z54" i="29" s="1"/>
  <c r="D63" i="30"/>
  <c r="D64" i="30" s="1"/>
  <c r="D65" i="30" s="1"/>
  <c r="B63" i="30"/>
  <c r="B64" i="30" s="1"/>
  <c r="G63" i="30"/>
  <c r="G64" i="30" s="1"/>
  <c r="F63" i="30"/>
  <c r="F64" i="30" s="1"/>
  <c r="F65" i="30" s="1"/>
  <c r="E63" i="30"/>
  <c r="E64" i="30" s="1"/>
  <c r="E65" i="30" s="1"/>
  <c r="C63" i="30"/>
  <c r="C64" i="30" s="1"/>
  <c r="C65" i="30" s="1"/>
  <c r="G63" i="20"/>
  <c r="G64" i="20" s="1"/>
  <c r="F63" i="20"/>
  <c r="F64" i="20" s="1"/>
  <c r="F65" i="20" s="1"/>
  <c r="C63" i="20"/>
  <c r="C64" i="20" s="1"/>
  <c r="C65" i="20" s="1"/>
  <c r="B63" i="20"/>
  <c r="B64" i="20" s="1"/>
  <c r="D63" i="20"/>
  <c r="D64" i="20" s="1"/>
  <c r="D65" i="20" s="1"/>
  <c r="E63" i="20"/>
  <c r="E64" i="20" s="1"/>
  <c r="E65" i="20" s="1"/>
  <c r="X54" i="25"/>
  <c r="U60" i="25"/>
  <c r="B65" i="34"/>
  <c r="F63" i="34"/>
  <c r="F64" i="34" s="1"/>
  <c r="F65" i="34" s="1"/>
  <c r="W71" i="6"/>
  <c r="G62" i="9"/>
  <c r="E91" i="48"/>
  <c r="E92" i="48" s="1"/>
  <c r="E93" i="48" s="1"/>
  <c r="W71" i="7"/>
  <c r="X71" i="7" s="1"/>
  <c r="W72" i="6"/>
  <c r="X72" i="6" s="1"/>
  <c r="X96" i="18"/>
  <c r="W73" i="6"/>
  <c r="S33" i="6"/>
  <c r="E63" i="48"/>
  <c r="E64" i="48" s="1"/>
  <c r="S35" i="6"/>
  <c r="S38" i="6"/>
  <c r="AC38" i="51"/>
  <c r="AE38" i="51" s="1"/>
  <c r="W71" i="11"/>
  <c r="X71" i="11" s="1"/>
  <c r="C91" i="48"/>
  <c r="C92" i="48" s="1"/>
  <c r="C93" i="48" s="1"/>
  <c r="AC37" i="51"/>
  <c r="AE37" i="51" s="1"/>
  <c r="D63" i="51"/>
  <c r="D64" i="51" s="1"/>
  <c r="D65" i="51" s="1"/>
  <c r="F63" i="51"/>
  <c r="F64" i="51" s="1"/>
  <c r="C63" i="51"/>
  <c r="C64" i="51" s="1"/>
  <c r="C65" i="51" s="1"/>
  <c r="G63" i="51"/>
  <c r="G64" i="51" s="1"/>
  <c r="B63" i="51"/>
  <c r="B64" i="51" s="1"/>
  <c r="E63" i="51"/>
  <c r="E64" i="51" s="1"/>
  <c r="F62" i="9"/>
  <c r="W59" i="11"/>
  <c r="E62" i="9"/>
  <c r="G91" i="48"/>
  <c r="G92" i="48" s="1"/>
  <c r="G93" i="48" s="1"/>
  <c r="AC34" i="51"/>
  <c r="AE34" i="51" s="1"/>
  <c r="W73" i="7"/>
  <c r="AC43" i="51"/>
  <c r="AE43" i="51" s="1"/>
  <c r="AC33" i="51"/>
  <c r="AE33" i="51" s="1"/>
  <c r="AC35" i="51"/>
  <c r="AE35" i="51" s="1"/>
  <c r="AC36" i="51"/>
  <c r="AE36" i="51" s="1"/>
  <c r="Z44" i="51"/>
  <c r="AC32" i="51" s="1"/>
  <c r="AB89" i="51"/>
  <c r="AB93" i="51"/>
  <c r="AC93" i="51" s="1"/>
  <c r="AE93" i="51" s="1"/>
  <c r="AB84" i="51"/>
  <c r="AB91" i="51"/>
  <c r="AC91" i="51" s="1"/>
  <c r="AE91" i="51" s="1"/>
  <c r="AB96" i="51"/>
  <c r="AB98" i="51"/>
  <c r="AB97" i="51"/>
  <c r="AB86" i="51"/>
  <c r="AB94" i="51"/>
  <c r="AC94" i="51" s="1"/>
  <c r="AE94" i="51" s="1"/>
  <c r="AB95" i="51"/>
  <c r="AB99" i="51"/>
  <c r="AB88" i="51"/>
  <c r="AB105" i="51"/>
  <c r="AB100" i="51"/>
  <c r="AB107" i="51"/>
  <c r="AB106" i="51"/>
  <c r="AB85" i="51"/>
  <c r="AB101" i="51"/>
  <c r="AB90" i="51"/>
  <c r="AB103" i="51"/>
  <c r="AB92" i="51"/>
  <c r="AC92" i="51" s="1"/>
  <c r="AE92" i="51" s="1"/>
  <c r="AB87" i="51"/>
  <c r="AB104" i="51"/>
  <c r="AB102" i="51"/>
  <c r="D62" i="9"/>
  <c r="W72" i="11"/>
  <c r="AD3" i="50"/>
  <c r="AD23" i="50"/>
  <c r="AD14" i="50"/>
  <c r="AD7" i="50"/>
  <c r="AD17" i="50"/>
  <c r="AD10" i="50"/>
  <c r="AD22" i="50"/>
  <c r="AD8" i="50"/>
  <c r="AD18" i="50"/>
  <c r="AD25" i="50"/>
  <c r="AD27" i="50"/>
  <c r="AD16" i="50"/>
  <c r="AD6" i="50"/>
  <c r="AD13" i="50"/>
  <c r="AD19" i="50"/>
  <c r="AD4" i="50"/>
  <c r="AD20" i="50"/>
  <c r="AD12" i="50"/>
  <c r="AD15" i="50"/>
  <c r="AD21" i="50"/>
  <c r="AD26" i="50"/>
  <c r="AD9" i="50"/>
  <c r="AD11" i="50"/>
  <c r="AD5" i="50"/>
  <c r="AD24" i="50"/>
  <c r="S97" i="8"/>
  <c r="S102" i="8"/>
  <c r="S105" i="8"/>
  <c r="W56" i="11"/>
  <c r="T54" i="9"/>
  <c r="C62" i="9"/>
  <c r="D91" i="48"/>
  <c r="D92" i="48" s="1"/>
  <c r="D93" i="48" s="1"/>
  <c r="F91" i="48"/>
  <c r="F92" i="48" s="1"/>
  <c r="H94" i="50"/>
  <c r="H95" i="50" s="1"/>
  <c r="H96" i="50" s="1"/>
  <c r="AE32" i="50"/>
  <c r="B42" i="50"/>
  <c r="B43" i="50" s="1"/>
  <c r="G42" i="50"/>
  <c r="G43" i="50" s="1"/>
  <c r="G44" i="50" s="1"/>
  <c r="H42" i="50"/>
  <c r="H43" i="50" s="1"/>
  <c r="D42" i="50"/>
  <c r="D43" i="50" s="1"/>
  <c r="D44" i="50" s="1"/>
  <c r="F42" i="50"/>
  <c r="F43" i="50" s="1"/>
  <c r="F44" i="50" s="1"/>
  <c r="E42" i="50"/>
  <c r="E43" i="50" s="1"/>
  <c r="E44" i="50" s="1"/>
  <c r="C42" i="50"/>
  <c r="C43" i="50" s="1"/>
  <c r="C44" i="50" s="1"/>
  <c r="W57" i="11"/>
  <c r="X57" i="11" s="1"/>
  <c r="Z57" i="11" s="1"/>
  <c r="S99" i="8"/>
  <c r="C94" i="50"/>
  <c r="C95" i="50" s="1"/>
  <c r="C96" i="50" s="1"/>
  <c r="G94" i="50"/>
  <c r="G95" i="50" s="1"/>
  <c r="G96" i="50" s="1"/>
  <c r="F94" i="50"/>
  <c r="F95" i="50" s="1"/>
  <c r="F96" i="50" s="1"/>
  <c r="I94" i="50"/>
  <c r="I95" i="50" s="1"/>
  <c r="D94" i="50"/>
  <c r="D95" i="50" s="1"/>
  <c r="D96" i="50" s="1"/>
  <c r="B94" i="50"/>
  <c r="B95" i="50" s="1"/>
  <c r="E94" i="50"/>
  <c r="E95" i="50" s="1"/>
  <c r="E96" i="50" s="1"/>
  <c r="U55" i="11"/>
  <c r="S98" i="8"/>
  <c r="W58" i="11"/>
  <c r="S92" i="8"/>
  <c r="U54" i="11"/>
  <c r="W73" i="11"/>
  <c r="H91" i="48"/>
  <c r="H92" i="48" s="1"/>
  <c r="H93" i="48" s="1"/>
  <c r="Z55" i="50"/>
  <c r="S107" i="8"/>
  <c r="S93" i="8"/>
  <c r="S91" i="8"/>
  <c r="Z54" i="50"/>
  <c r="S89" i="8"/>
  <c r="C62" i="5"/>
  <c r="B91" i="48"/>
  <c r="B92" i="48" s="1"/>
  <c r="B93" i="48" s="1"/>
  <c r="I91" i="48"/>
  <c r="I92" i="48" s="1"/>
  <c r="S99" i="11"/>
  <c r="G88" i="11" s="1"/>
  <c r="G89" i="11" s="1"/>
  <c r="G63" i="49"/>
  <c r="G64" i="49" s="1"/>
  <c r="Z92" i="17"/>
  <c r="S94" i="8"/>
  <c r="X103" i="17"/>
  <c r="Z99" i="15"/>
  <c r="S34" i="6"/>
  <c r="C39" i="48"/>
  <c r="C40" i="48" s="1"/>
  <c r="F62" i="5"/>
  <c r="Y8" i="48"/>
  <c r="Y9" i="48" s="1"/>
  <c r="E39" i="48"/>
  <c r="E40" i="48" s="1"/>
  <c r="F39" i="48"/>
  <c r="F40" i="48" s="1"/>
  <c r="D39" i="48"/>
  <c r="D40" i="48" s="1"/>
  <c r="B39" i="48"/>
  <c r="B40" i="48" s="1"/>
  <c r="H39" i="48"/>
  <c r="H40" i="48" s="1"/>
  <c r="G39" i="48"/>
  <c r="G40" i="48" s="1"/>
  <c r="C63" i="48"/>
  <c r="C64" i="48" s="1"/>
  <c r="F63" i="48"/>
  <c r="F64" i="48" s="1"/>
  <c r="G63" i="48"/>
  <c r="G64" i="48" s="1"/>
  <c r="S96" i="7"/>
  <c r="B63" i="48"/>
  <c r="B64" i="48" s="1"/>
  <c r="F62" i="6"/>
  <c r="D62" i="6"/>
  <c r="S32" i="6"/>
  <c r="E62" i="6"/>
  <c r="D79" i="2"/>
  <c r="E41" i="49"/>
  <c r="C41" i="49"/>
  <c r="G36" i="11"/>
  <c r="G37" i="11" s="1"/>
  <c r="H36" i="11"/>
  <c r="H37" i="11" s="1"/>
  <c r="F36" i="11"/>
  <c r="F37" i="11" s="1"/>
  <c r="D36" i="11"/>
  <c r="D37" i="11" s="1"/>
  <c r="C36" i="11"/>
  <c r="C37" i="11" s="1"/>
  <c r="C38" i="11" s="1"/>
  <c r="B36" i="11"/>
  <c r="B37" i="11" s="1"/>
  <c r="E36" i="11"/>
  <c r="E37" i="11" s="1"/>
  <c r="F63" i="49"/>
  <c r="F64" i="49" s="1"/>
  <c r="D62" i="7"/>
  <c r="U55" i="7" s="1"/>
  <c r="S90" i="8"/>
  <c r="S43" i="10"/>
  <c r="C91" i="49"/>
  <c r="C92" i="49" s="1"/>
  <c r="C93" i="49" s="1"/>
  <c r="Z93" i="48"/>
  <c r="S95" i="8"/>
  <c r="S87" i="7"/>
  <c r="C62" i="10"/>
  <c r="C62" i="6"/>
  <c r="U56" i="5"/>
  <c r="Z39" i="48"/>
  <c r="Z40" i="48"/>
  <c r="Z38" i="48"/>
  <c r="S85" i="8"/>
  <c r="U72" i="11"/>
  <c r="S84" i="8"/>
  <c r="D91" i="49"/>
  <c r="D92" i="49" s="1"/>
  <c r="G62" i="6"/>
  <c r="S34" i="8"/>
  <c r="S84" i="9"/>
  <c r="B39" i="34"/>
  <c r="B40" i="34" s="1"/>
  <c r="S35" i="7"/>
  <c r="U73" i="7"/>
  <c r="U57" i="5"/>
  <c r="U57" i="7"/>
  <c r="G39" i="34"/>
  <c r="G40" i="34" s="1"/>
  <c r="I91" i="49"/>
  <c r="I92" i="49" s="1"/>
  <c r="S86" i="8"/>
  <c r="S33" i="8"/>
  <c r="U54" i="8"/>
  <c r="U55" i="8"/>
  <c r="S95" i="10"/>
  <c r="S38" i="7"/>
  <c r="U71" i="6"/>
  <c r="U73" i="6"/>
  <c r="F91" i="49"/>
  <c r="F92" i="49" s="1"/>
  <c r="F93" i="49" s="1"/>
  <c r="E39" i="34"/>
  <c r="E40" i="34" s="1"/>
  <c r="B60" i="2"/>
  <c r="B61" i="2" s="1"/>
  <c r="S39" i="7"/>
  <c r="W72" i="7"/>
  <c r="X86" i="17"/>
  <c r="S102" i="10"/>
  <c r="S91" i="10"/>
  <c r="E91" i="49"/>
  <c r="E92" i="49" s="1"/>
  <c r="U73" i="11"/>
  <c r="S84" i="5"/>
  <c r="U54" i="9"/>
  <c r="U56" i="9"/>
  <c r="B41" i="49"/>
  <c r="Y32" i="49"/>
  <c r="H41" i="49"/>
  <c r="F39" i="34"/>
  <c r="F40" i="34" s="1"/>
  <c r="Z87" i="15"/>
  <c r="S107" i="10"/>
  <c r="T54" i="6"/>
  <c r="S32" i="9"/>
  <c r="S42" i="10"/>
  <c r="E63" i="49"/>
  <c r="E64" i="49" s="1"/>
  <c r="S39" i="10"/>
  <c r="S94" i="10"/>
  <c r="G91" i="49"/>
  <c r="G92" i="49" s="1"/>
  <c r="G93" i="49" s="1"/>
  <c r="U56" i="7"/>
  <c r="S86" i="9"/>
  <c r="C39" i="34"/>
  <c r="C40" i="34" s="1"/>
  <c r="B62" i="6"/>
  <c r="W58" i="6" s="1"/>
  <c r="S34" i="9"/>
  <c r="D77" i="4"/>
  <c r="D78" i="4" s="1"/>
  <c r="D79" i="4" s="1"/>
  <c r="S34" i="7"/>
  <c r="B63" i="49"/>
  <c r="B64" i="49" s="1"/>
  <c r="S93" i="10"/>
  <c r="D63" i="49"/>
  <c r="D64" i="49" s="1"/>
  <c r="D65" i="49" s="1"/>
  <c r="B91" i="49"/>
  <c r="B92" i="49" s="1"/>
  <c r="D39" i="34"/>
  <c r="D40" i="34" s="1"/>
  <c r="H39" i="34"/>
  <c r="H40" i="34" s="1"/>
  <c r="C77" i="4"/>
  <c r="C78" i="4" s="1"/>
  <c r="C79" i="4" s="1"/>
  <c r="H91" i="49"/>
  <c r="H92" i="49" s="1"/>
  <c r="C63" i="49"/>
  <c r="C64" i="49" s="1"/>
  <c r="S88" i="7"/>
  <c r="S86" i="7"/>
  <c r="S36" i="7"/>
  <c r="X107" i="17"/>
  <c r="Z86" i="15"/>
  <c r="T71" i="2"/>
  <c r="B79" i="2"/>
  <c r="W71" i="2" s="1"/>
  <c r="Z92" i="15"/>
  <c r="X85" i="18"/>
  <c r="S90" i="9"/>
  <c r="W103" i="12"/>
  <c r="X103" i="12" s="1"/>
  <c r="Z103" i="12" s="1"/>
  <c r="W106" i="14"/>
  <c r="X106" i="14" s="1"/>
  <c r="W99" i="14"/>
  <c r="X99" i="14" s="1"/>
  <c r="Z99" i="14" s="1"/>
  <c r="W100" i="14"/>
  <c r="Z100" i="14" s="1"/>
  <c r="W85" i="13"/>
  <c r="X85" i="13" s="1"/>
  <c r="W90" i="13"/>
  <c r="X90" i="13" s="1"/>
  <c r="Z90" i="13" s="1"/>
  <c r="W98" i="13"/>
  <c r="X98" i="13" s="1"/>
  <c r="W89" i="12"/>
  <c r="Z89" i="12" s="1"/>
  <c r="W86" i="12"/>
  <c r="X86" i="12" s="1"/>
  <c r="I90" i="12"/>
  <c r="H91" i="15"/>
  <c r="H92" i="15" s="1"/>
  <c r="H93" i="15" s="1"/>
  <c r="U108" i="15"/>
  <c r="W84" i="13"/>
  <c r="Z84" i="13" s="1"/>
  <c r="W104" i="13"/>
  <c r="Z104" i="13" s="1"/>
  <c r="W93" i="13"/>
  <c r="X93" i="13" s="1"/>
  <c r="Z93" i="13" s="1"/>
  <c r="W99" i="12"/>
  <c r="X99" i="12" s="1"/>
  <c r="Z99" i="12" s="1"/>
  <c r="W95" i="12"/>
  <c r="Z95" i="12" s="1"/>
  <c r="W100" i="12"/>
  <c r="X100" i="12" s="1"/>
  <c r="Z100" i="12" s="1"/>
  <c r="Z99" i="18"/>
  <c r="X89" i="17"/>
  <c r="Z89" i="17" s="1"/>
  <c r="W90" i="14"/>
  <c r="Z90" i="14" s="1"/>
  <c r="W92" i="14"/>
  <c r="U108" i="14" s="1"/>
  <c r="W99" i="13"/>
  <c r="X99" i="13" s="1"/>
  <c r="Z99" i="13" s="1"/>
  <c r="W87" i="13"/>
  <c r="X87" i="13" s="1"/>
  <c r="Z87" i="13" s="1"/>
  <c r="W96" i="13"/>
  <c r="X96" i="13" s="1"/>
  <c r="Z96" i="13" s="1"/>
  <c r="W96" i="12"/>
  <c r="X96" i="12" s="1"/>
  <c r="Z96" i="12" s="1"/>
  <c r="W92" i="12"/>
  <c r="X92" i="12" s="1"/>
  <c r="Z92" i="12" s="1"/>
  <c r="H91" i="16"/>
  <c r="H92" i="16" s="1"/>
  <c r="H93" i="16" s="1"/>
  <c r="W86" i="13"/>
  <c r="X86" i="13" s="1"/>
  <c r="W91" i="13"/>
  <c r="X91" i="13" s="1"/>
  <c r="W105" i="13"/>
  <c r="X105" i="13" s="1"/>
  <c r="Z105" i="13" s="1"/>
  <c r="Z96" i="15"/>
  <c r="W88" i="12"/>
  <c r="X88" i="12" s="1"/>
  <c r="Z88" i="12" s="1"/>
  <c r="W107" i="12"/>
  <c r="X107" i="12" s="1"/>
  <c r="Z107" i="12" s="1"/>
  <c r="Z90" i="16"/>
  <c r="T84" i="12"/>
  <c r="H91" i="18"/>
  <c r="H92" i="18" s="1"/>
  <c r="H93" i="18" s="1"/>
  <c r="H91" i="17"/>
  <c r="H92" i="17" s="1"/>
  <c r="H93" i="17" s="1"/>
  <c r="W102" i="13"/>
  <c r="X102" i="13" s="1"/>
  <c r="Z102" i="13" s="1"/>
  <c r="W97" i="13"/>
  <c r="X97" i="13" s="1"/>
  <c r="Z97" i="13" s="1"/>
  <c r="W88" i="13"/>
  <c r="X88" i="13" s="1"/>
  <c r="Z88" i="13" s="1"/>
  <c r="W106" i="12"/>
  <c r="X106" i="12" s="1"/>
  <c r="W98" i="12"/>
  <c r="X98" i="12" s="1"/>
  <c r="Z98" i="12" s="1"/>
  <c r="W92" i="13"/>
  <c r="W106" i="13"/>
  <c r="Z106" i="13" s="1"/>
  <c r="W107" i="13"/>
  <c r="Z107" i="13" s="1"/>
  <c r="W93" i="12"/>
  <c r="Z93" i="12" s="1"/>
  <c r="W105" i="12"/>
  <c r="X105" i="12" s="1"/>
  <c r="Z105" i="12" s="1"/>
  <c r="U108" i="17"/>
  <c r="W100" i="13"/>
  <c r="X100" i="13" s="1"/>
  <c r="W101" i="13"/>
  <c r="Z101" i="13" s="1"/>
  <c r="Z90" i="18"/>
  <c r="W90" i="12"/>
  <c r="X90" i="12" s="1"/>
  <c r="Z90" i="12" s="1"/>
  <c r="X59" i="14"/>
  <c r="Z59" i="14" s="1"/>
  <c r="Z58" i="13"/>
  <c r="X58" i="13"/>
  <c r="X54" i="14"/>
  <c r="U60" i="14"/>
  <c r="X54" i="13"/>
  <c r="Z54" i="13" s="1"/>
  <c r="U60" i="13"/>
  <c r="G63" i="16"/>
  <c r="G64" i="16" s="1"/>
  <c r="D63" i="16"/>
  <c r="D64" i="16" s="1"/>
  <c r="D65" i="16" s="1"/>
  <c r="B63" i="16"/>
  <c r="B64" i="16" s="1"/>
  <c r="F63" i="16"/>
  <c r="F64" i="16" s="1"/>
  <c r="F65" i="16" s="1"/>
  <c r="E63" i="16"/>
  <c r="E64" i="16" s="1"/>
  <c r="E65" i="16" s="1"/>
  <c r="C63" i="16"/>
  <c r="C64" i="16" s="1"/>
  <c r="C65" i="16" s="1"/>
  <c r="X57" i="14"/>
  <c r="Z57" i="14" s="1"/>
  <c r="X59" i="13"/>
  <c r="Z59" i="13" s="1"/>
  <c r="X57" i="13"/>
  <c r="Z57" i="13" s="1"/>
  <c r="X56" i="13"/>
  <c r="Z56" i="13" s="1"/>
  <c r="X58" i="14"/>
  <c r="Z58" i="14" s="1"/>
  <c r="D63" i="18"/>
  <c r="D64" i="18" s="1"/>
  <c r="D65" i="18" s="1"/>
  <c r="E63" i="18"/>
  <c r="E64" i="18" s="1"/>
  <c r="E65" i="18" s="1"/>
  <c r="G63" i="18"/>
  <c r="G64" i="18" s="1"/>
  <c r="F63" i="18"/>
  <c r="F64" i="18" s="1"/>
  <c r="F65" i="18" s="1"/>
  <c r="C63" i="18"/>
  <c r="C64" i="18" s="1"/>
  <c r="C65" i="18" s="1"/>
  <c r="B63" i="18"/>
  <c r="B64" i="18" s="1"/>
  <c r="X55" i="14"/>
  <c r="Z55" i="14" s="1"/>
  <c r="B63" i="17"/>
  <c r="B64" i="17" s="1"/>
  <c r="G63" i="17"/>
  <c r="G64" i="17" s="1"/>
  <c r="F63" i="17"/>
  <c r="F64" i="17" s="1"/>
  <c r="F65" i="17" s="1"/>
  <c r="E63" i="17"/>
  <c r="E64" i="17" s="1"/>
  <c r="E65" i="17" s="1"/>
  <c r="C63" i="17"/>
  <c r="C64" i="17" s="1"/>
  <c r="C65" i="17" s="1"/>
  <c r="D63" i="17"/>
  <c r="D64" i="17" s="1"/>
  <c r="D65" i="17" s="1"/>
  <c r="X56" i="14"/>
  <c r="Z56" i="14" s="1"/>
  <c r="X55" i="13"/>
  <c r="Z55" i="13" s="1"/>
  <c r="Z54" i="18"/>
  <c r="X71" i="13"/>
  <c r="U74" i="13"/>
  <c r="X71" i="14"/>
  <c r="U74" i="14"/>
  <c r="X55" i="12"/>
  <c r="Z55" i="12" s="1"/>
  <c r="X56" i="12"/>
  <c r="Z56" i="12" s="1"/>
  <c r="X59" i="12"/>
  <c r="Z59" i="12" s="1"/>
  <c r="X57" i="12"/>
  <c r="Z57" i="12" s="1"/>
  <c r="X58" i="12"/>
  <c r="Z58" i="12" s="1"/>
  <c r="W104" i="12"/>
  <c r="X104" i="12" s="1"/>
  <c r="Z104" i="12" s="1"/>
  <c r="W85" i="12"/>
  <c r="W102" i="12"/>
  <c r="X102" i="12" s="1"/>
  <c r="W97" i="12"/>
  <c r="X97" i="12" s="1"/>
  <c r="W94" i="12"/>
  <c r="X54" i="12"/>
  <c r="U60" i="12"/>
  <c r="X71" i="12"/>
  <c r="U74" i="12"/>
  <c r="S95" i="9"/>
  <c r="V5" i="14"/>
  <c r="V19" i="14"/>
  <c r="V7" i="14"/>
  <c r="V15" i="14"/>
  <c r="V22" i="14"/>
  <c r="V9" i="14"/>
  <c r="V14" i="14"/>
  <c r="V20" i="14"/>
  <c r="V3" i="14"/>
  <c r="V25" i="14"/>
  <c r="V4" i="14"/>
  <c r="V17" i="14"/>
  <c r="V21" i="14"/>
  <c r="V27" i="14"/>
  <c r="V16" i="14"/>
  <c r="V6" i="14"/>
  <c r="V24" i="14"/>
  <c r="V18" i="14"/>
  <c r="V23" i="14"/>
  <c r="V8" i="14"/>
  <c r="V26" i="14"/>
  <c r="V11" i="14"/>
  <c r="V13" i="14"/>
  <c r="V10" i="14"/>
  <c r="C79" i="5"/>
  <c r="S42" i="9"/>
  <c r="S37" i="9"/>
  <c r="S89" i="9"/>
  <c r="S92" i="9"/>
  <c r="S32" i="5"/>
  <c r="U32" i="5" s="1"/>
  <c r="S94" i="9"/>
  <c r="S105" i="9"/>
  <c r="U84" i="5"/>
  <c r="X37" i="27"/>
  <c r="Z37" i="27" s="1"/>
  <c r="Z39" i="18"/>
  <c r="X39" i="18"/>
  <c r="X35" i="18"/>
  <c r="Z35" i="18" s="1"/>
  <c r="G21" i="47"/>
  <c r="F21" i="47" s="1"/>
  <c r="D22" i="47"/>
  <c r="X36" i="30"/>
  <c r="Z36" i="30" s="1"/>
  <c r="S101" i="9"/>
  <c r="S91" i="9"/>
  <c r="X88" i="14"/>
  <c r="Z88" i="14"/>
  <c r="X105" i="14"/>
  <c r="Z105" i="14"/>
  <c r="X86" i="14"/>
  <c r="Z86" i="14" s="1"/>
  <c r="X36" i="17"/>
  <c r="Z36" i="17" s="1"/>
  <c r="Z39" i="15"/>
  <c r="X39" i="15"/>
  <c r="X43" i="15"/>
  <c r="Z43" i="15" s="1"/>
  <c r="I91" i="15"/>
  <c r="I92" i="15" s="1"/>
  <c r="B91" i="15"/>
  <c r="B92" i="15" s="1"/>
  <c r="B93" i="15" s="1"/>
  <c r="W38" i="14"/>
  <c r="W36" i="14"/>
  <c r="W41" i="14"/>
  <c r="W40" i="14"/>
  <c r="W33" i="14"/>
  <c r="W35" i="14"/>
  <c r="W32" i="14"/>
  <c r="W42" i="14"/>
  <c r="W34" i="14"/>
  <c r="W37" i="14"/>
  <c r="W39" i="14"/>
  <c r="W43" i="14"/>
  <c r="Z94" i="13"/>
  <c r="X94" i="13"/>
  <c r="E62" i="10"/>
  <c r="X33" i="16"/>
  <c r="Z33" i="16" s="1"/>
  <c r="X42" i="28"/>
  <c r="Z42" i="28" s="1"/>
  <c r="F60" i="2"/>
  <c r="F61" i="2" s="1"/>
  <c r="W57" i="5"/>
  <c r="S90" i="7"/>
  <c r="S37" i="7"/>
  <c r="S103" i="10"/>
  <c r="S42" i="8"/>
  <c r="S86" i="10"/>
  <c r="U44" i="27"/>
  <c r="X32" i="27"/>
  <c r="Z32" i="27" s="1"/>
  <c r="X35" i="15"/>
  <c r="Z35" i="15"/>
  <c r="X40" i="16"/>
  <c r="Z40" i="16" s="1"/>
  <c r="X38" i="27"/>
  <c r="Z38" i="27" s="1"/>
  <c r="X36" i="18"/>
  <c r="Z36" i="18"/>
  <c r="X37" i="31"/>
  <c r="Z37" i="31" s="1"/>
  <c r="S85" i="10"/>
  <c r="X37" i="30"/>
  <c r="Z37" i="30" s="1"/>
  <c r="X41" i="30"/>
  <c r="Z41" i="30" s="1"/>
  <c r="S100" i="9"/>
  <c r="Z87" i="14"/>
  <c r="X87" i="14"/>
  <c r="X104" i="14"/>
  <c r="Z104" i="14" s="1"/>
  <c r="Z89" i="14"/>
  <c r="X89" i="14"/>
  <c r="X42" i="17"/>
  <c r="Z42" i="17" s="1"/>
  <c r="X34" i="15"/>
  <c r="Z34" i="15" s="1"/>
  <c r="S42" i="7"/>
  <c r="X40" i="20"/>
  <c r="Z40" i="20" s="1"/>
  <c r="X39" i="20"/>
  <c r="Z39" i="20" s="1"/>
  <c r="F62" i="10"/>
  <c r="S100" i="10"/>
  <c r="X34" i="16"/>
  <c r="Z34" i="16" s="1"/>
  <c r="U44" i="28"/>
  <c r="X32" i="28"/>
  <c r="Z32" i="28" s="1"/>
  <c r="X41" i="28"/>
  <c r="Z41" i="28" s="1"/>
  <c r="P108" i="4"/>
  <c r="S97" i="4" s="1"/>
  <c r="W58" i="5"/>
  <c r="S43" i="7"/>
  <c r="S37" i="10"/>
  <c r="S101" i="8"/>
  <c r="S97" i="10"/>
  <c r="S101" i="10"/>
  <c r="X34" i="18"/>
  <c r="Z34" i="18" s="1"/>
  <c r="H12" i="47"/>
  <c r="Y19" i="45" s="1"/>
  <c r="E20" i="47"/>
  <c r="X100" i="14"/>
  <c r="X38" i="22"/>
  <c r="Z38" i="22" s="1"/>
  <c r="X38" i="20"/>
  <c r="Z38" i="20" s="1"/>
  <c r="X103" i="13"/>
  <c r="Z103" i="13"/>
  <c r="S38" i="10"/>
  <c r="X40" i="27"/>
  <c r="Z40" i="27" s="1"/>
  <c r="X39" i="27"/>
  <c r="Z39" i="27" s="1"/>
  <c r="Z41" i="18"/>
  <c r="X41" i="18"/>
  <c r="X39" i="31"/>
  <c r="Z39" i="31" s="1"/>
  <c r="X43" i="30"/>
  <c r="Z43" i="30" s="1"/>
  <c r="R26" i="8"/>
  <c r="R14" i="8"/>
  <c r="R5" i="8"/>
  <c r="R23" i="8"/>
  <c r="R4" i="8"/>
  <c r="R24" i="8"/>
  <c r="R20" i="8"/>
  <c r="R7" i="8"/>
  <c r="R10" i="8"/>
  <c r="R22" i="8"/>
  <c r="R21" i="8"/>
  <c r="R12" i="8"/>
  <c r="R11" i="8"/>
  <c r="R16" i="8"/>
  <c r="R17" i="8"/>
  <c r="R25" i="8"/>
  <c r="R9" i="8"/>
  <c r="R8" i="8"/>
  <c r="R27" i="8"/>
  <c r="R3" i="8"/>
  <c r="R15" i="8"/>
  <c r="R19" i="8"/>
  <c r="R18" i="8"/>
  <c r="R6" i="8"/>
  <c r="R13" i="8"/>
  <c r="X93" i="14"/>
  <c r="Z93" i="14" s="1"/>
  <c r="P108" i="2"/>
  <c r="S94" i="2" s="1"/>
  <c r="X39" i="17"/>
  <c r="Z39" i="17" s="1"/>
  <c r="X43" i="17"/>
  <c r="Z43" i="17" s="1"/>
  <c r="X33" i="15"/>
  <c r="Z33" i="15" s="1"/>
  <c r="S103" i="9"/>
  <c r="X33" i="20"/>
  <c r="Z33" i="20" s="1"/>
  <c r="D91" i="16"/>
  <c r="D92" i="16" s="1"/>
  <c r="D93" i="16" s="1"/>
  <c r="E91" i="16"/>
  <c r="E92" i="16" s="1"/>
  <c r="E93" i="16" s="1"/>
  <c r="I91" i="16"/>
  <c r="I92" i="16" s="1"/>
  <c r="G91" i="16"/>
  <c r="G92" i="16" s="1"/>
  <c r="G93" i="16" s="1"/>
  <c r="F91" i="16"/>
  <c r="F92" i="16" s="1"/>
  <c r="F93" i="16" s="1"/>
  <c r="B91" i="16"/>
  <c r="B92" i="16" s="1"/>
  <c r="B93" i="16" s="1"/>
  <c r="C91" i="16"/>
  <c r="C92" i="16" s="1"/>
  <c r="C93" i="16" s="1"/>
  <c r="T54" i="10"/>
  <c r="X41" i="16"/>
  <c r="Z41" i="16" s="1"/>
  <c r="U44" i="16"/>
  <c r="X32" i="16"/>
  <c r="Z32" i="16" s="1"/>
  <c r="V22" i="13"/>
  <c r="V3" i="13"/>
  <c r="V26" i="13"/>
  <c r="V8" i="13"/>
  <c r="V13" i="13"/>
  <c r="V16" i="13"/>
  <c r="V15" i="13"/>
  <c r="V24" i="13"/>
  <c r="V11" i="13"/>
  <c r="V6" i="13"/>
  <c r="V19" i="13"/>
  <c r="V10" i="13"/>
  <c r="V17" i="13"/>
  <c r="V21" i="13"/>
  <c r="V4" i="13"/>
  <c r="V12" i="13"/>
  <c r="V9" i="13"/>
  <c r="V20" i="13"/>
  <c r="V23" i="13"/>
  <c r="V14" i="13"/>
  <c r="V25" i="13"/>
  <c r="V27" i="13"/>
  <c r="V7" i="13"/>
  <c r="V5" i="13"/>
  <c r="V18" i="13"/>
  <c r="U74" i="7"/>
  <c r="B79" i="4"/>
  <c r="X34" i="28"/>
  <c r="Z34" i="28" s="1"/>
  <c r="X36" i="28"/>
  <c r="Z36" i="28" s="1"/>
  <c r="S88" i="10"/>
  <c r="S100" i="8"/>
  <c r="W54" i="5"/>
  <c r="P44" i="4"/>
  <c r="S38" i="4" s="1"/>
  <c r="Q8" i="4"/>
  <c r="S40" i="4"/>
  <c r="U40" i="4" s="1"/>
  <c r="S96" i="8"/>
  <c r="S39" i="9"/>
  <c r="S106" i="9"/>
  <c r="S36" i="9"/>
  <c r="S103" i="7"/>
  <c r="X33" i="18"/>
  <c r="Z33" i="18"/>
  <c r="X39" i="30"/>
  <c r="Z39" i="30" s="1"/>
  <c r="X40" i="17"/>
  <c r="Z40" i="17" s="1"/>
  <c r="X95" i="13"/>
  <c r="Z95" i="13"/>
  <c r="X89" i="13"/>
  <c r="Z89" i="13" s="1"/>
  <c r="X33" i="28"/>
  <c r="Z33" i="28" s="1"/>
  <c r="S84" i="10"/>
  <c r="S32" i="7"/>
  <c r="X42" i="27"/>
  <c r="Z42" i="27" s="1"/>
  <c r="X33" i="27"/>
  <c r="Z33" i="27" s="1"/>
  <c r="U74" i="10"/>
  <c r="X40" i="18"/>
  <c r="Z40" i="18" s="1"/>
  <c r="S87" i="10"/>
  <c r="X40" i="30"/>
  <c r="Z40" i="30" s="1"/>
  <c r="X33" i="30"/>
  <c r="Z33" i="30" s="1"/>
  <c r="S87" i="9"/>
  <c r="S38" i="8"/>
  <c r="S40" i="8"/>
  <c r="R6" i="9"/>
  <c r="R11" i="9"/>
  <c r="R4" i="9"/>
  <c r="R3" i="9"/>
  <c r="R17" i="9"/>
  <c r="R25" i="9"/>
  <c r="R15" i="9"/>
  <c r="R16" i="9"/>
  <c r="R13" i="9"/>
  <c r="R10" i="9"/>
  <c r="R12" i="9"/>
  <c r="R23" i="9"/>
  <c r="R8" i="9"/>
  <c r="R5" i="9"/>
  <c r="R26" i="9"/>
  <c r="R27" i="9"/>
  <c r="R9" i="9"/>
  <c r="R24" i="9"/>
  <c r="R14" i="9"/>
  <c r="R22" i="9"/>
  <c r="R19" i="9"/>
  <c r="R18" i="9"/>
  <c r="R21" i="9"/>
  <c r="R20" i="9"/>
  <c r="R7" i="9"/>
  <c r="X95" i="14"/>
  <c r="Z95" i="14" s="1"/>
  <c r="X97" i="14"/>
  <c r="Z97" i="14" s="1"/>
  <c r="X94" i="14"/>
  <c r="Z94" i="14" s="1"/>
  <c r="X40" i="22"/>
  <c r="Z40" i="22" s="1"/>
  <c r="V9" i="12"/>
  <c r="V10" i="12"/>
  <c r="V24" i="12"/>
  <c r="V27" i="12"/>
  <c r="V22" i="12"/>
  <c r="V20" i="12"/>
  <c r="V13" i="12"/>
  <c r="V8" i="12"/>
  <c r="V15" i="12"/>
  <c r="V17" i="12"/>
  <c r="V21" i="12"/>
  <c r="V3" i="12"/>
  <c r="V23" i="12"/>
  <c r="V25" i="12"/>
  <c r="V16" i="12"/>
  <c r="V4" i="12"/>
  <c r="V26" i="12"/>
  <c r="V14" i="12"/>
  <c r="V5" i="12"/>
  <c r="V7" i="12"/>
  <c r="V11" i="12"/>
  <c r="V12" i="12"/>
  <c r="V19" i="12"/>
  <c r="V18" i="12"/>
  <c r="V6" i="12"/>
  <c r="Z37" i="17"/>
  <c r="X37" i="17"/>
  <c r="X34" i="17"/>
  <c r="Z34" i="17" s="1"/>
  <c r="X38" i="15"/>
  <c r="Z38" i="15" s="1"/>
  <c r="S36" i="10"/>
  <c r="S105" i="10"/>
  <c r="X43" i="16"/>
  <c r="Z43" i="16" s="1"/>
  <c r="Z37" i="16"/>
  <c r="X37" i="16"/>
  <c r="X39" i="28"/>
  <c r="Z39" i="28" s="1"/>
  <c r="X35" i="28"/>
  <c r="Z35" i="28" s="1"/>
  <c r="G60" i="2"/>
  <c r="G61" i="2" s="1"/>
  <c r="W55" i="8"/>
  <c r="W59" i="8"/>
  <c r="W58" i="8"/>
  <c r="W57" i="8"/>
  <c r="X57" i="8" s="1"/>
  <c r="Z57" i="8" s="1"/>
  <c r="W56" i="8"/>
  <c r="X56" i="8" s="1"/>
  <c r="Z56" i="8" s="1"/>
  <c r="U59" i="8"/>
  <c r="U58" i="8"/>
  <c r="W54" i="8"/>
  <c r="W55" i="5"/>
  <c r="X55" i="5" s="1"/>
  <c r="Z55" i="5" s="1"/>
  <c r="S91" i="7"/>
  <c r="S43" i="8"/>
  <c r="P44" i="5"/>
  <c r="S38" i="5" s="1"/>
  <c r="Q8" i="5"/>
  <c r="Q9" i="5" s="1"/>
  <c r="E60" i="4"/>
  <c r="E61" i="4" s="1"/>
  <c r="C60" i="4"/>
  <c r="C61" i="4" s="1"/>
  <c r="F60" i="4"/>
  <c r="F61" i="4" s="1"/>
  <c r="B60" i="4"/>
  <c r="B61" i="4" s="1"/>
  <c r="D60" i="4"/>
  <c r="D61" i="4" s="1"/>
  <c r="G60" i="4"/>
  <c r="G61" i="4" s="1"/>
  <c r="X43" i="31"/>
  <c r="Z43" i="31" s="1"/>
  <c r="P44" i="2"/>
  <c r="S41" i="2" s="1"/>
  <c r="Q8" i="2"/>
  <c r="Q9" i="2" s="1"/>
  <c r="X37" i="15"/>
  <c r="Z37" i="15" s="1"/>
  <c r="X34" i="20"/>
  <c r="Z34" i="20" s="1"/>
  <c r="S32" i="10"/>
  <c r="X41" i="27"/>
  <c r="Z41" i="27" s="1"/>
  <c r="X43" i="27"/>
  <c r="Z43" i="27" s="1"/>
  <c r="Z32" i="18"/>
  <c r="U44" i="18"/>
  <c r="X32" i="18"/>
  <c r="X38" i="31"/>
  <c r="Z38" i="31" s="1"/>
  <c r="S85" i="4"/>
  <c r="U74" i="8"/>
  <c r="X71" i="8" s="1"/>
  <c r="X35" i="30"/>
  <c r="Z35" i="30" s="1"/>
  <c r="X101" i="14"/>
  <c r="Z101" i="14" s="1"/>
  <c r="Z98" i="14"/>
  <c r="X98" i="14"/>
  <c r="X96" i="14"/>
  <c r="Z96" i="14"/>
  <c r="S104" i="9"/>
  <c r="S98" i="10"/>
  <c r="X41" i="17"/>
  <c r="Z41" i="17" s="1"/>
  <c r="X32" i="17"/>
  <c r="Z32" i="17" s="1"/>
  <c r="U44" i="17"/>
  <c r="U44" i="15"/>
  <c r="X32" i="15"/>
  <c r="Z32" i="15" s="1"/>
  <c r="B79" i="5"/>
  <c r="S88" i="9"/>
  <c r="S90" i="10"/>
  <c r="X43" i="20"/>
  <c r="Z43" i="20" s="1"/>
  <c r="X35" i="16"/>
  <c r="Z35" i="16" s="1"/>
  <c r="X39" i="16"/>
  <c r="Z39" i="16" s="1"/>
  <c r="X40" i="28"/>
  <c r="Z40" i="28" s="1"/>
  <c r="X37" i="28"/>
  <c r="Z37" i="28" s="1"/>
  <c r="D60" i="2"/>
  <c r="D61" i="2" s="1"/>
  <c r="S104" i="10"/>
  <c r="W59" i="5"/>
  <c r="S105" i="7"/>
  <c r="S107" i="7"/>
  <c r="S95" i="7"/>
  <c r="S37" i="8"/>
  <c r="S35" i="5"/>
  <c r="S41" i="9"/>
  <c r="S102" i="9"/>
  <c r="S100" i="7"/>
  <c r="S101" i="7"/>
  <c r="S40" i="9"/>
  <c r="X36" i="27"/>
  <c r="Z36" i="27" s="1"/>
  <c r="X35" i="27"/>
  <c r="Z35" i="27" s="1"/>
  <c r="X42" i="18"/>
  <c r="Z42" i="18" s="1"/>
  <c r="X37" i="18"/>
  <c r="Z37" i="18" s="1"/>
  <c r="X34" i="31"/>
  <c r="Z34" i="31" s="1"/>
  <c r="X32" i="30"/>
  <c r="Z32" i="30" s="1"/>
  <c r="S99" i="10"/>
  <c r="X107" i="14"/>
  <c r="Z107" i="14" s="1"/>
  <c r="X91" i="14"/>
  <c r="Z91" i="14"/>
  <c r="X85" i="14"/>
  <c r="Z85" i="14" s="1"/>
  <c r="X34" i="22"/>
  <c r="Z34" i="22" s="1"/>
  <c r="B91" i="29"/>
  <c r="B92" i="29" s="1"/>
  <c r="B93" i="29" s="1"/>
  <c r="X33" i="17"/>
  <c r="Z33" i="17" s="1"/>
  <c r="X38" i="17"/>
  <c r="Z38" i="17" s="1"/>
  <c r="X41" i="15"/>
  <c r="Z41" i="15" s="1"/>
  <c r="X40" i="15"/>
  <c r="Z40" i="15" s="1"/>
  <c r="W40" i="12"/>
  <c r="W34" i="12"/>
  <c r="W35" i="12"/>
  <c r="W32" i="12"/>
  <c r="W33" i="12"/>
  <c r="W42" i="12"/>
  <c r="W38" i="12"/>
  <c r="W37" i="12"/>
  <c r="W43" i="12"/>
  <c r="W36" i="12"/>
  <c r="W41" i="12"/>
  <c r="W39" i="12"/>
  <c r="S38" i="9"/>
  <c r="X42" i="20"/>
  <c r="Z42" i="20" s="1"/>
  <c r="W36" i="13"/>
  <c r="W34" i="13"/>
  <c r="W40" i="13"/>
  <c r="W39" i="13"/>
  <c r="W37" i="13"/>
  <c r="W35" i="13"/>
  <c r="W42" i="13"/>
  <c r="W33" i="13"/>
  <c r="W41" i="13"/>
  <c r="W38" i="13"/>
  <c r="W43" i="13"/>
  <c r="W32" i="13"/>
  <c r="S43" i="9"/>
  <c r="E60" i="2"/>
  <c r="E61" i="2" s="1"/>
  <c r="B62" i="10"/>
  <c r="G62" i="10"/>
  <c r="X42" i="16"/>
  <c r="Z42" i="16"/>
  <c r="Z36" i="16"/>
  <c r="X36" i="16"/>
  <c r="W54" i="7"/>
  <c r="W55" i="7"/>
  <c r="W57" i="7"/>
  <c r="U59" i="7"/>
  <c r="W56" i="7"/>
  <c r="W58" i="7"/>
  <c r="W59" i="7"/>
  <c r="X38" i="28"/>
  <c r="Z38" i="28" s="1"/>
  <c r="C60" i="2"/>
  <c r="C61" i="2" s="1"/>
  <c r="X85" i="12"/>
  <c r="Z85" i="12" s="1"/>
  <c r="W56" i="5"/>
  <c r="S33" i="4"/>
  <c r="S93" i="7"/>
  <c r="S39" i="8"/>
  <c r="S40" i="7"/>
  <c r="S34" i="10"/>
  <c r="S89" i="7"/>
  <c r="S106" i="8"/>
  <c r="S103" i="8"/>
  <c r="U74" i="9"/>
  <c r="X73" i="9" s="1"/>
  <c r="I91" i="18"/>
  <c r="I92" i="18" s="1"/>
  <c r="B91" i="18"/>
  <c r="B92" i="18" s="1"/>
  <c r="B93" i="18" s="1"/>
  <c r="X34" i="27"/>
  <c r="Z34" i="27" s="1"/>
  <c r="X43" i="18"/>
  <c r="Z43" i="18"/>
  <c r="X38" i="18"/>
  <c r="Z38" i="18" s="1"/>
  <c r="X40" i="31"/>
  <c r="Z40" i="31" s="1"/>
  <c r="P108" i="5"/>
  <c r="S104" i="5" s="1"/>
  <c r="X34" i="30"/>
  <c r="Z34" i="30" s="1"/>
  <c r="Z102" i="14"/>
  <c r="X102" i="14"/>
  <c r="X84" i="14"/>
  <c r="Z84" i="14"/>
  <c r="X103" i="14"/>
  <c r="Z103" i="14" s="1"/>
  <c r="X33" i="22"/>
  <c r="Z33" i="22" s="1"/>
  <c r="X36" i="22"/>
  <c r="Z36" i="22" s="1"/>
  <c r="S107" i="9"/>
  <c r="S97" i="9"/>
  <c r="X35" i="17"/>
  <c r="Z35" i="17" s="1"/>
  <c r="W59" i="9"/>
  <c r="W55" i="9"/>
  <c r="X55" i="9" s="1"/>
  <c r="Z55" i="9" s="1"/>
  <c r="W54" i="9"/>
  <c r="W58" i="9"/>
  <c r="W57" i="9"/>
  <c r="W56" i="9"/>
  <c r="X36" i="15"/>
  <c r="Z36" i="15" s="1"/>
  <c r="X42" i="15"/>
  <c r="Z42" i="15" s="1"/>
  <c r="T71" i="5"/>
  <c r="D79" i="5"/>
  <c r="S96" i="10"/>
  <c r="X35" i="20"/>
  <c r="Z35" i="20" s="1"/>
  <c r="X92" i="13"/>
  <c r="Z92" i="13"/>
  <c r="S93" i="9"/>
  <c r="D62" i="10"/>
  <c r="X38" i="16"/>
  <c r="Z38" i="16" s="1"/>
  <c r="X43" i="28"/>
  <c r="Z43" i="28" s="1"/>
  <c r="S98" i="9"/>
  <c r="S94" i="7"/>
  <c r="S32" i="8"/>
  <c r="B91" i="17"/>
  <c r="B92" i="17" s="1"/>
  <c r="B93" i="17" s="1"/>
  <c r="I91" i="17"/>
  <c r="I92" i="17" s="1"/>
  <c r="S92" i="7"/>
  <c r="S96" i="9"/>
  <c r="S89" i="10"/>
  <c r="S104" i="7"/>
  <c r="Z56" i="34"/>
  <c r="Z55" i="34"/>
  <c r="Z57" i="34"/>
  <c r="S93" i="6"/>
  <c r="G23" i="46"/>
  <c r="F23" i="46" s="1"/>
  <c r="D24" i="46"/>
  <c r="H10" i="46"/>
  <c r="W21" i="45" s="1"/>
  <c r="E22" i="46"/>
  <c r="B91" i="34"/>
  <c r="B92" i="34" s="1"/>
  <c r="Y54" i="28"/>
  <c r="I91" i="34"/>
  <c r="I92" i="34" s="1"/>
  <c r="D91" i="34"/>
  <c r="D92" i="34" s="1"/>
  <c r="H91" i="34"/>
  <c r="H92" i="34" s="1"/>
  <c r="H93" i="34" s="1"/>
  <c r="F91" i="34"/>
  <c r="F92" i="34" s="1"/>
  <c r="C91" i="34"/>
  <c r="C92" i="34" s="1"/>
  <c r="Y54" i="15"/>
  <c r="E91" i="34"/>
  <c r="E92" i="34" s="1"/>
  <c r="G91" i="34"/>
  <c r="G92" i="34" s="1"/>
  <c r="S100" i="6"/>
  <c r="S92" i="6"/>
  <c r="S91" i="6"/>
  <c r="Y54" i="31"/>
  <c r="S101" i="6"/>
  <c r="S95" i="6"/>
  <c r="S90" i="6"/>
  <c r="S94" i="6"/>
  <c r="S96" i="6"/>
  <c r="G65" i="26"/>
  <c r="B65" i="26"/>
  <c r="B65" i="28"/>
  <c r="G65" i="28"/>
  <c r="G65" i="31"/>
  <c r="B65" i="31"/>
  <c r="Y54" i="26"/>
  <c r="G65" i="15"/>
  <c r="B65" i="15"/>
  <c r="S106" i="6"/>
  <c r="S84" i="6"/>
  <c r="S105" i="6"/>
  <c r="S86" i="6"/>
  <c r="S87" i="6"/>
  <c r="S102" i="6"/>
  <c r="S85" i="6"/>
  <c r="S104" i="6"/>
  <c r="S103" i="6"/>
  <c r="S88" i="6"/>
  <c r="S89" i="6"/>
  <c r="V25" i="26"/>
  <c r="X33" i="3"/>
  <c r="X39" i="3"/>
  <c r="X40" i="3"/>
  <c r="X43" i="3"/>
  <c r="Z56" i="3"/>
  <c r="X36" i="3"/>
  <c r="X35" i="3"/>
  <c r="V9" i="3"/>
  <c r="X41" i="3"/>
  <c r="Z55" i="3"/>
  <c r="X34" i="3"/>
  <c r="Z73" i="3"/>
  <c r="X42" i="3"/>
  <c r="Z99" i="3"/>
  <c r="Z74" i="3"/>
  <c r="AD7" i="33"/>
  <c r="X44" i="3"/>
  <c r="X37" i="3"/>
  <c r="X38" i="3"/>
  <c r="C91" i="15" l="1"/>
  <c r="C92" i="15" s="1"/>
  <c r="C93" i="15" s="1"/>
  <c r="D91" i="15"/>
  <c r="D92" i="15" s="1"/>
  <c r="D93" i="15" s="1"/>
  <c r="G91" i="15"/>
  <c r="G92" i="15" s="1"/>
  <c r="G93" i="15" s="1"/>
  <c r="F91" i="15"/>
  <c r="F92" i="15" s="1"/>
  <c r="F93" i="15" s="1"/>
  <c r="U44" i="30"/>
  <c r="X36" i="20"/>
  <c r="Z36" i="20" s="1"/>
  <c r="AC92" i="52"/>
  <c r="Z108" i="52"/>
  <c r="AC86" i="52" s="1"/>
  <c r="AC89" i="52"/>
  <c r="AC87" i="52"/>
  <c r="AE99" i="52"/>
  <c r="W101" i="32"/>
  <c r="AE106" i="52"/>
  <c r="W104" i="32"/>
  <c r="W88" i="32"/>
  <c r="W89" i="32"/>
  <c r="W96" i="32"/>
  <c r="W106" i="32"/>
  <c r="AE105" i="52"/>
  <c r="W86" i="32"/>
  <c r="W93" i="32"/>
  <c r="AC84" i="52"/>
  <c r="AC93" i="52"/>
  <c r="W92" i="30"/>
  <c r="AC90" i="52"/>
  <c r="AC94" i="52"/>
  <c r="U90" i="30"/>
  <c r="U86" i="30"/>
  <c r="W102" i="30"/>
  <c r="X102" i="30" s="1"/>
  <c r="Z102" i="30" s="1"/>
  <c r="W87" i="30"/>
  <c r="W84" i="30"/>
  <c r="W85" i="30"/>
  <c r="W99" i="30"/>
  <c r="X99" i="30" s="1"/>
  <c r="Z99" i="30" s="1"/>
  <c r="W104" i="30"/>
  <c r="W91" i="30"/>
  <c r="U94" i="30"/>
  <c r="U84" i="30"/>
  <c r="U107" i="30"/>
  <c r="U88" i="30"/>
  <c r="W94" i="30"/>
  <c r="W89" i="30"/>
  <c r="W96" i="30"/>
  <c r="X96" i="30" s="1"/>
  <c r="Z96" i="30" s="1"/>
  <c r="U87" i="30"/>
  <c r="W106" i="30"/>
  <c r="X106" i="30" s="1"/>
  <c r="Z106" i="30" s="1"/>
  <c r="W98" i="30"/>
  <c r="X98" i="30" s="1"/>
  <c r="Z98" i="30" s="1"/>
  <c r="W105" i="30"/>
  <c r="X105" i="30" s="1"/>
  <c r="Z105" i="30" s="1"/>
  <c r="W93" i="30"/>
  <c r="U85" i="30"/>
  <c r="U92" i="30"/>
  <c r="W95" i="30"/>
  <c r="X95" i="30" s="1"/>
  <c r="Z95" i="30" s="1"/>
  <c r="W100" i="30"/>
  <c r="X100" i="30" s="1"/>
  <c r="Z100" i="30" s="1"/>
  <c r="W107" i="30"/>
  <c r="U93" i="30"/>
  <c r="W101" i="30"/>
  <c r="X101" i="30" s="1"/>
  <c r="Z101" i="30" s="1"/>
  <c r="W90" i="30"/>
  <c r="U91" i="30"/>
  <c r="W103" i="30"/>
  <c r="X103" i="30" s="1"/>
  <c r="Z103" i="30" s="1"/>
  <c r="W97" i="30"/>
  <c r="X97" i="30" s="1"/>
  <c r="Z97" i="30" s="1"/>
  <c r="U89" i="30"/>
  <c r="W86" i="30"/>
  <c r="W88" i="30"/>
  <c r="U90" i="19"/>
  <c r="U104" i="19"/>
  <c r="U85" i="19"/>
  <c r="U84" i="19"/>
  <c r="U86" i="19"/>
  <c r="AC85" i="52"/>
  <c r="U91" i="19"/>
  <c r="U106" i="19"/>
  <c r="W105" i="32"/>
  <c r="AC88" i="52"/>
  <c r="U87" i="19"/>
  <c r="AC107" i="52"/>
  <c r="U105" i="19"/>
  <c r="H90" i="21"/>
  <c r="AC91" i="52"/>
  <c r="U88" i="19"/>
  <c r="U107" i="19"/>
  <c r="AD32" i="52"/>
  <c r="B66" i="52"/>
  <c r="B67" i="52" s="1"/>
  <c r="F66" i="52"/>
  <c r="F67" i="52" s="1"/>
  <c r="F68" i="52" s="1"/>
  <c r="G66" i="52"/>
  <c r="G67" i="52" s="1"/>
  <c r="D66" i="52"/>
  <c r="D67" i="52" s="1"/>
  <c r="D68" i="52" s="1"/>
  <c r="C66" i="52"/>
  <c r="C67" i="52" s="1"/>
  <c r="C68" i="52" s="1"/>
  <c r="E66" i="52"/>
  <c r="E67" i="52" s="1"/>
  <c r="E68" i="52" s="1"/>
  <c r="B44" i="52"/>
  <c r="H44" i="52"/>
  <c r="AB57" i="50"/>
  <c r="AC57" i="50" s="1"/>
  <c r="AE57" i="50" s="1"/>
  <c r="AB58" i="50"/>
  <c r="AB55" i="50"/>
  <c r="AB54" i="50"/>
  <c r="AB56" i="50"/>
  <c r="AC56" i="50" s="1"/>
  <c r="AE56" i="50" s="1"/>
  <c r="Z100" i="31"/>
  <c r="Z103" i="31"/>
  <c r="T84" i="27"/>
  <c r="W91" i="32"/>
  <c r="X91" i="32" s="1"/>
  <c r="Z91" i="32" s="1"/>
  <c r="W84" i="32"/>
  <c r="U102" i="32"/>
  <c r="W103" i="32"/>
  <c r="W40" i="26"/>
  <c r="X40" i="26" s="1"/>
  <c r="Z40" i="26" s="1"/>
  <c r="F90" i="27"/>
  <c r="E90" i="26"/>
  <c r="D90" i="27"/>
  <c r="Z88" i="31"/>
  <c r="W95" i="32"/>
  <c r="W99" i="32"/>
  <c r="U105" i="32"/>
  <c r="U87" i="32"/>
  <c r="U44" i="22"/>
  <c r="U60" i="21"/>
  <c r="X54" i="21" s="1"/>
  <c r="U103" i="32"/>
  <c r="U86" i="32"/>
  <c r="U97" i="32"/>
  <c r="C90" i="27"/>
  <c r="I90" i="27"/>
  <c r="E90" i="27"/>
  <c r="G90" i="27"/>
  <c r="W86" i="22"/>
  <c r="X86" i="22" s="1"/>
  <c r="Z86" i="22" s="1"/>
  <c r="U95" i="32"/>
  <c r="U101" i="32"/>
  <c r="H90" i="27"/>
  <c r="W89" i="22"/>
  <c r="X89" i="22" s="1"/>
  <c r="Z89" i="22" s="1"/>
  <c r="W105" i="22"/>
  <c r="X105" i="22" s="1"/>
  <c r="Z105" i="22" s="1"/>
  <c r="W101" i="22"/>
  <c r="X101" i="22" s="1"/>
  <c r="Z101" i="22" s="1"/>
  <c r="W95" i="22"/>
  <c r="X95" i="22" s="1"/>
  <c r="Z95" i="22" s="1"/>
  <c r="W98" i="22"/>
  <c r="X98" i="22" s="1"/>
  <c r="Z98" i="22" s="1"/>
  <c r="W88" i="22"/>
  <c r="X88" i="22" s="1"/>
  <c r="Z88" i="22" s="1"/>
  <c r="W106" i="22"/>
  <c r="X106" i="22" s="1"/>
  <c r="Z106" i="22" s="1"/>
  <c r="W93" i="22"/>
  <c r="X93" i="22" s="1"/>
  <c r="Z93" i="22" s="1"/>
  <c r="W85" i="22"/>
  <c r="X85" i="22" s="1"/>
  <c r="Z85" i="22" s="1"/>
  <c r="W90" i="22"/>
  <c r="X90" i="22" s="1"/>
  <c r="W96" i="22"/>
  <c r="X96" i="22" s="1"/>
  <c r="Z96" i="22" s="1"/>
  <c r="W104" i="22"/>
  <c r="X104" i="22" s="1"/>
  <c r="Z104" i="22" s="1"/>
  <c r="W84" i="22"/>
  <c r="W87" i="22"/>
  <c r="X87" i="22" s="1"/>
  <c r="Z87" i="22" s="1"/>
  <c r="W92" i="22"/>
  <c r="X92" i="22" s="1"/>
  <c r="Z92" i="22" s="1"/>
  <c r="W100" i="22"/>
  <c r="X100" i="22" s="1"/>
  <c r="Z100" i="22" s="1"/>
  <c r="W97" i="22"/>
  <c r="X97" i="22" s="1"/>
  <c r="Z97" i="22" s="1"/>
  <c r="W99" i="22"/>
  <c r="W91" i="22"/>
  <c r="X91" i="22" s="1"/>
  <c r="Z91" i="22" s="1"/>
  <c r="W94" i="22"/>
  <c r="X94" i="22" s="1"/>
  <c r="Z94" i="22" s="1"/>
  <c r="W103" i="22"/>
  <c r="X103" i="22" s="1"/>
  <c r="Z103" i="22" s="1"/>
  <c r="W102" i="22"/>
  <c r="X102" i="22" s="1"/>
  <c r="Z102" i="22" s="1"/>
  <c r="W107" i="22"/>
  <c r="X107" i="22" s="1"/>
  <c r="Z107" i="22" s="1"/>
  <c r="U107" i="32"/>
  <c r="U104" i="32"/>
  <c r="U96" i="32"/>
  <c r="D90" i="26"/>
  <c r="U84" i="32"/>
  <c r="U99" i="32"/>
  <c r="U94" i="32"/>
  <c r="U106" i="32"/>
  <c r="X93" i="12"/>
  <c r="X72" i="10"/>
  <c r="W43" i="26"/>
  <c r="Z95" i="31"/>
  <c r="F90" i="26"/>
  <c r="W38" i="26"/>
  <c r="X38" i="26" s="1"/>
  <c r="Z38" i="26" s="1"/>
  <c r="T84" i="26"/>
  <c r="X102" i="31"/>
  <c r="Z102" i="31" s="1"/>
  <c r="U108" i="31"/>
  <c r="Z85" i="31"/>
  <c r="Z93" i="31"/>
  <c r="Z86" i="31"/>
  <c r="Z90" i="31"/>
  <c r="Z104" i="31"/>
  <c r="X89" i="31"/>
  <c r="Z89" i="31" s="1"/>
  <c r="X107" i="31"/>
  <c r="Z107" i="31" s="1"/>
  <c r="W72" i="2"/>
  <c r="X72" i="2" s="1"/>
  <c r="Z99" i="31"/>
  <c r="U44" i="31"/>
  <c r="I90" i="26"/>
  <c r="G90" i="26"/>
  <c r="X56" i="21"/>
  <c r="Z56" i="21" s="1"/>
  <c r="T71" i="4"/>
  <c r="X32" i="31"/>
  <c r="Z32" i="31" s="1"/>
  <c r="W32" i="26"/>
  <c r="W33" i="26"/>
  <c r="W35" i="26"/>
  <c r="X35" i="26" s="1"/>
  <c r="Z35" i="26" s="1"/>
  <c r="Z86" i="13"/>
  <c r="X106" i="13"/>
  <c r="X84" i="13"/>
  <c r="B91" i="13" s="1"/>
  <c r="B92" i="13" s="1"/>
  <c r="B93" i="13" s="1"/>
  <c r="V22" i="26"/>
  <c r="D91" i="29"/>
  <c r="D92" i="29" s="1"/>
  <c r="D93" i="29" s="1"/>
  <c r="V9" i="26"/>
  <c r="C91" i="29"/>
  <c r="C92" i="29" s="1"/>
  <c r="C93" i="29" s="1"/>
  <c r="E91" i="29"/>
  <c r="E92" i="29" s="1"/>
  <c r="E93" i="29" s="1"/>
  <c r="G91" i="29"/>
  <c r="G92" i="29" s="1"/>
  <c r="G93" i="29" s="1"/>
  <c r="W92" i="19"/>
  <c r="X92" i="19" s="1"/>
  <c r="Z92" i="19" s="1"/>
  <c r="U43" i="26"/>
  <c r="U87" i="26"/>
  <c r="I91" i="29"/>
  <c r="I92" i="29" s="1"/>
  <c r="F91" i="29"/>
  <c r="F92" i="29" s="1"/>
  <c r="F93" i="29" s="1"/>
  <c r="U33" i="26"/>
  <c r="V5" i="26"/>
  <c r="V21" i="26"/>
  <c r="V27" i="26"/>
  <c r="X41" i="22"/>
  <c r="Z41" i="22" s="1"/>
  <c r="Z85" i="13"/>
  <c r="W37" i="26"/>
  <c r="X37" i="26" s="1"/>
  <c r="Z37" i="26" s="1"/>
  <c r="W39" i="26"/>
  <c r="X39" i="26" s="1"/>
  <c r="Z39" i="26" s="1"/>
  <c r="W36" i="26"/>
  <c r="X36" i="26" s="1"/>
  <c r="Z36" i="26" s="1"/>
  <c r="W41" i="26"/>
  <c r="W42" i="26"/>
  <c r="V16" i="26"/>
  <c r="V19" i="26"/>
  <c r="V17" i="26"/>
  <c r="V26" i="26"/>
  <c r="V3" i="26"/>
  <c r="X90" i="14"/>
  <c r="U34" i="26"/>
  <c r="X101" i="13"/>
  <c r="U32" i="26"/>
  <c r="U41" i="26"/>
  <c r="V24" i="26"/>
  <c r="V7" i="26"/>
  <c r="V13" i="26"/>
  <c r="V8" i="26"/>
  <c r="V18" i="26"/>
  <c r="V15" i="26"/>
  <c r="V20" i="26"/>
  <c r="U88" i="27"/>
  <c r="W34" i="26"/>
  <c r="U42" i="26"/>
  <c r="V4" i="26"/>
  <c r="V11" i="26"/>
  <c r="V10" i="26"/>
  <c r="V12" i="26"/>
  <c r="V23" i="26"/>
  <c r="V6" i="26"/>
  <c r="W73" i="2"/>
  <c r="X85" i="20"/>
  <c r="Z85" i="20" s="1"/>
  <c r="X107" i="13"/>
  <c r="D91" i="18"/>
  <c r="D92" i="18" s="1"/>
  <c r="D93" i="18" s="1"/>
  <c r="G90" i="21"/>
  <c r="C90" i="21"/>
  <c r="X90" i="32"/>
  <c r="Z90" i="32" s="1"/>
  <c r="W84" i="25"/>
  <c r="F90" i="21"/>
  <c r="W105" i="19"/>
  <c r="W87" i="19"/>
  <c r="W84" i="19"/>
  <c r="W103" i="19"/>
  <c r="X103" i="19" s="1"/>
  <c r="Z103" i="19" s="1"/>
  <c r="W102" i="19"/>
  <c r="W88" i="19"/>
  <c r="W104" i="19"/>
  <c r="W91" i="19"/>
  <c r="W107" i="19"/>
  <c r="W89" i="19"/>
  <c r="W101" i="19"/>
  <c r="X101" i="19" s="1"/>
  <c r="Z101" i="19" s="1"/>
  <c r="W90" i="19"/>
  <c r="W97" i="19"/>
  <c r="X97" i="19" s="1"/>
  <c r="Z97" i="19" s="1"/>
  <c r="W86" i="19"/>
  <c r="W94" i="19"/>
  <c r="X94" i="19" s="1"/>
  <c r="Z94" i="19" s="1"/>
  <c r="W106" i="19"/>
  <c r="W85" i="19"/>
  <c r="W95" i="19"/>
  <c r="X95" i="19" s="1"/>
  <c r="Z95" i="19" s="1"/>
  <c r="W96" i="19"/>
  <c r="W98" i="19"/>
  <c r="X98" i="19" s="1"/>
  <c r="Z98" i="19" s="1"/>
  <c r="W100" i="19"/>
  <c r="X100" i="19" s="1"/>
  <c r="Z100" i="19" s="1"/>
  <c r="W99" i="19"/>
  <c r="W93" i="19"/>
  <c r="X94" i="20"/>
  <c r="Z94" i="20" s="1"/>
  <c r="X106" i="20"/>
  <c r="Z106" i="20" s="1"/>
  <c r="X99" i="20"/>
  <c r="E90" i="21"/>
  <c r="X96" i="20"/>
  <c r="Z96" i="20" s="1"/>
  <c r="D90" i="21"/>
  <c r="X105" i="20"/>
  <c r="Z105" i="20" s="1"/>
  <c r="T84" i="21"/>
  <c r="I90" i="21"/>
  <c r="B90" i="21"/>
  <c r="U108" i="20"/>
  <c r="X84" i="20"/>
  <c r="X101" i="20"/>
  <c r="Z101" i="20" s="1"/>
  <c r="E91" i="28"/>
  <c r="E92" i="28" s="1"/>
  <c r="E93" i="28" s="1"/>
  <c r="Y84" i="48"/>
  <c r="W89" i="25"/>
  <c r="W97" i="25"/>
  <c r="W87" i="25"/>
  <c r="W93" i="25"/>
  <c r="W98" i="25"/>
  <c r="X98" i="25" s="1"/>
  <c r="Z98" i="25" s="1"/>
  <c r="W90" i="25"/>
  <c r="W88" i="25"/>
  <c r="W101" i="25"/>
  <c r="W105" i="25"/>
  <c r="W91" i="25"/>
  <c r="W95" i="25"/>
  <c r="W106" i="25"/>
  <c r="U102" i="25"/>
  <c r="U105" i="25"/>
  <c r="W107" i="25"/>
  <c r="U95" i="25"/>
  <c r="U101" i="25"/>
  <c r="U100" i="25"/>
  <c r="U104" i="25"/>
  <c r="W92" i="25"/>
  <c r="U88" i="25"/>
  <c r="U84" i="25"/>
  <c r="W102" i="25"/>
  <c r="U107" i="25"/>
  <c r="U92" i="25"/>
  <c r="W104" i="25"/>
  <c r="U87" i="25"/>
  <c r="W86" i="25"/>
  <c r="U93" i="25"/>
  <c r="W96" i="25"/>
  <c r="U89" i="25"/>
  <c r="U103" i="25"/>
  <c r="W85" i="25"/>
  <c r="W99" i="25"/>
  <c r="U106" i="25"/>
  <c r="U91" i="25"/>
  <c r="U85" i="25"/>
  <c r="W94" i="25"/>
  <c r="U86" i="25"/>
  <c r="W103" i="25"/>
  <c r="W100" i="25"/>
  <c r="U90" i="25"/>
  <c r="D91" i="28"/>
  <c r="D92" i="28" s="1"/>
  <c r="D93" i="28" s="1"/>
  <c r="H91" i="31"/>
  <c r="H92" i="31" s="1"/>
  <c r="H93" i="31" s="1"/>
  <c r="V8" i="29"/>
  <c r="V27" i="29"/>
  <c r="V18" i="29"/>
  <c r="V13" i="29"/>
  <c r="V22" i="29"/>
  <c r="V15" i="29"/>
  <c r="V4" i="29"/>
  <c r="V12" i="29"/>
  <c r="V5" i="29"/>
  <c r="V20" i="29"/>
  <c r="V3" i="29"/>
  <c r="V10" i="29"/>
  <c r="V6" i="29"/>
  <c r="V17" i="29"/>
  <c r="V26" i="29"/>
  <c r="V21" i="29"/>
  <c r="V9" i="29"/>
  <c r="V25" i="29"/>
  <c r="V24" i="29"/>
  <c r="V19" i="29"/>
  <c r="V14" i="29"/>
  <c r="V11" i="29"/>
  <c r="V16" i="29"/>
  <c r="V7" i="29"/>
  <c r="V23" i="29"/>
  <c r="U94" i="25"/>
  <c r="U43" i="25"/>
  <c r="W33" i="25"/>
  <c r="W35" i="25"/>
  <c r="W38" i="25"/>
  <c r="X38" i="25" s="1"/>
  <c r="Z38" i="25" s="1"/>
  <c r="U42" i="25"/>
  <c r="W42" i="25"/>
  <c r="W32" i="25"/>
  <c r="U34" i="25"/>
  <c r="U32" i="25"/>
  <c r="W41" i="25"/>
  <c r="W43" i="25"/>
  <c r="W40" i="25"/>
  <c r="U40" i="25"/>
  <c r="W39" i="25"/>
  <c r="W36" i="25"/>
  <c r="X36" i="25" s="1"/>
  <c r="Z36" i="25" s="1"/>
  <c r="U41" i="25"/>
  <c r="U33" i="25"/>
  <c r="W37" i="25"/>
  <c r="U35" i="25"/>
  <c r="W34" i="25"/>
  <c r="V5" i="25"/>
  <c r="V4" i="25"/>
  <c r="V12" i="25"/>
  <c r="V27" i="25"/>
  <c r="V9" i="25"/>
  <c r="V25" i="25"/>
  <c r="V13" i="25"/>
  <c r="V18" i="25"/>
  <c r="V7" i="25"/>
  <c r="V21" i="25"/>
  <c r="V16" i="25"/>
  <c r="V15" i="25"/>
  <c r="V14" i="25"/>
  <c r="V20" i="25"/>
  <c r="V8" i="25"/>
  <c r="V10" i="25"/>
  <c r="V17" i="25"/>
  <c r="V23" i="25"/>
  <c r="V3" i="25"/>
  <c r="V22" i="25"/>
  <c r="V6" i="25"/>
  <c r="V11" i="25"/>
  <c r="V24" i="25"/>
  <c r="V19" i="25"/>
  <c r="V26" i="25"/>
  <c r="U41" i="29"/>
  <c r="W41" i="29"/>
  <c r="U37" i="29"/>
  <c r="W39" i="29"/>
  <c r="U36" i="29"/>
  <c r="W42" i="29"/>
  <c r="W43" i="29"/>
  <c r="U40" i="29"/>
  <c r="W35" i="29"/>
  <c r="X35" i="29" s="1"/>
  <c r="Z35" i="29" s="1"/>
  <c r="W37" i="29"/>
  <c r="U39" i="29"/>
  <c r="W34" i="29"/>
  <c r="X34" i="29" s="1"/>
  <c r="Z34" i="29" s="1"/>
  <c r="W32" i="29"/>
  <c r="X32" i="29" s="1"/>
  <c r="Z32" i="29" s="1"/>
  <c r="U38" i="29"/>
  <c r="U42" i="29"/>
  <c r="W40" i="29"/>
  <c r="W36" i="29"/>
  <c r="U43" i="29"/>
  <c r="W33" i="29"/>
  <c r="X33" i="29" s="1"/>
  <c r="Z33" i="29" s="1"/>
  <c r="W38" i="29"/>
  <c r="U41" i="19"/>
  <c r="W35" i="19"/>
  <c r="X35" i="19" s="1"/>
  <c r="Z35" i="19" s="1"/>
  <c r="W42" i="19"/>
  <c r="W40" i="19"/>
  <c r="X40" i="19" s="1"/>
  <c r="Z40" i="19" s="1"/>
  <c r="W34" i="19"/>
  <c r="W38" i="19"/>
  <c r="X38" i="19" s="1"/>
  <c r="Z38" i="19" s="1"/>
  <c r="W41" i="19"/>
  <c r="U42" i="19"/>
  <c r="W43" i="19"/>
  <c r="U32" i="19"/>
  <c r="W33" i="19"/>
  <c r="W37" i="19"/>
  <c r="X37" i="19" s="1"/>
  <c r="Z37" i="19" s="1"/>
  <c r="U34" i="19"/>
  <c r="W32" i="19"/>
  <c r="U43" i="19"/>
  <c r="W36" i="19"/>
  <c r="X36" i="19" s="1"/>
  <c r="Z36" i="19" s="1"/>
  <c r="W39" i="19"/>
  <c r="U33" i="19"/>
  <c r="U32" i="32"/>
  <c r="W41" i="32"/>
  <c r="W40" i="32"/>
  <c r="U35" i="32"/>
  <c r="W33" i="32"/>
  <c r="W43" i="32"/>
  <c r="U43" i="32"/>
  <c r="W39" i="32"/>
  <c r="X39" i="32" s="1"/>
  <c r="Z39" i="32" s="1"/>
  <c r="W38" i="32"/>
  <c r="X38" i="32" s="1"/>
  <c r="Z38" i="32" s="1"/>
  <c r="W37" i="32"/>
  <c r="U34" i="32"/>
  <c r="W42" i="32"/>
  <c r="U33" i="32"/>
  <c r="W34" i="32"/>
  <c r="U41" i="32"/>
  <c r="W32" i="32"/>
  <c r="U36" i="32"/>
  <c r="U42" i="32"/>
  <c r="W35" i="32"/>
  <c r="W36" i="32"/>
  <c r="G91" i="28"/>
  <c r="G92" i="28" s="1"/>
  <c r="G93" i="28" s="1"/>
  <c r="V5" i="19"/>
  <c r="V20" i="19"/>
  <c r="V18" i="19"/>
  <c r="V7" i="19"/>
  <c r="V22" i="19"/>
  <c r="V3" i="19"/>
  <c r="V8" i="19"/>
  <c r="V11" i="19"/>
  <c r="V17" i="19"/>
  <c r="V21" i="19"/>
  <c r="V25" i="19"/>
  <c r="V26" i="19"/>
  <c r="V10" i="19"/>
  <c r="V24" i="19"/>
  <c r="V23" i="19"/>
  <c r="V16" i="19"/>
  <c r="V27" i="19"/>
  <c r="V6" i="19"/>
  <c r="V19" i="19"/>
  <c r="V13" i="19"/>
  <c r="V9" i="19"/>
  <c r="V4" i="19"/>
  <c r="V14" i="19"/>
  <c r="V15" i="19"/>
  <c r="V12" i="19"/>
  <c r="V14" i="32"/>
  <c r="V25" i="32"/>
  <c r="V13" i="32"/>
  <c r="V8" i="32"/>
  <c r="V16" i="32"/>
  <c r="V7" i="32"/>
  <c r="V21" i="32"/>
  <c r="V26" i="32"/>
  <c r="V11" i="32"/>
  <c r="V17" i="32"/>
  <c r="V9" i="32"/>
  <c r="V24" i="32"/>
  <c r="V15" i="32"/>
  <c r="V22" i="32"/>
  <c r="V23" i="32"/>
  <c r="V20" i="32"/>
  <c r="V5" i="32"/>
  <c r="V19" i="32"/>
  <c r="V4" i="32"/>
  <c r="V10" i="32"/>
  <c r="V12" i="32"/>
  <c r="V6" i="32"/>
  <c r="V18" i="32"/>
  <c r="V3" i="32"/>
  <c r="V27" i="32"/>
  <c r="D38" i="21"/>
  <c r="E38" i="21"/>
  <c r="C91" i="28"/>
  <c r="C92" i="28" s="1"/>
  <c r="C93" i="28" s="1"/>
  <c r="B91" i="28"/>
  <c r="B92" i="28" s="1"/>
  <c r="I91" i="28"/>
  <c r="I92" i="28" s="1"/>
  <c r="F91" i="28"/>
  <c r="F92" i="28" s="1"/>
  <c r="F93" i="28" s="1"/>
  <c r="Z84" i="31"/>
  <c r="H91" i="28"/>
  <c r="H92" i="28" s="1"/>
  <c r="H93" i="28" s="1"/>
  <c r="F38" i="21"/>
  <c r="C38" i="21"/>
  <c r="X73" i="7"/>
  <c r="G38" i="21"/>
  <c r="T32" i="21"/>
  <c r="U8" i="21" s="1"/>
  <c r="U9" i="21" s="1"/>
  <c r="B38" i="21"/>
  <c r="H38" i="21"/>
  <c r="U60" i="32"/>
  <c r="X54" i="32" s="1"/>
  <c r="Y54" i="27"/>
  <c r="G65" i="27"/>
  <c r="B65" i="27"/>
  <c r="E63" i="25"/>
  <c r="E64" i="25" s="1"/>
  <c r="E65" i="25" s="1"/>
  <c r="G63" i="25"/>
  <c r="G64" i="25" s="1"/>
  <c r="C63" i="25"/>
  <c r="C64" i="25" s="1"/>
  <c r="C65" i="25" s="1"/>
  <c r="D63" i="25"/>
  <c r="D64" i="25" s="1"/>
  <c r="D65" i="25" s="1"/>
  <c r="F63" i="25"/>
  <c r="F64" i="25" s="1"/>
  <c r="F65" i="25" s="1"/>
  <c r="B63" i="25"/>
  <c r="B64" i="25" s="1"/>
  <c r="G65" i="20"/>
  <c r="B65" i="20"/>
  <c r="Y54" i="20"/>
  <c r="B65" i="30"/>
  <c r="G65" i="30"/>
  <c r="Y54" i="30"/>
  <c r="G65" i="19"/>
  <c r="B65" i="19"/>
  <c r="Y54" i="19"/>
  <c r="Z54" i="25"/>
  <c r="B65" i="22"/>
  <c r="G65" i="22"/>
  <c r="Y54" i="22"/>
  <c r="D63" i="29"/>
  <c r="D64" i="29" s="1"/>
  <c r="D65" i="29" s="1"/>
  <c r="C63" i="29"/>
  <c r="C64" i="29" s="1"/>
  <c r="C65" i="29" s="1"/>
  <c r="B63" i="29"/>
  <c r="B64" i="29" s="1"/>
  <c r="F63" i="29"/>
  <c r="F64" i="29" s="1"/>
  <c r="F65" i="29" s="1"/>
  <c r="E63" i="29"/>
  <c r="E64" i="29" s="1"/>
  <c r="E65" i="29" s="1"/>
  <c r="G63" i="29"/>
  <c r="G64" i="29" s="1"/>
  <c r="X59" i="32"/>
  <c r="Y54" i="34"/>
  <c r="G65" i="34"/>
  <c r="I93" i="48"/>
  <c r="U71" i="2"/>
  <c r="U74" i="2" s="1"/>
  <c r="U74" i="11"/>
  <c r="U60" i="11"/>
  <c r="U58" i="5"/>
  <c r="U58" i="9"/>
  <c r="B88" i="11"/>
  <c r="B89" i="11" s="1"/>
  <c r="B90" i="11" s="1"/>
  <c r="AC90" i="51"/>
  <c r="AE90" i="51" s="1"/>
  <c r="AC99" i="51"/>
  <c r="AE99" i="51" s="1"/>
  <c r="AC84" i="51"/>
  <c r="AE84" i="51" s="1"/>
  <c r="Z108" i="51"/>
  <c r="AC97" i="51" s="1"/>
  <c r="AE97" i="51" s="1"/>
  <c r="F65" i="51"/>
  <c r="E88" i="11"/>
  <c r="E89" i="11" s="1"/>
  <c r="E90" i="11" s="1"/>
  <c r="AC101" i="51"/>
  <c r="AE101" i="51" s="1"/>
  <c r="AC95" i="51"/>
  <c r="AE95" i="51" s="1"/>
  <c r="C88" i="11"/>
  <c r="C89" i="11" s="1"/>
  <c r="C90" i="11" s="1"/>
  <c r="AC85" i="51"/>
  <c r="AE85" i="51" s="1"/>
  <c r="AC89" i="51"/>
  <c r="AE89" i="51" s="1"/>
  <c r="AC102" i="51"/>
  <c r="AE102" i="51" s="1"/>
  <c r="AC106" i="51"/>
  <c r="AE106" i="51" s="1"/>
  <c r="AC86" i="51"/>
  <c r="AE86" i="51" s="1"/>
  <c r="F42" i="51"/>
  <c r="F43" i="51" s="1"/>
  <c r="F44" i="51" s="1"/>
  <c r="C42" i="51"/>
  <c r="C43" i="51" s="1"/>
  <c r="C44" i="51" s="1"/>
  <c r="D42" i="51"/>
  <c r="D43" i="51" s="1"/>
  <c r="D44" i="51" s="1"/>
  <c r="B42" i="51"/>
  <c r="B43" i="51" s="1"/>
  <c r="E42" i="51"/>
  <c r="E43" i="51" s="1"/>
  <c r="E44" i="51" s="1"/>
  <c r="G42" i="51"/>
  <c r="G43" i="51" s="1"/>
  <c r="G44" i="51" s="1"/>
  <c r="H42" i="51"/>
  <c r="H43" i="51" s="1"/>
  <c r="D91" i="17"/>
  <c r="D92" i="17" s="1"/>
  <c r="D93" i="17" s="1"/>
  <c r="W54" i="6"/>
  <c r="E36" i="6"/>
  <c r="E37" i="6" s="1"/>
  <c r="Z60" i="50"/>
  <c r="AC104" i="51"/>
  <c r="AE104" i="51" s="1"/>
  <c r="AC107" i="51"/>
  <c r="AE107" i="51" s="1"/>
  <c r="AE32" i="51"/>
  <c r="E65" i="51"/>
  <c r="I88" i="11"/>
  <c r="I89" i="11" s="1"/>
  <c r="AC87" i="51"/>
  <c r="AE87" i="51" s="1"/>
  <c r="AC100" i="51"/>
  <c r="AE100" i="51" s="1"/>
  <c r="AC98" i="51"/>
  <c r="AE98" i="51" s="1"/>
  <c r="B65" i="51"/>
  <c r="Y54" i="51"/>
  <c r="G65" i="51"/>
  <c r="AC105" i="51"/>
  <c r="AE105" i="51" s="1"/>
  <c r="AC96" i="51"/>
  <c r="AE96" i="51" s="1"/>
  <c r="AC103" i="51"/>
  <c r="AE103" i="51" s="1"/>
  <c r="AC88" i="51"/>
  <c r="AE88" i="51" s="1"/>
  <c r="G91" i="17"/>
  <c r="G92" i="17" s="1"/>
  <c r="G93" i="17" s="1"/>
  <c r="W57" i="6"/>
  <c r="F91" i="17"/>
  <c r="F92" i="17" s="1"/>
  <c r="F93" i="17" s="1"/>
  <c r="W59" i="6"/>
  <c r="X59" i="6" s="1"/>
  <c r="Z59" i="6" s="1"/>
  <c r="H44" i="50"/>
  <c r="AD32" i="50"/>
  <c r="B44" i="50"/>
  <c r="U59" i="9"/>
  <c r="E91" i="18"/>
  <c r="E92" i="18" s="1"/>
  <c r="E93" i="18" s="1"/>
  <c r="W56" i="6"/>
  <c r="C91" i="17"/>
  <c r="C92" i="17" s="1"/>
  <c r="C93" i="17" s="1"/>
  <c r="G91" i="18"/>
  <c r="G92" i="18" s="1"/>
  <c r="G93" i="18" s="1"/>
  <c r="B96" i="50"/>
  <c r="I96" i="50"/>
  <c r="AD84" i="50"/>
  <c r="E91" i="17"/>
  <c r="E92" i="17" s="1"/>
  <c r="E93" i="17" s="1"/>
  <c r="U57" i="9"/>
  <c r="F91" i="18"/>
  <c r="F92" i="18" s="1"/>
  <c r="F93" i="18" s="1"/>
  <c r="AC59" i="50"/>
  <c r="AE59" i="50" s="1"/>
  <c r="C91" i="18"/>
  <c r="C92" i="18" s="1"/>
  <c r="C93" i="18" s="1"/>
  <c r="W55" i="6"/>
  <c r="AC58" i="50"/>
  <c r="AE58" i="50" s="1"/>
  <c r="H88" i="11"/>
  <c r="H89" i="11" s="1"/>
  <c r="H90" i="11" s="1"/>
  <c r="D88" i="11"/>
  <c r="D89" i="11" s="1"/>
  <c r="D90" i="11" s="1"/>
  <c r="S40" i="2"/>
  <c r="S37" i="4"/>
  <c r="G90" i="11"/>
  <c r="F93" i="48"/>
  <c r="AB97" i="48" s="1"/>
  <c r="F93" i="34"/>
  <c r="S36" i="4"/>
  <c r="B36" i="6"/>
  <c r="B37" i="6" s="1"/>
  <c r="C36" i="6"/>
  <c r="C37" i="6" s="1"/>
  <c r="Z86" i="48"/>
  <c r="H93" i="49"/>
  <c r="F88" i="11"/>
  <c r="F89" i="11" s="1"/>
  <c r="F90" i="11" s="1"/>
  <c r="G36" i="6"/>
  <c r="G37" i="6" s="1"/>
  <c r="U59" i="5"/>
  <c r="X89" i="12"/>
  <c r="G41" i="34"/>
  <c r="G38" i="11"/>
  <c r="F65" i="48"/>
  <c r="Z91" i="48"/>
  <c r="Y54" i="48"/>
  <c r="G93" i="34"/>
  <c r="H36" i="6"/>
  <c r="H37" i="6" s="1"/>
  <c r="G41" i="48"/>
  <c r="S97" i="2"/>
  <c r="C41" i="34"/>
  <c r="F65" i="49"/>
  <c r="B65" i="48"/>
  <c r="C65" i="48"/>
  <c r="D65" i="48"/>
  <c r="E62" i="2"/>
  <c r="Y32" i="48"/>
  <c r="B41" i="48"/>
  <c r="H41" i="48"/>
  <c r="D41" i="48"/>
  <c r="S42" i="2"/>
  <c r="S33" i="2"/>
  <c r="Z102" i="48"/>
  <c r="F41" i="48"/>
  <c r="F38" i="11"/>
  <c r="E41" i="48"/>
  <c r="F41" i="34"/>
  <c r="Z35" i="34" s="1"/>
  <c r="Z22" i="48"/>
  <c r="Z24" i="48"/>
  <c r="Z9" i="48"/>
  <c r="Z12" i="48"/>
  <c r="Z4" i="48"/>
  <c r="Z10" i="48"/>
  <c r="Z21" i="48"/>
  <c r="Z13" i="48"/>
  <c r="Z17" i="48"/>
  <c r="Z20" i="48"/>
  <c r="Z16" i="48"/>
  <c r="Z3" i="48"/>
  <c r="Z7" i="48"/>
  <c r="Z5" i="48"/>
  <c r="Z15" i="48"/>
  <c r="Z26" i="48"/>
  <c r="Z8" i="48"/>
  <c r="Z19" i="48"/>
  <c r="Z14" i="48"/>
  <c r="Z18" i="48"/>
  <c r="Z23" i="48"/>
  <c r="Z27" i="48"/>
  <c r="Z6" i="48"/>
  <c r="Z25" i="48"/>
  <c r="Z11" i="48"/>
  <c r="G65" i="48"/>
  <c r="E65" i="48"/>
  <c r="Z54" i="48" s="1"/>
  <c r="C41" i="48"/>
  <c r="U73" i="2"/>
  <c r="Z92" i="48"/>
  <c r="E62" i="4"/>
  <c r="Z85" i="48"/>
  <c r="Z84" i="48"/>
  <c r="E38" i="11"/>
  <c r="Z88" i="48"/>
  <c r="Z103" i="48"/>
  <c r="E65" i="49"/>
  <c r="E93" i="49"/>
  <c r="E41" i="34"/>
  <c r="Z105" i="48"/>
  <c r="Z104" i="48"/>
  <c r="F36" i="6"/>
  <c r="F37" i="6" s="1"/>
  <c r="D36" i="6"/>
  <c r="D37" i="6" s="1"/>
  <c r="E93" i="34"/>
  <c r="U58" i="7"/>
  <c r="Z89" i="48"/>
  <c r="Z107" i="48"/>
  <c r="Z101" i="48"/>
  <c r="AB102" i="48"/>
  <c r="Z100" i="48"/>
  <c r="D62" i="4"/>
  <c r="D41" i="34"/>
  <c r="D93" i="49"/>
  <c r="Z106" i="48"/>
  <c r="Z90" i="48"/>
  <c r="H38" i="11"/>
  <c r="T32" i="11"/>
  <c r="U8" i="11" s="1"/>
  <c r="B38" i="11"/>
  <c r="S105" i="5"/>
  <c r="Z99" i="48"/>
  <c r="Z98" i="48"/>
  <c r="D38" i="11"/>
  <c r="Z97" i="48"/>
  <c r="C62" i="2"/>
  <c r="Z87" i="48"/>
  <c r="S34" i="5"/>
  <c r="S87" i="5"/>
  <c r="X56" i="11"/>
  <c r="C62" i="4"/>
  <c r="S103" i="5"/>
  <c r="X73" i="11"/>
  <c r="S34" i="4"/>
  <c r="U71" i="4"/>
  <c r="S93" i="5"/>
  <c r="C65" i="49"/>
  <c r="S86" i="5"/>
  <c r="C93" i="34"/>
  <c r="S84" i="2"/>
  <c r="S91" i="2"/>
  <c r="X71" i="10"/>
  <c r="S36" i="2"/>
  <c r="S88" i="2"/>
  <c r="Y54" i="49"/>
  <c r="G65" i="49"/>
  <c r="B65" i="49"/>
  <c r="X59" i="11"/>
  <c r="U71" i="5"/>
  <c r="U73" i="5"/>
  <c r="H41" i="34"/>
  <c r="B93" i="34"/>
  <c r="S88" i="4"/>
  <c r="S106" i="4"/>
  <c r="S94" i="4"/>
  <c r="S90" i="2"/>
  <c r="B93" i="49"/>
  <c r="I93" i="49"/>
  <c r="Y84" i="49"/>
  <c r="S86" i="2"/>
  <c r="S105" i="4"/>
  <c r="S93" i="4"/>
  <c r="S100" i="4"/>
  <c r="S43" i="4"/>
  <c r="U73" i="4"/>
  <c r="X73" i="8"/>
  <c r="Z41" i="49"/>
  <c r="AB36" i="49"/>
  <c r="AB42" i="49"/>
  <c r="AB33" i="49"/>
  <c r="AB41" i="49"/>
  <c r="Z39" i="49"/>
  <c r="Z40" i="49"/>
  <c r="AB37" i="49"/>
  <c r="AB35" i="49"/>
  <c r="AB40" i="49"/>
  <c r="AB38" i="49"/>
  <c r="AB32" i="49"/>
  <c r="AB43" i="49"/>
  <c r="Z33" i="49"/>
  <c r="AB34" i="49"/>
  <c r="AB39" i="49"/>
  <c r="Z34" i="49"/>
  <c r="Z36" i="49"/>
  <c r="Z38" i="49"/>
  <c r="Z43" i="49"/>
  <c r="Z35" i="49"/>
  <c r="Z37" i="49"/>
  <c r="Z42" i="49"/>
  <c r="S107" i="2"/>
  <c r="S104" i="4"/>
  <c r="S89" i="4"/>
  <c r="S87" i="4"/>
  <c r="X55" i="11"/>
  <c r="S35" i="2"/>
  <c r="S38" i="2"/>
  <c r="Y32" i="34"/>
  <c r="S86" i="4"/>
  <c r="X71" i="9"/>
  <c r="X55" i="7"/>
  <c r="U57" i="10"/>
  <c r="U58" i="10"/>
  <c r="U55" i="10"/>
  <c r="S99" i="2"/>
  <c r="S101" i="2"/>
  <c r="S102" i="4"/>
  <c r="S96" i="4"/>
  <c r="U54" i="6"/>
  <c r="U58" i="6"/>
  <c r="U57" i="6"/>
  <c r="U55" i="6"/>
  <c r="U56" i="6"/>
  <c r="X72" i="7"/>
  <c r="S87" i="2"/>
  <c r="S92" i="4"/>
  <c r="U74" i="6"/>
  <c r="X73" i="6" s="1"/>
  <c r="S103" i="4"/>
  <c r="X104" i="13"/>
  <c r="S84" i="4"/>
  <c r="S96" i="2"/>
  <c r="S98" i="2"/>
  <c r="S91" i="4"/>
  <c r="B62" i="2"/>
  <c r="B41" i="34"/>
  <c r="S93" i="2"/>
  <c r="Z86" i="12"/>
  <c r="X95" i="12"/>
  <c r="Z100" i="13"/>
  <c r="Z106" i="14"/>
  <c r="Z106" i="12"/>
  <c r="X92" i="14"/>
  <c r="AB88" i="17"/>
  <c r="AE88" i="17" s="1"/>
  <c r="Z92" i="14"/>
  <c r="H91" i="13"/>
  <c r="H92" i="13" s="1"/>
  <c r="H93" i="13" s="1"/>
  <c r="U108" i="13"/>
  <c r="W84" i="12"/>
  <c r="X84" i="12" s="1"/>
  <c r="Z84" i="12" s="1"/>
  <c r="W101" i="12"/>
  <c r="X101" i="12" s="1"/>
  <c r="Z101" i="12" s="1"/>
  <c r="W91" i="12"/>
  <c r="X91" i="12" s="1"/>
  <c r="Z91" i="12" s="1"/>
  <c r="W87" i="12"/>
  <c r="X87" i="12" s="1"/>
  <c r="Z87" i="12" s="1"/>
  <c r="Z102" i="12"/>
  <c r="Z91" i="13"/>
  <c r="Z98" i="13"/>
  <c r="S103" i="2"/>
  <c r="B65" i="18"/>
  <c r="Y54" i="18"/>
  <c r="G65" i="18"/>
  <c r="B63" i="13"/>
  <c r="B64" i="13" s="1"/>
  <c r="F63" i="13"/>
  <c r="F64" i="13" s="1"/>
  <c r="F65" i="13" s="1"/>
  <c r="C63" i="13"/>
  <c r="C64" i="13" s="1"/>
  <c r="C65" i="13" s="1"/>
  <c r="G63" i="13"/>
  <c r="G64" i="13" s="1"/>
  <c r="E63" i="13"/>
  <c r="E64" i="13" s="1"/>
  <c r="E65" i="13" s="1"/>
  <c r="D63" i="13"/>
  <c r="D64" i="13" s="1"/>
  <c r="D65" i="13" s="1"/>
  <c r="E63" i="14"/>
  <c r="E64" i="14" s="1"/>
  <c r="E65" i="14" s="1"/>
  <c r="D63" i="14"/>
  <c r="D64" i="14" s="1"/>
  <c r="D65" i="14" s="1"/>
  <c r="G63" i="14"/>
  <c r="G64" i="14" s="1"/>
  <c r="F63" i="14"/>
  <c r="F64" i="14" s="1"/>
  <c r="F65" i="14" s="1"/>
  <c r="C63" i="14"/>
  <c r="C64" i="14" s="1"/>
  <c r="C65" i="14" s="1"/>
  <c r="B63" i="14"/>
  <c r="B64" i="14" s="1"/>
  <c r="B65" i="16"/>
  <c r="G65" i="16"/>
  <c r="Y54" i="16"/>
  <c r="Z54" i="14"/>
  <c r="Y54" i="17"/>
  <c r="G65" i="17"/>
  <c r="B65" i="17"/>
  <c r="S95" i="2"/>
  <c r="AB86" i="18"/>
  <c r="AE86" i="18" s="1"/>
  <c r="S100" i="2"/>
  <c r="AB96" i="18"/>
  <c r="AC96" i="18" s="1"/>
  <c r="AE96" i="18" s="1"/>
  <c r="Z97" i="12"/>
  <c r="AB96" i="17"/>
  <c r="AC96" i="17" s="1"/>
  <c r="S106" i="2"/>
  <c r="Z94" i="12"/>
  <c r="X94" i="12"/>
  <c r="F63" i="12"/>
  <c r="F64" i="12" s="1"/>
  <c r="F65" i="12" s="1"/>
  <c r="G63" i="12"/>
  <c r="G64" i="12" s="1"/>
  <c r="D63" i="12"/>
  <c r="D64" i="12" s="1"/>
  <c r="D65" i="12" s="1"/>
  <c r="C63" i="12"/>
  <c r="C64" i="12" s="1"/>
  <c r="C65" i="12" s="1"/>
  <c r="E63" i="12"/>
  <c r="E64" i="12" s="1"/>
  <c r="E65" i="12" s="1"/>
  <c r="B63" i="12"/>
  <c r="B64" i="12" s="1"/>
  <c r="Z54" i="12"/>
  <c r="H88" i="9"/>
  <c r="H89" i="9" s="1"/>
  <c r="H90" i="9" s="1"/>
  <c r="B7" i="35"/>
  <c r="M4" i="40" s="1"/>
  <c r="AB93" i="17"/>
  <c r="AB106" i="17"/>
  <c r="AC106" i="17" s="1"/>
  <c r="I88" i="9"/>
  <c r="I89" i="9" s="1"/>
  <c r="T54" i="4"/>
  <c r="I88" i="8"/>
  <c r="I89" i="8" s="1"/>
  <c r="S39" i="2"/>
  <c r="H36" i="9"/>
  <c r="H37" i="9" s="1"/>
  <c r="B88" i="9"/>
  <c r="B89" i="9" s="1"/>
  <c r="S32" i="2"/>
  <c r="B88" i="7"/>
  <c r="B89" i="7" s="1"/>
  <c r="G88" i="7"/>
  <c r="G89" i="7" s="1"/>
  <c r="C36" i="9"/>
  <c r="C37" i="9" s="1"/>
  <c r="I91" i="14"/>
  <c r="I92" i="14" s="1"/>
  <c r="B91" i="14"/>
  <c r="B92" i="14" s="1"/>
  <c r="B93" i="14" s="1"/>
  <c r="E88" i="9"/>
  <c r="E89" i="9" s="1"/>
  <c r="Y84" i="18"/>
  <c r="I93" i="18"/>
  <c r="AB90" i="18" s="1"/>
  <c r="AC90" i="18" s="1"/>
  <c r="AE90" i="18" s="1"/>
  <c r="X54" i="7"/>
  <c r="U60" i="7"/>
  <c r="X58" i="7" s="1"/>
  <c r="X42" i="13"/>
  <c r="Z42" i="13" s="1"/>
  <c r="X42" i="12"/>
  <c r="Z42" i="12" s="1"/>
  <c r="E88" i="7"/>
  <c r="E89" i="7" s="1"/>
  <c r="S106" i="5"/>
  <c r="R10" i="5"/>
  <c r="R20" i="5"/>
  <c r="R24" i="5"/>
  <c r="R18" i="5"/>
  <c r="R9" i="5"/>
  <c r="R4" i="5"/>
  <c r="R27" i="5"/>
  <c r="R5" i="5"/>
  <c r="R16" i="5"/>
  <c r="R13" i="5"/>
  <c r="R7" i="5"/>
  <c r="R22" i="5"/>
  <c r="R8" i="5"/>
  <c r="R14" i="5"/>
  <c r="R21" i="5"/>
  <c r="R26" i="5"/>
  <c r="R15" i="5"/>
  <c r="R11" i="5"/>
  <c r="R23" i="5"/>
  <c r="R17" i="5"/>
  <c r="R3" i="5"/>
  <c r="R25" i="5"/>
  <c r="R19" i="5"/>
  <c r="R6" i="5"/>
  <c r="R12" i="5"/>
  <c r="S98" i="5"/>
  <c r="D36" i="7"/>
  <c r="D37" i="7" s="1"/>
  <c r="E36" i="7"/>
  <c r="E37" i="7" s="1"/>
  <c r="G36" i="7"/>
  <c r="G37" i="7" s="1"/>
  <c r="F36" i="7"/>
  <c r="F37" i="7" s="1"/>
  <c r="C36" i="7"/>
  <c r="C37" i="7" s="1"/>
  <c r="B36" i="7"/>
  <c r="B37" i="7" s="1"/>
  <c r="H36" i="7"/>
  <c r="H37" i="7" s="1"/>
  <c r="D36" i="9"/>
  <c r="D37" i="9" s="1"/>
  <c r="W72" i="4"/>
  <c r="X72" i="4" s="1"/>
  <c r="W71" i="4"/>
  <c r="W73" i="4"/>
  <c r="E39" i="31"/>
  <c r="E40" i="31" s="1"/>
  <c r="E41" i="31" s="1"/>
  <c r="C39" i="31"/>
  <c r="C40" i="31" s="1"/>
  <c r="C41" i="31" s="1"/>
  <c r="G39" i="31"/>
  <c r="G40" i="31" s="1"/>
  <c r="G41" i="31" s="1"/>
  <c r="F39" i="31"/>
  <c r="F40" i="31" s="1"/>
  <c r="F41" i="31" s="1"/>
  <c r="D39" i="31"/>
  <c r="D40" i="31" s="1"/>
  <c r="D41" i="31" s="1"/>
  <c r="Y8" i="31"/>
  <c r="Y9" i="31" s="1"/>
  <c r="H39" i="31"/>
  <c r="H40" i="31" s="1"/>
  <c r="B39" i="31"/>
  <c r="B40" i="31" s="1"/>
  <c r="E88" i="8"/>
  <c r="E89" i="8" s="1"/>
  <c r="S95" i="4"/>
  <c r="X37" i="14"/>
  <c r="Z37" i="14" s="1"/>
  <c r="X36" i="14"/>
  <c r="Z36" i="14" s="1"/>
  <c r="S96" i="5"/>
  <c r="X33" i="12"/>
  <c r="Z33" i="12" s="1"/>
  <c r="B88" i="10"/>
  <c r="B89" i="10" s="1"/>
  <c r="C88" i="10"/>
  <c r="C89" i="10" s="1"/>
  <c r="F88" i="10"/>
  <c r="F89" i="10" s="1"/>
  <c r="D88" i="10"/>
  <c r="D89" i="10" s="1"/>
  <c r="G88" i="10"/>
  <c r="G89" i="10" s="1"/>
  <c r="E88" i="10"/>
  <c r="E89" i="10" s="1"/>
  <c r="I88" i="10"/>
  <c r="I89" i="10" s="1"/>
  <c r="S37" i="5"/>
  <c r="E36" i="8"/>
  <c r="E37" i="8" s="1"/>
  <c r="D36" i="8"/>
  <c r="D37" i="8" s="1"/>
  <c r="F36" i="8"/>
  <c r="F37" i="8" s="1"/>
  <c r="C36" i="8"/>
  <c r="C37" i="8" s="1"/>
  <c r="B36" i="8"/>
  <c r="B37" i="8" s="1"/>
  <c r="G36" i="8"/>
  <c r="G37" i="8" s="1"/>
  <c r="G38" i="8" s="1"/>
  <c r="H36" i="8"/>
  <c r="H37" i="8" s="1"/>
  <c r="C88" i="9"/>
  <c r="C89" i="9" s="1"/>
  <c r="W54" i="10"/>
  <c r="W56" i="10"/>
  <c r="X56" i="10" s="1"/>
  <c r="Z56" i="10" s="1"/>
  <c r="W55" i="10"/>
  <c r="W59" i="10"/>
  <c r="W57" i="10"/>
  <c r="W58" i="10"/>
  <c r="U54" i="10"/>
  <c r="U59" i="10"/>
  <c r="X37" i="13"/>
  <c r="Z37" i="13" s="1"/>
  <c r="X39" i="12"/>
  <c r="Z39" i="12" s="1"/>
  <c r="X32" i="12"/>
  <c r="Z32" i="12" s="1"/>
  <c r="U44" i="12"/>
  <c r="S107" i="5"/>
  <c r="B39" i="15"/>
  <c r="B40" i="15" s="1"/>
  <c r="D39" i="15"/>
  <c r="D40" i="15" s="1"/>
  <c r="D41" i="15" s="1"/>
  <c r="G39" i="15"/>
  <c r="G40" i="15" s="1"/>
  <c r="G41" i="15" s="1"/>
  <c r="H39" i="15"/>
  <c r="H40" i="15" s="1"/>
  <c r="F39" i="15"/>
  <c r="F40" i="15" s="1"/>
  <c r="F41" i="15" s="1"/>
  <c r="C39" i="15"/>
  <c r="C40" i="15" s="1"/>
  <c r="C41" i="15" s="1"/>
  <c r="E39" i="15"/>
  <c r="E40" i="15" s="1"/>
  <c r="E41" i="15" s="1"/>
  <c r="Y8" i="15"/>
  <c r="Y9" i="15" s="1"/>
  <c r="I88" i="7"/>
  <c r="I89" i="7" s="1"/>
  <c r="S91" i="5"/>
  <c r="F36" i="9"/>
  <c r="F37" i="9" s="1"/>
  <c r="S40" i="5"/>
  <c r="F88" i="8"/>
  <c r="F89" i="8" s="1"/>
  <c r="X42" i="14"/>
  <c r="Z42" i="14" s="1"/>
  <c r="S39" i="5"/>
  <c r="S95" i="5"/>
  <c r="E39" i="18"/>
  <c r="E40" i="18" s="1"/>
  <c r="E41" i="18" s="1"/>
  <c r="H39" i="18"/>
  <c r="H40" i="18" s="1"/>
  <c r="D39" i="18"/>
  <c r="D40" i="18" s="1"/>
  <c r="D41" i="18" s="1"/>
  <c r="Y8" i="18"/>
  <c r="Y9" i="18" s="1"/>
  <c r="F39" i="18"/>
  <c r="F40" i="18" s="1"/>
  <c r="F41" i="18" s="1"/>
  <c r="B39" i="18"/>
  <c r="B40" i="18" s="1"/>
  <c r="G39" i="18"/>
  <c r="G40" i="18" s="1"/>
  <c r="G41" i="18" s="1"/>
  <c r="C39" i="18"/>
  <c r="C40" i="18" s="1"/>
  <c r="C41" i="18" s="1"/>
  <c r="C88" i="8"/>
  <c r="C89" i="8" s="1"/>
  <c r="S101" i="5"/>
  <c r="D88" i="9"/>
  <c r="D89" i="9" s="1"/>
  <c r="X32" i="13"/>
  <c r="Z32" i="13" s="1"/>
  <c r="U44" i="13"/>
  <c r="X39" i="13"/>
  <c r="Z39" i="13" s="1"/>
  <c r="X41" i="12"/>
  <c r="Z41" i="12" s="1"/>
  <c r="X35" i="12"/>
  <c r="Z35" i="12" s="1"/>
  <c r="S100" i="5"/>
  <c r="D88" i="7"/>
  <c r="D89" i="7" s="1"/>
  <c r="S43" i="5"/>
  <c r="S36" i="5"/>
  <c r="S32" i="4"/>
  <c r="B36" i="9"/>
  <c r="B37" i="9" s="1"/>
  <c r="S104" i="2"/>
  <c r="S39" i="4"/>
  <c r="D88" i="8"/>
  <c r="D89" i="8" s="1"/>
  <c r="G39" i="27"/>
  <c r="G40" i="27" s="1"/>
  <c r="G41" i="27" s="1"/>
  <c r="C39" i="27"/>
  <c r="C40" i="27" s="1"/>
  <c r="C41" i="27" s="1"/>
  <c r="B39" i="27"/>
  <c r="B40" i="27" s="1"/>
  <c r="F39" i="27"/>
  <c r="F40" i="27" s="1"/>
  <c r="F41" i="27" s="1"/>
  <c r="E39" i="27"/>
  <c r="E40" i="27" s="1"/>
  <c r="E41" i="27" s="1"/>
  <c r="H39" i="27"/>
  <c r="H40" i="27" s="1"/>
  <c r="Y8" i="27"/>
  <c r="Y9" i="27" s="1"/>
  <c r="D39" i="27"/>
  <c r="D40" i="27" s="1"/>
  <c r="D41" i="27" s="1"/>
  <c r="F62" i="2"/>
  <c r="B39" i="20"/>
  <c r="B40" i="20" s="1"/>
  <c r="G39" i="20"/>
  <c r="G40" i="20" s="1"/>
  <c r="G41" i="20" s="1"/>
  <c r="F39" i="20"/>
  <c r="F40" i="20" s="1"/>
  <c r="F41" i="20" s="1"/>
  <c r="E39" i="20"/>
  <c r="E40" i="20" s="1"/>
  <c r="E41" i="20" s="1"/>
  <c r="C39" i="20"/>
  <c r="C40" i="20" s="1"/>
  <c r="C41" i="20" s="1"/>
  <c r="H39" i="20"/>
  <c r="H40" i="20" s="1"/>
  <c r="D39" i="20"/>
  <c r="D40" i="20" s="1"/>
  <c r="D41" i="20" s="1"/>
  <c r="Y8" i="20"/>
  <c r="Y9" i="20" s="1"/>
  <c r="X32" i="14"/>
  <c r="Z32" i="14" s="1"/>
  <c r="U44" i="14"/>
  <c r="S102" i="5"/>
  <c r="S92" i="2"/>
  <c r="S105" i="2"/>
  <c r="S102" i="2"/>
  <c r="X34" i="14"/>
  <c r="Z34" i="14"/>
  <c r="I93" i="17"/>
  <c r="AB87" i="17" s="1"/>
  <c r="Y84" i="17"/>
  <c r="S88" i="5"/>
  <c r="G88" i="9"/>
  <c r="G89" i="9" s="1"/>
  <c r="S92" i="5"/>
  <c r="Z43" i="13"/>
  <c r="X43" i="13"/>
  <c r="X40" i="13"/>
  <c r="Z40" i="13" s="1"/>
  <c r="X36" i="12"/>
  <c r="Z36" i="12" s="1"/>
  <c r="X34" i="12"/>
  <c r="Z34" i="12" s="1"/>
  <c r="S89" i="5"/>
  <c r="F88" i="7"/>
  <c r="F89" i="7" s="1"/>
  <c r="F36" i="10"/>
  <c r="F37" i="10" s="1"/>
  <c r="B36" i="10"/>
  <c r="B37" i="10" s="1"/>
  <c r="E36" i="10"/>
  <c r="E37" i="10" s="1"/>
  <c r="G36" i="10"/>
  <c r="G37" i="10" s="1"/>
  <c r="D36" i="10"/>
  <c r="D37" i="10" s="1"/>
  <c r="C36" i="10"/>
  <c r="C37" i="10" s="1"/>
  <c r="H36" i="10"/>
  <c r="H37" i="10" s="1"/>
  <c r="G62" i="4"/>
  <c r="B62" i="4"/>
  <c r="T54" i="2"/>
  <c r="S85" i="2"/>
  <c r="Y84" i="16"/>
  <c r="I93" i="16"/>
  <c r="Y8" i="29"/>
  <c r="Y9" i="29" s="1"/>
  <c r="D39" i="28"/>
  <c r="D40" i="28" s="1"/>
  <c r="D41" i="28" s="1"/>
  <c r="C39" i="28"/>
  <c r="C40" i="28" s="1"/>
  <c r="C41" i="28" s="1"/>
  <c r="Y8" i="28"/>
  <c r="Y9" i="28" s="1"/>
  <c r="E39" i="28"/>
  <c r="E40" i="28" s="1"/>
  <c r="E41" i="28" s="1"/>
  <c r="H39" i="28"/>
  <c r="H40" i="28" s="1"/>
  <c r="B39" i="28"/>
  <c r="B40" i="28" s="1"/>
  <c r="G39" i="28"/>
  <c r="G40" i="28" s="1"/>
  <c r="G41" i="28" s="1"/>
  <c r="F39" i="28"/>
  <c r="F40" i="28" s="1"/>
  <c r="F41" i="28" s="1"/>
  <c r="B88" i="8"/>
  <c r="B89" i="8" s="1"/>
  <c r="S42" i="4"/>
  <c r="X35" i="14"/>
  <c r="Z35" i="14" s="1"/>
  <c r="S99" i="4"/>
  <c r="S98" i="4"/>
  <c r="X35" i="13"/>
  <c r="Z35" i="13" s="1"/>
  <c r="U60" i="9"/>
  <c r="X57" i="9" s="1"/>
  <c r="S41" i="5"/>
  <c r="Z38" i="13"/>
  <c r="X38" i="13"/>
  <c r="X34" i="13"/>
  <c r="Z34" i="13" s="1"/>
  <c r="X43" i="12"/>
  <c r="Z43" i="12" s="1"/>
  <c r="X40" i="12"/>
  <c r="Z40" i="12" s="1"/>
  <c r="S97" i="5"/>
  <c r="H88" i="10"/>
  <c r="H89" i="10" s="1"/>
  <c r="H90" i="10" s="1"/>
  <c r="C88" i="7"/>
  <c r="C89" i="7" s="1"/>
  <c r="F62" i="4"/>
  <c r="Q9" i="4"/>
  <c r="E36" i="9"/>
  <c r="E37" i="9" s="1"/>
  <c r="X33" i="14"/>
  <c r="Z33" i="14" s="1"/>
  <c r="S43" i="2"/>
  <c r="S90" i="4"/>
  <c r="H88" i="8"/>
  <c r="H89" i="8" s="1"/>
  <c r="H90" i="8" s="1"/>
  <c r="F88" i="9"/>
  <c r="F89" i="9" s="1"/>
  <c r="S99" i="5"/>
  <c r="X41" i="13"/>
  <c r="Z41" i="13" s="1"/>
  <c r="X36" i="13"/>
  <c r="Z36" i="13" s="1"/>
  <c r="X37" i="12"/>
  <c r="Z37" i="12" s="1"/>
  <c r="D62" i="2"/>
  <c r="R26" i="2"/>
  <c r="R9" i="2"/>
  <c r="R20" i="2"/>
  <c r="R16" i="2"/>
  <c r="R11" i="2"/>
  <c r="R18" i="2"/>
  <c r="R12" i="2"/>
  <c r="R21" i="2"/>
  <c r="R19" i="2"/>
  <c r="R4" i="2"/>
  <c r="R17" i="2"/>
  <c r="R3" i="2"/>
  <c r="R5" i="2"/>
  <c r="R25" i="2"/>
  <c r="R8" i="2"/>
  <c r="R24" i="2"/>
  <c r="R7" i="2"/>
  <c r="R10" i="2"/>
  <c r="R15" i="2"/>
  <c r="R6" i="2"/>
  <c r="R13" i="2"/>
  <c r="R14" i="2"/>
  <c r="R27" i="2"/>
  <c r="R22" i="2"/>
  <c r="R23" i="2"/>
  <c r="G36" i="9"/>
  <c r="G37" i="9" s="1"/>
  <c r="S90" i="5"/>
  <c r="G88" i="8"/>
  <c r="G89" i="8" s="1"/>
  <c r="H88" i="7"/>
  <c r="H89" i="7" s="1"/>
  <c r="H90" i="7" s="1"/>
  <c r="S41" i="4"/>
  <c r="X43" i="14"/>
  <c r="Z43" i="14" s="1"/>
  <c r="X40" i="14"/>
  <c r="Z40" i="14" s="1"/>
  <c r="I93" i="15"/>
  <c r="Y84" i="15"/>
  <c r="G22" i="47"/>
  <c r="F22" i="47" s="1"/>
  <c r="D23" i="47"/>
  <c r="G62" i="2"/>
  <c r="S34" i="2"/>
  <c r="G39" i="30"/>
  <c r="G40" i="30" s="1"/>
  <c r="G41" i="30" s="1"/>
  <c r="E39" i="30"/>
  <c r="E40" i="30" s="1"/>
  <c r="E41" i="30" s="1"/>
  <c r="D39" i="30"/>
  <c r="D40" i="30" s="1"/>
  <c r="D41" i="30" s="1"/>
  <c r="C39" i="30"/>
  <c r="C40" i="30" s="1"/>
  <c r="C41" i="30" s="1"/>
  <c r="H39" i="30"/>
  <c r="H40" i="30" s="1"/>
  <c r="F39" i="30"/>
  <c r="F40" i="30" s="1"/>
  <c r="F41" i="30" s="1"/>
  <c r="B39" i="30"/>
  <c r="B40" i="30" s="1"/>
  <c r="Y8" i="30"/>
  <c r="Y9" i="30" s="1"/>
  <c r="W71" i="5"/>
  <c r="W73" i="5"/>
  <c r="W72" i="5"/>
  <c r="X72" i="5" s="1"/>
  <c r="AB96" i="16"/>
  <c r="AB103" i="16"/>
  <c r="AB93" i="16"/>
  <c r="AB88" i="16"/>
  <c r="AB95" i="16"/>
  <c r="AB91" i="16"/>
  <c r="AB97" i="16"/>
  <c r="AB98" i="16"/>
  <c r="AB105" i="16"/>
  <c r="AB89" i="16"/>
  <c r="AB99" i="16"/>
  <c r="AB84" i="16"/>
  <c r="AB106" i="16"/>
  <c r="AB90" i="16"/>
  <c r="AB85" i="16"/>
  <c r="AB87" i="16"/>
  <c r="AB107" i="16"/>
  <c r="AB104" i="16"/>
  <c r="AB101" i="16"/>
  <c r="AB86" i="16"/>
  <c r="AB94" i="16"/>
  <c r="AB92" i="16"/>
  <c r="AB102" i="16"/>
  <c r="AB100" i="16"/>
  <c r="X38" i="14"/>
  <c r="Z38" i="14" s="1"/>
  <c r="X33" i="13"/>
  <c r="Z33" i="13" s="1"/>
  <c r="X38" i="12"/>
  <c r="Z38" i="12"/>
  <c r="S42" i="5"/>
  <c r="E39" i="17"/>
  <c r="E40" i="17" s="1"/>
  <c r="E41" i="17" s="1"/>
  <c r="G39" i="17"/>
  <c r="G40" i="17" s="1"/>
  <c r="G41" i="17" s="1"/>
  <c r="C39" i="17"/>
  <c r="C40" i="17" s="1"/>
  <c r="C41" i="17" s="1"/>
  <c r="B39" i="17"/>
  <c r="B40" i="17" s="1"/>
  <c r="H39" i="17"/>
  <c r="H40" i="17" s="1"/>
  <c r="F39" i="17"/>
  <c r="F40" i="17" s="1"/>
  <c r="F41" i="17" s="1"/>
  <c r="D39" i="17"/>
  <c r="D40" i="17" s="1"/>
  <c r="D41" i="17" s="1"/>
  <c r="Y8" i="17"/>
  <c r="Y9" i="17" s="1"/>
  <c r="U60" i="8"/>
  <c r="X59" i="8" s="1"/>
  <c r="S94" i="5"/>
  <c r="X54" i="11"/>
  <c r="S35" i="4"/>
  <c r="X54" i="5"/>
  <c r="D39" i="16"/>
  <c r="D40" i="16" s="1"/>
  <c r="D41" i="16" s="1"/>
  <c r="B39" i="16"/>
  <c r="B40" i="16" s="1"/>
  <c r="G39" i="16"/>
  <c r="G40" i="16" s="1"/>
  <c r="G41" i="16" s="1"/>
  <c r="H39" i="16"/>
  <c r="H40" i="16" s="1"/>
  <c r="E39" i="16"/>
  <c r="E40" i="16" s="1"/>
  <c r="E41" i="16" s="1"/>
  <c r="C39" i="16"/>
  <c r="C40" i="16" s="1"/>
  <c r="C41" i="16" s="1"/>
  <c r="Y8" i="16"/>
  <c r="Y9" i="16" s="1"/>
  <c r="F39" i="16"/>
  <c r="F40" i="16" s="1"/>
  <c r="F41" i="16" s="1"/>
  <c r="H39" i="22"/>
  <c r="H40" i="22" s="1"/>
  <c r="F39" i="22"/>
  <c r="F40" i="22" s="1"/>
  <c r="F41" i="22" s="1"/>
  <c r="Y8" i="22"/>
  <c r="Y9" i="22" s="1"/>
  <c r="E39" i="22"/>
  <c r="E40" i="22" s="1"/>
  <c r="E41" i="22" s="1"/>
  <c r="B39" i="22"/>
  <c r="B40" i="22" s="1"/>
  <c r="X39" i="14"/>
  <c r="Z39" i="14" s="1"/>
  <c r="X41" i="14"/>
  <c r="Z41" i="14"/>
  <c r="H11" i="47"/>
  <c r="Y20" i="45" s="1"/>
  <c r="E21" i="47"/>
  <c r="S107" i="4"/>
  <c r="D93" i="34"/>
  <c r="G24" i="46"/>
  <c r="F24" i="46" s="1"/>
  <c r="D25" i="46"/>
  <c r="H9" i="46"/>
  <c r="W22" i="45" s="1"/>
  <c r="E23" i="46"/>
  <c r="Y84" i="34"/>
  <c r="I93" i="34"/>
  <c r="H88" i="6"/>
  <c r="H89" i="6" s="1"/>
  <c r="AB54" i="15"/>
  <c r="AB57" i="15"/>
  <c r="AB56" i="15"/>
  <c r="AB55" i="15"/>
  <c r="AB58" i="15"/>
  <c r="AB59" i="15"/>
  <c r="AB54" i="26"/>
  <c r="AB59" i="26"/>
  <c r="AB58" i="26"/>
  <c r="AB55" i="26"/>
  <c r="AB57" i="26"/>
  <c r="AB56" i="26"/>
  <c r="AB54" i="31"/>
  <c r="AB56" i="31"/>
  <c r="AB58" i="31"/>
  <c r="AB59" i="31"/>
  <c r="AB55" i="31"/>
  <c r="AB57" i="31"/>
  <c r="AB55" i="28"/>
  <c r="AB54" i="28"/>
  <c r="AB59" i="28"/>
  <c r="AB57" i="28"/>
  <c r="AB58" i="28"/>
  <c r="AB56" i="28"/>
  <c r="C88" i="6"/>
  <c r="C89" i="6" s="1"/>
  <c r="I88" i="6"/>
  <c r="I89" i="6" s="1"/>
  <c r="G88" i="6"/>
  <c r="G89" i="6" s="1"/>
  <c r="D88" i="6"/>
  <c r="D89" i="6" s="1"/>
  <c r="B88" i="6"/>
  <c r="B89" i="6" s="1"/>
  <c r="E88" i="6"/>
  <c r="E89" i="6" s="1"/>
  <c r="F88" i="6"/>
  <c r="F89" i="6" s="1"/>
  <c r="R25" i="33"/>
  <c r="R14" i="33"/>
  <c r="R6" i="33"/>
  <c r="R29" i="33"/>
  <c r="V10" i="3"/>
  <c r="R16" i="33"/>
  <c r="R28" i="33"/>
  <c r="R26" i="33"/>
  <c r="R21" i="33"/>
  <c r="R11" i="33"/>
  <c r="R7" i="33"/>
  <c r="R27" i="33"/>
  <c r="R12" i="33"/>
  <c r="R15" i="33"/>
  <c r="R18" i="33"/>
  <c r="R13" i="33"/>
  <c r="R17" i="33"/>
  <c r="R8" i="33"/>
  <c r="R23" i="33"/>
  <c r="R5" i="33"/>
  <c r="Z75" i="3"/>
  <c r="R19" i="33"/>
  <c r="AV38" i="33"/>
  <c r="R10" i="33"/>
  <c r="R20" i="33"/>
  <c r="Z9" i="3"/>
  <c r="R24" i="33"/>
  <c r="Z61" i="3"/>
  <c r="AV37" i="33"/>
  <c r="R9" i="33"/>
  <c r="AV35" i="33"/>
  <c r="AV36" i="33"/>
  <c r="R22" i="33"/>
  <c r="AD8" i="33"/>
  <c r="AC55" i="50" l="1"/>
  <c r="W92" i="27"/>
  <c r="X92" i="27" s="1"/>
  <c r="Z92" i="27" s="1"/>
  <c r="D94" i="52"/>
  <c r="D95" i="52" s="1"/>
  <c r="D96" i="52" s="1"/>
  <c r="C94" i="52"/>
  <c r="C95" i="52" s="1"/>
  <c r="C96" i="52" s="1"/>
  <c r="G94" i="52"/>
  <c r="G95" i="52" s="1"/>
  <c r="G96" i="52" s="1"/>
  <c r="I94" i="52"/>
  <c r="I95" i="52" s="1"/>
  <c r="B94" i="52"/>
  <c r="B95" i="52" s="1"/>
  <c r="B96" i="52" s="1"/>
  <c r="F94" i="52"/>
  <c r="F95" i="52" s="1"/>
  <c r="F96" i="52" s="1"/>
  <c r="E94" i="52"/>
  <c r="E95" i="52" s="1"/>
  <c r="E96" i="52" s="1"/>
  <c r="X91" i="30"/>
  <c r="X104" i="30"/>
  <c r="Z104" i="30" s="1"/>
  <c r="X89" i="30"/>
  <c r="H94" i="52"/>
  <c r="H95" i="52" s="1"/>
  <c r="W104" i="26"/>
  <c r="X94" i="30"/>
  <c r="X85" i="30"/>
  <c r="U108" i="32"/>
  <c r="X90" i="30"/>
  <c r="X93" i="30"/>
  <c r="W105" i="26"/>
  <c r="X87" i="30"/>
  <c r="X88" i="30"/>
  <c r="U108" i="30"/>
  <c r="X92" i="30" s="1"/>
  <c r="X86" i="30"/>
  <c r="X107" i="30"/>
  <c r="AD54" i="52"/>
  <c r="AG36" i="52"/>
  <c r="AG39" i="52"/>
  <c r="AG33" i="52"/>
  <c r="AG40" i="52"/>
  <c r="AG43" i="52"/>
  <c r="AG35" i="52"/>
  <c r="AG37" i="52"/>
  <c r="AG41" i="52"/>
  <c r="AG34" i="52"/>
  <c r="AG42" i="52"/>
  <c r="AG32" i="52"/>
  <c r="AG38" i="52"/>
  <c r="G68" i="52"/>
  <c r="B68" i="52"/>
  <c r="E91" i="31"/>
  <c r="E92" i="31" s="1"/>
  <c r="E93" i="31" s="1"/>
  <c r="C39" i="22"/>
  <c r="C40" i="22" s="1"/>
  <c r="C41" i="22" s="1"/>
  <c r="G39" i="22"/>
  <c r="G40" i="22" s="1"/>
  <c r="G41" i="22" s="1"/>
  <c r="D39" i="22"/>
  <c r="D40" i="22" s="1"/>
  <c r="D41" i="22" s="1"/>
  <c r="I91" i="13"/>
  <c r="I92" i="13" s="1"/>
  <c r="I93" i="13" s="1"/>
  <c r="AB97" i="13" s="1"/>
  <c r="AC97" i="13" s="1"/>
  <c r="AE97" i="13" s="1"/>
  <c r="X84" i="32"/>
  <c r="X97" i="32"/>
  <c r="X55" i="21"/>
  <c r="C63" i="21" s="1"/>
  <c r="C64" i="21" s="1"/>
  <c r="U94" i="26"/>
  <c r="W106" i="26"/>
  <c r="X106" i="32"/>
  <c r="U89" i="27"/>
  <c r="X104" i="32"/>
  <c r="U99" i="27"/>
  <c r="X99" i="22"/>
  <c r="Z99" i="22" s="1"/>
  <c r="Z90" i="22"/>
  <c r="G91" i="31"/>
  <c r="G92" i="31" s="1"/>
  <c r="G93" i="31" s="1"/>
  <c r="X87" i="32"/>
  <c r="W94" i="27"/>
  <c r="X94" i="27" s="1"/>
  <c r="Z94" i="27" s="1"/>
  <c r="U105" i="27"/>
  <c r="H91" i="14"/>
  <c r="H92" i="14" s="1"/>
  <c r="H93" i="14" s="1"/>
  <c r="X99" i="32"/>
  <c r="U91" i="27"/>
  <c r="W103" i="27"/>
  <c r="U102" i="27"/>
  <c r="W89" i="27"/>
  <c r="U103" i="27"/>
  <c r="B91" i="31"/>
  <c r="B92" i="31" s="1"/>
  <c r="B93" i="31" s="1"/>
  <c r="X86" i="32"/>
  <c r="U98" i="27"/>
  <c r="U90" i="27"/>
  <c r="W100" i="27"/>
  <c r="W98" i="27"/>
  <c r="W84" i="27"/>
  <c r="W101" i="27"/>
  <c r="D91" i="31"/>
  <c r="D92" i="31" s="1"/>
  <c r="D93" i="31" s="1"/>
  <c r="U107" i="27"/>
  <c r="U100" i="27"/>
  <c r="W97" i="27"/>
  <c r="U85" i="27"/>
  <c r="W99" i="27"/>
  <c r="W90" i="27"/>
  <c r="U106" i="27"/>
  <c r="W105" i="27"/>
  <c r="I91" i="31"/>
  <c r="I92" i="31" s="1"/>
  <c r="X95" i="32"/>
  <c r="C91" i="31"/>
  <c r="C92" i="31" s="1"/>
  <c r="C93" i="31" s="1"/>
  <c r="W87" i="27"/>
  <c r="U97" i="27"/>
  <c r="W93" i="27"/>
  <c r="X93" i="27" s="1"/>
  <c r="Z93" i="27" s="1"/>
  <c r="W86" i="27"/>
  <c r="W106" i="27"/>
  <c r="U84" i="27"/>
  <c r="W101" i="26"/>
  <c r="X101" i="26" s="1"/>
  <c r="Z101" i="26" s="1"/>
  <c r="X84" i="22"/>
  <c r="U108" i="22"/>
  <c r="X89" i="32"/>
  <c r="X94" i="32"/>
  <c r="U96" i="27"/>
  <c r="W88" i="27"/>
  <c r="W85" i="27"/>
  <c r="U101" i="27"/>
  <c r="W96" i="27"/>
  <c r="F91" i="31"/>
  <c r="F92" i="31" s="1"/>
  <c r="F93" i="31" s="1"/>
  <c r="W95" i="27"/>
  <c r="X95" i="27" s="1"/>
  <c r="Z95" i="27" s="1"/>
  <c r="W104" i="27"/>
  <c r="U104" i="27"/>
  <c r="U87" i="27"/>
  <c r="W102" i="27"/>
  <c r="W107" i="27"/>
  <c r="U86" i="27"/>
  <c r="W91" i="27"/>
  <c r="U95" i="26"/>
  <c r="W96" i="26"/>
  <c r="W86" i="26"/>
  <c r="W87" i="26"/>
  <c r="U107" i="26"/>
  <c r="W90" i="26"/>
  <c r="U103" i="26"/>
  <c r="U106" i="26"/>
  <c r="U85" i="26"/>
  <c r="U93" i="26"/>
  <c r="U96" i="26"/>
  <c r="W85" i="26"/>
  <c r="X73" i="2"/>
  <c r="U91" i="26"/>
  <c r="U90" i="26"/>
  <c r="U89" i="26"/>
  <c r="W100" i="26"/>
  <c r="X100" i="26" s="1"/>
  <c r="Z100" i="26" s="1"/>
  <c r="W103" i="26"/>
  <c r="U84" i="26"/>
  <c r="U105" i="26"/>
  <c r="W94" i="26"/>
  <c r="W99" i="26"/>
  <c r="X99" i="26" s="1"/>
  <c r="Z99" i="26" s="1"/>
  <c r="W102" i="26"/>
  <c r="X102" i="26" s="1"/>
  <c r="Z102" i="26" s="1"/>
  <c r="X107" i="32"/>
  <c r="U88" i="26"/>
  <c r="U92" i="26"/>
  <c r="W91" i="26"/>
  <c r="W107" i="26"/>
  <c r="U104" i="26"/>
  <c r="W98" i="26"/>
  <c r="X98" i="26" s="1"/>
  <c r="Z98" i="26" s="1"/>
  <c r="W84" i="26"/>
  <c r="U86" i="26"/>
  <c r="W92" i="26"/>
  <c r="AC86" i="18"/>
  <c r="W89" i="26"/>
  <c r="W97" i="26"/>
  <c r="X97" i="26" s="1"/>
  <c r="Z97" i="26" s="1"/>
  <c r="W95" i="26"/>
  <c r="W93" i="26"/>
  <c r="W88" i="26"/>
  <c r="I93" i="29"/>
  <c r="AB92" i="29" s="1"/>
  <c r="AC92" i="29" s="1"/>
  <c r="AE92" i="29" s="1"/>
  <c r="Y84" i="29"/>
  <c r="X102" i="32"/>
  <c r="X96" i="32"/>
  <c r="X85" i="32"/>
  <c r="X93" i="32"/>
  <c r="X98" i="32"/>
  <c r="H91" i="20"/>
  <c r="H92" i="20" s="1"/>
  <c r="H93" i="20" s="1"/>
  <c r="X105" i="32"/>
  <c r="E91" i="13"/>
  <c r="E92" i="13" s="1"/>
  <c r="E93" i="13" s="1"/>
  <c r="U44" i="26"/>
  <c r="X41" i="26" s="1"/>
  <c r="D91" i="13"/>
  <c r="D92" i="13" s="1"/>
  <c r="D93" i="13" s="1"/>
  <c r="X55" i="32"/>
  <c r="X92" i="32"/>
  <c r="G91" i="13"/>
  <c r="G92" i="13" s="1"/>
  <c r="G93" i="13" s="1"/>
  <c r="C91" i="13"/>
  <c r="C92" i="13" s="1"/>
  <c r="C93" i="13" s="1"/>
  <c r="AB89" i="29"/>
  <c r="AC89" i="29" s="1"/>
  <c r="AE89" i="29" s="1"/>
  <c r="F91" i="13"/>
  <c r="F92" i="13" s="1"/>
  <c r="F93" i="13" s="1"/>
  <c r="X101" i="32"/>
  <c r="X56" i="32"/>
  <c r="X99" i="19"/>
  <c r="Z99" i="19" s="1"/>
  <c r="Z99" i="20"/>
  <c r="X102" i="19"/>
  <c r="Z102" i="19" s="1"/>
  <c r="X96" i="19"/>
  <c r="Z96" i="19" s="1"/>
  <c r="U108" i="19"/>
  <c r="X104" i="19" s="1"/>
  <c r="Z84" i="20"/>
  <c r="G91" i="20"/>
  <c r="G92" i="20" s="1"/>
  <c r="G93" i="20" s="1"/>
  <c r="C91" i="20"/>
  <c r="C92" i="20" s="1"/>
  <c r="C93" i="20" s="1"/>
  <c r="B91" i="20"/>
  <c r="B92" i="20" s="1"/>
  <c r="F91" i="20"/>
  <c r="F92" i="20" s="1"/>
  <c r="F93" i="20" s="1"/>
  <c r="D91" i="20"/>
  <c r="D92" i="20" s="1"/>
  <c r="D93" i="20" s="1"/>
  <c r="I91" i="20"/>
  <c r="I92" i="20" s="1"/>
  <c r="E91" i="20"/>
  <c r="E92" i="20" s="1"/>
  <c r="E93" i="20" s="1"/>
  <c r="X88" i="32"/>
  <c r="X103" i="32"/>
  <c r="X100" i="32"/>
  <c r="W104" i="21"/>
  <c r="U95" i="21"/>
  <c r="U94" i="21"/>
  <c r="U98" i="21"/>
  <c r="W96" i="21"/>
  <c r="U105" i="21"/>
  <c r="U96" i="21"/>
  <c r="W105" i="21"/>
  <c r="W101" i="21"/>
  <c r="U103" i="21"/>
  <c r="U87" i="21"/>
  <c r="U101" i="21"/>
  <c r="U88" i="21"/>
  <c r="W98" i="21"/>
  <c r="W106" i="21"/>
  <c r="W91" i="21"/>
  <c r="X91" i="21" s="1"/>
  <c r="Z91" i="21" s="1"/>
  <c r="U85" i="21"/>
  <c r="U106" i="21"/>
  <c r="U107" i="21"/>
  <c r="W102" i="21"/>
  <c r="W100" i="21"/>
  <c r="W92" i="21"/>
  <c r="X92" i="21" s="1"/>
  <c r="Z92" i="21" s="1"/>
  <c r="U99" i="21"/>
  <c r="U102" i="21"/>
  <c r="U100" i="21"/>
  <c r="W89" i="21"/>
  <c r="W94" i="21"/>
  <c r="U86" i="21"/>
  <c r="U104" i="21"/>
  <c r="W107" i="21"/>
  <c r="W93" i="21"/>
  <c r="U84" i="21"/>
  <c r="U97" i="21"/>
  <c r="W97" i="21"/>
  <c r="W84" i="21"/>
  <c r="W99" i="21"/>
  <c r="W95" i="21"/>
  <c r="W103" i="21"/>
  <c r="W86" i="21"/>
  <c r="W90" i="21"/>
  <c r="W85" i="21"/>
  <c r="W88" i="21"/>
  <c r="W87" i="21"/>
  <c r="X106" i="19"/>
  <c r="X93" i="19"/>
  <c r="Z93" i="19" s="1"/>
  <c r="U44" i="32"/>
  <c r="X37" i="32" s="1"/>
  <c r="X37" i="25"/>
  <c r="Z37" i="25" s="1"/>
  <c r="U44" i="19"/>
  <c r="X43" i="19" s="1"/>
  <c r="U44" i="25"/>
  <c r="X35" i="25" s="1"/>
  <c r="X96" i="25"/>
  <c r="Z96" i="25" s="1"/>
  <c r="U108" i="25"/>
  <c r="X85" i="25" s="1"/>
  <c r="AC88" i="17"/>
  <c r="X39" i="19"/>
  <c r="Z39" i="19" s="1"/>
  <c r="U44" i="29"/>
  <c r="X36" i="29" s="1"/>
  <c r="X39" i="25"/>
  <c r="Z39" i="25" s="1"/>
  <c r="X99" i="25"/>
  <c r="Z99" i="25" s="1"/>
  <c r="X97" i="25"/>
  <c r="Z97" i="25" s="1"/>
  <c r="I93" i="28"/>
  <c r="B93" i="28"/>
  <c r="Y84" i="28"/>
  <c r="V8" i="21"/>
  <c r="V24" i="21"/>
  <c r="V4" i="21"/>
  <c r="V10" i="21"/>
  <c r="V3" i="21"/>
  <c r="V5" i="21"/>
  <c r="V27" i="21"/>
  <c r="V19" i="21"/>
  <c r="V7" i="21"/>
  <c r="V12" i="21"/>
  <c r="V22" i="21"/>
  <c r="V16" i="21"/>
  <c r="V20" i="21"/>
  <c r="V11" i="21"/>
  <c r="V23" i="21"/>
  <c r="V18" i="21"/>
  <c r="V6" i="21"/>
  <c r="V14" i="21"/>
  <c r="V15" i="21"/>
  <c r="V21" i="21"/>
  <c r="V13" i="21"/>
  <c r="V17" i="21"/>
  <c r="V26" i="21"/>
  <c r="V25" i="21"/>
  <c r="V9" i="21"/>
  <c r="U43" i="21"/>
  <c r="U35" i="21"/>
  <c r="U34" i="21"/>
  <c r="U36" i="21"/>
  <c r="U32" i="21"/>
  <c r="U33" i="21"/>
  <c r="U42" i="21"/>
  <c r="W33" i="21"/>
  <c r="W35" i="21"/>
  <c r="W38" i="21"/>
  <c r="W39" i="21"/>
  <c r="W36" i="21"/>
  <c r="W41" i="21"/>
  <c r="W32" i="21"/>
  <c r="W42" i="21"/>
  <c r="W37" i="21"/>
  <c r="W43" i="21"/>
  <c r="W34" i="21"/>
  <c r="W40" i="21"/>
  <c r="AB55" i="27"/>
  <c r="AB56" i="27"/>
  <c r="AB59" i="27"/>
  <c r="AB54" i="27"/>
  <c r="AB57" i="27"/>
  <c r="AB58" i="27"/>
  <c r="AB57" i="22"/>
  <c r="AB58" i="22"/>
  <c r="AB54" i="22"/>
  <c r="AB56" i="22"/>
  <c r="AB59" i="22"/>
  <c r="AB55" i="22"/>
  <c r="AB59" i="20"/>
  <c r="AB56" i="20"/>
  <c r="AB57" i="20"/>
  <c r="AB58" i="20"/>
  <c r="AB55" i="20"/>
  <c r="AB54" i="20"/>
  <c r="AB57" i="19"/>
  <c r="AB58" i="19"/>
  <c r="AB55" i="19"/>
  <c r="AB59" i="19"/>
  <c r="AB54" i="19"/>
  <c r="AB56" i="19"/>
  <c r="G65" i="25"/>
  <c r="B65" i="25"/>
  <c r="Y54" i="25"/>
  <c r="G65" i="29"/>
  <c r="Y54" i="29"/>
  <c r="B65" i="29"/>
  <c r="AB88" i="48"/>
  <c r="AB58" i="30"/>
  <c r="AB54" i="30"/>
  <c r="AB56" i="30"/>
  <c r="AB59" i="30"/>
  <c r="AB57" i="30"/>
  <c r="AB55" i="30"/>
  <c r="AB93" i="48"/>
  <c r="AC93" i="48" s="1"/>
  <c r="B63" i="32"/>
  <c r="B64" i="32" s="1"/>
  <c r="AB90" i="48"/>
  <c r="AB91" i="48"/>
  <c r="AB107" i="48"/>
  <c r="AB101" i="48"/>
  <c r="AB96" i="48"/>
  <c r="AC96" i="48" s="1"/>
  <c r="AE96" i="48" s="1"/>
  <c r="AB84" i="48"/>
  <c r="AB103" i="48"/>
  <c r="AB106" i="48"/>
  <c r="U60" i="5"/>
  <c r="X59" i="5" s="1"/>
  <c r="AB54" i="34"/>
  <c r="AC54" i="34" s="1"/>
  <c r="AE54" i="34" s="1"/>
  <c r="Z58" i="34"/>
  <c r="AB58" i="34"/>
  <c r="Z59" i="34"/>
  <c r="AB55" i="34"/>
  <c r="AC55" i="34" s="1"/>
  <c r="AB59" i="34"/>
  <c r="AB56" i="34"/>
  <c r="AC56" i="34" s="1"/>
  <c r="AB57" i="34"/>
  <c r="AC57" i="34" s="1"/>
  <c r="AB92" i="48"/>
  <c r="AB94" i="48"/>
  <c r="AC94" i="48" s="1"/>
  <c r="AE94" i="48" s="1"/>
  <c r="AB85" i="48"/>
  <c r="AB89" i="48"/>
  <c r="AB95" i="48"/>
  <c r="AC95" i="48" s="1"/>
  <c r="AE95" i="48" s="1"/>
  <c r="AB87" i="48"/>
  <c r="AB105" i="48"/>
  <c r="X58" i="11"/>
  <c r="E63" i="11" s="1"/>
  <c r="E64" i="11" s="1"/>
  <c r="X72" i="11"/>
  <c r="AB104" i="48"/>
  <c r="AB100" i="48"/>
  <c r="AB98" i="48"/>
  <c r="B91" i="12"/>
  <c r="B92" i="12" s="1"/>
  <c r="B93" i="12" s="1"/>
  <c r="AB106" i="12" s="1"/>
  <c r="AC54" i="50"/>
  <c r="C66" i="50" s="1"/>
  <c r="C67" i="50" s="1"/>
  <c r="C68" i="50" s="1"/>
  <c r="AB38" i="34"/>
  <c r="G94" i="51"/>
  <c r="G95" i="51" s="1"/>
  <c r="G96" i="51" s="1"/>
  <c r="B94" i="51"/>
  <c r="B95" i="51" s="1"/>
  <c r="C94" i="51"/>
  <c r="C95" i="51" s="1"/>
  <c r="C96" i="51" s="1"/>
  <c r="D94" i="51"/>
  <c r="D95" i="51" s="1"/>
  <c r="D96" i="51" s="1"/>
  <c r="E94" i="51"/>
  <c r="E95" i="51" s="1"/>
  <c r="E96" i="51" s="1"/>
  <c r="I94" i="51"/>
  <c r="I95" i="51" s="1"/>
  <c r="F94" i="51"/>
  <c r="F95" i="51" s="1"/>
  <c r="F96" i="51" s="1"/>
  <c r="B44" i="51"/>
  <c r="AD32" i="51"/>
  <c r="H44" i="51"/>
  <c r="AB56" i="51"/>
  <c r="AC56" i="51" s="1"/>
  <c r="AE56" i="51" s="1"/>
  <c r="AB59" i="51"/>
  <c r="AB58" i="51"/>
  <c r="AB54" i="51"/>
  <c r="AB55" i="51"/>
  <c r="AC55" i="51" s="1"/>
  <c r="AE55" i="51" s="1"/>
  <c r="AB57" i="51"/>
  <c r="AC57" i="51" s="1"/>
  <c r="AE57" i="51" s="1"/>
  <c r="Z54" i="51"/>
  <c r="H94" i="51"/>
  <c r="H95" i="51" s="1"/>
  <c r="H96" i="51" s="1"/>
  <c r="AB35" i="34"/>
  <c r="AG42" i="50"/>
  <c r="AH42" i="50" s="1"/>
  <c r="AJ42" i="50" s="1"/>
  <c r="AG39" i="50"/>
  <c r="AH39" i="50" s="1"/>
  <c r="AJ39" i="50" s="1"/>
  <c r="AG43" i="50"/>
  <c r="AH43" i="50" s="1"/>
  <c r="AJ43" i="50" s="1"/>
  <c r="AG36" i="50"/>
  <c r="AH36" i="50" s="1"/>
  <c r="AJ36" i="50" s="1"/>
  <c r="AG33" i="50"/>
  <c r="AH33" i="50" s="1"/>
  <c r="AJ33" i="50" s="1"/>
  <c r="AG34" i="50"/>
  <c r="AG37" i="50"/>
  <c r="AH37" i="50" s="1"/>
  <c r="AJ37" i="50" s="1"/>
  <c r="AG38" i="50"/>
  <c r="AH38" i="50" s="1"/>
  <c r="AJ38" i="50" s="1"/>
  <c r="AG40" i="50"/>
  <c r="AG32" i="50"/>
  <c r="AG35" i="50"/>
  <c r="AH35" i="50" s="1"/>
  <c r="AJ35" i="50" s="1"/>
  <c r="AG41" i="50"/>
  <c r="AH41" i="50" s="1"/>
  <c r="AJ41" i="50" s="1"/>
  <c r="AG84" i="50"/>
  <c r="AG99" i="50"/>
  <c r="AH99" i="50" s="1"/>
  <c r="AJ99" i="50" s="1"/>
  <c r="AG93" i="50"/>
  <c r="AG106" i="50"/>
  <c r="AG104" i="50"/>
  <c r="AG100" i="50"/>
  <c r="AG107" i="50"/>
  <c r="AH107" i="50" s="1"/>
  <c r="AJ107" i="50" s="1"/>
  <c r="AG103" i="50"/>
  <c r="AH103" i="50" s="1"/>
  <c r="AJ103" i="50" s="1"/>
  <c r="AG85" i="50"/>
  <c r="AG102" i="50"/>
  <c r="AG98" i="50"/>
  <c r="AG101" i="50"/>
  <c r="AH101" i="50" s="1"/>
  <c r="AJ101" i="50" s="1"/>
  <c r="AG105" i="50"/>
  <c r="AH105" i="50" s="1"/>
  <c r="AJ105" i="50" s="1"/>
  <c r="AG87" i="50"/>
  <c r="AH87" i="50" s="1"/>
  <c r="AJ87" i="50" s="1"/>
  <c r="AG97" i="50"/>
  <c r="AH97" i="50" s="1"/>
  <c r="AJ97" i="50" s="1"/>
  <c r="AG95" i="50"/>
  <c r="AH95" i="50" s="1"/>
  <c r="AJ95" i="50" s="1"/>
  <c r="AG91" i="50"/>
  <c r="AH91" i="50" s="1"/>
  <c r="AJ91" i="50" s="1"/>
  <c r="AG90" i="50"/>
  <c r="AH90" i="50" s="1"/>
  <c r="AG89" i="50"/>
  <c r="AG96" i="50"/>
  <c r="AH96" i="50" s="1"/>
  <c r="AJ96" i="50" s="1"/>
  <c r="AG94" i="50"/>
  <c r="AG88" i="50"/>
  <c r="AG92" i="50"/>
  <c r="AG86" i="50"/>
  <c r="AH86" i="50" s="1"/>
  <c r="AJ86" i="50" s="1"/>
  <c r="AB99" i="48"/>
  <c r="AB86" i="48"/>
  <c r="AB58" i="48"/>
  <c r="AC58" i="48" s="1"/>
  <c r="AE58" i="48" s="1"/>
  <c r="AB56" i="48"/>
  <c r="AB59" i="48"/>
  <c r="G90" i="7"/>
  <c r="U60" i="6"/>
  <c r="X58" i="6" s="1"/>
  <c r="T84" i="11"/>
  <c r="I90" i="11"/>
  <c r="U99" i="11" s="1"/>
  <c r="AB39" i="34"/>
  <c r="AB42" i="34"/>
  <c r="G90" i="10"/>
  <c r="F38" i="6"/>
  <c r="G90" i="6"/>
  <c r="AB37" i="34"/>
  <c r="AB41" i="34"/>
  <c r="G38" i="10"/>
  <c r="Z36" i="34"/>
  <c r="AB34" i="34"/>
  <c r="AB33" i="34"/>
  <c r="Z38" i="34"/>
  <c r="AB40" i="34"/>
  <c r="AB55" i="48"/>
  <c r="Z37" i="34"/>
  <c r="AB32" i="34"/>
  <c r="AC8" i="34" s="1"/>
  <c r="AC9" i="34" s="1"/>
  <c r="AD8" i="34" s="1"/>
  <c r="Z40" i="34"/>
  <c r="AB54" i="48"/>
  <c r="F90" i="6"/>
  <c r="AB36" i="34"/>
  <c r="Z43" i="34"/>
  <c r="F38" i="7"/>
  <c r="Z59" i="48"/>
  <c r="Z39" i="34"/>
  <c r="AB43" i="34"/>
  <c r="G90" i="8"/>
  <c r="G38" i="7"/>
  <c r="G38" i="6"/>
  <c r="F38" i="10"/>
  <c r="E91" i="14"/>
  <c r="E92" i="14" s="1"/>
  <c r="E93" i="14" s="1"/>
  <c r="U90" i="11"/>
  <c r="AB57" i="48"/>
  <c r="AC57" i="48" s="1"/>
  <c r="F90" i="7"/>
  <c r="U102" i="11"/>
  <c r="U85" i="11"/>
  <c r="U87" i="11"/>
  <c r="U103" i="11"/>
  <c r="F90" i="10"/>
  <c r="U86" i="11"/>
  <c r="U106" i="11"/>
  <c r="AB41" i="48"/>
  <c r="AC41" i="48" s="1"/>
  <c r="AE41" i="48" s="1"/>
  <c r="AB34" i="48"/>
  <c r="Z32" i="48"/>
  <c r="AB33" i="48"/>
  <c r="AB37" i="48"/>
  <c r="Z43" i="48"/>
  <c r="Z35" i="48"/>
  <c r="AB36" i="48"/>
  <c r="Z36" i="48"/>
  <c r="AB40" i="48"/>
  <c r="AC40" i="48" s="1"/>
  <c r="AB32" i="48"/>
  <c r="AC8" i="48" s="1"/>
  <c r="AC9" i="48" s="1"/>
  <c r="AD4" i="48" s="1"/>
  <c r="AB38" i="48"/>
  <c r="AB35" i="48"/>
  <c r="Z33" i="48"/>
  <c r="Z34" i="48"/>
  <c r="AB42" i="48"/>
  <c r="AC42" i="48" s="1"/>
  <c r="AE42" i="48" s="1"/>
  <c r="AB43" i="48"/>
  <c r="Z37" i="48"/>
  <c r="AB39" i="48"/>
  <c r="B38" i="6"/>
  <c r="U107" i="11"/>
  <c r="B90" i="8"/>
  <c r="E38" i="10"/>
  <c r="H38" i="6"/>
  <c r="E90" i="10"/>
  <c r="T32" i="6"/>
  <c r="U8" i="6" s="1"/>
  <c r="U9" i="6" s="1"/>
  <c r="V9" i="6" s="1"/>
  <c r="C38" i="6"/>
  <c r="D38" i="6"/>
  <c r="D38" i="10"/>
  <c r="E38" i="6"/>
  <c r="D38" i="7"/>
  <c r="Z99" i="34"/>
  <c r="D90" i="10"/>
  <c r="D90" i="7"/>
  <c r="C38" i="7"/>
  <c r="U32" i="11"/>
  <c r="U35" i="11"/>
  <c r="W38" i="11"/>
  <c r="X38" i="11" s="1"/>
  <c r="Z38" i="11" s="1"/>
  <c r="W36" i="11"/>
  <c r="X36" i="11" s="1"/>
  <c r="Z36" i="11" s="1"/>
  <c r="U42" i="11"/>
  <c r="U41" i="11"/>
  <c r="U43" i="11"/>
  <c r="W33" i="11"/>
  <c r="W42" i="11"/>
  <c r="W43" i="11"/>
  <c r="U34" i="11"/>
  <c r="U40" i="11"/>
  <c r="W41" i="11"/>
  <c r="U33" i="11"/>
  <c r="W37" i="11"/>
  <c r="X37" i="11" s="1"/>
  <c r="Z37" i="11" s="1"/>
  <c r="W34" i="11"/>
  <c r="U39" i="11"/>
  <c r="W39" i="11"/>
  <c r="W40" i="11"/>
  <c r="W32" i="11"/>
  <c r="W35" i="11"/>
  <c r="U9" i="11"/>
  <c r="X54" i="8"/>
  <c r="C38" i="8"/>
  <c r="X55" i="6"/>
  <c r="X57" i="5"/>
  <c r="C90" i="6"/>
  <c r="X59" i="7"/>
  <c r="X56" i="7"/>
  <c r="X54" i="9"/>
  <c r="C90" i="10"/>
  <c r="X58" i="5"/>
  <c r="X57" i="6"/>
  <c r="X56" i="5"/>
  <c r="Z89" i="34"/>
  <c r="Z94" i="34"/>
  <c r="C38" i="10"/>
  <c r="C90" i="8"/>
  <c r="X55" i="8"/>
  <c r="C90" i="7"/>
  <c r="C38" i="9"/>
  <c r="G38" i="9"/>
  <c r="B90" i="7"/>
  <c r="Z44" i="49"/>
  <c r="AC41" i="49" s="1"/>
  <c r="AB96" i="49"/>
  <c r="X54" i="6"/>
  <c r="Z34" i="34"/>
  <c r="Z33" i="34"/>
  <c r="Z84" i="49"/>
  <c r="AB87" i="49"/>
  <c r="AB91" i="49"/>
  <c r="AC91" i="49" s="1"/>
  <c r="AE91" i="49" s="1"/>
  <c r="Z90" i="49"/>
  <c r="AB103" i="49"/>
  <c r="AB94" i="49"/>
  <c r="AB85" i="49"/>
  <c r="AB86" i="49"/>
  <c r="AB101" i="49"/>
  <c r="AB99" i="49"/>
  <c r="AB98" i="49"/>
  <c r="AB100" i="49"/>
  <c r="AB95" i="49"/>
  <c r="AB84" i="49"/>
  <c r="AB104" i="49"/>
  <c r="AB106" i="49"/>
  <c r="Z86" i="49"/>
  <c r="AB97" i="49"/>
  <c r="AB107" i="49"/>
  <c r="AB88" i="49"/>
  <c r="AB105" i="49"/>
  <c r="AB90" i="49"/>
  <c r="AB93" i="49"/>
  <c r="AB89" i="49"/>
  <c r="AB92" i="49"/>
  <c r="AB102" i="49"/>
  <c r="Z93" i="49"/>
  <c r="Z94" i="49"/>
  <c r="Z105" i="49"/>
  <c r="Z89" i="49"/>
  <c r="Z104" i="49"/>
  <c r="Z97" i="49"/>
  <c r="Z92" i="49"/>
  <c r="Z103" i="49"/>
  <c r="Z95" i="49"/>
  <c r="Z85" i="49"/>
  <c r="Z98" i="49"/>
  <c r="Z87" i="49"/>
  <c r="Z100" i="49"/>
  <c r="Z101" i="49"/>
  <c r="Z88" i="49"/>
  <c r="Z106" i="49"/>
  <c r="Z107" i="49"/>
  <c r="Z99" i="49"/>
  <c r="Z96" i="49"/>
  <c r="Z102" i="49"/>
  <c r="AB55" i="49"/>
  <c r="AB57" i="49"/>
  <c r="AB56" i="49"/>
  <c r="AB54" i="49"/>
  <c r="Z56" i="49"/>
  <c r="Z55" i="49"/>
  <c r="Z59" i="49"/>
  <c r="AB59" i="49"/>
  <c r="Z58" i="49"/>
  <c r="AB58" i="49"/>
  <c r="Z57" i="49"/>
  <c r="F91" i="14"/>
  <c r="F92" i="14" s="1"/>
  <c r="F93" i="14" s="1"/>
  <c r="U42" i="6"/>
  <c r="U36" i="6"/>
  <c r="U37" i="6"/>
  <c r="U39" i="6"/>
  <c r="U40" i="6"/>
  <c r="AC8" i="49"/>
  <c r="AC9" i="49" s="1"/>
  <c r="AC32" i="49"/>
  <c r="Z85" i="34"/>
  <c r="Z86" i="34"/>
  <c r="U59" i="4"/>
  <c r="U57" i="4"/>
  <c r="U56" i="4"/>
  <c r="C91" i="14"/>
  <c r="C92" i="14" s="1"/>
  <c r="C93" i="14" s="1"/>
  <c r="B90" i="9"/>
  <c r="X57" i="7"/>
  <c r="Z42" i="34"/>
  <c r="Z87" i="34"/>
  <c r="G90" i="9"/>
  <c r="D90" i="9"/>
  <c r="C90" i="9"/>
  <c r="Z41" i="34"/>
  <c r="B90" i="10"/>
  <c r="U58" i="2"/>
  <c r="U55" i="2"/>
  <c r="U56" i="2"/>
  <c r="X56" i="9"/>
  <c r="X56" i="6"/>
  <c r="X71" i="6"/>
  <c r="G91" i="14"/>
  <c r="G92" i="14" s="1"/>
  <c r="G93" i="14" s="1"/>
  <c r="D91" i="14"/>
  <c r="D92" i="14" s="1"/>
  <c r="D93" i="14" s="1"/>
  <c r="H88" i="2"/>
  <c r="H89" i="2" s="1"/>
  <c r="H90" i="2" s="1"/>
  <c r="AC87" i="17"/>
  <c r="AE87" i="17" s="1"/>
  <c r="F91" i="12"/>
  <c r="F92" i="12" s="1"/>
  <c r="F93" i="12" s="1"/>
  <c r="AB89" i="17"/>
  <c r="AB98" i="17"/>
  <c r="AB101" i="17"/>
  <c r="AB87" i="18"/>
  <c r="AB107" i="18"/>
  <c r="AB88" i="18"/>
  <c r="AB84" i="17"/>
  <c r="AB97" i="17"/>
  <c r="AB105" i="17"/>
  <c r="AB95" i="17"/>
  <c r="AB105" i="18"/>
  <c r="AB89" i="18"/>
  <c r="AE96" i="17"/>
  <c r="AB86" i="17"/>
  <c r="AB103" i="17"/>
  <c r="AB99" i="18"/>
  <c r="AB94" i="17"/>
  <c r="AB92" i="18"/>
  <c r="AB84" i="18"/>
  <c r="AB102" i="17"/>
  <c r="AB90" i="17"/>
  <c r="AB94" i="18"/>
  <c r="AB93" i="18"/>
  <c r="AB100" i="17"/>
  <c r="AB102" i="18"/>
  <c r="AB97" i="18"/>
  <c r="AB91" i="18"/>
  <c r="AB103" i="15"/>
  <c r="AB104" i="15"/>
  <c r="AB99" i="15"/>
  <c r="AB97" i="15"/>
  <c r="AB93" i="15"/>
  <c r="AB102" i="15"/>
  <c r="AB105" i="15"/>
  <c r="AB94" i="15"/>
  <c r="AB106" i="15"/>
  <c r="AB86" i="15"/>
  <c r="AB87" i="15"/>
  <c r="AB85" i="15"/>
  <c r="AB95" i="15"/>
  <c r="AB88" i="15"/>
  <c r="AB101" i="15"/>
  <c r="AB98" i="15"/>
  <c r="AB84" i="15"/>
  <c r="AB100" i="15"/>
  <c r="AB92" i="15"/>
  <c r="AB96" i="15"/>
  <c r="AB91" i="15"/>
  <c r="AB90" i="15"/>
  <c r="AB107" i="15"/>
  <c r="AB89" i="15"/>
  <c r="I91" i="12"/>
  <c r="I92" i="12" s="1"/>
  <c r="AB91" i="17"/>
  <c r="AB104" i="17"/>
  <c r="AB85" i="18"/>
  <c r="AB107" i="17"/>
  <c r="AB95" i="18"/>
  <c r="E91" i="12"/>
  <c r="E92" i="12" s="1"/>
  <c r="E93" i="12" s="1"/>
  <c r="H91" i="12"/>
  <c r="H92" i="12" s="1"/>
  <c r="H93" i="12" s="1"/>
  <c r="AB99" i="17"/>
  <c r="AB85" i="17"/>
  <c r="AB104" i="18"/>
  <c r="AB100" i="18"/>
  <c r="AB106" i="18"/>
  <c r="AB98" i="18"/>
  <c r="AC93" i="17"/>
  <c r="AE93" i="17" s="1"/>
  <c r="D91" i="12"/>
  <c r="D92" i="12" s="1"/>
  <c r="D93" i="12" s="1"/>
  <c r="C91" i="12"/>
  <c r="C92" i="12" s="1"/>
  <c r="C93" i="12" s="1"/>
  <c r="AB92" i="17"/>
  <c r="AB101" i="18"/>
  <c r="U108" i="12"/>
  <c r="AB103" i="18"/>
  <c r="AB55" i="16"/>
  <c r="AB54" i="16"/>
  <c r="AB58" i="16"/>
  <c r="AB57" i="16"/>
  <c r="AB56" i="16"/>
  <c r="AB59" i="16"/>
  <c r="Y54" i="14"/>
  <c r="B65" i="14"/>
  <c r="G65" i="14"/>
  <c r="AB56" i="17"/>
  <c r="AB55" i="17"/>
  <c r="AB59" i="17"/>
  <c r="AB57" i="17"/>
  <c r="AB58" i="17"/>
  <c r="AB54" i="17"/>
  <c r="Y54" i="13"/>
  <c r="B65" i="13"/>
  <c r="G65" i="13"/>
  <c r="AB54" i="18"/>
  <c r="AB55" i="18"/>
  <c r="AB56" i="18"/>
  <c r="AB58" i="18"/>
  <c r="AB59" i="18"/>
  <c r="AB57" i="18"/>
  <c r="AE106" i="17"/>
  <c r="Y32" i="20"/>
  <c r="Y32" i="27"/>
  <c r="Y32" i="17"/>
  <c r="G91" i="12"/>
  <c r="G92" i="12" s="1"/>
  <c r="G93" i="12" s="1"/>
  <c r="Y54" i="12"/>
  <c r="B65" i="12"/>
  <c r="G65" i="12"/>
  <c r="F88" i="5"/>
  <c r="F89" i="5" s="1"/>
  <c r="F90" i="9"/>
  <c r="G36" i="5"/>
  <c r="G37" i="5" s="1"/>
  <c r="M4" i="39"/>
  <c r="C21" i="39" s="1"/>
  <c r="B8" i="35"/>
  <c r="M5" i="40" s="1"/>
  <c r="R30" i="33"/>
  <c r="R31" i="33" s="1"/>
  <c r="AW35" i="33"/>
  <c r="AW36" i="33" s="1"/>
  <c r="AW37" i="33" s="1"/>
  <c r="AW38" i="33" s="1"/>
  <c r="F38" i="9"/>
  <c r="AB99" i="34"/>
  <c r="H36" i="5"/>
  <c r="H37" i="5" s="1"/>
  <c r="E90" i="9"/>
  <c r="AB89" i="34"/>
  <c r="AB93" i="34"/>
  <c r="W55" i="2"/>
  <c r="X71" i="2"/>
  <c r="Y32" i="18"/>
  <c r="U59" i="2"/>
  <c r="AB99" i="13"/>
  <c r="AC99" i="13" s="1"/>
  <c r="U54" i="2"/>
  <c r="Y32" i="28"/>
  <c r="E88" i="5"/>
  <c r="E89" i="5" s="1"/>
  <c r="W57" i="2"/>
  <c r="X57" i="2" s="1"/>
  <c r="Z57" i="2" s="1"/>
  <c r="C88" i="5"/>
  <c r="C89" i="5" s="1"/>
  <c r="B88" i="2"/>
  <c r="B89" i="2" s="1"/>
  <c r="T32" i="9"/>
  <c r="U8" i="9" s="1"/>
  <c r="U9" i="9" s="1"/>
  <c r="V23" i="9" s="1"/>
  <c r="W54" i="2"/>
  <c r="AB98" i="13"/>
  <c r="AC98" i="13" s="1"/>
  <c r="W58" i="2"/>
  <c r="F36" i="5"/>
  <c r="F37" i="5" s="1"/>
  <c r="W59" i="2"/>
  <c r="F36" i="2"/>
  <c r="F37" i="2" s="1"/>
  <c r="H88" i="4"/>
  <c r="H89" i="4" s="1"/>
  <c r="H90" i="4" s="1"/>
  <c r="B36" i="5"/>
  <c r="B37" i="5" s="1"/>
  <c r="B38" i="5" s="1"/>
  <c r="Y32" i="31"/>
  <c r="W56" i="2"/>
  <c r="C23" i="40"/>
  <c r="C17" i="40"/>
  <c r="C28" i="40"/>
  <c r="C20" i="40"/>
  <c r="C27" i="40"/>
  <c r="C18" i="40"/>
  <c r="C21" i="40"/>
  <c r="C25" i="40"/>
  <c r="C19" i="40"/>
  <c r="C22" i="40"/>
  <c r="C26" i="40"/>
  <c r="C24" i="40"/>
  <c r="Z11" i="22"/>
  <c r="Z15" i="22"/>
  <c r="Z12" i="22"/>
  <c r="Z3" i="22"/>
  <c r="Z5" i="22"/>
  <c r="Z10" i="22"/>
  <c r="Z17" i="22"/>
  <c r="Z20" i="22"/>
  <c r="Z16" i="22"/>
  <c r="Z13" i="22"/>
  <c r="Z7" i="22"/>
  <c r="Z22" i="22"/>
  <c r="Z27" i="22"/>
  <c r="Z8" i="22"/>
  <c r="Z23" i="22"/>
  <c r="Z25" i="22"/>
  <c r="Z26" i="22"/>
  <c r="Z21" i="22"/>
  <c r="Z4" i="22"/>
  <c r="Z14" i="22"/>
  <c r="Z19" i="22"/>
  <c r="Z24" i="22"/>
  <c r="Z6" i="22"/>
  <c r="Z18" i="22"/>
  <c r="Z9" i="22"/>
  <c r="Z3" i="16"/>
  <c r="Z14" i="16"/>
  <c r="Z11" i="16"/>
  <c r="Z17" i="16"/>
  <c r="Z22" i="16"/>
  <c r="Z27" i="16"/>
  <c r="Z5" i="16"/>
  <c r="Z24" i="16"/>
  <c r="Z6" i="16"/>
  <c r="Z19" i="16"/>
  <c r="Z9" i="16"/>
  <c r="Z12" i="16"/>
  <c r="Z13" i="16"/>
  <c r="Z8" i="16"/>
  <c r="Z7" i="16"/>
  <c r="Z15" i="16"/>
  <c r="Z20" i="16"/>
  <c r="Z26" i="16"/>
  <c r="Z18" i="16"/>
  <c r="Z21" i="16"/>
  <c r="Z10" i="16"/>
  <c r="Z25" i="16"/>
  <c r="Z16" i="16"/>
  <c r="Z23" i="16"/>
  <c r="Z4" i="16"/>
  <c r="Z54" i="5"/>
  <c r="B63" i="5"/>
  <c r="B64" i="5" s="1"/>
  <c r="Z15" i="17"/>
  <c r="Z13" i="17"/>
  <c r="Z10" i="17"/>
  <c r="Z18" i="17"/>
  <c r="Z14" i="17"/>
  <c r="Z3" i="17"/>
  <c r="Z4" i="17"/>
  <c r="Z7" i="17"/>
  <c r="Z11" i="17"/>
  <c r="Z26" i="17"/>
  <c r="Z6" i="17"/>
  <c r="Z24" i="17"/>
  <c r="Z25" i="17"/>
  <c r="Z23" i="17"/>
  <c r="Z20" i="17"/>
  <c r="Z5" i="17"/>
  <c r="Z9" i="17"/>
  <c r="Z8" i="17"/>
  <c r="Z16" i="17"/>
  <c r="Z17" i="17"/>
  <c r="Z21" i="17"/>
  <c r="Z12" i="17"/>
  <c r="Z27" i="17"/>
  <c r="Z22" i="17"/>
  <c r="Z19" i="17"/>
  <c r="AC102" i="16"/>
  <c r="AE102" i="16" s="1"/>
  <c r="AC85" i="16"/>
  <c r="AE85" i="16" s="1"/>
  <c r="AC97" i="16"/>
  <c r="AE97" i="16" s="1"/>
  <c r="H41" i="30"/>
  <c r="B41" i="30"/>
  <c r="C36" i="2"/>
  <c r="C37" i="2" s="1"/>
  <c r="E38" i="9"/>
  <c r="I88" i="4"/>
  <c r="I89" i="4" s="1"/>
  <c r="Z12" i="28"/>
  <c r="Z18" i="28"/>
  <c r="Z3" i="28"/>
  <c r="Z16" i="28"/>
  <c r="Z5" i="28"/>
  <c r="Z15" i="28"/>
  <c r="Z24" i="28"/>
  <c r="Z14" i="28"/>
  <c r="Z11" i="28"/>
  <c r="Z23" i="28"/>
  <c r="Z4" i="28"/>
  <c r="Z20" i="28"/>
  <c r="Z17" i="28"/>
  <c r="Z25" i="28"/>
  <c r="Z13" i="28"/>
  <c r="Z26" i="28"/>
  <c r="Z27" i="28"/>
  <c r="Z21" i="28"/>
  <c r="Z10" i="28"/>
  <c r="Z9" i="28"/>
  <c r="Z6" i="28"/>
  <c r="Z8" i="28"/>
  <c r="Z22" i="28"/>
  <c r="Z19" i="28"/>
  <c r="Z7" i="28"/>
  <c r="X58" i="9"/>
  <c r="Z3" i="27"/>
  <c r="Z9" i="27"/>
  <c r="Z24" i="27"/>
  <c r="Z27" i="27"/>
  <c r="Z14" i="27"/>
  <c r="Z5" i="27"/>
  <c r="Z11" i="27"/>
  <c r="Z13" i="27"/>
  <c r="Z17" i="27"/>
  <c r="Z8" i="27"/>
  <c r="Z26" i="27"/>
  <c r="Z22" i="27"/>
  <c r="Z23" i="27"/>
  <c r="Z20" i="27"/>
  <c r="Z15" i="27"/>
  <c r="Z10" i="27"/>
  <c r="Z18" i="27"/>
  <c r="Z12" i="27"/>
  <c r="Z21" i="27"/>
  <c r="Z7" i="27"/>
  <c r="Z4" i="27"/>
  <c r="Z19" i="27"/>
  <c r="Z25" i="27"/>
  <c r="Z6" i="27"/>
  <c r="Z16" i="27"/>
  <c r="Y84" i="13"/>
  <c r="Z16" i="18"/>
  <c r="Z17" i="18"/>
  <c r="Z27" i="18"/>
  <c r="Z26" i="18"/>
  <c r="Z13" i="18"/>
  <c r="Z9" i="18"/>
  <c r="Z14" i="18"/>
  <c r="Z11" i="18"/>
  <c r="Z18" i="18"/>
  <c r="Z6" i="18"/>
  <c r="Z24" i="18"/>
  <c r="Z23" i="18"/>
  <c r="Z25" i="18"/>
  <c r="Z21" i="18"/>
  <c r="Z7" i="18"/>
  <c r="Z20" i="18"/>
  <c r="Z15" i="18"/>
  <c r="Z8" i="18"/>
  <c r="Z3" i="18"/>
  <c r="Z10" i="18"/>
  <c r="Z19" i="18"/>
  <c r="Z4" i="18"/>
  <c r="Z12" i="18"/>
  <c r="Z5" i="18"/>
  <c r="Z22" i="18"/>
  <c r="B38" i="8"/>
  <c r="H38" i="8"/>
  <c r="AB86" i="14"/>
  <c r="AB105" i="14"/>
  <c r="AB92" i="14"/>
  <c r="AB90" i="14"/>
  <c r="AB85" i="14"/>
  <c r="AB101" i="14"/>
  <c r="AB106" i="14"/>
  <c r="AB94" i="14"/>
  <c r="AB89" i="14"/>
  <c r="C88" i="2"/>
  <c r="C89" i="2" s="1"/>
  <c r="AE92" i="16"/>
  <c r="AC92" i="16"/>
  <c r="AC90" i="16"/>
  <c r="AE90" i="16" s="1"/>
  <c r="AE91" i="16"/>
  <c r="AC91" i="16"/>
  <c r="B36" i="2"/>
  <c r="B37" i="2" s="1"/>
  <c r="R12" i="4"/>
  <c r="R8" i="4"/>
  <c r="R14" i="4"/>
  <c r="R24" i="4"/>
  <c r="R26" i="4"/>
  <c r="R3" i="4"/>
  <c r="R27" i="4"/>
  <c r="R9" i="4"/>
  <c r="R18" i="4"/>
  <c r="R20" i="4"/>
  <c r="R7" i="4"/>
  <c r="R10" i="4"/>
  <c r="R19" i="4"/>
  <c r="R15" i="4"/>
  <c r="R25" i="4"/>
  <c r="R5" i="4"/>
  <c r="R16" i="4"/>
  <c r="R17" i="4"/>
  <c r="R23" i="4"/>
  <c r="R6" i="4"/>
  <c r="R11" i="4"/>
  <c r="R22" i="4"/>
  <c r="R4" i="4"/>
  <c r="R21" i="4"/>
  <c r="R13" i="4"/>
  <c r="E88" i="4"/>
  <c r="E89" i="4" s="1"/>
  <c r="B88" i="5"/>
  <c r="B89" i="5" s="1"/>
  <c r="X58" i="8"/>
  <c r="B38" i="10"/>
  <c r="H38" i="10"/>
  <c r="T84" i="7"/>
  <c r="I90" i="7"/>
  <c r="B41" i="15"/>
  <c r="H41" i="15"/>
  <c r="U60" i="10"/>
  <c r="X59" i="10" s="1"/>
  <c r="D88" i="5"/>
  <c r="D89" i="5" s="1"/>
  <c r="D38" i="9"/>
  <c r="I93" i="14"/>
  <c r="AB98" i="14" s="1"/>
  <c r="Y84" i="14"/>
  <c r="D88" i="2"/>
  <c r="D89" i="2" s="1"/>
  <c r="AC94" i="16"/>
  <c r="AE94" i="16"/>
  <c r="AE106" i="16"/>
  <c r="AC106" i="16"/>
  <c r="AE95" i="16"/>
  <c r="AC95" i="16"/>
  <c r="Y32" i="30"/>
  <c r="F88" i="4"/>
  <c r="F89" i="4" s="1"/>
  <c r="U55" i="4"/>
  <c r="W58" i="4"/>
  <c r="X58" i="4" s="1"/>
  <c r="Z58" i="4" s="1"/>
  <c r="U54" i="4"/>
  <c r="W59" i="4"/>
  <c r="W56" i="4"/>
  <c r="W57" i="4"/>
  <c r="W54" i="4"/>
  <c r="W55" i="4"/>
  <c r="F90" i="8"/>
  <c r="Z14" i="15"/>
  <c r="Z23" i="15"/>
  <c r="Z21" i="15"/>
  <c r="Z26" i="15"/>
  <c r="Z8" i="15"/>
  <c r="Z5" i="15"/>
  <c r="Z17" i="15"/>
  <c r="Z9" i="15"/>
  <c r="Z16" i="15"/>
  <c r="Z15" i="15"/>
  <c r="Z10" i="15"/>
  <c r="Z11" i="15"/>
  <c r="Z13" i="15"/>
  <c r="Z7" i="15"/>
  <c r="Z3" i="15"/>
  <c r="Z4" i="15"/>
  <c r="Z24" i="15"/>
  <c r="Z12" i="15"/>
  <c r="Z25" i="15"/>
  <c r="Z20" i="15"/>
  <c r="Z18" i="15"/>
  <c r="Z6" i="15"/>
  <c r="Z22" i="15"/>
  <c r="Z27" i="15"/>
  <c r="Z19" i="15"/>
  <c r="F38" i="8"/>
  <c r="E90" i="8"/>
  <c r="T32" i="7"/>
  <c r="U8" i="7" s="1"/>
  <c r="U9" i="7" s="1"/>
  <c r="Z54" i="7"/>
  <c r="I88" i="2"/>
  <c r="I89" i="2" s="1"/>
  <c r="T84" i="8"/>
  <c r="Y32" i="16"/>
  <c r="AC86" i="16"/>
  <c r="AE86" i="16"/>
  <c r="AC84" i="16"/>
  <c r="AE84" i="16" s="1"/>
  <c r="Z108" i="16"/>
  <c r="AC88" i="16"/>
  <c r="AE88" i="16" s="1"/>
  <c r="G23" i="47"/>
  <c r="F23" i="47" s="1"/>
  <c r="D24" i="47"/>
  <c r="D36" i="2"/>
  <c r="D37" i="2" s="1"/>
  <c r="B88" i="4"/>
  <c r="B89" i="4" s="1"/>
  <c r="D38" i="8"/>
  <c r="H41" i="31"/>
  <c r="B41" i="31"/>
  <c r="B38" i="7"/>
  <c r="H38" i="7"/>
  <c r="F88" i="2"/>
  <c r="F89" i="2" s="1"/>
  <c r="I90" i="8"/>
  <c r="Y32" i="22"/>
  <c r="B63" i="11"/>
  <c r="B64" i="11" s="1"/>
  <c r="H41" i="17"/>
  <c r="B41" i="17"/>
  <c r="AE101" i="16"/>
  <c r="AC101" i="16"/>
  <c r="AC99" i="16"/>
  <c r="AE99" i="16"/>
  <c r="AC93" i="16"/>
  <c r="AE93" i="16" s="1"/>
  <c r="U74" i="5"/>
  <c r="X73" i="5" s="1"/>
  <c r="X71" i="5"/>
  <c r="H10" i="47"/>
  <c r="Y21" i="45" s="1"/>
  <c r="E22" i="47"/>
  <c r="H36" i="2"/>
  <c r="H37" i="2" s="1"/>
  <c r="D36" i="5"/>
  <c r="D37" i="5" s="1"/>
  <c r="C88" i="4"/>
  <c r="C89" i="4" s="1"/>
  <c r="Z4" i="29"/>
  <c r="Z23" i="29"/>
  <c r="Z12" i="29"/>
  <c r="Z25" i="29"/>
  <c r="Z14" i="29"/>
  <c r="Z6" i="29"/>
  <c r="Z13" i="29"/>
  <c r="Z5" i="29"/>
  <c r="Z10" i="29"/>
  <c r="Z15" i="29"/>
  <c r="Z27" i="29"/>
  <c r="Z19" i="29"/>
  <c r="Z7" i="29"/>
  <c r="Z9" i="29"/>
  <c r="Z20" i="29"/>
  <c r="Z8" i="29"/>
  <c r="Z24" i="29"/>
  <c r="Z11" i="29"/>
  <c r="Z22" i="29"/>
  <c r="Z17" i="29"/>
  <c r="Z21" i="29"/>
  <c r="Z3" i="29"/>
  <c r="Z16" i="29"/>
  <c r="Z18" i="29"/>
  <c r="Z26" i="29"/>
  <c r="T32" i="10"/>
  <c r="U8" i="10" s="1"/>
  <c r="U9" i="10" s="1"/>
  <c r="C36" i="5"/>
  <c r="C37" i="5" s="1"/>
  <c r="F39" i="14"/>
  <c r="F40" i="14" s="1"/>
  <c r="F41" i="14" s="1"/>
  <c r="B39" i="14"/>
  <c r="B40" i="14" s="1"/>
  <c r="H39" i="14"/>
  <c r="H40" i="14" s="1"/>
  <c r="G39" i="14"/>
  <c r="G40" i="14" s="1"/>
  <c r="G41" i="14" s="1"/>
  <c r="E39" i="14"/>
  <c r="E40" i="14" s="1"/>
  <c r="E41" i="14" s="1"/>
  <c r="D39" i="14"/>
  <c r="D40" i="14" s="1"/>
  <c r="D41" i="14" s="1"/>
  <c r="Y8" i="14"/>
  <c r="Y9" i="14" s="1"/>
  <c r="C39" i="14"/>
  <c r="C40" i="14" s="1"/>
  <c r="C41" i="14" s="1"/>
  <c r="B41" i="20"/>
  <c r="H41" i="20"/>
  <c r="B41" i="27"/>
  <c r="H41" i="27"/>
  <c r="H38" i="9"/>
  <c r="B38" i="9"/>
  <c r="E39" i="13"/>
  <c r="E40" i="13" s="1"/>
  <c r="E41" i="13" s="1"/>
  <c r="G39" i="13"/>
  <c r="G40" i="13" s="1"/>
  <c r="G41" i="13" s="1"/>
  <c r="F39" i="13"/>
  <c r="F40" i="13" s="1"/>
  <c r="F41" i="13" s="1"/>
  <c r="B39" i="13"/>
  <c r="B40" i="13" s="1"/>
  <c r="Y8" i="13"/>
  <c r="Y9" i="13" s="1"/>
  <c r="C39" i="13"/>
  <c r="C40" i="13" s="1"/>
  <c r="C41" i="13" s="1"/>
  <c r="D39" i="13"/>
  <c r="D40" i="13" s="1"/>
  <c r="D41" i="13" s="1"/>
  <c r="H39" i="13"/>
  <c r="H40" i="13" s="1"/>
  <c r="E38" i="8"/>
  <c r="E90" i="7"/>
  <c r="E88" i="2"/>
  <c r="E89" i="2" s="1"/>
  <c r="T84" i="9"/>
  <c r="B41" i="16"/>
  <c r="H41" i="16"/>
  <c r="AC104" i="16"/>
  <c r="AE104" i="16" s="1"/>
  <c r="AC89" i="16"/>
  <c r="AE89" i="16" s="1"/>
  <c r="AC103" i="16"/>
  <c r="AE103" i="16" s="1"/>
  <c r="E36" i="2"/>
  <c r="E37" i="2" s="1"/>
  <c r="B41" i="28"/>
  <c r="H41" i="28"/>
  <c r="Z4" i="20"/>
  <c r="Z21" i="20"/>
  <c r="Z9" i="20"/>
  <c r="Z16" i="20"/>
  <c r="Z11" i="20"/>
  <c r="Z24" i="20"/>
  <c r="Z19" i="20"/>
  <c r="Z10" i="20"/>
  <c r="Z3" i="20"/>
  <c r="Z25" i="20"/>
  <c r="Z15" i="20"/>
  <c r="Z17" i="20"/>
  <c r="Z22" i="20"/>
  <c r="Z8" i="20"/>
  <c r="Z6" i="20"/>
  <c r="Z18" i="20"/>
  <c r="Z20" i="20"/>
  <c r="Z23" i="20"/>
  <c r="Z26" i="20"/>
  <c r="Z13" i="20"/>
  <c r="Z14" i="20"/>
  <c r="Z12" i="20"/>
  <c r="Z27" i="20"/>
  <c r="Z7" i="20"/>
  <c r="Z5" i="20"/>
  <c r="G36" i="4"/>
  <c r="G37" i="4" s="1"/>
  <c r="C36" i="4"/>
  <c r="C37" i="4" s="1"/>
  <c r="E36" i="4"/>
  <c r="E37" i="4" s="1"/>
  <c r="D36" i="4"/>
  <c r="D37" i="4" s="1"/>
  <c r="F36" i="4"/>
  <c r="F37" i="4" s="1"/>
  <c r="B36" i="4"/>
  <c r="B37" i="4" s="1"/>
  <c r="H36" i="4"/>
  <c r="H37" i="4" s="1"/>
  <c r="D39" i="12"/>
  <c r="D40" i="12" s="1"/>
  <c r="D41" i="12" s="1"/>
  <c r="F39" i="12"/>
  <c r="F40" i="12" s="1"/>
  <c r="F41" i="12" s="1"/>
  <c r="G39" i="12"/>
  <c r="G40" i="12" s="1"/>
  <c r="G41" i="12" s="1"/>
  <c r="B39" i="12"/>
  <c r="B40" i="12" s="1"/>
  <c r="Y8" i="12"/>
  <c r="Y9" i="12" s="1"/>
  <c r="C39" i="12"/>
  <c r="C40" i="12" s="1"/>
  <c r="C41" i="12" s="1"/>
  <c r="H39" i="12"/>
  <c r="H40" i="12" s="1"/>
  <c r="E39" i="12"/>
  <c r="E40" i="12" s="1"/>
  <c r="E41" i="12" s="1"/>
  <c r="Z9" i="31"/>
  <c r="Z21" i="31"/>
  <c r="Z19" i="31"/>
  <c r="Z13" i="31"/>
  <c r="Z8" i="31"/>
  <c r="Z7" i="31"/>
  <c r="Z3" i="31"/>
  <c r="Z4" i="31"/>
  <c r="Z14" i="31"/>
  <c r="Z25" i="31"/>
  <c r="Z24" i="31"/>
  <c r="Z15" i="31"/>
  <c r="Z27" i="31"/>
  <c r="Z6" i="31"/>
  <c r="Z10" i="31"/>
  <c r="Z23" i="31"/>
  <c r="Z11" i="31"/>
  <c r="Z12" i="31"/>
  <c r="Z20" i="31"/>
  <c r="Z16" i="31"/>
  <c r="Z5" i="31"/>
  <c r="Z22" i="31"/>
  <c r="Z26" i="31"/>
  <c r="Z17" i="31"/>
  <c r="Z18" i="31"/>
  <c r="X59" i="9"/>
  <c r="I90" i="9"/>
  <c r="H41" i="22"/>
  <c r="B41" i="22"/>
  <c r="AC107" i="16"/>
  <c r="AE107" i="16"/>
  <c r="AE105" i="16"/>
  <c r="AC105" i="16"/>
  <c r="AC96" i="16"/>
  <c r="AE96" i="16" s="1"/>
  <c r="G36" i="2"/>
  <c r="G37" i="2" s="1"/>
  <c r="G88" i="4"/>
  <c r="G89" i="4" s="1"/>
  <c r="E36" i="5"/>
  <c r="E37" i="5" s="1"/>
  <c r="I88" i="5"/>
  <c r="I89" i="5" s="1"/>
  <c r="B41" i="18"/>
  <c r="H41" i="18"/>
  <c r="Y32" i="15"/>
  <c r="T32" i="8"/>
  <c r="U8" i="8" s="1"/>
  <c r="U9" i="8" s="1"/>
  <c r="G88" i="2"/>
  <c r="G89" i="2" s="1"/>
  <c r="AC100" i="16"/>
  <c r="AE100" i="16"/>
  <c r="AC87" i="16"/>
  <c r="AE87" i="16" s="1"/>
  <c r="AC98" i="16"/>
  <c r="AE98" i="16"/>
  <c r="Z13" i="30"/>
  <c r="Z5" i="30"/>
  <c r="Z12" i="30"/>
  <c r="Z9" i="30"/>
  <c r="Z15" i="30"/>
  <c r="Z20" i="30"/>
  <c r="Z17" i="30"/>
  <c r="Z25" i="30"/>
  <c r="Z8" i="30"/>
  <c r="Z10" i="30"/>
  <c r="Z27" i="30"/>
  <c r="Z16" i="30"/>
  <c r="Z23" i="30"/>
  <c r="Z4" i="30"/>
  <c r="Z21" i="30"/>
  <c r="Z6" i="30"/>
  <c r="Z18" i="30"/>
  <c r="Z3" i="30"/>
  <c r="Z26" i="30"/>
  <c r="Z19" i="30"/>
  <c r="Z14" i="30"/>
  <c r="Z7" i="30"/>
  <c r="Z24" i="30"/>
  <c r="Z11" i="30"/>
  <c r="Z22" i="30"/>
  <c r="H88" i="5"/>
  <c r="H89" i="5" s="1"/>
  <c r="H90" i="5" s="1"/>
  <c r="D88" i="4"/>
  <c r="D89" i="4" s="1"/>
  <c r="G88" i="5"/>
  <c r="G89" i="5" s="1"/>
  <c r="D90" i="8"/>
  <c r="I90" i="10"/>
  <c r="T84" i="10"/>
  <c r="U74" i="4"/>
  <c r="X71" i="4" s="1"/>
  <c r="E38" i="7"/>
  <c r="AB95" i="34"/>
  <c r="AB97" i="34"/>
  <c r="AB104" i="34"/>
  <c r="AB86" i="34"/>
  <c r="AB88" i="34"/>
  <c r="AB103" i="34"/>
  <c r="AB84" i="34"/>
  <c r="AC84" i="34" s="1"/>
  <c r="AE84" i="34" s="1"/>
  <c r="AB101" i="34"/>
  <c r="AB91" i="34"/>
  <c r="AB90" i="34"/>
  <c r="AB94" i="34"/>
  <c r="AB106" i="34"/>
  <c r="AB92" i="34"/>
  <c r="AB98" i="34"/>
  <c r="AB87" i="34"/>
  <c r="AB107" i="34"/>
  <c r="AB96" i="34"/>
  <c r="AB105" i="34"/>
  <c r="AB102" i="34"/>
  <c r="AB100" i="34"/>
  <c r="AB85" i="34"/>
  <c r="Z106" i="34"/>
  <c r="Z96" i="34"/>
  <c r="Z101" i="34"/>
  <c r="Z88" i="34"/>
  <c r="Z102" i="34"/>
  <c r="Z103" i="34"/>
  <c r="Z97" i="34"/>
  <c r="Z98" i="34"/>
  <c r="Z105" i="34"/>
  <c r="Z93" i="34"/>
  <c r="Z104" i="34"/>
  <c r="Z90" i="34"/>
  <c r="Z95" i="34"/>
  <c r="Z92" i="34"/>
  <c r="Z100" i="34"/>
  <c r="G25" i="46"/>
  <c r="F25" i="46" s="1"/>
  <c r="D26" i="46"/>
  <c r="Z91" i="34"/>
  <c r="Z107" i="34"/>
  <c r="H8" i="46"/>
  <c r="W23" i="45" s="1"/>
  <c r="E24" i="46"/>
  <c r="H90" i="6"/>
  <c r="D90" i="6"/>
  <c r="AC55" i="31"/>
  <c r="AE55" i="31" s="1"/>
  <c r="AC56" i="26"/>
  <c r="AE56" i="26" s="1"/>
  <c r="AC56" i="15"/>
  <c r="AE56" i="15"/>
  <c r="AC59" i="31"/>
  <c r="AE59" i="31" s="1"/>
  <c r="AC57" i="15"/>
  <c r="AE57" i="15" s="1"/>
  <c r="AC58" i="28"/>
  <c r="AE58" i="28" s="1"/>
  <c r="AC58" i="31"/>
  <c r="AE58" i="31" s="1"/>
  <c r="AC55" i="26"/>
  <c r="AE55" i="26" s="1"/>
  <c r="AE54" i="15"/>
  <c r="AC54" i="15"/>
  <c r="Z60" i="15"/>
  <c r="AC56" i="28"/>
  <c r="AE56" i="28" s="1"/>
  <c r="AC57" i="26"/>
  <c r="AE57" i="26" s="1"/>
  <c r="AC57" i="28"/>
  <c r="AE57" i="28" s="1"/>
  <c r="AC56" i="31"/>
  <c r="AE56" i="31" s="1"/>
  <c r="AC58" i="26"/>
  <c r="AE58" i="26" s="1"/>
  <c r="AC59" i="28"/>
  <c r="AE59" i="28" s="1"/>
  <c r="AC54" i="31"/>
  <c r="AE54" i="31" s="1"/>
  <c r="Z60" i="31"/>
  <c r="AC59" i="26"/>
  <c r="AE59" i="26" s="1"/>
  <c r="AC54" i="28"/>
  <c r="AE54" i="28" s="1"/>
  <c r="Z60" i="28"/>
  <c r="AC54" i="26"/>
  <c r="AE54" i="26" s="1"/>
  <c r="Z60" i="26"/>
  <c r="AC59" i="15"/>
  <c r="AE59" i="15" s="1"/>
  <c r="AC55" i="28"/>
  <c r="AE55" i="28" s="1"/>
  <c r="AC58" i="15"/>
  <c r="AE58" i="15" s="1"/>
  <c r="AC57" i="31"/>
  <c r="AE57" i="31" s="1"/>
  <c r="AC55" i="15"/>
  <c r="AE55" i="15" s="1"/>
  <c r="E90" i="6"/>
  <c r="B90" i="6"/>
  <c r="I90" i="6"/>
  <c r="T84" i="6"/>
  <c r="Z36" i="3"/>
  <c r="W16" i="3"/>
  <c r="W23" i="3"/>
  <c r="W24" i="3"/>
  <c r="Z100" i="3"/>
  <c r="Z35" i="3"/>
  <c r="W14" i="3"/>
  <c r="W11" i="3"/>
  <c r="W7" i="3"/>
  <c r="W19" i="3"/>
  <c r="Z88" i="3"/>
  <c r="Z41" i="3"/>
  <c r="W27" i="3"/>
  <c r="W18" i="3"/>
  <c r="W20" i="3"/>
  <c r="W6" i="3"/>
  <c r="W10" i="3"/>
  <c r="Z91" i="3"/>
  <c r="Z10" i="3"/>
  <c r="W8" i="3"/>
  <c r="W9" i="3"/>
  <c r="W4" i="3"/>
  <c r="Z42" i="3"/>
  <c r="Z87" i="3"/>
  <c r="Z43" i="3"/>
  <c r="W28" i="3"/>
  <c r="W5" i="3"/>
  <c r="Y33" i="3"/>
  <c r="W17" i="3"/>
  <c r="W26" i="3"/>
  <c r="Z33" i="3"/>
  <c r="Z34" i="3"/>
  <c r="AD6" i="33"/>
  <c r="W22" i="3"/>
  <c r="W15" i="3"/>
  <c r="Z40" i="3"/>
  <c r="Z44" i="3"/>
  <c r="W25" i="3"/>
  <c r="W13" i="3"/>
  <c r="W21" i="3"/>
  <c r="W12" i="3"/>
  <c r="Z86" i="3"/>
  <c r="I96" i="52" l="1"/>
  <c r="AD84" i="52"/>
  <c r="X104" i="27"/>
  <c r="AB105" i="29"/>
  <c r="AC105" i="29" s="1"/>
  <c r="AE105" i="29" s="1"/>
  <c r="X101" i="27"/>
  <c r="X84" i="30"/>
  <c r="H96" i="52"/>
  <c r="AE87" i="52" s="1"/>
  <c r="X90" i="19"/>
  <c r="H91" i="19" s="1"/>
  <c r="H92" i="19" s="1"/>
  <c r="X105" i="19"/>
  <c r="H91" i="30"/>
  <c r="H92" i="30" s="1"/>
  <c r="X107" i="19"/>
  <c r="X88" i="19"/>
  <c r="AB102" i="29"/>
  <c r="AC102" i="29" s="1"/>
  <c r="AE102" i="29" s="1"/>
  <c r="X85" i="19"/>
  <c r="X86" i="19"/>
  <c r="X87" i="19"/>
  <c r="U108" i="27"/>
  <c r="X84" i="19"/>
  <c r="AE92" i="52"/>
  <c r="AE88" i="52"/>
  <c r="AE93" i="52"/>
  <c r="AE90" i="52"/>
  <c r="AE84" i="52"/>
  <c r="AE91" i="52"/>
  <c r="X91" i="19"/>
  <c r="X89" i="19"/>
  <c r="F63" i="32"/>
  <c r="F64" i="32" s="1"/>
  <c r="F65" i="32" s="1"/>
  <c r="E63" i="32"/>
  <c r="E64" i="32" s="1"/>
  <c r="E65" i="32" s="1"/>
  <c r="C63" i="32"/>
  <c r="C64" i="32" s="1"/>
  <c r="C65" i="32" s="1"/>
  <c r="G63" i="32"/>
  <c r="G64" i="32" s="1"/>
  <c r="Y54" i="32" s="1"/>
  <c r="D63" i="32"/>
  <c r="D64" i="32" s="1"/>
  <c r="D65" i="32" s="1"/>
  <c r="AH41" i="52"/>
  <c r="AJ41" i="52" s="1"/>
  <c r="AH37" i="52"/>
  <c r="AJ37" i="52" s="1"/>
  <c r="AH35" i="52"/>
  <c r="AJ35" i="52" s="1"/>
  <c r="AH43" i="52"/>
  <c r="AJ43" i="52" s="1"/>
  <c r="D63" i="21"/>
  <c r="D64" i="21" s="1"/>
  <c r="D65" i="21" s="1"/>
  <c r="AH38" i="52"/>
  <c r="AJ38" i="52" s="1"/>
  <c r="AH40" i="52"/>
  <c r="AJ40" i="52" s="1"/>
  <c r="AH32" i="52"/>
  <c r="AJ32" i="52" s="1"/>
  <c r="AE44" i="52"/>
  <c r="AH33" i="52"/>
  <c r="AJ33" i="52" s="1"/>
  <c r="AH42" i="52"/>
  <c r="AJ42" i="52" s="1"/>
  <c r="AH39" i="52"/>
  <c r="AJ39" i="52" s="1"/>
  <c r="AG57" i="52"/>
  <c r="AH57" i="52" s="1"/>
  <c r="AG54" i="52"/>
  <c r="AG59" i="52"/>
  <c r="AH59" i="52" s="1"/>
  <c r="AG55" i="52"/>
  <c r="AH55" i="52" s="1"/>
  <c r="AG58" i="52"/>
  <c r="AH58" i="52" s="1"/>
  <c r="AG56" i="52"/>
  <c r="AH56" i="52" s="1"/>
  <c r="AH34" i="52"/>
  <c r="AJ34" i="52" s="1"/>
  <c r="AH36" i="52"/>
  <c r="AJ36" i="52" s="1"/>
  <c r="E63" i="21"/>
  <c r="E64" i="21" s="1"/>
  <c r="C65" i="21" s="1"/>
  <c r="X87" i="27"/>
  <c r="Y84" i="31"/>
  <c r="X96" i="27"/>
  <c r="F63" i="21"/>
  <c r="F64" i="21" s="1"/>
  <c r="G63" i="21"/>
  <c r="G64" i="21" s="1"/>
  <c r="B63" i="21"/>
  <c r="B64" i="21" s="1"/>
  <c r="B65" i="21" s="1"/>
  <c r="X85" i="27"/>
  <c r="X107" i="27"/>
  <c r="X103" i="27"/>
  <c r="X106" i="27"/>
  <c r="X86" i="27"/>
  <c r="X100" i="27"/>
  <c r="X42" i="19"/>
  <c r="X97" i="27"/>
  <c r="X99" i="27"/>
  <c r="X84" i="27"/>
  <c r="X98" i="27"/>
  <c r="X89" i="27"/>
  <c r="X91" i="27"/>
  <c r="I93" i="31"/>
  <c r="AB101" i="31" s="1"/>
  <c r="X105" i="27"/>
  <c r="X90" i="27"/>
  <c r="X102" i="27"/>
  <c r="X88" i="27"/>
  <c r="X32" i="19"/>
  <c r="H91" i="22"/>
  <c r="H92" i="22" s="1"/>
  <c r="H93" i="22" s="1"/>
  <c r="Z84" i="22"/>
  <c r="F91" i="22"/>
  <c r="F92" i="22" s="1"/>
  <c r="F93" i="22" s="1"/>
  <c r="E91" i="22"/>
  <c r="E92" i="22" s="1"/>
  <c r="E93" i="22" s="1"/>
  <c r="I91" i="22"/>
  <c r="I92" i="22" s="1"/>
  <c r="G91" i="22"/>
  <c r="G92" i="22" s="1"/>
  <c r="G93" i="22" s="1"/>
  <c r="D91" i="22"/>
  <c r="D92" i="22" s="1"/>
  <c r="D93" i="22" s="1"/>
  <c r="C91" i="22"/>
  <c r="C92" i="22" s="1"/>
  <c r="C93" i="22" s="1"/>
  <c r="B91" i="22"/>
  <c r="B92" i="22" s="1"/>
  <c r="U108" i="26"/>
  <c r="X96" i="26" s="1"/>
  <c r="AB87" i="29"/>
  <c r="AC87" i="29" s="1"/>
  <c r="AE87" i="29" s="1"/>
  <c r="AB90" i="29"/>
  <c r="AC90" i="29" s="1"/>
  <c r="AE90" i="29" s="1"/>
  <c r="AB93" i="29"/>
  <c r="AC93" i="29" s="1"/>
  <c r="AE93" i="29" s="1"/>
  <c r="AB100" i="29"/>
  <c r="AC100" i="29" s="1"/>
  <c r="AE100" i="29" s="1"/>
  <c r="AB84" i="29"/>
  <c r="AC84" i="29" s="1"/>
  <c r="AE84" i="29" s="1"/>
  <c r="AB94" i="29"/>
  <c r="AC94" i="29" s="1"/>
  <c r="AE94" i="29" s="1"/>
  <c r="AB86" i="29"/>
  <c r="AC86" i="29" s="1"/>
  <c r="AE86" i="29" s="1"/>
  <c r="AB88" i="29"/>
  <c r="AC88" i="29" s="1"/>
  <c r="AE88" i="29" s="1"/>
  <c r="AB99" i="29"/>
  <c r="AC99" i="29" s="1"/>
  <c r="AE99" i="29" s="1"/>
  <c r="AB91" i="29"/>
  <c r="AC91" i="29" s="1"/>
  <c r="AE91" i="29" s="1"/>
  <c r="AB96" i="29"/>
  <c r="AC96" i="29" s="1"/>
  <c r="AE96" i="29" s="1"/>
  <c r="AB101" i="29"/>
  <c r="AC101" i="29" s="1"/>
  <c r="AE101" i="29" s="1"/>
  <c r="G63" i="11"/>
  <c r="G64" i="11" s="1"/>
  <c r="X89" i="26"/>
  <c r="AB85" i="29"/>
  <c r="AC85" i="29" s="1"/>
  <c r="AE85" i="29" s="1"/>
  <c r="AB98" i="29"/>
  <c r="AC98" i="29" s="1"/>
  <c r="AE98" i="29" s="1"/>
  <c r="AB97" i="29"/>
  <c r="AC97" i="29" s="1"/>
  <c r="AE97" i="29" s="1"/>
  <c r="X90" i="26"/>
  <c r="AB106" i="29"/>
  <c r="AC106" i="29" s="1"/>
  <c r="AE106" i="29" s="1"/>
  <c r="AB95" i="29"/>
  <c r="AC95" i="29" s="1"/>
  <c r="AE95" i="29" s="1"/>
  <c r="X39" i="29"/>
  <c r="AB104" i="29"/>
  <c r="AC104" i="29" s="1"/>
  <c r="AE104" i="29" s="1"/>
  <c r="X41" i="19"/>
  <c r="X32" i="26"/>
  <c r="Y8" i="26" s="1"/>
  <c r="Y9" i="26" s="1"/>
  <c r="Z24" i="26" s="1"/>
  <c r="AB107" i="29"/>
  <c r="AC107" i="29" s="1"/>
  <c r="AE107" i="29" s="1"/>
  <c r="AB103" i="29"/>
  <c r="AC103" i="29" s="1"/>
  <c r="AE103" i="29" s="1"/>
  <c r="D63" i="11"/>
  <c r="D64" i="11" s="1"/>
  <c r="D65" i="11" s="1"/>
  <c r="X40" i="25"/>
  <c r="X38" i="29"/>
  <c r="X105" i="26"/>
  <c r="X93" i="26"/>
  <c r="D63" i="5"/>
  <c r="D64" i="5" s="1"/>
  <c r="D65" i="5" s="1"/>
  <c r="X95" i="26"/>
  <c r="X87" i="26"/>
  <c r="X88" i="26"/>
  <c r="C63" i="11"/>
  <c r="C64" i="11" s="1"/>
  <c r="X103" i="26"/>
  <c r="F63" i="11"/>
  <c r="F64" i="11" s="1"/>
  <c r="F65" i="11" s="1"/>
  <c r="X91" i="26"/>
  <c r="X86" i="26"/>
  <c r="X92" i="26"/>
  <c r="X85" i="26"/>
  <c r="X106" i="26"/>
  <c r="X32" i="25"/>
  <c r="Y8" i="25" s="1"/>
  <c r="Y9" i="25" s="1"/>
  <c r="C63" i="5"/>
  <c r="C64" i="5" s="1"/>
  <c r="C65" i="5" s="1"/>
  <c r="X34" i="25"/>
  <c r="H91" i="32"/>
  <c r="H92" i="32" s="1"/>
  <c r="H93" i="32" s="1"/>
  <c r="X42" i="26"/>
  <c r="F63" i="5"/>
  <c r="F64" i="5" s="1"/>
  <c r="X42" i="25"/>
  <c r="F91" i="32"/>
  <c r="F92" i="32" s="1"/>
  <c r="F93" i="32" s="1"/>
  <c r="X42" i="32"/>
  <c r="X32" i="32"/>
  <c r="Y8" i="32" s="1"/>
  <c r="Y9" i="32" s="1"/>
  <c r="X35" i="32"/>
  <c r="X40" i="32"/>
  <c r="X41" i="32"/>
  <c r="X43" i="32"/>
  <c r="X33" i="26"/>
  <c r="X43" i="26"/>
  <c r="X34" i="32"/>
  <c r="X34" i="26"/>
  <c r="X87" i="25"/>
  <c r="X33" i="19"/>
  <c r="G91" i="32"/>
  <c r="G92" i="32" s="1"/>
  <c r="G93" i="32" s="1"/>
  <c r="X33" i="25"/>
  <c r="B91" i="32"/>
  <c r="B92" i="32" s="1"/>
  <c r="X91" i="25"/>
  <c r="X43" i="29"/>
  <c r="D91" i="32"/>
  <c r="D92" i="32" s="1"/>
  <c r="X34" i="19"/>
  <c r="U108" i="21"/>
  <c r="X86" i="21" s="1"/>
  <c r="B93" i="20"/>
  <c r="Y84" i="20"/>
  <c r="I93" i="20"/>
  <c r="I91" i="32"/>
  <c r="I92" i="32" s="1"/>
  <c r="X36" i="32"/>
  <c r="C91" i="32"/>
  <c r="C92" i="32" s="1"/>
  <c r="X106" i="25"/>
  <c r="E91" i="32"/>
  <c r="E92" i="32" s="1"/>
  <c r="X104" i="25"/>
  <c r="X95" i="25"/>
  <c r="X92" i="25"/>
  <c r="X86" i="25"/>
  <c r="X41" i="29"/>
  <c r="X94" i="25"/>
  <c r="X43" i="25"/>
  <c r="X41" i="25"/>
  <c r="X88" i="25"/>
  <c r="X37" i="29"/>
  <c r="X40" i="29"/>
  <c r="X107" i="25"/>
  <c r="B66" i="50"/>
  <c r="B67" i="50" s="1"/>
  <c r="B68" i="50" s="1"/>
  <c r="X89" i="25"/>
  <c r="X102" i="25"/>
  <c r="X33" i="32"/>
  <c r="G63" i="5"/>
  <c r="G64" i="5" s="1"/>
  <c r="X105" i="25"/>
  <c r="X103" i="25"/>
  <c r="X90" i="25"/>
  <c r="X100" i="25"/>
  <c r="Y8" i="19"/>
  <c r="Y9" i="19" s="1"/>
  <c r="X101" i="25"/>
  <c r="X93" i="25"/>
  <c r="X84" i="25"/>
  <c r="X42" i="29"/>
  <c r="AB96" i="31"/>
  <c r="AB87" i="31"/>
  <c r="AB88" i="31"/>
  <c r="AB93" i="28"/>
  <c r="AB91" i="28"/>
  <c r="AB94" i="28"/>
  <c r="AB96" i="28"/>
  <c r="AB103" i="28"/>
  <c r="AB104" i="28"/>
  <c r="AB105" i="28"/>
  <c r="AB95" i="28"/>
  <c r="AB100" i="28"/>
  <c r="AB107" i="28"/>
  <c r="AB86" i="28"/>
  <c r="AB97" i="28"/>
  <c r="AB102" i="28"/>
  <c r="AB84" i="28"/>
  <c r="AB106" i="28"/>
  <c r="AB90" i="28"/>
  <c r="AB89" i="28"/>
  <c r="AB92" i="28"/>
  <c r="AB99" i="28"/>
  <c r="AB87" i="28"/>
  <c r="AB88" i="28"/>
  <c r="AB101" i="28"/>
  <c r="AB85" i="28"/>
  <c r="AB98" i="28"/>
  <c r="X41" i="21"/>
  <c r="Z41" i="21" s="1"/>
  <c r="U44" i="21"/>
  <c r="X42" i="21" s="1"/>
  <c r="X36" i="21"/>
  <c r="Z36" i="21" s="1"/>
  <c r="X40" i="21"/>
  <c r="Z40" i="21" s="1"/>
  <c r="X39" i="21"/>
  <c r="Z39" i="21" s="1"/>
  <c r="X38" i="21"/>
  <c r="Z38" i="21" s="1"/>
  <c r="X37" i="21"/>
  <c r="Z37" i="21" s="1"/>
  <c r="AC59" i="30"/>
  <c r="AE59" i="30" s="1"/>
  <c r="AB57" i="29"/>
  <c r="AB54" i="29"/>
  <c r="AB56" i="29"/>
  <c r="AB58" i="29"/>
  <c r="AB59" i="29"/>
  <c r="AB55" i="29"/>
  <c r="AC59" i="19"/>
  <c r="AE59" i="19" s="1"/>
  <c r="AC57" i="20"/>
  <c r="AE57" i="20" s="1"/>
  <c r="AC57" i="22"/>
  <c r="AE57" i="22" s="1"/>
  <c r="AD23" i="34"/>
  <c r="AD25" i="34"/>
  <c r="AD20" i="34"/>
  <c r="AD13" i="34"/>
  <c r="F66" i="50"/>
  <c r="F67" i="50" s="1"/>
  <c r="G65" i="32"/>
  <c r="B65" i="32"/>
  <c r="AC56" i="30"/>
  <c r="AE56" i="30" s="1"/>
  <c r="AC55" i="19"/>
  <c r="AE55" i="19" s="1"/>
  <c r="AC56" i="20"/>
  <c r="AE56" i="20" s="1"/>
  <c r="AC58" i="27"/>
  <c r="AE58" i="27" s="1"/>
  <c r="AD27" i="34"/>
  <c r="AD5" i="34"/>
  <c r="Z60" i="30"/>
  <c r="AC54" i="30"/>
  <c r="AE54" i="30" s="1"/>
  <c r="AC58" i="19"/>
  <c r="AE58" i="19" s="1"/>
  <c r="AC59" i="20"/>
  <c r="AE59" i="20" s="1"/>
  <c r="AC57" i="27"/>
  <c r="AE57" i="27" s="1"/>
  <c r="AD4" i="34"/>
  <c r="AC32" i="34"/>
  <c r="AE32" i="34" s="1"/>
  <c r="AC58" i="30"/>
  <c r="AE58" i="30" s="1"/>
  <c r="AC57" i="19"/>
  <c r="AE57" i="19" s="1"/>
  <c r="AC55" i="22"/>
  <c r="AE55" i="22" s="1"/>
  <c r="Z60" i="27"/>
  <c r="AC54" i="27"/>
  <c r="AD22" i="34"/>
  <c r="AD7" i="34"/>
  <c r="AD17" i="34"/>
  <c r="AB59" i="25"/>
  <c r="AB57" i="25"/>
  <c r="AB56" i="25"/>
  <c r="AB55" i="25"/>
  <c r="AB54" i="25"/>
  <c r="AB58" i="25"/>
  <c r="AC59" i="22"/>
  <c r="AE59" i="22" s="1"/>
  <c r="AC59" i="27"/>
  <c r="AE59" i="27" s="1"/>
  <c r="AD3" i="34"/>
  <c r="AD24" i="34"/>
  <c r="AD6" i="34"/>
  <c r="AD18" i="34"/>
  <c r="Z60" i="20"/>
  <c r="AC54" i="20"/>
  <c r="AE54" i="20" s="1"/>
  <c r="AC56" i="22"/>
  <c r="AE56" i="22" s="1"/>
  <c r="AC56" i="27"/>
  <c r="AE56" i="27" s="1"/>
  <c r="AD9" i="34"/>
  <c r="AD12" i="34"/>
  <c r="AC55" i="30"/>
  <c r="AE55" i="30" s="1"/>
  <c r="AC56" i="19"/>
  <c r="AE56" i="19" s="1"/>
  <c r="AC55" i="20"/>
  <c r="AE55" i="20" s="1"/>
  <c r="Z60" i="22"/>
  <c r="AC54" i="22"/>
  <c r="AE54" i="22" s="1"/>
  <c r="AC55" i="27"/>
  <c r="AE55" i="27" s="1"/>
  <c r="AD10" i="34"/>
  <c r="AC57" i="30"/>
  <c r="AE57" i="30" s="1"/>
  <c r="AC54" i="19"/>
  <c r="AE54" i="19" s="1"/>
  <c r="Z60" i="19"/>
  <c r="AC58" i="20"/>
  <c r="AE58" i="20" s="1"/>
  <c r="AC58" i="22"/>
  <c r="AE58" i="22" s="1"/>
  <c r="AD26" i="34"/>
  <c r="AD11" i="34"/>
  <c r="G63" i="7"/>
  <c r="G64" i="7" s="1"/>
  <c r="AD19" i="34"/>
  <c r="AD21" i="34"/>
  <c r="AD16" i="34"/>
  <c r="D66" i="50"/>
  <c r="D67" i="50" s="1"/>
  <c r="D68" i="50" s="1"/>
  <c r="AC59" i="34"/>
  <c r="B63" i="7"/>
  <c r="B64" i="7" s="1"/>
  <c r="G65" i="7" s="1"/>
  <c r="F63" i="7"/>
  <c r="F64" i="7" s="1"/>
  <c r="F65" i="7" s="1"/>
  <c r="C63" i="7"/>
  <c r="C64" i="7" s="1"/>
  <c r="C65" i="7" s="1"/>
  <c r="D63" i="7"/>
  <c r="D64" i="7" s="1"/>
  <c r="D65" i="7" s="1"/>
  <c r="Y84" i="12"/>
  <c r="Z60" i="34"/>
  <c r="AC58" i="34" s="1"/>
  <c r="Z108" i="48"/>
  <c r="AC98" i="48" s="1"/>
  <c r="AB91" i="12"/>
  <c r="AC91" i="12" s="1"/>
  <c r="AE91" i="12" s="1"/>
  <c r="E66" i="50"/>
  <c r="E67" i="50" s="1"/>
  <c r="G66" i="50"/>
  <c r="G67" i="50" s="1"/>
  <c r="G63" i="6"/>
  <c r="G64" i="6" s="1"/>
  <c r="U38" i="6"/>
  <c r="Z60" i="51"/>
  <c r="AC59" i="51" s="1"/>
  <c r="AE59" i="51" s="1"/>
  <c r="AC58" i="51"/>
  <c r="AE58" i="51" s="1"/>
  <c r="AD15" i="34"/>
  <c r="B96" i="51"/>
  <c r="AD84" i="51"/>
  <c r="I96" i="51"/>
  <c r="AG36" i="51"/>
  <c r="AG32" i="51"/>
  <c r="AG34" i="51"/>
  <c r="AG39" i="51"/>
  <c r="AH39" i="51" s="1"/>
  <c r="AJ39" i="51" s="1"/>
  <c r="AG33" i="51"/>
  <c r="AG40" i="51"/>
  <c r="AH40" i="51" s="1"/>
  <c r="AJ40" i="51" s="1"/>
  <c r="AG38" i="51"/>
  <c r="AG42" i="51"/>
  <c r="AH42" i="51" s="1"/>
  <c r="AJ42" i="51" s="1"/>
  <c r="AG41" i="51"/>
  <c r="AH41" i="51" s="1"/>
  <c r="AJ41" i="51" s="1"/>
  <c r="AG37" i="51"/>
  <c r="AG35" i="51"/>
  <c r="AG43" i="51"/>
  <c r="AJ90" i="50"/>
  <c r="AH102" i="50"/>
  <c r="AJ102" i="50" s="1"/>
  <c r="AH34" i="50"/>
  <c r="AJ34" i="50" s="1"/>
  <c r="E63" i="7"/>
  <c r="E64" i="7" s="1"/>
  <c r="E65" i="7" s="1"/>
  <c r="AH85" i="50"/>
  <c r="AJ85" i="50" s="1"/>
  <c r="AH84" i="50"/>
  <c r="AJ84" i="50" s="1"/>
  <c r="AE108" i="50"/>
  <c r="AH92" i="50"/>
  <c r="AH88" i="50"/>
  <c r="AJ88" i="50" s="1"/>
  <c r="AH100" i="50"/>
  <c r="AJ100" i="50" s="1"/>
  <c r="AH32" i="50"/>
  <c r="AE44" i="50"/>
  <c r="AH94" i="50"/>
  <c r="AJ94" i="50" s="1"/>
  <c r="AH104" i="50"/>
  <c r="AJ104" i="50" s="1"/>
  <c r="AH40" i="50"/>
  <c r="AJ40" i="50" s="1"/>
  <c r="AH106" i="50"/>
  <c r="AJ106" i="50" s="1"/>
  <c r="U35" i="6"/>
  <c r="AH89" i="50"/>
  <c r="AJ89" i="50" s="1"/>
  <c r="AH98" i="50"/>
  <c r="AJ98" i="50" s="1"/>
  <c r="AH93" i="50"/>
  <c r="AJ93" i="50" s="1"/>
  <c r="W42" i="6"/>
  <c r="X42" i="6" s="1"/>
  <c r="W35" i="6"/>
  <c r="U33" i="6"/>
  <c r="W38" i="6"/>
  <c r="W43" i="6"/>
  <c r="AD3" i="48"/>
  <c r="AD18" i="48"/>
  <c r="W40" i="6"/>
  <c r="AD9" i="48"/>
  <c r="U93" i="11"/>
  <c r="U96" i="11"/>
  <c r="U104" i="11"/>
  <c r="U84" i="11"/>
  <c r="Z60" i="48"/>
  <c r="AC59" i="48" s="1"/>
  <c r="U89" i="11"/>
  <c r="U101" i="11"/>
  <c r="V17" i="6"/>
  <c r="E63" i="5"/>
  <c r="E64" i="5" s="1"/>
  <c r="U92" i="11"/>
  <c r="AD14" i="34"/>
  <c r="V7" i="6"/>
  <c r="U43" i="6"/>
  <c r="U88" i="11"/>
  <c r="U91" i="11"/>
  <c r="V10" i="6"/>
  <c r="Z44" i="34"/>
  <c r="AC42" i="34" s="1"/>
  <c r="V20" i="6"/>
  <c r="W106" i="11"/>
  <c r="W105" i="11"/>
  <c r="W96" i="11"/>
  <c r="W84" i="11"/>
  <c r="W102" i="11"/>
  <c r="U94" i="11"/>
  <c r="W99" i="11"/>
  <c r="X99" i="11" s="1"/>
  <c r="Z99" i="11" s="1"/>
  <c r="W87" i="11"/>
  <c r="W94" i="11"/>
  <c r="W93" i="11"/>
  <c r="W104" i="11"/>
  <c r="W95" i="11"/>
  <c r="W92" i="11"/>
  <c r="W100" i="11"/>
  <c r="W107" i="11"/>
  <c r="U97" i="11"/>
  <c r="W90" i="11"/>
  <c r="W86" i="11"/>
  <c r="W85" i="11"/>
  <c r="W101" i="11"/>
  <c r="W88" i="11"/>
  <c r="W89" i="11"/>
  <c r="W98" i="11"/>
  <c r="X98" i="11" s="1"/>
  <c r="Z98" i="11" s="1"/>
  <c r="W103" i="11"/>
  <c r="W91" i="11"/>
  <c r="W97" i="11"/>
  <c r="G90" i="2"/>
  <c r="AD8" i="48"/>
  <c r="B63" i="8"/>
  <c r="B64" i="8" s="1"/>
  <c r="B65" i="8" s="1"/>
  <c r="U105" i="11"/>
  <c r="U95" i="11"/>
  <c r="U100" i="11"/>
  <c r="I93" i="12"/>
  <c r="AB97" i="12" s="1"/>
  <c r="AC97" i="12" s="1"/>
  <c r="G38" i="5"/>
  <c r="AD16" i="48"/>
  <c r="AD23" i="48"/>
  <c r="AC43" i="34"/>
  <c r="D63" i="8"/>
  <c r="D64" i="8" s="1"/>
  <c r="G38" i="4"/>
  <c r="E63" i="6"/>
  <c r="E64" i="6" s="1"/>
  <c r="W34" i="6"/>
  <c r="V3" i="6"/>
  <c r="AD17" i="48"/>
  <c r="AD25" i="48"/>
  <c r="W33" i="6"/>
  <c r="C63" i="8"/>
  <c r="C64" i="8" s="1"/>
  <c r="C65" i="8" s="1"/>
  <c r="E38" i="5"/>
  <c r="G38" i="2"/>
  <c r="F63" i="8"/>
  <c r="F64" i="8" s="1"/>
  <c r="G90" i="4"/>
  <c r="G63" i="8"/>
  <c r="G64" i="8" s="1"/>
  <c r="AD15" i="48"/>
  <c r="U103" i="8"/>
  <c r="E63" i="8"/>
  <c r="E64" i="8" s="1"/>
  <c r="U95" i="7"/>
  <c r="AD21" i="48"/>
  <c r="V16" i="6"/>
  <c r="U90" i="10"/>
  <c r="G90" i="5"/>
  <c r="F90" i="2"/>
  <c r="AD6" i="48"/>
  <c r="AD13" i="48"/>
  <c r="F90" i="4"/>
  <c r="W39" i="6"/>
  <c r="AD11" i="48"/>
  <c r="AD20" i="48"/>
  <c r="AD5" i="48"/>
  <c r="AC39" i="48"/>
  <c r="F38" i="4"/>
  <c r="AD27" i="48"/>
  <c r="AD12" i="48"/>
  <c r="AD22" i="48"/>
  <c r="V13" i="6"/>
  <c r="W32" i="6"/>
  <c r="V27" i="6"/>
  <c r="AD14" i="48"/>
  <c r="AD7" i="48"/>
  <c r="AD19" i="48"/>
  <c r="V25" i="6"/>
  <c r="W41" i="6"/>
  <c r="X41" i="6" s="1"/>
  <c r="Z41" i="6" s="1"/>
  <c r="Z44" i="48"/>
  <c r="AC38" i="48" s="1"/>
  <c r="AD24" i="48"/>
  <c r="AD10" i="48"/>
  <c r="AD26" i="48"/>
  <c r="AC97" i="48"/>
  <c r="U97" i="8"/>
  <c r="W36" i="6"/>
  <c r="U34" i="6"/>
  <c r="V26" i="6"/>
  <c r="V4" i="6"/>
  <c r="AC99" i="48"/>
  <c r="V11" i="6"/>
  <c r="AC101" i="48"/>
  <c r="V24" i="6"/>
  <c r="AC88" i="48"/>
  <c r="AC106" i="48"/>
  <c r="V14" i="6"/>
  <c r="V19" i="6"/>
  <c r="AC107" i="48"/>
  <c r="AC105" i="48"/>
  <c r="AC84" i="48"/>
  <c r="AC56" i="48"/>
  <c r="U32" i="6"/>
  <c r="V12" i="6"/>
  <c r="V18" i="6"/>
  <c r="AC103" i="48"/>
  <c r="AC102" i="48"/>
  <c r="W37" i="6"/>
  <c r="E38" i="4"/>
  <c r="B90" i="5"/>
  <c r="AC91" i="48"/>
  <c r="V22" i="6"/>
  <c r="V15" i="6"/>
  <c r="V23" i="6"/>
  <c r="V6" i="6"/>
  <c r="V8" i="6"/>
  <c r="AC87" i="48"/>
  <c r="AC85" i="48"/>
  <c r="AC92" i="48"/>
  <c r="AC104" i="48"/>
  <c r="V21" i="6"/>
  <c r="AC100" i="48"/>
  <c r="V5" i="6"/>
  <c r="AC90" i="48"/>
  <c r="AC55" i="48"/>
  <c r="U97" i="7"/>
  <c r="D38" i="5"/>
  <c r="U89" i="8"/>
  <c r="U95" i="8"/>
  <c r="D90" i="5"/>
  <c r="AC35" i="49"/>
  <c r="AC38" i="49"/>
  <c r="V8" i="11"/>
  <c r="V13" i="11"/>
  <c r="V23" i="11"/>
  <c r="V27" i="11"/>
  <c r="V14" i="11"/>
  <c r="V18" i="11"/>
  <c r="V26" i="11"/>
  <c r="V3" i="11"/>
  <c r="V20" i="11"/>
  <c r="V9" i="11"/>
  <c r="V16" i="11"/>
  <c r="V21" i="11"/>
  <c r="V12" i="11"/>
  <c r="V24" i="11"/>
  <c r="V15" i="11"/>
  <c r="V7" i="11"/>
  <c r="V17" i="11"/>
  <c r="V6" i="11"/>
  <c r="V4" i="11"/>
  <c r="V25" i="11"/>
  <c r="V19" i="11"/>
  <c r="V10" i="11"/>
  <c r="V5" i="11"/>
  <c r="V22" i="11"/>
  <c r="V11" i="11"/>
  <c r="AC86" i="48"/>
  <c r="AC89" i="48"/>
  <c r="U105" i="8"/>
  <c r="AC43" i="49"/>
  <c r="U44" i="11"/>
  <c r="X33" i="11" s="1"/>
  <c r="AC38" i="34"/>
  <c r="AC41" i="34"/>
  <c r="U104" i="8"/>
  <c r="C38" i="5"/>
  <c r="U84" i="10"/>
  <c r="U34" i="8"/>
  <c r="U33" i="8"/>
  <c r="AC37" i="34"/>
  <c r="U93" i="8"/>
  <c r="C38" i="2"/>
  <c r="C90" i="5"/>
  <c r="U86" i="5" s="1"/>
  <c r="U98" i="8"/>
  <c r="U106" i="8"/>
  <c r="AC33" i="34"/>
  <c r="U100" i="8"/>
  <c r="U90" i="8"/>
  <c r="AC34" i="34"/>
  <c r="U86" i="8"/>
  <c r="U85" i="8"/>
  <c r="U96" i="8"/>
  <c r="C90" i="2"/>
  <c r="B63" i="6"/>
  <c r="B64" i="6" s="1"/>
  <c r="X58" i="10"/>
  <c r="AD25" i="49"/>
  <c r="AD26" i="49"/>
  <c r="AD14" i="49"/>
  <c r="AD19" i="49"/>
  <c r="AD11" i="49"/>
  <c r="AD15" i="49"/>
  <c r="AD9" i="49"/>
  <c r="AD8" i="49"/>
  <c r="AD20" i="49"/>
  <c r="AD27" i="49"/>
  <c r="AD13" i="49"/>
  <c r="AD6" i="49"/>
  <c r="AD22" i="49"/>
  <c r="AD4" i="49"/>
  <c r="AD5" i="49"/>
  <c r="AD18" i="49"/>
  <c r="AD16" i="49"/>
  <c r="AD3" i="49"/>
  <c r="AD10" i="49"/>
  <c r="AD12" i="49"/>
  <c r="AD21" i="49"/>
  <c r="AD23" i="49"/>
  <c r="AD17" i="49"/>
  <c r="AD24" i="49"/>
  <c r="AD7" i="49"/>
  <c r="U89" i="7"/>
  <c r="U107" i="10"/>
  <c r="U102" i="7"/>
  <c r="U96" i="10"/>
  <c r="C63" i="6"/>
  <c r="C64" i="6" s="1"/>
  <c r="AC37" i="49"/>
  <c r="U87" i="7"/>
  <c r="U86" i="7"/>
  <c r="U88" i="7"/>
  <c r="U35" i="7"/>
  <c r="U34" i="7"/>
  <c r="U36" i="7"/>
  <c r="B90" i="4"/>
  <c r="AC39" i="49"/>
  <c r="U84" i="9"/>
  <c r="U86" i="9"/>
  <c r="Z60" i="49"/>
  <c r="AC58" i="49" s="1"/>
  <c r="X73" i="4"/>
  <c r="X55" i="10"/>
  <c r="U94" i="10"/>
  <c r="U93" i="10"/>
  <c r="U91" i="10"/>
  <c r="U95" i="10"/>
  <c r="AC93" i="49"/>
  <c r="U89" i="10"/>
  <c r="U87" i="10"/>
  <c r="U103" i="10"/>
  <c r="U34" i="9"/>
  <c r="U32" i="9"/>
  <c r="W105" i="10"/>
  <c r="U105" i="10"/>
  <c r="U101" i="10"/>
  <c r="D63" i="6"/>
  <c r="D64" i="6" s="1"/>
  <c r="AC36" i="49"/>
  <c r="AC54" i="49"/>
  <c r="AE54" i="49" s="1"/>
  <c r="U104" i="7"/>
  <c r="U85" i="10"/>
  <c r="U102" i="10"/>
  <c r="U103" i="7"/>
  <c r="F63" i="6"/>
  <c r="F64" i="6" s="1"/>
  <c r="F65" i="6" s="1"/>
  <c r="X57" i="10"/>
  <c r="AC40" i="49"/>
  <c r="AC33" i="49"/>
  <c r="AC92" i="49"/>
  <c r="Z108" i="49"/>
  <c r="AC95" i="49" s="1"/>
  <c r="AC34" i="49"/>
  <c r="U41" i="10"/>
  <c r="U43" i="10"/>
  <c r="U39" i="10"/>
  <c r="U42" i="10"/>
  <c r="U97" i="6"/>
  <c r="U98" i="6"/>
  <c r="U84" i="7"/>
  <c r="U100" i="7"/>
  <c r="U100" i="10"/>
  <c r="AC42" i="49"/>
  <c r="AE32" i="49"/>
  <c r="AC104" i="18"/>
  <c r="AE104" i="18" s="1"/>
  <c r="AC97" i="15"/>
  <c r="AE97" i="15"/>
  <c r="AC87" i="15"/>
  <c r="AE87" i="15"/>
  <c r="AB93" i="12"/>
  <c r="AC93" i="12" s="1"/>
  <c r="AE93" i="12" s="1"/>
  <c r="AB101" i="13"/>
  <c r="AC100" i="18"/>
  <c r="AE100" i="18" s="1"/>
  <c r="AC85" i="18"/>
  <c r="AE85" i="18" s="1"/>
  <c r="AC91" i="15"/>
  <c r="AE91" i="15"/>
  <c r="AE95" i="15"/>
  <c r="AC95" i="15"/>
  <c r="AC93" i="15"/>
  <c r="AE93" i="15" s="1"/>
  <c r="AC102" i="18"/>
  <c r="AE102" i="18"/>
  <c r="AC92" i="18"/>
  <c r="AE92" i="18"/>
  <c r="AC105" i="18"/>
  <c r="AE105" i="18" s="1"/>
  <c r="AC101" i="17"/>
  <c r="AE101" i="17" s="1"/>
  <c r="AC93" i="18"/>
  <c r="AE93" i="18" s="1"/>
  <c r="AB103" i="14"/>
  <c r="AC103" i="14" s="1"/>
  <c r="AE103" i="14" s="1"/>
  <c r="AB91" i="14"/>
  <c r="AE91" i="14" s="1"/>
  <c r="AB107" i="14"/>
  <c r="AE107" i="14" s="1"/>
  <c r="AB103" i="13"/>
  <c r="AB94" i="13"/>
  <c r="AC94" i="13" s="1"/>
  <c r="AC99" i="17"/>
  <c r="AE99" i="17"/>
  <c r="AB89" i="13"/>
  <c r="AC100" i="15"/>
  <c r="AE100" i="15" s="1"/>
  <c r="AC86" i="15"/>
  <c r="AE86" i="15" s="1"/>
  <c r="AC104" i="15"/>
  <c r="AE104" i="15" s="1"/>
  <c r="AC94" i="18"/>
  <c r="AE94" i="18" s="1"/>
  <c r="AC103" i="17"/>
  <c r="AE103" i="17" s="1"/>
  <c r="AE97" i="17"/>
  <c r="AC97" i="17"/>
  <c r="AC104" i="17"/>
  <c r="AE104" i="17" s="1"/>
  <c r="AC100" i="17"/>
  <c r="AE100" i="17"/>
  <c r="AC105" i="17"/>
  <c r="AE105" i="17" s="1"/>
  <c r="AB100" i="14"/>
  <c r="AC100" i="14" s="1"/>
  <c r="AB99" i="14"/>
  <c r="AC99" i="14" s="1"/>
  <c r="AB88" i="14"/>
  <c r="AC88" i="14" s="1"/>
  <c r="AE88" i="14" s="1"/>
  <c r="AB95" i="13"/>
  <c r="AC95" i="13" s="1"/>
  <c r="AB91" i="13"/>
  <c r="AC91" i="13" s="1"/>
  <c r="Z108" i="15"/>
  <c r="AC84" i="15"/>
  <c r="AC106" i="15"/>
  <c r="AE106" i="15" s="1"/>
  <c r="AC103" i="15"/>
  <c r="AE103" i="15" s="1"/>
  <c r="AC90" i="17"/>
  <c r="AE90" i="17"/>
  <c r="AC86" i="17"/>
  <c r="AE86" i="17" s="1"/>
  <c r="AC84" i="17"/>
  <c r="AE84" i="17" s="1"/>
  <c r="Z108" i="17"/>
  <c r="AB102" i="13"/>
  <c r="AC85" i="15"/>
  <c r="AE85" i="15" s="1"/>
  <c r="AC98" i="17"/>
  <c r="AE98" i="17" s="1"/>
  <c r="AE92" i="17"/>
  <c r="AC92" i="17"/>
  <c r="AE91" i="17"/>
  <c r="AC91" i="17"/>
  <c r="AC89" i="17"/>
  <c r="AE89" i="17"/>
  <c r="AE98" i="13"/>
  <c r="AE99" i="13"/>
  <c r="AB84" i="14"/>
  <c r="AC84" i="14" s="1"/>
  <c r="AB96" i="14"/>
  <c r="AB97" i="14"/>
  <c r="AC97" i="14" s="1"/>
  <c r="AE97" i="14" s="1"/>
  <c r="AB90" i="13"/>
  <c r="AB84" i="13"/>
  <c r="AB96" i="13"/>
  <c r="AB87" i="13"/>
  <c r="AC89" i="15"/>
  <c r="AE89" i="15" s="1"/>
  <c r="AC98" i="15"/>
  <c r="AE98" i="15" s="1"/>
  <c r="AC94" i="15"/>
  <c r="AE94" i="15" s="1"/>
  <c r="AE102" i="17"/>
  <c r="AC102" i="17"/>
  <c r="AC88" i="18"/>
  <c r="AE88" i="18" s="1"/>
  <c r="AB107" i="13"/>
  <c r="AE101" i="18"/>
  <c r="AC101" i="18"/>
  <c r="AC94" i="17"/>
  <c r="AE94" i="17" s="1"/>
  <c r="AC99" i="18"/>
  <c r="AE99" i="18"/>
  <c r="G63" i="9"/>
  <c r="G64" i="9" s="1"/>
  <c r="AB102" i="14"/>
  <c r="AC102" i="14" s="1"/>
  <c r="AB95" i="14"/>
  <c r="AC95" i="14" s="1"/>
  <c r="AE95" i="14" s="1"/>
  <c r="AB93" i="14"/>
  <c r="AC93" i="14" s="1"/>
  <c r="AE93" i="14" s="1"/>
  <c r="AB106" i="13"/>
  <c r="AC106" i="13" s="1"/>
  <c r="AB93" i="13"/>
  <c r="AC93" i="13" s="1"/>
  <c r="AB105" i="13"/>
  <c r="AC105" i="13" s="1"/>
  <c r="AB85" i="13"/>
  <c r="AB100" i="13"/>
  <c r="AC100" i="13" s="1"/>
  <c r="AC98" i="18"/>
  <c r="AE98" i="18" s="1"/>
  <c r="AC95" i="18"/>
  <c r="AE95" i="18" s="1"/>
  <c r="AE107" i="15"/>
  <c r="AC107" i="15"/>
  <c r="AC101" i="15"/>
  <c r="AE101" i="15" s="1"/>
  <c r="AC105" i="15"/>
  <c r="AE105" i="15" s="1"/>
  <c r="AC91" i="18"/>
  <c r="AC107" i="18"/>
  <c r="AE107" i="18" s="1"/>
  <c r="AC96" i="15"/>
  <c r="AE96" i="15"/>
  <c r="AE95" i="17"/>
  <c r="AC95" i="17"/>
  <c r="AC85" i="17"/>
  <c r="AE85" i="17"/>
  <c r="AC92" i="15"/>
  <c r="AE92" i="15" s="1"/>
  <c r="AC99" i="15"/>
  <c r="AE99" i="15" s="1"/>
  <c r="H94" i="16"/>
  <c r="H95" i="16" s="1"/>
  <c r="H96" i="16" s="1"/>
  <c r="AB104" i="14"/>
  <c r="AC104" i="14" s="1"/>
  <c r="AE104" i="14" s="1"/>
  <c r="AB87" i="14"/>
  <c r="AC87" i="14" s="1"/>
  <c r="AE87" i="14" s="1"/>
  <c r="AB86" i="13"/>
  <c r="AC86" i="13" s="1"/>
  <c r="AB92" i="13"/>
  <c r="AC92" i="13" s="1"/>
  <c r="AB88" i="13"/>
  <c r="AB104" i="13"/>
  <c r="AC104" i="13" s="1"/>
  <c r="AC103" i="18"/>
  <c r="AE103" i="18" s="1"/>
  <c r="AE106" i="18"/>
  <c r="AC106" i="18"/>
  <c r="AC107" i="17"/>
  <c r="AE107" i="17" s="1"/>
  <c r="AC90" i="15"/>
  <c r="AE90" i="15"/>
  <c r="AC88" i="15"/>
  <c r="AE88" i="15" s="1"/>
  <c r="AE102" i="15"/>
  <c r="AC102" i="15"/>
  <c r="AC97" i="18"/>
  <c r="AE97" i="18" s="1"/>
  <c r="AC84" i="18"/>
  <c r="Z108" i="18"/>
  <c r="AE89" i="18"/>
  <c r="AC89" i="18"/>
  <c r="AC87" i="18"/>
  <c r="AE87" i="18"/>
  <c r="AC59" i="18"/>
  <c r="AE59" i="18" s="1"/>
  <c r="AB55" i="14"/>
  <c r="AB54" i="14"/>
  <c r="AB59" i="14"/>
  <c r="AB57" i="14"/>
  <c r="AB58" i="14"/>
  <c r="AB56" i="14"/>
  <c r="AC58" i="18"/>
  <c r="AE58" i="18" s="1"/>
  <c r="AC54" i="17"/>
  <c r="AE54" i="17" s="1"/>
  <c r="Z60" i="17"/>
  <c r="AC56" i="18"/>
  <c r="AE56" i="18" s="1"/>
  <c r="AC58" i="17"/>
  <c r="AE58" i="17" s="1"/>
  <c r="AC59" i="16"/>
  <c r="AE59" i="16" s="1"/>
  <c r="AC55" i="18"/>
  <c r="AE55" i="18"/>
  <c r="AC57" i="17"/>
  <c r="AE57" i="17" s="1"/>
  <c r="AC56" i="16"/>
  <c r="AE56" i="16" s="1"/>
  <c r="AC54" i="18"/>
  <c r="AE54" i="18" s="1"/>
  <c r="Z60" i="18"/>
  <c r="AC59" i="17"/>
  <c r="AE59" i="17" s="1"/>
  <c r="AC57" i="16"/>
  <c r="AE57" i="16" s="1"/>
  <c r="AC55" i="17"/>
  <c r="AE55" i="17" s="1"/>
  <c r="AC58" i="16"/>
  <c r="AE58" i="16" s="1"/>
  <c r="AC56" i="17"/>
  <c r="AE56" i="17" s="1"/>
  <c r="AC54" i="16"/>
  <c r="AE54" i="16" s="1"/>
  <c r="Z60" i="16"/>
  <c r="AC57" i="18"/>
  <c r="AE57" i="18" s="1"/>
  <c r="AB56" i="13"/>
  <c r="AB54" i="13"/>
  <c r="AB58" i="13"/>
  <c r="AB55" i="13"/>
  <c r="AB57" i="13"/>
  <c r="AB59" i="13"/>
  <c r="AC55" i="16"/>
  <c r="AE55" i="16" s="1"/>
  <c r="AB103" i="12"/>
  <c r="AC103" i="12" s="1"/>
  <c r="AB101" i="12"/>
  <c r="AC101" i="12" s="1"/>
  <c r="AE101" i="12" s="1"/>
  <c r="AB105" i="12"/>
  <c r="AC105" i="12" s="1"/>
  <c r="AB98" i="12"/>
  <c r="AC98" i="12" s="1"/>
  <c r="AE98" i="12" s="1"/>
  <c r="AB100" i="12"/>
  <c r="AC100" i="12" s="1"/>
  <c r="AB92" i="12"/>
  <c r="AC92" i="12" s="1"/>
  <c r="AE92" i="12" s="1"/>
  <c r="AB96" i="12"/>
  <c r="AB107" i="12"/>
  <c r="AC107" i="12" s="1"/>
  <c r="AE107" i="12" s="1"/>
  <c r="AB104" i="12"/>
  <c r="AC104" i="12" s="1"/>
  <c r="AB95" i="12"/>
  <c r="AC95" i="12" s="1"/>
  <c r="AB87" i="12"/>
  <c r="AE87" i="12" s="1"/>
  <c r="AB90" i="12"/>
  <c r="AB94" i="12"/>
  <c r="AC94" i="12" s="1"/>
  <c r="AE94" i="12" s="1"/>
  <c r="AB85" i="12"/>
  <c r="AB89" i="12"/>
  <c r="AB55" i="12"/>
  <c r="AB56" i="12"/>
  <c r="AB58" i="12"/>
  <c r="AB54" i="12"/>
  <c r="AB57" i="12"/>
  <c r="AB59" i="12"/>
  <c r="AB88" i="12"/>
  <c r="AB102" i="12"/>
  <c r="AC102" i="12" s="1"/>
  <c r="AB84" i="12"/>
  <c r="AE84" i="12" s="1"/>
  <c r="AB86" i="12"/>
  <c r="AC86" i="12" s="1"/>
  <c r="AE86" i="12" s="1"/>
  <c r="AB99" i="12"/>
  <c r="AC99" i="12" s="1"/>
  <c r="W99" i="7"/>
  <c r="W104" i="7"/>
  <c r="W107" i="7"/>
  <c r="W85" i="7"/>
  <c r="X85" i="7" s="1"/>
  <c r="Z85" i="7" s="1"/>
  <c r="V25" i="9"/>
  <c r="V22" i="9"/>
  <c r="V19" i="9"/>
  <c r="W97" i="8"/>
  <c r="V8" i="9"/>
  <c r="V7" i="9"/>
  <c r="C26" i="39"/>
  <c r="C19" i="39"/>
  <c r="C22" i="39"/>
  <c r="M5" i="39"/>
  <c r="C30" i="39" s="1"/>
  <c r="C20" i="39"/>
  <c r="C27" i="39"/>
  <c r="C25" i="39"/>
  <c r="C17" i="39"/>
  <c r="C24" i="39"/>
  <c r="C23" i="39"/>
  <c r="C28" i="39"/>
  <c r="C18" i="39"/>
  <c r="B6" i="35"/>
  <c r="W87" i="7"/>
  <c r="U105" i="9"/>
  <c r="W100" i="7"/>
  <c r="W86" i="8"/>
  <c r="V26" i="9"/>
  <c r="V10" i="9"/>
  <c r="W105" i="7"/>
  <c r="W100" i="10"/>
  <c r="Y32" i="14"/>
  <c r="V18" i="9"/>
  <c r="W101" i="8"/>
  <c r="W92" i="10"/>
  <c r="X92" i="10" s="1"/>
  <c r="Z92" i="10" s="1"/>
  <c r="W90" i="7"/>
  <c r="W103" i="8"/>
  <c r="W88" i="7"/>
  <c r="V17" i="9"/>
  <c r="B90" i="2"/>
  <c r="U60" i="2"/>
  <c r="X59" i="2" s="1"/>
  <c r="W86" i="7"/>
  <c r="W106" i="7"/>
  <c r="W104" i="8"/>
  <c r="W87" i="8"/>
  <c r="X87" i="8" s="1"/>
  <c r="Z87" i="8" s="1"/>
  <c r="W85" i="10"/>
  <c r="W95" i="10"/>
  <c r="V4" i="9"/>
  <c r="V3" i="9"/>
  <c r="V20" i="9"/>
  <c r="V14" i="9"/>
  <c r="W99" i="8"/>
  <c r="W94" i="8"/>
  <c r="Y32" i="13"/>
  <c r="U95" i="9"/>
  <c r="V15" i="9"/>
  <c r="V16" i="9"/>
  <c r="V13" i="9"/>
  <c r="W91" i="8"/>
  <c r="W89" i="8"/>
  <c r="W106" i="10"/>
  <c r="W86" i="10"/>
  <c r="C63" i="9"/>
  <c r="C64" i="9" s="1"/>
  <c r="V24" i="9"/>
  <c r="V6" i="9"/>
  <c r="V11" i="9"/>
  <c r="W93" i="8"/>
  <c r="W98" i="10"/>
  <c r="W97" i="10"/>
  <c r="V21" i="9"/>
  <c r="V27" i="9"/>
  <c r="V5" i="9"/>
  <c r="W105" i="8"/>
  <c r="W107" i="8"/>
  <c r="W95" i="8"/>
  <c r="W101" i="10"/>
  <c r="W93" i="10"/>
  <c r="U104" i="9"/>
  <c r="V9" i="9"/>
  <c r="V12" i="9"/>
  <c r="W84" i="8"/>
  <c r="W94" i="10"/>
  <c r="W87" i="10"/>
  <c r="W96" i="8"/>
  <c r="W103" i="10"/>
  <c r="W90" i="10"/>
  <c r="H9" i="47"/>
  <c r="Y22" i="45" s="1"/>
  <c r="E23" i="47"/>
  <c r="U94" i="8"/>
  <c r="U91" i="8"/>
  <c r="W85" i="8"/>
  <c r="W100" i="8"/>
  <c r="W92" i="8"/>
  <c r="D90" i="4"/>
  <c r="U107" i="7"/>
  <c r="U106" i="10"/>
  <c r="U99" i="10"/>
  <c r="W102" i="10"/>
  <c r="W89" i="10"/>
  <c r="W88" i="10"/>
  <c r="Y32" i="12"/>
  <c r="D38" i="4"/>
  <c r="E63" i="9"/>
  <c r="E64" i="9" s="1"/>
  <c r="U98" i="7"/>
  <c r="H41" i="13"/>
  <c r="B41" i="13"/>
  <c r="U102" i="9"/>
  <c r="T32" i="2"/>
  <c r="U8" i="2" s="1"/>
  <c r="U9" i="2" s="1"/>
  <c r="Y54" i="11"/>
  <c r="U99" i="7"/>
  <c r="U92" i="9"/>
  <c r="G24" i="47"/>
  <c r="F24" i="47" s="1"/>
  <c r="D25" i="47"/>
  <c r="I90" i="2"/>
  <c r="T84" i="2"/>
  <c r="U60" i="4"/>
  <c r="X54" i="4" s="1"/>
  <c r="U98" i="9"/>
  <c r="U101" i="7"/>
  <c r="B38" i="2"/>
  <c r="H38" i="2"/>
  <c r="U105" i="7"/>
  <c r="AC94" i="14"/>
  <c r="AE94" i="14" s="1"/>
  <c r="AE85" i="14"/>
  <c r="AC85" i="14"/>
  <c r="AC105" i="14"/>
  <c r="AE105" i="14" s="1"/>
  <c r="V19" i="8"/>
  <c r="V24" i="8"/>
  <c r="V12" i="8"/>
  <c r="V22" i="8"/>
  <c r="V18" i="8"/>
  <c r="V27" i="8"/>
  <c r="V21" i="8"/>
  <c r="V8" i="8"/>
  <c r="V13" i="8"/>
  <c r="V14" i="8"/>
  <c r="V3" i="8"/>
  <c r="V7" i="8"/>
  <c r="V25" i="8"/>
  <c r="V23" i="8"/>
  <c r="V11" i="8"/>
  <c r="V17" i="8"/>
  <c r="V16" i="8"/>
  <c r="V26" i="8"/>
  <c r="V5" i="8"/>
  <c r="V15" i="8"/>
  <c r="V6" i="8"/>
  <c r="V10" i="8"/>
  <c r="V4" i="8"/>
  <c r="V20" i="8"/>
  <c r="V9" i="8"/>
  <c r="AB42" i="16"/>
  <c r="AB36" i="16"/>
  <c r="AB35" i="16"/>
  <c r="AB43" i="16"/>
  <c r="AB39" i="16"/>
  <c r="AB33" i="16"/>
  <c r="AB32" i="16"/>
  <c r="AB40" i="16"/>
  <c r="AB38" i="16"/>
  <c r="AB41" i="16"/>
  <c r="AB37" i="16"/>
  <c r="AB34" i="16"/>
  <c r="AB42" i="15"/>
  <c r="AB34" i="15"/>
  <c r="AB37" i="15"/>
  <c r="AB38" i="15"/>
  <c r="AB35" i="15"/>
  <c r="AB43" i="15"/>
  <c r="AB40" i="15"/>
  <c r="AB33" i="15"/>
  <c r="AB39" i="15"/>
  <c r="AB41" i="15"/>
  <c r="AB36" i="15"/>
  <c r="AB32" i="15"/>
  <c r="AC90" i="14"/>
  <c r="Z20" i="12"/>
  <c r="Z5" i="12"/>
  <c r="Z24" i="12"/>
  <c r="Z10" i="12"/>
  <c r="Z21" i="12"/>
  <c r="Z22" i="12"/>
  <c r="Z19" i="12"/>
  <c r="Z18" i="12"/>
  <c r="Z25" i="12"/>
  <c r="Z4" i="12"/>
  <c r="Z17" i="12"/>
  <c r="Z27" i="12"/>
  <c r="Z26" i="12"/>
  <c r="Z14" i="12"/>
  <c r="Z7" i="12"/>
  <c r="Z23" i="12"/>
  <c r="Z11" i="12"/>
  <c r="Z12" i="12"/>
  <c r="Z8" i="12"/>
  <c r="Z9" i="12"/>
  <c r="Z15" i="12"/>
  <c r="Z3" i="12"/>
  <c r="Z16" i="12"/>
  <c r="Z6" i="12"/>
  <c r="Z13" i="12"/>
  <c r="C38" i="4"/>
  <c r="B63" i="9"/>
  <c r="B64" i="9" s="1"/>
  <c r="E90" i="2"/>
  <c r="E90" i="4"/>
  <c r="AC106" i="14"/>
  <c r="AE106" i="14"/>
  <c r="W102" i="9"/>
  <c r="W88" i="9"/>
  <c r="W106" i="9"/>
  <c r="U107" i="9"/>
  <c r="U87" i="9"/>
  <c r="W105" i="9"/>
  <c r="W95" i="9"/>
  <c r="W98" i="9"/>
  <c r="U99" i="9"/>
  <c r="U106" i="9"/>
  <c r="W103" i="9"/>
  <c r="W99" i="9"/>
  <c r="W107" i="9"/>
  <c r="U93" i="9"/>
  <c r="U94" i="9"/>
  <c r="U89" i="9"/>
  <c r="W85" i="9"/>
  <c r="X85" i="9" s="1"/>
  <c r="Z85" i="9" s="1"/>
  <c r="W90" i="9"/>
  <c r="W84" i="9"/>
  <c r="U97" i="9"/>
  <c r="U90" i="9"/>
  <c r="H41" i="12"/>
  <c r="B41" i="12"/>
  <c r="F63" i="9"/>
  <c r="F64" i="9" s="1"/>
  <c r="W101" i="9"/>
  <c r="AB34" i="27"/>
  <c r="AB42" i="27"/>
  <c r="AB40" i="27"/>
  <c r="AB38" i="27"/>
  <c r="AB43" i="27"/>
  <c r="AB39" i="27"/>
  <c r="AB37" i="27"/>
  <c r="AB41" i="27"/>
  <c r="AB36" i="27"/>
  <c r="AB35" i="27"/>
  <c r="AB33" i="27"/>
  <c r="AB32" i="27"/>
  <c r="C90" i="4"/>
  <c r="AB33" i="17"/>
  <c r="AB36" i="17"/>
  <c r="AB39" i="17"/>
  <c r="AB38" i="17"/>
  <c r="AB42" i="17"/>
  <c r="AB34" i="17"/>
  <c r="AB32" i="17"/>
  <c r="AB35" i="17"/>
  <c r="AB41" i="17"/>
  <c r="AB43" i="17"/>
  <c r="AB37" i="17"/>
  <c r="AB40" i="17"/>
  <c r="W34" i="7"/>
  <c r="W43" i="7"/>
  <c r="W33" i="7"/>
  <c r="X33" i="7" s="1"/>
  <c r="Z33" i="7" s="1"/>
  <c r="W37" i="7"/>
  <c r="W41" i="7"/>
  <c r="W36" i="7"/>
  <c r="W40" i="7"/>
  <c r="W42" i="7"/>
  <c r="W35" i="7"/>
  <c r="W39" i="7"/>
  <c r="W38" i="7"/>
  <c r="W32" i="7"/>
  <c r="U38" i="7"/>
  <c r="U37" i="7"/>
  <c r="U42" i="7"/>
  <c r="U43" i="7"/>
  <c r="U40" i="7"/>
  <c r="U32" i="7"/>
  <c r="U41" i="7"/>
  <c r="U39" i="7"/>
  <c r="W86" i="9"/>
  <c r="W101" i="7"/>
  <c r="F90" i="5"/>
  <c r="W103" i="7"/>
  <c r="W32" i="8"/>
  <c r="W43" i="8"/>
  <c r="U37" i="8"/>
  <c r="W39" i="8"/>
  <c r="W40" i="8"/>
  <c r="U42" i="8"/>
  <c r="W41" i="8"/>
  <c r="W42" i="8"/>
  <c r="U40" i="8"/>
  <c r="W34" i="8"/>
  <c r="W35" i="8"/>
  <c r="X35" i="8" s="1"/>
  <c r="Z35" i="8" s="1"/>
  <c r="W33" i="8"/>
  <c r="U32" i="8"/>
  <c r="U39" i="8"/>
  <c r="W37" i="8"/>
  <c r="U38" i="8"/>
  <c r="W38" i="8"/>
  <c r="U41" i="8"/>
  <c r="W36" i="8"/>
  <c r="X36" i="8" s="1"/>
  <c r="Z36" i="8" s="1"/>
  <c r="U43" i="8"/>
  <c r="B65" i="5"/>
  <c r="T32" i="5"/>
  <c r="U8" i="5" s="1"/>
  <c r="U9" i="5" s="1"/>
  <c r="AB37" i="22"/>
  <c r="AB32" i="22"/>
  <c r="AB36" i="22"/>
  <c r="AB40" i="22"/>
  <c r="AB39" i="22"/>
  <c r="AB34" i="22"/>
  <c r="AB35" i="22"/>
  <c r="AB42" i="22"/>
  <c r="AB33" i="22"/>
  <c r="AB38" i="22"/>
  <c r="AB43" i="22"/>
  <c r="AB41" i="22"/>
  <c r="W34" i="10"/>
  <c r="W36" i="10"/>
  <c r="W33" i="10"/>
  <c r="W32" i="10"/>
  <c r="W42" i="10"/>
  <c r="W39" i="10"/>
  <c r="W38" i="10"/>
  <c r="W41" i="10"/>
  <c r="W43" i="10"/>
  <c r="W37" i="10"/>
  <c r="W40" i="10"/>
  <c r="X40" i="10" s="1"/>
  <c r="Z40" i="10" s="1"/>
  <c r="W35" i="10"/>
  <c r="U34" i="10"/>
  <c r="U35" i="10"/>
  <c r="U32" i="10"/>
  <c r="U36" i="10"/>
  <c r="U38" i="10"/>
  <c r="U37" i="10"/>
  <c r="U33" i="10"/>
  <c r="U84" i="8"/>
  <c r="U92" i="8"/>
  <c r="U107" i="8"/>
  <c r="W88" i="8"/>
  <c r="X88" i="8" s="1"/>
  <c r="Z88" i="8" s="1"/>
  <c r="W102" i="8"/>
  <c r="W98" i="8"/>
  <c r="AB36" i="18"/>
  <c r="AB39" i="18"/>
  <c r="AB40" i="18"/>
  <c r="AB32" i="18"/>
  <c r="AB43" i="18"/>
  <c r="AB34" i="18"/>
  <c r="AB42" i="18"/>
  <c r="AB35" i="18"/>
  <c r="AB41" i="18"/>
  <c r="AB37" i="18"/>
  <c r="AB38" i="18"/>
  <c r="AB33" i="18"/>
  <c r="W89" i="7"/>
  <c r="U97" i="10"/>
  <c r="U98" i="10"/>
  <c r="U86" i="10"/>
  <c r="W84" i="10"/>
  <c r="W99" i="10"/>
  <c r="W91" i="10"/>
  <c r="D63" i="9"/>
  <c r="D64" i="9" s="1"/>
  <c r="W104" i="9"/>
  <c r="W43" i="9"/>
  <c r="W40" i="9"/>
  <c r="W36" i="9"/>
  <c r="W42" i="9"/>
  <c r="W39" i="9"/>
  <c r="W37" i="9"/>
  <c r="W41" i="9"/>
  <c r="W35" i="9"/>
  <c r="W34" i="9"/>
  <c r="W38" i="9"/>
  <c r="W32" i="9"/>
  <c r="W33" i="9"/>
  <c r="X33" i="9" s="1"/>
  <c r="Z33" i="9" s="1"/>
  <c r="U39" i="9"/>
  <c r="U41" i="9"/>
  <c r="U36" i="9"/>
  <c r="U37" i="9"/>
  <c r="U43" i="9"/>
  <c r="U38" i="9"/>
  <c r="U40" i="9"/>
  <c r="U35" i="9"/>
  <c r="U42" i="9"/>
  <c r="B41" i="14"/>
  <c r="H41" i="14"/>
  <c r="W89" i="9"/>
  <c r="W102" i="7"/>
  <c r="AB41" i="31"/>
  <c r="AB36" i="31"/>
  <c r="AB43" i="31"/>
  <c r="AB32" i="31"/>
  <c r="AB38" i="31"/>
  <c r="AB33" i="31"/>
  <c r="AB34" i="31"/>
  <c r="AB39" i="31"/>
  <c r="AB37" i="31"/>
  <c r="AB40" i="31"/>
  <c r="AB42" i="31"/>
  <c r="AB35" i="31"/>
  <c r="W93" i="9"/>
  <c r="W91" i="7"/>
  <c r="W96" i="7"/>
  <c r="U94" i="7"/>
  <c r="E90" i="5"/>
  <c r="D90" i="2"/>
  <c r="T32" i="4"/>
  <c r="U8" i="4" s="1"/>
  <c r="U9" i="4" s="1"/>
  <c r="U91" i="9"/>
  <c r="AB35" i="20"/>
  <c r="AB32" i="20"/>
  <c r="AB38" i="20"/>
  <c r="AB33" i="20"/>
  <c r="AB41" i="20"/>
  <c r="AB37" i="20"/>
  <c r="AB34" i="20"/>
  <c r="AB43" i="20"/>
  <c r="AB36" i="20"/>
  <c r="AB39" i="20"/>
  <c r="AB40" i="20"/>
  <c r="AB42" i="20"/>
  <c r="W100" i="9"/>
  <c r="U91" i="7"/>
  <c r="W94" i="9"/>
  <c r="W84" i="7"/>
  <c r="W91" i="9"/>
  <c r="W98" i="7"/>
  <c r="U106" i="7"/>
  <c r="AB34" i="30"/>
  <c r="AB33" i="30"/>
  <c r="AB38" i="30"/>
  <c r="AB42" i="30"/>
  <c r="AB43" i="30"/>
  <c r="AB39" i="30"/>
  <c r="AB32" i="30"/>
  <c r="AB41" i="30"/>
  <c r="AB35" i="30"/>
  <c r="AB37" i="30"/>
  <c r="AB36" i="30"/>
  <c r="AB40" i="30"/>
  <c r="H38" i="5"/>
  <c r="F38" i="5"/>
  <c r="AC106" i="12"/>
  <c r="AE106" i="12" s="1"/>
  <c r="AC86" i="14"/>
  <c r="AE86" i="14"/>
  <c r="C33" i="40"/>
  <c r="C32" i="40"/>
  <c r="C29" i="40"/>
  <c r="C34" i="40"/>
  <c r="C31" i="40"/>
  <c r="C35" i="40"/>
  <c r="C39" i="40"/>
  <c r="C37" i="40"/>
  <c r="C36" i="40"/>
  <c r="C38" i="40"/>
  <c r="C30" i="40"/>
  <c r="C40" i="40"/>
  <c r="U99" i="8"/>
  <c r="U102" i="8"/>
  <c r="U101" i="8"/>
  <c r="W106" i="8"/>
  <c r="W90" i="8"/>
  <c r="U88" i="10"/>
  <c r="U104" i="10"/>
  <c r="W107" i="10"/>
  <c r="W104" i="10"/>
  <c r="W96" i="10"/>
  <c r="B38" i="4"/>
  <c r="H38" i="4"/>
  <c r="U100" i="9"/>
  <c r="W92" i="7"/>
  <c r="W96" i="9"/>
  <c r="E65" i="11"/>
  <c r="U93" i="7"/>
  <c r="U96" i="9"/>
  <c r="G94" i="16"/>
  <c r="G95" i="16" s="1"/>
  <c r="G96" i="16" s="1"/>
  <c r="E94" i="16"/>
  <c r="E95" i="16" s="1"/>
  <c r="E96" i="16" s="1"/>
  <c r="I94" i="16"/>
  <c r="I95" i="16" s="1"/>
  <c r="D94" i="16"/>
  <c r="D95" i="16" s="1"/>
  <c r="D96" i="16" s="1"/>
  <c r="C94" i="16"/>
  <c r="C95" i="16" s="1"/>
  <c r="C96" i="16" s="1"/>
  <c r="B94" i="16"/>
  <c r="B95" i="16" s="1"/>
  <c r="B96" i="16" s="1"/>
  <c r="F94" i="16"/>
  <c r="F95" i="16" s="1"/>
  <c r="F96" i="16" s="1"/>
  <c r="W94" i="7"/>
  <c r="W92" i="9"/>
  <c r="W93" i="7"/>
  <c r="X54" i="10"/>
  <c r="U92" i="7"/>
  <c r="AC98" i="14"/>
  <c r="AE98" i="14" s="1"/>
  <c r="I90" i="4"/>
  <c r="T84" i="4"/>
  <c r="W95" i="7"/>
  <c r="AB34" i="28"/>
  <c r="AB36" i="28"/>
  <c r="AB39" i="28"/>
  <c r="AB38" i="28"/>
  <c r="AB37" i="28"/>
  <c r="AB43" i="28"/>
  <c r="AB33" i="28"/>
  <c r="AB42" i="28"/>
  <c r="AB41" i="28"/>
  <c r="AB40" i="28"/>
  <c r="AB32" i="28"/>
  <c r="AB35" i="28"/>
  <c r="I90" i="5"/>
  <c r="T84" i="5"/>
  <c r="U103" i="9"/>
  <c r="E38" i="2"/>
  <c r="Z7" i="13"/>
  <c r="Z10" i="13"/>
  <c r="Z13" i="13"/>
  <c r="Z18" i="13"/>
  <c r="Z6" i="13"/>
  <c r="Z11" i="13"/>
  <c r="Z15" i="13"/>
  <c r="Z14" i="13"/>
  <c r="Z26" i="13"/>
  <c r="Z27" i="13"/>
  <c r="Z21" i="13"/>
  <c r="Z25" i="13"/>
  <c r="Z19" i="13"/>
  <c r="Z12" i="13"/>
  <c r="Z4" i="13"/>
  <c r="Z20" i="13"/>
  <c r="Z22" i="13"/>
  <c r="Z23" i="13"/>
  <c r="Z5" i="13"/>
  <c r="Z17" i="13"/>
  <c r="Z9" i="13"/>
  <c r="Z3" i="13"/>
  <c r="Z16" i="13"/>
  <c r="Z24" i="13"/>
  <c r="Z8" i="13"/>
  <c r="Z25" i="14"/>
  <c r="Z20" i="14"/>
  <c r="Z13" i="14"/>
  <c r="Z3" i="14"/>
  <c r="Z12" i="14"/>
  <c r="Z21" i="14"/>
  <c r="Z26" i="14"/>
  <c r="Z4" i="14"/>
  <c r="Z8" i="14"/>
  <c r="Z27" i="14"/>
  <c r="Z7" i="14"/>
  <c r="Z11" i="14"/>
  <c r="Z24" i="14"/>
  <c r="Z15" i="14"/>
  <c r="Z9" i="14"/>
  <c r="Z17" i="14"/>
  <c r="Z10" i="14"/>
  <c r="Z14" i="14"/>
  <c r="Z23" i="14"/>
  <c r="Z5" i="14"/>
  <c r="Z18" i="14"/>
  <c r="Z22" i="14"/>
  <c r="Z19" i="14"/>
  <c r="Z16" i="14"/>
  <c r="Z6" i="14"/>
  <c r="U101" i="9"/>
  <c r="C65" i="11"/>
  <c r="G65" i="11"/>
  <c r="B65" i="11"/>
  <c r="U90" i="7"/>
  <c r="U88" i="9"/>
  <c r="D38" i="2"/>
  <c r="U96" i="7"/>
  <c r="V8" i="7"/>
  <c r="V27" i="7"/>
  <c r="V21" i="7"/>
  <c r="V10" i="7"/>
  <c r="V4" i="7"/>
  <c r="V9" i="7"/>
  <c r="V6" i="7"/>
  <c r="V20" i="7"/>
  <c r="V23" i="7"/>
  <c r="V14" i="7"/>
  <c r="V16" i="7"/>
  <c r="V13" i="7"/>
  <c r="V22" i="7"/>
  <c r="V12" i="7"/>
  <c r="V19" i="7"/>
  <c r="V11" i="7"/>
  <c r="V15" i="7"/>
  <c r="V17" i="7"/>
  <c r="V3" i="7"/>
  <c r="V5" i="7"/>
  <c r="V24" i="7"/>
  <c r="V25" i="7"/>
  <c r="V18" i="7"/>
  <c r="V26" i="7"/>
  <c r="V7" i="7"/>
  <c r="B65" i="6"/>
  <c r="W97" i="9"/>
  <c r="W97" i="7"/>
  <c r="AC89" i="14"/>
  <c r="AE89" i="14" s="1"/>
  <c r="AC101" i="14"/>
  <c r="AE101" i="14"/>
  <c r="AC92" i="14"/>
  <c r="AE92" i="14" s="1"/>
  <c r="F38" i="2"/>
  <c r="W87" i="9"/>
  <c r="AC39" i="34"/>
  <c r="AC35" i="34"/>
  <c r="AC40" i="34"/>
  <c r="AC36" i="34"/>
  <c r="B66" i="34"/>
  <c r="B67" i="34" s="1"/>
  <c r="Z108" i="34"/>
  <c r="AC104" i="34" s="1"/>
  <c r="G26" i="46"/>
  <c r="F26" i="46" s="1"/>
  <c r="D27" i="46"/>
  <c r="H7" i="46"/>
  <c r="W24" i="45" s="1"/>
  <c r="E25" i="46"/>
  <c r="AC95" i="34"/>
  <c r="U90" i="6"/>
  <c r="U93" i="6"/>
  <c r="U96" i="6"/>
  <c r="U100" i="6"/>
  <c r="U92" i="6"/>
  <c r="U95" i="6"/>
  <c r="U94" i="6"/>
  <c r="U91" i="6"/>
  <c r="U101" i="6"/>
  <c r="AC92" i="34"/>
  <c r="C66" i="15"/>
  <c r="C67" i="15" s="1"/>
  <c r="C68" i="15" s="1"/>
  <c r="B66" i="15"/>
  <c r="B67" i="15" s="1"/>
  <c r="G66" i="15"/>
  <c r="G67" i="15" s="1"/>
  <c r="F66" i="15"/>
  <c r="F67" i="15" s="1"/>
  <c r="F68" i="15" s="1"/>
  <c r="E66" i="15"/>
  <c r="E67" i="15" s="1"/>
  <c r="E68" i="15" s="1"/>
  <c r="D66" i="15"/>
  <c r="D67" i="15" s="1"/>
  <c r="D68" i="15" s="1"/>
  <c r="B66" i="26"/>
  <c r="B67" i="26" s="1"/>
  <c r="G66" i="26"/>
  <c r="G67" i="26" s="1"/>
  <c r="D66" i="26"/>
  <c r="D67" i="26" s="1"/>
  <c r="D68" i="26" s="1"/>
  <c r="C66" i="26"/>
  <c r="C67" i="26" s="1"/>
  <c r="C68" i="26" s="1"/>
  <c r="F66" i="26"/>
  <c r="F67" i="26" s="1"/>
  <c r="F68" i="26" s="1"/>
  <c r="E66" i="26"/>
  <c r="E67" i="26" s="1"/>
  <c r="E68" i="26" s="1"/>
  <c r="G66" i="28"/>
  <c r="G67" i="28" s="1"/>
  <c r="F66" i="28"/>
  <c r="F67" i="28" s="1"/>
  <c r="F68" i="28" s="1"/>
  <c r="E66" i="28"/>
  <c r="E67" i="28" s="1"/>
  <c r="E68" i="28" s="1"/>
  <c r="D66" i="28"/>
  <c r="D67" i="28" s="1"/>
  <c r="D68" i="28" s="1"/>
  <c r="C66" i="28"/>
  <c r="C67" i="28" s="1"/>
  <c r="C68" i="28" s="1"/>
  <c r="B66" i="28"/>
  <c r="B67" i="28" s="1"/>
  <c r="C66" i="31"/>
  <c r="C67" i="31" s="1"/>
  <c r="C68" i="31" s="1"/>
  <c r="G66" i="31"/>
  <c r="G67" i="31" s="1"/>
  <c r="D66" i="31"/>
  <c r="D67" i="31" s="1"/>
  <c r="D68" i="31" s="1"/>
  <c r="F66" i="31"/>
  <c r="F67" i="31" s="1"/>
  <c r="F68" i="31" s="1"/>
  <c r="B66" i="31"/>
  <c r="B67" i="31" s="1"/>
  <c r="E66" i="31"/>
  <c r="E67" i="31" s="1"/>
  <c r="E68" i="31" s="1"/>
  <c r="U87" i="6"/>
  <c r="U103" i="6"/>
  <c r="U89" i="6"/>
  <c r="U102" i="6"/>
  <c r="U104" i="6"/>
  <c r="U84" i="6"/>
  <c r="U85" i="6"/>
  <c r="U88" i="6"/>
  <c r="U107" i="6"/>
  <c r="U86" i="6"/>
  <c r="U105" i="6"/>
  <c r="U106" i="6"/>
  <c r="W99" i="6"/>
  <c r="W84" i="6"/>
  <c r="W101" i="6"/>
  <c r="W104" i="6"/>
  <c r="W95" i="6"/>
  <c r="W105" i="6"/>
  <c r="W97" i="6"/>
  <c r="W86" i="6"/>
  <c r="W96" i="6"/>
  <c r="W107" i="6"/>
  <c r="W106" i="6"/>
  <c r="W90" i="6"/>
  <c r="W93" i="6"/>
  <c r="W89" i="6"/>
  <c r="W85" i="6"/>
  <c r="W98" i="6"/>
  <c r="W103" i="6"/>
  <c r="W92" i="6"/>
  <c r="W102" i="6"/>
  <c r="W87" i="6"/>
  <c r="W100" i="6"/>
  <c r="W88" i="6"/>
  <c r="W94" i="6"/>
  <c r="W91" i="6"/>
  <c r="V11" i="10"/>
  <c r="V26" i="10"/>
  <c r="V8" i="10"/>
  <c r="V17" i="10"/>
  <c r="V23" i="10"/>
  <c r="V7" i="10"/>
  <c r="V6" i="10"/>
  <c r="V22" i="10"/>
  <c r="V27" i="10"/>
  <c r="V24" i="10"/>
  <c r="V20" i="10"/>
  <c r="V19" i="10"/>
  <c r="V14" i="10"/>
  <c r="V4" i="10"/>
  <c r="V3" i="10"/>
  <c r="V5" i="10"/>
  <c r="V9" i="10"/>
  <c r="V13" i="10"/>
  <c r="V21" i="10"/>
  <c r="V15" i="10"/>
  <c r="V18" i="10"/>
  <c r="V12" i="10"/>
  <c r="V10" i="10"/>
  <c r="V25" i="10"/>
  <c r="V16" i="10"/>
  <c r="Z96" i="3"/>
  <c r="AA24" i="3"/>
  <c r="AA20" i="3"/>
  <c r="AA4" i="3"/>
  <c r="Z98" i="3"/>
  <c r="AA8" i="3"/>
  <c r="Z85" i="3"/>
  <c r="AA5" i="3"/>
  <c r="AA25" i="3"/>
  <c r="AA23" i="3"/>
  <c r="AA9" i="3"/>
  <c r="AA26" i="3"/>
  <c r="Z92" i="3"/>
  <c r="Z90" i="3"/>
  <c r="AA28" i="3"/>
  <c r="AA11" i="3"/>
  <c r="AA14" i="3"/>
  <c r="AA18" i="3"/>
  <c r="Z94" i="3"/>
  <c r="Z89" i="3"/>
  <c r="AA22" i="3"/>
  <c r="Z45" i="3"/>
  <c r="AA21" i="3"/>
  <c r="AA27" i="3"/>
  <c r="Z95" i="3"/>
  <c r="Z97" i="3"/>
  <c r="AA10" i="3"/>
  <c r="AA15" i="3"/>
  <c r="AA16" i="3"/>
  <c r="AA12" i="3"/>
  <c r="AA19" i="3"/>
  <c r="Z93" i="3"/>
  <c r="AA7" i="3"/>
  <c r="AA13" i="3"/>
  <c r="AA6" i="3"/>
  <c r="AA17" i="3"/>
  <c r="B65" i="7" l="1"/>
  <c r="D91" i="19"/>
  <c r="D92" i="19" s="1"/>
  <c r="D93" i="19" s="1"/>
  <c r="AB98" i="31"/>
  <c r="AB94" i="31"/>
  <c r="AB89" i="31"/>
  <c r="B91" i="19"/>
  <c r="B92" i="19" s="1"/>
  <c r="B93" i="19" s="1"/>
  <c r="Z107" i="19" s="1"/>
  <c r="AB106" i="31"/>
  <c r="AC106" i="31" s="1"/>
  <c r="AE106" i="31" s="1"/>
  <c r="AB90" i="31"/>
  <c r="AC90" i="31" s="1"/>
  <c r="AE90" i="31" s="1"/>
  <c r="AB102" i="31"/>
  <c r="AC102" i="31" s="1"/>
  <c r="AE102" i="31" s="1"/>
  <c r="AB92" i="31"/>
  <c r="AC92" i="31" s="1"/>
  <c r="AE92" i="31" s="1"/>
  <c r="C91" i="19"/>
  <c r="C92" i="19" s="1"/>
  <c r="C93" i="19" s="1"/>
  <c r="AB86" i="31"/>
  <c r="AB105" i="31"/>
  <c r="I91" i="19"/>
  <c r="I92" i="19" s="1"/>
  <c r="AB107" i="31"/>
  <c r="AC107" i="31" s="1"/>
  <c r="AE107" i="31" s="1"/>
  <c r="AB91" i="31"/>
  <c r="AC91" i="31" s="1"/>
  <c r="AE91" i="31" s="1"/>
  <c r="F91" i="19"/>
  <c r="F92" i="19" s="1"/>
  <c r="F93" i="19" s="1"/>
  <c r="AB99" i="31"/>
  <c r="AC99" i="31" s="1"/>
  <c r="AE99" i="31" s="1"/>
  <c r="AB103" i="31"/>
  <c r="G91" i="19"/>
  <c r="G92" i="19" s="1"/>
  <c r="G93" i="19" s="1"/>
  <c r="E91" i="19"/>
  <c r="E92" i="19" s="1"/>
  <c r="E93" i="19" s="1"/>
  <c r="AB97" i="31"/>
  <c r="AC97" i="31" s="1"/>
  <c r="AE97" i="31" s="1"/>
  <c r="AB104" i="31"/>
  <c r="AC104" i="31" s="1"/>
  <c r="AE104" i="31" s="1"/>
  <c r="AG84" i="52"/>
  <c r="AG103" i="52"/>
  <c r="AH103" i="52" s="1"/>
  <c r="AG94" i="52"/>
  <c r="AG102" i="52"/>
  <c r="AH102" i="52" s="1"/>
  <c r="AJ102" i="52" s="1"/>
  <c r="AG89" i="52"/>
  <c r="AG100" i="52"/>
  <c r="AH100" i="52" s="1"/>
  <c r="AJ100" i="52" s="1"/>
  <c r="AB84" i="31"/>
  <c r="AC84" i="31" s="1"/>
  <c r="AB85" i="31"/>
  <c r="Z108" i="31" s="1"/>
  <c r="AB93" i="31"/>
  <c r="AC93" i="31" s="1"/>
  <c r="AE93" i="31" s="1"/>
  <c r="AG91" i="52"/>
  <c r="AH91" i="52" s="1"/>
  <c r="AG86" i="52"/>
  <c r="AG87" i="52"/>
  <c r="AG88" i="52"/>
  <c r="AG97" i="52"/>
  <c r="AH97" i="52" s="1"/>
  <c r="AJ97" i="52" s="1"/>
  <c r="AB95" i="31"/>
  <c r="AB100" i="31"/>
  <c r="AC100" i="31" s="1"/>
  <c r="AE100" i="31" s="1"/>
  <c r="AG105" i="52"/>
  <c r="AH105" i="52" s="1"/>
  <c r="AJ105" i="52" s="1"/>
  <c r="AG90" i="52"/>
  <c r="AG96" i="52"/>
  <c r="AH96" i="52" s="1"/>
  <c r="AG95" i="52"/>
  <c r="AH95" i="52" s="1"/>
  <c r="AJ95" i="52" s="1"/>
  <c r="I91" i="27"/>
  <c r="I92" i="27" s="1"/>
  <c r="H91" i="27"/>
  <c r="H92" i="27" s="1"/>
  <c r="AG104" i="52"/>
  <c r="AH104" i="52" s="1"/>
  <c r="AJ104" i="52" s="1"/>
  <c r="AG85" i="52"/>
  <c r="AG92" i="52"/>
  <c r="AH92" i="52" s="1"/>
  <c r="AE86" i="52"/>
  <c r="AE89" i="52"/>
  <c r="AE107" i="52"/>
  <c r="I91" i="30"/>
  <c r="I92" i="30" s="1"/>
  <c r="F91" i="30"/>
  <c r="F92" i="30" s="1"/>
  <c r="F93" i="30" s="1"/>
  <c r="D91" i="30"/>
  <c r="D92" i="30" s="1"/>
  <c r="D93" i="30" s="1"/>
  <c r="B91" i="30"/>
  <c r="B92" i="30" s="1"/>
  <c r="H93" i="30" s="1"/>
  <c r="C91" i="30"/>
  <c r="C92" i="30" s="1"/>
  <c r="C93" i="30" s="1"/>
  <c r="E91" i="30"/>
  <c r="E92" i="30" s="1"/>
  <c r="E93" i="30" s="1"/>
  <c r="G91" i="30"/>
  <c r="G92" i="30" s="1"/>
  <c r="G93" i="30" s="1"/>
  <c r="H93" i="19"/>
  <c r="AG101" i="52"/>
  <c r="AH101" i="52" s="1"/>
  <c r="AG106" i="52"/>
  <c r="AG98" i="52"/>
  <c r="AH98" i="52" s="1"/>
  <c r="AJ98" i="52" s="1"/>
  <c r="AE94" i="52"/>
  <c r="AG93" i="52"/>
  <c r="AG99" i="52"/>
  <c r="AH99" i="52" s="1"/>
  <c r="AG107" i="52"/>
  <c r="AE85" i="52"/>
  <c r="H39" i="19"/>
  <c r="H40" i="19" s="1"/>
  <c r="B91" i="27"/>
  <c r="B92" i="27" s="1"/>
  <c r="E65" i="21"/>
  <c r="B39" i="19"/>
  <c r="B40" i="19" s="1"/>
  <c r="B41" i="19" s="1"/>
  <c r="G65" i="21"/>
  <c r="AH54" i="52"/>
  <c r="AE60" i="52"/>
  <c r="F45" i="52"/>
  <c r="F46" i="52" s="1"/>
  <c r="F47" i="52" s="1"/>
  <c r="E45" i="52"/>
  <c r="E46" i="52" s="1"/>
  <c r="E47" i="52" s="1"/>
  <c r="C45" i="52"/>
  <c r="C46" i="52" s="1"/>
  <c r="C47" i="52" s="1"/>
  <c r="D45" i="52"/>
  <c r="D46" i="52" s="1"/>
  <c r="D47" i="52" s="1"/>
  <c r="B45" i="52"/>
  <c r="B46" i="52" s="1"/>
  <c r="H45" i="52"/>
  <c r="H46" i="52" s="1"/>
  <c r="G45" i="52"/>
  <c r="G46" i="52" s="1"/>
  <c r="G47" i="52" s="1"/>
  <c r="Z3" i="26"/>
  <c r="G66" i="34"/>
  <c r="G67" i="34" s="1"/>
  <c r="F91" i="27"/>
  <c r="F92" i="27" s="1"/>
  <c r="F93" i="27" s="1"/>
  <c r="Z17" i="26"/>
  <c r="E66" i="34"/>
  <c r="E67" i="34" s="1"/>
  <c r="E68" i="34" s="1"/>
  <c r="Z9" i="26"/>
  <c r="Z18" i="26"/>
  <c r="Z25" i="26"/>
  <c r="Z27" i="26"/>
  <c r="Z12" i="26"/>
  <c r="Z4" i="26"/>
  <c r="Z8" i="26"/>
  <c r="Z20" i="26"/>
  <c r="Z11" i="26"/>
  <c r="Z23" i="26"/>
  <c r="Z21" i="26"/>
  <c r="Z5" i="26"/>
  <c r="Z13" i="26"/>
  <c r="Z19" i="26"/>
  <c r="Z10" i="26"/>
  <c r="Z15" i="26"/>
  <c r="Z16" i="26"/>
  <c r="Z7" i="26"/>
  <c r="Z14" i="26"/>
  <c r="Z26" i="26"/>
  <c r="Z6" i="26"/>
  <c r="Z22" i="26"/>
  <c r="G39" i="19"/>
  <c r="G40" i="19" s="1"/>
  <c r="G91" i="27"/>
  <c r="G92" i="27" s="1"/>
  <c r="G93" i="27" s="1"/>
  <c r="D66" i="34"/>
  <c r="D67" i="34" s="1"/>
  <c r="D68" i="34" s="1"/>
  <c r="D91" i="27"/>
  <c r="D92" i="27" s="1"/>
  <c r="D93" i="27" s="1"/>
  <c r="C91" i="27"/>
  <c r="C92" i="27" s="1"/>
  <c r="C93" i="27" s="1"/>
  <c r="F65" i="21"/>
  <c r="AB57" i="21" s="1"/>
  <c r="AC57" i="21" s="1"/>
  <c r="AE57" i="21" s="1"/>
  <c r="C66" i="34"/>
  <c r="C67" i="34" s="1"/>
  <c r="C68" i="34" s="1"/>
  <c r="C94" i="29"/>
  <c r="C95" i="29" s="1"/>
  <c r="C96" i="29" s="1"/>
  <c r="Y54" i="7"/>
  <c r="E91" i="27"/>
  <c r="E92" i="27" s="1"/>
  <c r="E93" i="27" s="1"/>
  <c r="D39" i="19"/>
  <c r="D40" i="19" s="1"/>
  <c r="D41" i="19" s="1"/>
  <c r="E39" i="19"/>
  <c r="E40" i="19" s="1"/>
  <c r="E41" i="19" s="1"/>
  <c r="Z55" i="21"/>
  <c r="Z54" i="21"/>
  <c r="Y54" i="21"/>
  <c r="X104" i="26"/>
  <c r="X107" i="26"/>
  <c r="X94" i="26"/>
  <c r="C39" i="19"/>
  <c r="C40" i="19" s="1"/>
  <c r="C41" i="19" s="1"/>
  <c r="X84" i="26"/>
  <c r="Y54" i="5"/>
  <c r="B93" i="22"/>
  <c r="Y84" i="22"/>
  <c r="I93" i="22"/>
  <c r="B94" i="29"/>
  <c r="B95" i="29" s="1"/>
  <c r="B96" i="29" s="1"/>
  <c r="F94" i="29"/>
  <c r="F95" i="29" s="1"/>
  <c r="F96" i="29" s="1"/>
  <c r="F39" i="19"/>
  <c r="F40" i="19" s="1"/>
  <c r="F41" i="19" s="1"/>
  <c r="D94" i="29"/>
  <c r="D95" i="29" s="1"/>
  <c r="D96" i="29" s="1"/>
  <c r="E94" i="29"/>
  <c r="E95" i="29" s="1"/>
  <c r="E96" i="29" s="1"/>
  <c r="G94" i="29"/>
  <c r="G95" i="29" s="1"/>
  <c r="G96" i="29" s="1"/>
  <c r="I94" i="29"/>
  <c r="I95" i="29" s="1"/>
  <c r="H94" i="29"/>
  <c r="H95" i="29" s="1"/>
  <c r="H96" i="29" s="1"/>
  <c r="Z108" i="29"/>
  <c r="F39" i="26"/>
  <c r="F40" i="26" s="1"/>
  <c r="H39" i="32"/>
  <c r="H40" i="32" s="1"/>
  <c r="G39" i="25"/>
  <c r="G40" i="25" s="1"/>
  <c r="E39" i="32"/>
  <c r="E40" i="32" s="1"/>
  <c r="X88" i="21"/>
  <c r="B39" i="32"/>
  <c r="B40" i="32" s="1"/>
  <c r="B41" i="32" s="1"/>
  <c r="D39" i="32"/>
  <c r="D40" i="32" s="1"/>
  <c r="X104" i="21"/>
  <c r="X87" i="21"/>
  <c r="G39" i="26"/>
  <c r="G40" i="26" s="1"/>
  <c r="B39" i="26"/>
  <c r="B40" i="26" s="1"/>
  <c r="X101" i="21"/>
  <c r="X85" i="21"/>
  <c r="X107" i="21"/>
  <c r="C39" i="26"/>
  <c r="C40" i="26" s="1"/>
  <c r="C41" i="26" s="1"/>
  <c r="F39" i="32"/>
  <c r="F40" i="32" s="1"/>
  <c r="X99" i="21"/>
  <c r="D39" i="26"/>
  <c r="D40" i="26" s="1"/>
  <c r="D41" i="26" s="1"/>
  <c r="E39" i="26"/>
  <c r="E40" i="26" s="1"/>
  <c r="E41" i="26" s="1"/>
  <c r="G39" i="32"/>
  <c r="G40" i="32" s="1"/>
  <c r="F39" i="29"/>
  <c r="F40" i="29" s="1"/>
  <c r="F41" i="29" s="1"/>
  <c r="H39" i="26"/>
  <c r="H40" i="26" s="1"/>
  <c r="C39" i="32"/>
  <c r="C40" i="32" s="1"/>
  <c r="H39" i="25"/>
  <c r="H40" i="25" s="1"/>
  <c r="X89" i="21"/>
  <c r="X84" i="21"/>
  <c r="B93" i="32"/>
  <c r="Y84" i="32"/>
  <c r="I93" i="32"/>
  <c r="X96" i="21"/>
  <c r="X103" i="21"/>
  <c r="X105" i="21"/>
  <c r="AB107" i="20"/>
  <c r="AC107" i="20" s="1"/>
  <c r="AE107" i="20" s="1"/>
  <c r="D93" i="32"/>
  <c r="X100" i="21"/>
  <c r="E39" i="25"/>
  <c r="E40" i="25" s="1"/>
  <c r="X90" i="21"/>
  <c r="C93" i="32"/>
  <c r="X102" i="21"/>
  <c r="X95" i="21"/>
  <c r="F39" i="25"/>
  <c r="F40" i="25" s="1"/>
  <c r="F41" i="25" s="1"/>
  <c r="E93" i="32"/>
  <c r="AB87" i="20"/>
  <c r="AB91" i="20"/>
  <c r="AC91" i="20" s="1"/>
  <c r="AE91" i="20" s="1"/>
  <c r="AB94" i="20"/>
  <c r="AC94" i="20" s="1"/>
  <c r="AE94" i="20" s="1"/>
  <c r="AB99" i="20"/>
  <c r="AC99" i="20" s="1"/>
  <c r="AE99" i="20" s="1"/>
  <c r="AB88" i="20"/>
  <c r="AC88" i="20" s="1"/>
  <c r="AE88" i="20" s="1"/>
  <c r="AB92" i="20"/>
  <c r="AC92" i="20" s="1"/>
  <c r="AE92" i="20" s="1"/>
  <c r="AB96" i="20"/>
  <c r="AC96" i="20" s="1"/>
  <c r="AE96" i="20" s="1"/>
  <c r="AB103" i="20"/>
  <c r="AC103" i="20" s="1"/>
  <c r="AE103" i="20" s="1"/>
  <c r="AB89" i="20"/>
  <c r="AC89" i="20" s="1"/>
  <c r="AE89" i="20" s="1"/>
  <c r="AB93" i="20"/>
  <c r="AC93" i="20" s="1"/>
  <c r="AE93" i="20" s="1"/>
  <c r="AB85" i="20"/>
  <c r="AC85" i="20" s="1"/>
  <c r="AE85" i="20" s="1"/>
  <c r="AB86" i="20"/>
  <c r="AC86" i="20" s="1"/>
  <c r="AE86" i="20" s="1"/>
  <c r="AB97" i="20"/>
  <c r="AC97" i="20" s="1"/>
  <c r="AE97" i="20" s="1"/>
  <c r="AB105" i="20"/>
  <c r="AC105" i="20" s="1"/>
  <c r="AE105" i="20" s="1"/>
  <c r="AB106" i="20"/>
  <c r="AC106" i="20" s="1"/>
  <c r="AE106" i="20" s="1"/>
  <c r="AB98" i="20"/>
  <c r="AC98" i="20" s="1"/>
  <c r="AE98" i="20" s="1"/>
  <c r="AB90" i="20"/>
  <c r="AB95" i="20"/>
  <c r="AC95" i="20" s="1"/>
  <c r="AE95" i="20" s="1"/>
  <c r="AB101" i="20"/>
  <c r="AC101" i="20" s="1"/>
  <c r="AE101" i="20" s="1"/>
  <c r="AB100" i="20"/>
  <c r="AB102" i="20"/>
  <c r="AC102" i="20" s="1"/>
  <c r="AE102" i="20" s="1"/>
  <c r="AB104" i="20"/>
  <c r="AB84" i="20"/>
  <c r="X97" i="21"/>
  <c r="X94" i="21"/>
  <c r="X93" i="21"/>
  <c r="B39" i="25"/>
  <c r="B40" i="25" s="1"/>
  <c r="B41" i="25" s="1"/>
  <c r="G39" i="29"/>
  <c r="G40" i="29" s="1"/>
  <c r="G41" i="29" s="1"/>
  <c r="Y84" i="19"/>
  <c r="X106" i="21"/>
  <c r="C39" i="25"/>
  <c r="C40" i="25" s="1"/>
  <c r="C41" i="25" s="1"/>
  <c r="X98" i="21"/>
  <c r="F66" i="34"/>
  <c r="F67" i="34" s="1"/>
  <c r="F68" i="34" s="1"/>
  <c r="G41" i="19"/>
  <c r="Z4" i="32"/>
  <c r="Z13" i="32"/>
  <c r="Z26" i="32"/>
  <c r="Z8" i="32"/>
  <c r="Z20" i="32"/>
  <c r="Z19" i="32"/>
  <c r="Z6" i="32"/>
  <c r="Z24" i="32"/>
  <c r="Z11" i="32"/>
  <c r="Z5" i="32"/>
  <c r="Z22" i="32"/>
  <c r="Z9" i="32"/>
  <c r="Z10" i="32"/>
  <c r="Z21" i="32"/>
  <c r="Z3" i="32"/>
  <c r="Z25" i="32"/>
  <c r="Z18" i="32"/>
  <c r="Z27" i="32"/>
  <c r="Z16" i="32"/>
  <c r="Z17" i="32"/>
  <c r="Z23" i="32"/>
  <c r="Z14" i="32"/>
  <c r="Z7" i="32"/>
  <c r="Z15" i="32"/>
  <c r="Z12" i="32"/>
  <c r="B39" i="29"/>
  <c r="B40" i="29" s="1"/>
  <c r="D39" i="25"/>
  <c r="D40" i="25" s="1"/>
  <c r="D41" i="25" s="1"/>
  <c r="B93" i="27"/>
  <c r="H39" i="29"/>
  <c r="H40" i="29" s="1"/>
  <c r="AE97" i="12"/>
  <c r="C91" i="25"/>
  <c r="C92" i="25" s="1"/>
  <c r="C93" i="25" s="1"/>
  <c r="D91" i="25"/>
  <c r="D92" i="25" s="1"/>
  <c r="D93" i="25" s="1"/>
  <c r="I91" i="25"/>
  <c r="I92" i="25" s="1"/>
  <c r="F91" i="25"/>
  <c r="F92" i="25" s="1"/>
  <c r="E91" i="25"/>
  <c r="E92" i="25" s="1"/>
  <c r="G91" i="25"/>
  <c r="G92" i="25" s="1"/>
  <c r="B91" i="25"/>
  <c r="B92" i="25" s="1"/>
  <c r="Z27" i="19"/>
  <c r="Z10" i="19"/>
  <c r="Z23" i="19"/>
  <c r="Z19" i="19"/>
  <c r="Z8" i="19"/>
  <c r="Z24" i="19"/>
  <c r="Z26" i="19"/>
  <c r="Z9" i="19"/>
  <c r="Z16" i="19"/>
  <c r="Z12" i="19"/>
  <c r="Z25" i="19"/>
  <c r="Z5" i="19"/>
  <c r="Z15" i="19"/>
  <c r="Z22" i="19"/>
  <c r="Z14" i="19"/>
  <c r="Z18" i="19"/>
  <c r="Z6" i="19"/>
  <c r="Z3" i="19"/>
  <c r="Z11" i="19"/>
  <c r="Z20" i="19"/>
  <c r="Z4" i="19"/>
  <c r="Z17" i="19"/>
  <c r="Z21" i="19"/>
  <c r="Z13" i="19"/>
  <c r="Z7" i="19"/>
  <c r="C39" i="29"/>
  <c r="C40" i="29" s="1"/>
  <c r="C41" i="29" s="1"/>
  <c r="H91" i="25"/>
  <c r="H92" i="25" s="1"/>
  <c r="E39" i="29"/>
  <c r="E40" i="29" s="1"/>
  <c r="E65" i="8"/>
  <c r="D39" i="29"/>
  <c r="D40" i="29" s="1"/>
  <c r="D41" i="29" s="1"/>
  <c r="Z24" i="25"/>
  <c r="Z11" i="25"/>
  <c r="Z19" i="25"/>
  <c r="Z14" i="25"/>
  <c r="Z18" i="25"/>
  <c r="Z22" i="25"/>
  <c r="Z3" i="25"/>
  <c r="Z9" i="25"/>
  <c r="Z21" i="25"/>
  <c r="Z5" i="25"/>
  <c r="Z23" i="25"/>
  <c r="Z4" i="25"/>
  <c r="Z25" i="25"/>
  <c r="Z12" i="25"/>
  <c r="Z7" i="25"/>
  <c r="Z10" i="25"/>
  <c r="Z16" i="25"/>
  <c r="Z15" i="25"/>
  <c r="Z26" i="25"/>
  <c r="Z6" i="25"/>
  <c r="Z27" i="25"/>
  <c r="Z13" i="25"/>
  <c r="Z20" i="25"/>
  <c r="Z17" i="25"/>
  <c r="Z8" i="25"/>
  <c r="H93" i="27"/>
  <c r="X34" i="21"/>
  <c r="AC88" i="28"/>
  <c r="AE88" i="28" s="1"/>
  <c r="AC102" i="28"/>
  <c r="AE102" i="28" s="1"/>
  <c r="AC103" i="28"/>
  <c r="AE103" i="28" s="1"/>
  <c r="AC88" i="31"/>
  <c r="AE88" i="31" s="1"/>
  <c r="AC105" i="31"/>
  <c r="AE105" i="31" s="1"/>
  <c r="AC87" i="28"/>
  <c r="AE87" i="28" s="1"/>
  <c r="AC97" i="28"/>
  <c r="AE97" i="28" s="1"/>
  <c r="AC96" i="28"/>
  <c r="AE96" i="28" s="1"/>
  <c r="AC98" i="31"/>
  <c r="AE98" i="31" s="1"/>
  <c r="AC99" i="28"/>
  <c r="AE99" i="28" s="1"/>
  <c r="AC86" i="28"/>
  <c r="AE86" i="28" s="1"/>
  <c r="AC94" i="28"/>
  <c r="AE94" i="28" s="1"/>
  <c r="AC95" i="31"/>
  <c r="AE95" i="31" s="1"/>
  <c r="AC101" i="31"/>
  <c r="AE101" i="31" s="1"/>
  <c r="AC92" i="28"/>
  <c r="AE92" i="28" s="1"/>
  <c r="AC107" i="28"/>
  <c r="AE107" i="28" s="1"/>
  <c r="AC91" i="28"/>
  <c r="AE91" i="28" s="1"/>
  <c r="AC87" i="31"/>
  <c r="AE87" i="31" s="1"/>
  <c r="AC103" i="31"/>
  <c r="AE103" i="31" s="1"/>
  <c r="AC89" i="28"/>
  <c r="AE89" i="28" s="1"/>
  <c r="AC100" i="28"/>
  <c r="AE100" i="28" s="1"/>
  <c r="AC93" i="28"/>
  <c r="AE93" i="28" s="1"/>
  <c r="AC94" i="31"/>
  <c r="AE94" i="31" s="1"/>
  <c r="X35" i="21"/>
  <c r="AC98" i="28"/>
  <c r="AE98" i="28" s="1"/>
  <c r="AC90" i="28"/>
  <c r="AE90" i="28" s="1"/>
  <c r="AC95" i="28"/>
  <c r="AE95" i="28" s="1"/>
  <c r="AC86" i="31"/>
  <c r="AE86" i="31" s="1"/>
  <c r="AC96" i="31"/>
  <c r="AE96" i="31" s="1"/>
  <c r="AC85" i="28"/>
  <c r="AE85" i="28" s="1"/>
  <c r="AC106" i="28"/>
  <c r="AE106" i="28" s="1"/>
  <c r="AC105" i="28"/>
  <c r="AE105" i="28" s="1"/>
  <c r="AC101" i="28"/>
  <c r="AE101" i="28" s="1"/>
  <c r="Z108" i="28"/>
  <c r="AC84" i="28"/>
  <c r="AC104" i="28"/>
  <c r="AE104" i="28" s="1"/>
  <c r="AC89" i="31"/>
  <c r="AE89" i="31" s="1"/>
  <c r="X33" i="21"/>
  <c r="E68" i="50"/>
  <c r="X32" i="21"/>
  <c r="X43" i="21"/>
  <c r="E66" i="20"/>
  <c r="E67" i="20" s="1"/>
  <c r="E68" i="20" s="1"/>
  <c r="D66" i="20"/>
  <c r="D67" i="20" s="1"/>
  <c r="D68" i="20" s="1"/>
  <c r="C66" i="20"/>
  <c r="C67" i="20" s="1"/>
  <c r="C68" i="20" s="1"/>
  <c r="F66" i="20"/>
  <c r="F67" i="20" s="1"/>
  <c r="F68" i="20" s="1"/>
  <c r="B66" i="20"/>
  <c r="B67" i="20" s="1"/>
  <c r="G66" i="20"/>
  <c r="G67" i="20" s="1"/>
  <c r="AC59" i="29"/>
  <c r="AE59" i="29" s="1"/>
  <c r="E65" i="5"/>
  <c r="G66" i="22"/>
  <c r="G67" i="22" s="1"/>
  <c r="E66" i="22"/>
  <c r="E67" i="22" s="1"/>
  <c r="E68" i="22" s="1"/>
  <c r="F66" i="22"/>
  <c r="F67" i="22" s="1"/>
  <c r="F68" i="22" s="1"/>
  <c r="B66" i="22"/>
  <c r="B67" i="22" s="1"/>
  <c r="D66" i="22"/>
  <c r="D67" i="22" s="1"/>
  <c r="D68" i="22" s="1"/>
  <c r="C66" i="22"/>
  <c r="C67" i="22" s="1"/>
  <c r="C68" i="22" s="1"/>
  <c r="AB59" i="32"/>
  <c r="AB54" i="32"/>
  <c r="AB57" i="32"/>
  <c r="AB58" i="32"/>
  <c r="AB55" i="32"/>
  <c r="AB56" i="32"/>
  <c r="Z54" i="32"/>
  <c r="Z55" i="32"/>
  <c r="Z59" i="32"/>
  <c r="Z56" i="32"/>
  <c r="AC58" i="29"/>
  <c r="AE58" i="29" s="1"/>
  <c r="G66" i="19"/>
  <c r="G67" i="19" s="1"/>
  <c r="F66" i="19"/>
  <c r="F67" i="19" s="1"/>
  <c r="F68" i="19" s="1"/>
  <c r="E66" i="19"/>
  <c r="E67" i="19" s="1"/>
  <c r="E68" i="19" s="1"/>
  <c r="B66" i="19"/>
  <c r="B67" i="19" s="1"/>
  <c r="D66" i="19"/>
  <c r="D67" i="19" s="1"/>
  <c r="D68" i="19" s="1"/>
  <c r="C66" i="19"/>
  <c r="C67" i="19" s="1"/>
  <c r="C68" i="19" s="1"/>
  <c r="AC58" i="25"/>
  <c r="AE58" i="25" s="1"/>
  <c r="AC56" i="29"/>
  <c r="AE56" i="29" s="1"/>
  <c r="AC55" i="29"/>
  <c r="AE55" i="29" s="1"/>
  <c r="AC54" i="25"/>
  <c r="AE54" i="25" s="1"/>
  <c r="Z60" i="25"/>
  <c r="E66" i="27"/>
  <c r="E67" i="27" s="1"/>
  <c r="E68" i="27" s="1"/>
  <c r="C66" i="27"/>
  <c r="C67" i="27" s="1"/>
  <c r="C68" i="27" s="1"/>
  <c r="D66" i="27"/>
  <c r="D67" i="27" s="1"/>
  <c r="D68" i="27" s="1"/>
  <c r="B66" i="27"/>
  <c r="B67" i="27" s="1"/>
  <c r="F66" i="27"/>
  <c r="F67" i="27" s="1"/>
  <c r="F68" i="27" s="1"/>
  <c r="G66" i="27"/>
  <c r="G67" i="27" s="1"/>
  <c r="AC54" i="29"/>
  <c r="AE54" i="29" s="1"/>
  <c r="Z60" i="29"/>
  <c r="AC55" i="25"/>
  <c r="AE55" i="25" s="1"/>
  <c r="AC57" i="29"/>
  <c r="AE57" i="29" s="1"/>
  <c r="AC59" i="25"/>
  <c r="AE59" i="25" s="1"/>
  <c r="AC56" i="25"/>
  <c r="AE56" i="25" s="1"/>
  <c r="AE54" i="27"/>
  <c r="G66" i="30"/>
  <c r="G67" i="30" s="1"/>
  <c r="E66" i="30"/>
  <c r="E67" i="30" s="1"/>
  <c r="E68" i="30" s="1"/>
  <c r="F66" i="30"/>
  <c r="F67" i="30" s="1"/>
  <c r="F68" i="30" s="1"/>
  <c r="D66" i="30"/>
  <c r="D67" i="30" s="1"/>
  <c r="D68" i="30" s="1"/>
  <c r="C66" i="30"/>
  <c r="C67" i="30" s="1"/>
  <c r="C68" i="30" s="1"/>
  <c r="B66" i="30"/>
  <c r="B67" i="30" s="1"/>
  <c r="AC57" i="25"/>
  <c r="AE57" i="25" s="1"/>
  <c r="AD54" i="50"/>
  <c r="F65" i="5"/>
  <c r="F68" i="50"/>
  <c r="G65" i="5"/>
  <c r="X54" i="2"/>
  <c r="G68" i="50"/>
  <c r="AC54" i="51"/>
  <c r="B66" i="51" s="1"/>
  <c r="B67" i="51" s="1"/>
  <c r="H97" i="50"/>
  <c r="H98" i="50" s="1"/>
  <c r="H99" i="50" s="1"/>
  <c r="AH38" i="51"/>
  <c r="AJ38" i="51" s="1"/>
  <c r="AG90" i="51"/>
  <c r="AG97" i="51"/>
  <c r="AG107" i="51"/>
  <c r="AG105" i="51"/>
  <c r="AG86" i="51"/>
  <c r="AG84" i="51"/>
  <c r="AG88" i="51"/>
  <c r="AG89" i="51"/>
  <c r="AG102" i="51"/>
  <c r="AG99" i="51"/>
  <c r="AG87" i="51"/>
  <c r="AG94" i="51"/>
  <c r="AH94" i="51" s="1"/>
  <c r="AJ94" i="51" s="1"/>
  <c r="AG96" i="51"/>
  <c r="AG92" i="51"/>
  <c r="AH92" i="51" s="1"/>
  <c r="AJ92" i="51" s="1"/>
  <c r="AG101" i="51"/>
  <c r="AG95" i="51"/>
  <c r="AG93" i="51"/>
  <c r="AH93" i="51" s="1"/>
  <c r="AJ93" i="51" s="1"/>
  <c r="AG85" i="51"/>
  <c r="AG98" i="51"/>
  <c r="AG100" i="51"/>
  <c r="AG104" i="51"/>
  <c r="AG103" i="51"/>
  <c r="AG91" i="51"/>
  <c r="AH91" i="51" s="1"/>
  <c r="AJ91" i="51" s="1"/>
  <c r="AG106" i="51"/>
  <c r="AH33" i="51"/>
  <c r="AJ33" i="51" s="1"/>
  <c r="AH43" i="51"/>
  <c r="AJ43" i="51"/>
  <c r="AH34" i="51"/>
  <c r="AJ34" i="51" s="1"/>
  <c r="D65" i="8"/>
  <c r="X101" i="11"/>
  <c r="AH37" i="51"/>
  <c r="AJ37" i="51" s="1"/>
  <c r="AH32" i="51"/>
  <c r="AJ32" i="51" s="1"/>
  <c r="AE44" i="51"/>
  <c r="AH35" i="51" s="1"/>
  <c r="AJ35" i="51" s="1"/>
  <c r="AH36" i="51"/>
  <c r="AJ36" i="51" s="1"/>
  <c r="G65" i="8"/>
  <c r="AG55" i="50"/>
  <c r="AJ92" i="50"/>
  <c r="Y54" i="8"/>
  <c r="U44" i="6"/>
  <c r="X33" i="6" s="1"/>
  <c r="AJ32" i="50"/>
  <c r="E45" i="50"/>
  <c r="E46" i="50" s="1"/>
  <c r="E47" i="50" s="1"/>
  <c r="F45" i="50"/>
  <c r="F46" i="50" s="1"/>
  <c r="F47" i="50" s="1"/>
  <c r="D45" i="50"/>
  <c r="D46" i="50" s="1"/>
  <c r="D47" i="50" s="1"/>
  <c r="C45" i="50"/>
  <c r="C46" i="50" s="1"/>
  <c r="C47" i="50" s="1"/>
  <c r="B45" i="50"/>
  <c r="B46" i="50" s="1"/>
  <c r="H45" i="50"/>
  <c r="H46" i="50" s="1"/>
  <c r="G45" i="50"/>
  <c r="G46" i="50" s="1"/>
  <c r="G47" i="50" s="1"/>
  <c r="F65" i="8"/>
  <c r="AC54" i="48"/>
  <c r="E66" i="48" s="1"/>
  <c r="E67" i="48" s="1"/>
  <c r="C97" i="50"/>
  <c r="C98" i="50" s="1"/>
  <c r="C99" i="50" s="1"/>
  <c r="B97" i="50"/>
  <c r="B98" i="50" s="1"/>
  <c r="G97" i="50"/>
  <c r="G98" i="50" s="1"/>
  <c r="G99" i="50" s="1"/>
  <c r="I97" i="50"/>
  <c r="I98" i="50" s="1"/>
  <c r="F97" i="50"/>
  <c r="F98" i="50" s="1"/>
  <c r="F99" i="50" s="1"/>
  <c r="E97" i="50"/>
  <c r="E98" i="50" s="1"/>
  <c r="E99" i="50" s="1"/>
  <c r="D97" i="50"/>
  <c r="D98" i="50" s="1"/>
  <c r="D99" i="50" s="1"/>
  <c r="X100" i="11"/>
  <c r="Z100" i="11" s="1"/>
  <c r="AC106" i="49"/>
  <c r="AC98" i="34"/>
  <c r="AE93" i="13"/>
  <c r="U108" i="11"/>
  <c r="X92" i="11" s="1"/>
  <c r="AC99" i="49"/>
  <c r="U42" i="5"/>
  <c r="AC87" i="12"/>
  <c r="AC89" i="49"/>
  <c r="B94" i="48"/>
  <c r="B95" i="48" s="1"/>
  <c r="B96" i="48" s="1"/>
  <c r="C94" i="48"/>
  <c r="C95" i="48" s="1"/>
  <c r="C96" i="48" s="1"/>
  <c r="AE104" i="13"/>
  <c r="H94" i="48"/>
  <c r="H95" i="48" s="1"/>
  <c r="D94" i="48"/>
  <c r="D95" i="48" s="1"/>
  <c r="E94" i="48"/>
  <c r="E95" i="48" s="1"/>
  <c r="E65" i="6"/>
  <c r="AC43" i="48"/>
  <c r="AC36" i="48"/>
  <c r="AC37" i="48"/>
  <c r="AC32" i="48"/>
  <c r="AC34" i="48"/>
  <c r="AC35" i="48"/>
  <c r="AC33" i="48"/>
  <c r="AC106" i="34"/>
  <c r="AC101" i="49"/>
  <c r="AC97" i="49"/>
  <c r="AC96" i="49"/>
  <c r="AC102" i="49"/>
  <c r="AC90" i="49"/>
  <c r="AC103" i="49"/>
  <c r="X43" i="11"/>
  <c r="D65" i="6"/>
  <c r="U39" i="5"/>
  <c r="X36" i="6"/>
  <c r="AC56" i="49"/>
  <c r="AC94" i="49"/>
  <c r="F94" i="48"/>
  <c r="F95" i="48" s="1"/>
  <c r="X40" i="11"/>
  <c r="AC100" i="49"/>
  <c r="AC84" i="49"/>
  <c r="U35" i="5"/>
  <c r="X39" i="11"/>
  <c r="G94" i="48"/>
  <c r="G95" i="48" s="1"/>
  <c r="G96" i="48" s="1"/>
  <c r="X34" i="11"/>
  <c r="Z54" i="8"/>
  <c r="AC86" i="49"/>
  <c r="F42" i="49"/>
  <c r="F43" i="49" s="1"/>
  <c r="F44" i="49" s="1"/>
  <c r="X42" i="11"/>
  <c r="AC107" i="49"/>
  <c r="X41" i="11"/>
  <c r="U91" i="5"/>
  <c r="X35" i="11"/>
  <c r="Z57" i="5"/>
  <c r="AC57" i="49"/>
  <c r="AC105" i="49"/>
  <c r="AC85" i="49"/>
  <c r="I94" i="48"/>
  <c r="I95" i="48" s="1"/>
  <c r="X32" i="11"/>
  <c r="Z57" i="7"/>
  <c r="U34" i="5"/>
  <c r="U97" i="4"/>
  <c r="U88" i="5"/>
  <c r="Z56" i="5"/>
  <c r="U40" i="5"/>
  <c r="G65" i="6"/>
  <c r="U87" i="5"/>
  <c r="U43" i="5"/>
  <c r="U41" i="5"/>
  <c r="C65" i="9"/>
  <c r="X32" i="6"/>
  <c r="Y8" i="6" s="1"/>
  <c r="Y9" i="6" s="1"/>
  <c r="X43" i="6"/>
  <c r="Z55" i="8"/>
  <c r="U37" i="5"/>
  <c r="Z58" i="5"/>
  <c r="C42" i="49"/>
  <c r="C43" i="49" s="1"/>
  <c r="D65" i="9"/>
  <c r="C65" i="6"/>
  <c r="AC99" i="34"/>
  <c r="AC107" i="34"/>
  <c r="X55" i="2"/>
  <c r="D42" i="49"/>
  <c r="D43" i="49" s="1"/>
  <c r="X34" i="6"/>
  <c r="X39" i="6"/>
  <c r="AC59" i="49"/>
  <c r="AC85" i="34"/>
  <c r="AC100" i="34"/>
  <c r="AC93" i="34"/>
  <c r="AC88" i="34"/>
  <c r="Y54" i="6"/>
  <c r="AE106" i="13"/>
  <c r="X59" i="4"/>
  <c r="X58" i="2"/>
  <c r="AC104" i="49"/>
  <c r="Z58" i="6"/>
  <c r="E42" i="49"/>
  <c r="E43" i="49" s="1"/>
  <c r="X40" i="6"/>
  <c r="X38" i="6"/>
  <c r="AC55" i="49"/>
  <c r="AC89" i="34"/>
  <c r="AC101" i="34"/>
  <c r="AC97" i="34"/>
  <c r="U35" i="2"/>
  <c r="U38" i="2"/>
  <c r="U36" i="2"/>
  <c r="X56" i="2"/>
  <c r="B42" i="49"/>
  <c r="B43" i="49" s="1"/>
  <c r="Z58" i="11"/>
  <c r="Z56" i="11"/>
  <c r="Z59" i="11"/>
  <c r="AC103" i="34"/>
  <c r="AC105" i="34"/>
  <c r="AC91" i="34"/>
  <c r="AC94" i="34"/>
  <c r="AC84" i="12"/>
  <c r="I94" i="12" s="1"/>
  <c r="I95" i="12" s="1"/>
  <c r="U91" i="4"/>
  <c r="X56" i="4"/>
  <c r="AC87" i="49"/>
  <c r="X57" i="4"/>
  <c r="AC98" i="49"/>
  <c r="H42" i="49"/>
  <c r="H43" i="49" s="1"/>
  <c r="AC88" i="49"/>
  <c r="AC90" i="34"/>
  <c r="U84" i="4"/>
  <c r="U87" i="2"/>
  <c r="U88" i="2"/>
  <c r="U90" i="2"/>
  <c r="AC87" i="34"/>
  <c r="AC102" i="34"/>
  <c r="Z55" i="7"/>
  <c r="Z56" i="7"/>
  <c r="Z58" i="7"/>
  <c r="X55" i="4"/>
  <c r="AE105" i="13"/>
  <c r="G42" i="49"/>
  <c r="G43" i="49" s="1"/>
  <c r="G44" i="49" s="1"/>
  <c r="X35" i="6"/>
  <c r="X37" i="6"/>
  <c r="AC86" i="34"/>
  <c r="AC107" i="14"/>
  <c r="U106" i="2"/>
  <c r="AE92" i="13"/>
  <c r="AC91" i="14"/>
  <c r="AC107" i="13"/>
  <c r="AE107" i="13" s="1"/>
  <c r="AC101" i="13"/>
  <c r="AE101" i="13" s="1"/>
  <c r="I94" i="17"/>
  <c r="I95" i="17" s="1"/>
  <c r="G94" i="17"/>
  <c r="G95" i="17" s="1"/>
  <c r="G96" i="17" s="1"/>
  <c r="F94" i="17"/>
  <c r="F95" i="17" s="1"/>
  <c r="F96" i="17" s="1"/>
  <c r="D94" i="17"/>
  <c r="D95" i="17" s="1"/>
  <c r="D96" i="17" s="1"/>
  <c r="B94" i="17"/>
  <c r="B95" i="17" s="1"/>
  <c r="E94" i="17"/>
  <c r="E95" i="17" s="1"/>
  <c r="E96" i="17" s="1"/>
  <c r="C94" i="17"/>
  <c r="C95" i="17" s="1"/>
  <c r="C96" i="17" s="1"/>
  <c r="AE105" i="12"/>
  <c r="AE99" i="12"/>
  <c r="AE95" i="12"/>
  <c r="F94" i="18"/>
  <c r="F95" i="18" s="1"/>
  <c r="F96" i="18" s="1"/>
  <c r="E94" i="18"/>
  <c r="E95" i="18" s="1"/>
  <c r="E96" i="18" s="1"/>
  <c r="I94" i="18"/>
  <c r="I95" i="18" s="1"/>
  <c r="D94" i="18"/>
  <c r="D95" i="18" s="1"/>
  <c r="D96" i="18" s="1"/>
  <c r="G94" i="18"/>
  <c r="G95" i="18" s="1"/>
  <c r="G96" i="18" s="1"/>
  <c r="C94" i="18"/>
  <c r="C95" i="18" s="1"/>
  <c r="C96" i="18" s="1"/>
  <c r="B94" i="18"/>
  <c r="B95" i="18" s="1"/>
  <c r="AE85" i="13"/>
  <c r="AC85" i="13"/>
  <c r="I94" i="15"/>
  <c r="I95" i="15" s="1"/>
  <c r="F94" i="15"/>
  <c r="F95" i="15" s="1"/>
  <c r="F96" i="15" s="1"/>
  <c r="B94" i="15"/>
  <c r="B95" i="15" s="1"/>
  <c r="C94" i="15"/>
  <c r="C95" i="15" s="1"/>
  <c r="C96" i="15" s="1"/>
  <c r="E94" i="15"/>
  <c r="E95" i="15" s="1"/>
  <c r="E96" i="15" s="1"/>
  <c r="G94" i="15"/>
  <c r="G95" i="15" s="1"/>
  <c r="G96" i="15" s="1"/>
  <c r="D94" i="15"/>
  <c r="D95" i="15" s="1"/>
  <c r="D96" i="15" s="1"/>
  <c r="AC96" i="14"/>
  <c r="AE96" i="14" s="1"/>
  <c r="AE100" i="13"/>
  <c r="AE104" i="12"/>
  <c r="AE103" i="12"/>
  <c r="AE84" i="18"/>
  <c r="H94" i="15"/>
  <c r="H95" i="15" s="1"/>
  <c r="H96" i="15" s="1"/>
  <c r="AC88" i="13"/>
  <c r="AE88" i="13" s="1"/>
  <c r="AC87" i="13"/>
  <c r="AE87" i="13" s="1"/>
  <c r="AE84" i="15"/>
  <c r="AE102" i="14"/>
  <c r="AE99" i="14"/>
  <c r="AC103" i="13"/>
  <c r="AE103" i="13" s="1"/>
  <c r="AC96" i="13"/>
  <c r="AE96" i="13"/>
  <c r="AE89" i="13"/>
  <c r="AC89" i="13"/>
  <c r="Z108" i="14"/>
  <c r="AE86" i="13"/>
  <c r="H94" i="18"/>
  <c r="H95" i="18" s="1"/>
  <c r="H96" i="18" s="1"/>
  <c r="Z108" i="13"/>
  <c r="AE84" i="13"/>
  <c r="AC84" i="13"/>
  <c r="H94" i="17"/>
  <c r="H95" i="17" s="1"/>
  <c r="H96" i="17" s="1"/>
  <c r="AE91" i="13"/>
  <c r="AE90" i="14"/>
  <c r="AE84" i="14"/>
  <c r="AE100" i="14"/>
  <c r="Z108" i="12"/>
  <c r="AE91" i="18"/>
  <c r="AC90" i="13"/>
  <c r="AE90" i="13" s="1"/>
  <c r="AC102" i="13"/>
  <c r="AE102" i="13"/>
  <c r="AE95" i="13"/>
  <c r="AE100" i="12"/>
  <c r="AE94" i="13"/>
  <c r="AC90" i="12"/>
  <c r="AE90" i="12" s="1"/>
  <c r="AC57" i="13"/>
  <c r="AE57" i="13" s="1"/>
  <c r="AC56" i="14"/>
  <c r="AE56" i="14" s="1"/>
  <c r="AC55" i="13"/>
  <c r="AE55" i="13" s="1"/>
  <c r="F66" i="16"/>
  <c r="F67" i="16" s="1"/>
  <c r="F68" i="16" s="1"/>
  <c r="C66" i="16"/>
  <c r="C67" i="16" s="1"/>
  <c r="C68" i="16" s="1"/>
  <c r="G66" i="16"/>
  <c r="G67" i="16" s="1"/>
  <c r="D66" i="16"/>
  <c r="D67" i="16" s="1"/>
  <c r="D68" i="16" s="1"/>
  <c r="E66" i="16"/>
  <c r="E67" i="16" s="1"/>
  <c r="E68" i="16" s="1"/>
  <c r="B66" i="16"/>
  <c r="B67" i="16" s="1"/>
  <c r="AC58" i="14"/>
  <c r="AE58" i="14" s="1"/>
  <c r="AC58" i="13"/>
  <c r="AE58" i="13" s="1"/>
  <c r="AC57" i="14"/>
  <c r="AE57" i="14"/>
  <c r="AC54" i="13"/>
  <c r="AE54" i="13" s="1"/>
  <c r="Z60" i="13"/>
  <c r="AC59" i="14"/>
  <c r="AE59" i="14" s="1"/>
  <c r="AC56" i="13"/>
  <c r="AE56" i="13" s="1"/>
  <c r="F66" i="17"/>
  <c r="F67" i="17" s="1"/>
  <c r="F68" i="17" s="1"/>
  <c r="E66" i="17"/>
  <c r="E67" i="17" s="1"/>
  <c r="E68" i="17" s="1"/>
  <c r="B66" i="17"/>
  <c r="B67" i="17" s="1"/>
  <c r="D66" i="17"/>
  <c r="D67" i="17" s="1"/>
  <c r="D68" i="17" s="1"/>
  <c r="C66" i="17"/>
  <c r="C67" i="17" s="1"/>
  <c r="C68" i="17" s="1"/>
  <c r="G66" i="17"/>
  <c r="G67" i="17" s="1"/>
  <c r="AC54" i="14"/>
  <c r="AE54" i="14" s="1"/>
  <c r="Z60" i="14"/>
  <c r="AC55" i="14"/>
  <c r="AE55" i="14" s="1"/>
  <c r="D66" i="18"/>
  <c r="D67" i="18" s="1"/>
  <c r="D68" i="18" s="1"/>
  <c r="C66" i="18"/>
  <c r="C67" i="18" s="1"/>
  <c r="C68" i="18" s="1"/>
  <c r="G66" i="18"/>
  <c r="G67" i="18" s="1"/>
  <c r="F66" i="18"/>
  <c r="F67" i="18" s="1"/>
  <c r="F68" i="18" s="1"/>
  <c r="E66" i="18"/>
  <c r="E67" i="18" s="1"/>
  <c r="E68" i="18" s="1"/>
  <c r="B66" i="18"/>
  <c r="B67" i="18" s="1"/>
  <c r="AC59" i="13"/>
  <c r="AE59" i="13" s="1"/>
  <c r="W38" i="5"/>
  <c r="AC85" i="12"/>
  <c r="AE88" i="12"/>
  <c r="AE85" i="12"/>
  <c r="AC96" i="12"/>
  <c r="AE96" i="12" s="1"/>
  <c r="AC55" i="12"/>
  <c r="AE55" i="12" s="1"/>
  <c r="AE102" i="12"/>
  <c r="AC59" i="12"/>
  <c r="AE59" i="12" s="1"/>
  <c r="AC88" i="12"/>
  <c r="AC57" i="12"/>
  <c r="AE57" i="12" s="1"/>
  <c r="AC54" i="12"/>
  <c r="AE54" i="12" s="1"/>
  <c r="Z60" i="12"/>
  <c r="AC89" i="12"/>
  <c r="AE89" i="12" s="1"/>
  <c r="AC58" i="12"/>
  <c r="AE58" i="12" s="1"/>
  <c r="AC56" i="12"/>
  <c r="AE56" i="12" s="1"/>
  <c r="W100" i="2"/>
  <c r="AG102" i="16"/>
  <c r="AG104" i="16"/>
  <c r="AH104" i="16" s="1"/>
  <c r="AJ104" i="16" s="1"/>
  <c r="AG94" i="16"/>
  <c r="AH94" i="16" s="1"/>
  <c r="AJ94" i="16" s="1"/>
  <c r="W36" i="5"/>
  <c r="AG99" i="16"/>
  <c r="AH99" i="16" s="1"/>
  <c r="AJ99" i="16" s="1"/>
  <c r="AG87" i="16"/>
  <c r="AH87" i="16" s="1"/>
  <c r="AG103" i="16"/>
  <c r="AH103" i="16" s="1"/>
  <c r="AG106" i="16"/>
  <c r="AH106" i="16" s="1"/>
  <c r="AG96" i="16"/>
  <c r="AH96" i="16" s="1"/>
  <c r="AJ96" i="16" s="1"/>
  <c r="AG92" i="16"/>
  <c r="AH92" i="16" s="1"/>
  <c r="AG88" i="16"/>
  <c r="AH88" i="16" s="1"/>
  <c r="AG84" i="16"/>
  <c r="AH84" i="16" s="1"/>
  <c r="AJ84" i="16" s="1"/>
  <c r="AG97" i="16"/>
  <c r="AH97" i="16" s="1"/>
  <c r="AJ97" i="16" s="1"/>
  <c r="AG86" i="16"/>
  <c r="AH86" i="16" s="1"/>
  <c r="W41" i="5"/>
  <c r="W35" i="5"/>
  <c r="C31" i="39"/>
  <c r="C34" i="39"/>
  <c r="C38" i="39"/>
  <c r="C37" i="39"/>
  <c r="C33" i="39"/>
  <c r="C39" i="39"/>
  <c r="C40" i="39"/>
  <c r="C35" i="39"/>
  <c r="C29" i="39"/>
  <c r="C36" i="39"/>
  <c r="C32" i="39"/>
  <c r="W40" i="5"/>
  <c r="U94" i="2"/>
  <c r="U99" i="2"/>
  <c r="W43" i="5"/>
  <c r="W98" i="4"/>
  <c r="W89" i="5"/>
  <c r="W32" i="5"/>
  <c r="X32" i="5" s="1"/>
  <c r="W39" i="5"/>
  <c r="M3" i="40"/>
  <c r="M3" i="39"/>
  <c r="W100" i="5"/>
  <c r="W34" i="5"/>
  <c r="W90" i="5"/>
  <c r="W103" i="5"/>
  <c r="U103" i="2"/>
  <c r="W107" i="2"/>
  <c r="W98" i="2"/>
  <c r="Y54" i="9"/>
  <c r="W87" i="4"/>
  <c r="W96" i="2"/>
  <c r="W85" i="4"/>
  <c r="W105" i="4"/>
  <c r="U44" i="10"/>
  <c r="X34" i="10" s="1"/>
  <c r="W92" i="2"/>
  <c r="W106" i="4"/>
  <c r="AC40" i="28"/>
  <c r="AE40" i="28" s="1"/>
  <c r="AC36" i="18"/>
  <c r="AE36" i="18" s="1"/>
  <c r="U84" i="2"/>
  <c r="Z44" i="28"/>
  <c r="AC32" i="28"/>
  <c r="AE32" i="28" s="1"/>
  <c r="AC8" i="28"/>
  <c r="AC9" i="28" s="1"/>
  <c r="AC39" i="28"/>
  <c r="AE39" i="28" s="1"/>
  <c r="U98" i="2"/>
  <c r="AC43" i="30"/>
  <c r="AE43" i="30" s="1"/>
  <c r="AC40" i="20"/>
  <c r="AE40" i="20" s="1"/>
  <c r="AC38" i="20"/>
  <c r="AE38" i="20" s="1"/>
  <c r="U92" i="2"/>
  <c r="U88" i="4"/>
  <c r="U102" i="4"/>
  <c r="W103" i="4"/>
  <c r="W90" i="4"/>
  <c r="W101" i="4"/>
  <c r="X101" i="4" s="1"/>
  <c r="Z101" i="4" s="1"/>
  <c r="AC35" i="31"/>
  <c r="AE35" i="31" s="1"/>
  <c r="AC32" i="31"/>
  <c r="AE32" i="31" s="1"/>
  <c r="AC8" i="31"/>
  <c r="AC9" i="31" s="1"/>
  <c r="Z44" i="31"/>
  <c r="AC37" i="18"/>
  <c r="AE37" i="18" s="1"/>
  <c r="AC39" i="18"/>
  <c r="AE39" i="18"/>
  <c r="AC42" i="22"/>
  <c r="AE42" i="22" s="1"/>
  <c r="AB54" i="5"/>
  <c r="AB57" i="5"/>
  <c r="AB55" i="5"/>
  <c r="AC55" i="5" s="1"/>
  <c r="AE55" i="5" s="1"/>
  <c r="AB56" i="5"/>
  <c r="Z59" i="5"/>
  <c r="AB58" i="5"/>
  <c r="AB59" i="5"/>
  <c r="AC34" i="17"/>
  <c r="AE34" i="17" s="1"/>
  <c r="AC33" i="27"/>
  <c r="AE33" i="27" s="1"/>
  <c r="AC40" i="27"/>
  <c r="AE40" i="27" s="1"/>
  <c r="U104" i="5"/>
  <c r="U107" i="5"/>
  <c r="W101" i="5"/>
  <c r="W96" i="5"/>
  <c r="W86" i="5"/>
  <c r="W106" i="2"/>
  <c r="W104" i="2"/>
  <c r="AC40" i="15"/>
  <c r="AE40" i="15" s="1"/>
  <c r="AE37" i="16"/>
  <c r="AC37" i="16"/>
  <c r="AC35" i="16"/>
  <c r="AE35" i="16" s="1"/>
  <c r="E65" i="9"/>
  <c r="AC36" i="28"/>
  <c r="AE36" i="28" s="1"/>
  <c r="I96" i="16"/>
  <c r="AG93" i="16" s="1"/>
  <c r="AD84" i="16"/>
  <c r="AC40" i="30"/>
  <c r="AE40" i="30" s="1"/>
  <c r="AC39" i="20"/>
  <c r="AE39" i="20" s="1"/>
  <c r="AC43" i="31"/>
  <c r="AE43" i="31" s="1"/>
  <c r="U108" i="10"/>
  <c r="X89" i="10" s="1"/>
  <c r="AC43" i="15"/>
  <c r="AE43" i="15" s="1"/>
  <c r="AC41" i="16"/>
  <c r="AE41" i="16" s="1"/>
  <c r="AC36" i="16"/>
  <c r="AE36" i="16" s="1"/>
  <c r="W102" i="2"/>
  <c r="AC41" i="28"/>
  <c r="AE41" i="28" s="1"/>
  <c r="AC34" i="28"/>
  <c r="AE34" i="28" s="1"/>
  <c r="U38" i="5"/>
  <c r="W42" i="5"/>
  <c r="W33" i="5"/>
  <c r="X33" i="5" s="1"/>
  <c r="Z33" i="5" s="1"/>
  <c r="E63" i="10"/>
  <c r="E64" i="10" s="1"/>
  <c r="C63" i="10"/>
  <c r="C64" i="10" s="1"/>
  <c r="F63" i="10"/>
  <c r="F64" i="10" s="1"/>
  <c r="D63" i="10"/>
  <c r="D64" i="10" s="1"/>
  <c r="B63" i="10"/>
  <c r="B64" i="10" s="1"/>
  <c r="G63" i="10"/>
  <c r="G64" i="10" s="1"/>
  <c r="W36" i="4"/>
  <c r="W34" i="4"/>
  <c r="W39" i="4"/>
  <c r="W33" i="4"/>
  <c r="W35" i="4"/>
  <c r="W43" i="4"/>
  <c r="W38" i="4"/>
  <c r="W41" i="4"/>
  <c r="W37" i="4"/>
  <c r="W42" i="4"/>
  <c r="W32" i="4"/>
  <c r="W40" i="4"/>
  <c r="X40" i="4" s="1"/>
  <c r="Z40" i="4" s="1"/>
  <c r="U35" i="4"/>
  <c r="U41" i="4"/>
  <c r="U37" i="4"/>
  <c r="U36" i="4"/>
  <c r="U38" i="4"/>
  <c r="U42" i="4"/>
  <c r="U39" i="4"/>
  <c r="U32" i="4"/>
  <c r="U34" i="4"/>
  <c r="U43" i="4"/>
  <c r="U33" i="4"/>
  <c r="AC36" i="30"/>
  <c r="AE36" i="30" s="1"/>
  <c r="AC38" i="30"/>
  <c r="AE38" i="30" s="1"/>
  <c r="AC36" i="20"/>
  <c r="AE36" i="20" s="1"/>
  <c r="AC35" i="20"/>
  <c r="AE35" i="20" s="1"/>
  <c r="U97" i="2"/>
  <c r="U100" i="4"/>
  <c r="U92" i="4"/>
  <c r="U107" i="4"/>
  <c r="W91" i="4"/>
  <c r="W86" i="4"/>
  <c r="W104" i="4"/>
  <c r="AC40" i="31"/>
  <c r="AE40" i="31" s="1"/>
  <c r="AC36" i="31"/>
  <c r="AE36" i="31" s="1"/>
  <c r="U44" i="9"/>
  <c r="X42" i="9" s="1"/>
  <c r="AC35" i="18"/>
  <c r="AE35" i="18" s="1"/>
  <c r="AC34" i="22"/>
  <c r="AE34" i="22" s="1"/>
  <c r="W95" i="2"/>
  <c r="AC40" i="17"/>
  <c r="AE40" i="17"/>
  <c r="AC38" i="17"/>
  <c r="AE38" i="17" s="1"/>
  <c r="AC36" i="27"/>
  <c r="AE36" i="27" s="1"/>
  <c r="AC34" i="27"/>
  <c r="AE34" i="27" s="1"/>
  <c r="U92" i="5"/>
  <c r="U94" i="5"/>
  <c r="W91" i="5"/>
  <c r="W107" i="5"/>
  <c r="W106" i="5"/>
  <c r="W99" i="2"/>
  <c r="AC35" i="15"/>
  <c r="AE35" i="15"/>
  <c r="AC38" i="16"/>
  <c r="AE38" i="16" s="1"/>
  <c r="AC42" i="16"/>
  <c r="AE42" i="16" s="1"/>
  <c r="U86" i="2"/>
  <c r="G25" i="47"/>
  <c r="F25" i="47" s="1"/>
  <c r="D26" i="47"/>
  <c r="AC42" i="30"/>
  <c r="AE42" i="30" s="1"/>
  <c r="AE42" i="17"/>
  <c r="AC42" i="17"/>
  <c r="AC35" i="27"/>
  <c r="AE35" i="27" s="1"/>
  <c r="U108" i="9"/>
  <c r="X87" i="9" s="1"/>
  <c r="AC42" i="28"/>
  <c r="AE42" i="28" s="1"/>
  <c r="W105" i="2"/>
  <c r="AC37" i="30"/>
  <c r="AE37" i="30" s="1"/>
  <c r="AC33" i="30"/>
  <c r="AE33" i="30" s="1"/>
  <c r="AC43" i="20"/>
  <c r="AE43" i="20" s="1"/>
  <c r="U105" i="4"/>
  <c r="U106" i="4"/>
  <c r="U95" i="4"/>
  <c r="W94" i="4"/>
  <c r="W93" i="4"/>
  <c r="W92" i="4"/>
  <c r="AC37" i="31"/>
  <c r="AE37" i="31" s="1"/>
  <c r="AC41" i="31"/>
  <c r="AE41" i="31" s="1"/>
  <c r="AC42" i="18"/>
  <c r="AE42" i="18" s="1"/>
  <c r="AC39" i="22"/>
  <c r="AE39" i="22" s="1"/>
  <c r="W103" i="2"/>
  <c r="AC37" i="17"/>
  <c r="AE37" i="17" s="1"/>
  <c r="AC39" i="17"/>
  <c r="AE39" i="17"/>
  <c r="AC41" i="27"/>
  <c r="AE41" i="27" s="1"/>
  <c r="F65" i="9"/>
  <c r="U89" i="5"/>
  <c r="U106" i="5"/>
  <c r="W84" i="5"/>
  <c r="W93" i="5"/>
  <c r="W98" i="5"/>
  <c r="U102" i="2"/>
  <c r="AC32" i="15"/>
  <c r="AE32" i="15" s="1"/>
  <c r="Z44" i="15"/>
  <c r="AC8" i="15"/>
  <c r="AC9" i="15" s="1"/>
  <c r="AC38" i="15"/>
  <c r="AE38" i="15" s="1"/>
  <c r="AC40" i="16"/>
  <c r="AE40" i="16" s="1"/>
  <c r="U96" i="2"/>
  <c r="H8" i="47"/>
  <c r="Y23" i="45" s="1"/>
  <c r="E24" i="47"/>
  <c r="V26" i="2"/>
  <c r="V15" i="2"/>
  <c r="V17" i="2"/>
  <c r="V22" i="2"/>
  <c r="V20" i="2"/>
  <c r="V23" i="2"/>
  <c r="V18" i="2"/>
  <c r="V13" i="2"/>
  <c r="V24" i="2"/>
  <c r="V19" i="2"/>
  <c r="V8" i="2"/>
  <c r="V3" i="2"/>
  <c r="V25" i="2"/>
  <c r="V12" i="2"/>
  <c r="V16" i="2"/>
  <c r="V21" i="2"/>
  <c r="V7" i="2"/>
  <c r="V5" i="2"/>
  <c r="V27" i="2"/>
  <c r="V11" i="2"/>
  <c r="V10" i="2"/>
  <c r="V14" i="2"/>
  <c r="V4" i="2"/>
  <c r="V9" i="2"/>
  <c r="V6" i="2"/>
  <c r="AC35" i="22"/>
  <c r="AE35" i="22" s="1"/>
  <c r="AC42" i="27"/>
  <c r="AE42" i="27" s="1"/>
  <c r="AC33" i="28"/>
  <c r="AE33" i="28" s="1"/>
  <c r="W87" i="2"/>
  <c r="AC35" i="30"/>
  <c r="AE35" i="30" s="1"/>
  <c r="AC34" i="30"/>
  <c r="AE34" i="30" s="1"/>
  <c r="AC34" i="20"/>
  <c r="AE34" i="20" s="1"/>
  <c r="W86" i="2"/>
  <c r="U96" i="4"/>
  <c r="U86" i="4"/>
  <c r="U99" i="4"/>
  <c r="W84" i="4"/>
  <c r="W97" i="4"/>
  <c r="W95" i="4"/>
  <c r="AC39" i="31"/>
  <c r="AE39" i="31" s="1"/>
  <c r="X34" i="9"/>
  <c r="AC34" i="18"/>
  <c r="AE34" i="18" s="1"/>
  <c r="U101" i="2"/>
  <c r="AB57" i="7"/>
  <c r="AB55" i="7"/>
  <c r="Z59" i="7"/>
  <c r="AB56" i="7"/>
  <c r="AB59" i="7"/>
  <c r="AB54" i="7"/>
  <c r="AB58" i="7"/>
  <c r="AC41" i="22"/>
  <c r="AE41" i="22" s="1"/>
  <c r="AC40" i="22"/>
  <c r="AE40" i="22" s="1"/>
  <c r="U105" i="2"/>
  <c r="AC43" i="17"/>
  <c r="AE43" i="17" s="1"/>
  <c r="AC36" i="17"/>
  <c r="AE36" i="17" s="1"/>
  <c r="AC37" i="27"/>
  <c r="AE37" i="27" s="1"/>
  <c r="AB33" i="12"/>
  <c r="AB36" i="12"/>
  <c r="AB40" i="12"/>
  <c r="AB35" i="12"/>
  <c r="AB38" i="12"/>
  <c r="AB34" i="12"/>
  <c r="AB42" i="12"/>
  <c r="AB37" i="12"/>
  <c r="AB41" i="12"/>
  <c r="AB32" i="12"/>
  <c r="AB43" i="12"/>
  <c r="AB39" i="12"/>
  <c r="U93" i="5"/>
  <c r="U97" i="5"/>
  <c r="U98" i="5"/>
  <c r="W94" i="5"/>
  <c r="W88" i="5"/>
  <c r="W85" i="5"/>
  <c r="X85" i="5" s="1"/>
  <c r="Z85" i="5" s="1"/>
  <c r="U95" i="2"/>
  <c r="AC36" i="15"/>
  <c r="AE36" i="15" s="1"/>
  <c r="AC37" i="15"/>
  <c r="AE37" i="15" s="1"/>
  <c r="AC8" i="16"/>
  <c r="AC9" i="16" s="1"/>
  <c r="AC32" i="16"/>
  <c r="AE32" i="16" s="1"/>
  <c r="Z44" i="16"/>
  <c r="U91" i="2"/>
  <c r="AC42" i="31"/>
  <c r="AE42" i="31" s="1"/>
  <c r="AC43" i="28"/>
  <c r="AE43" i="28" s="1"/>
  <c r="W89" i="2"/>
  <c r="X89" i="2" s="1"/>
  <c r="Z89" i="2" s="1"/>
  <c r="U36" i="5"/>
  <c r="W37" i="5"/>
  <c r="W88" i="2"/>
  <c r="W85" i="2"/>
  <c r="AC41" i="30"/>
  <c r="AE41" i="30" s="1"/>
  <c r="AC37" i="20"/>
  <c r="AE37" i="20" s="1"/>
  <c r="V9" i="4"/>
  <c r="V22" i="4"/>
  <c r="V7" i="4"/>
  <c r="V14" i="4"/>
  <c r="V26" i="4"/>
  <c r="V24" i="4"/>
  <c r="V6" i="4"/>
  <c r="V16" i="4"/>
  <c r="V13" i="4"/>
  <c r="V23" i="4"/>
  <c r="V27" i="4"/>
  <c r="V4" i="4"/>
  <c r="V5" i="4"/>
  <c r="V8" i="4"/>
  <c r="V3" i="4"/>
  <c r="V15" i="4"/>
  <c r="V25" i="4"/>
  <c r="V10" i="4"/>
  <c r="V20" i="4"/>
  <c r="V17" i="4"/>
  <c r="V11" i="4"/>
  <c r="V21" i="4"/>
  <c r="V12" i="4"/>
  <c r="V18" i="4"/>
  <c r="V19" i="4"/>
  <c r="W94" i="2"/>
  <c r="U89" i="4"/>
  <c r="U94" i="4"/>
  <c r="U93" i="4"/>
  <c r="W100" i="4"/>
  <c r="W102" i="4"/>
  <c r="AC34" i="31"/>
  <c r="AE34" i="31" s="1"/>
  <c r="AC43" i="18"/>
  <c r="AE43" i="18" s="1"/>
  <c r="AC43" i="22"/>
  <c r="AE43" i="22" s="1"/>
  <c r="AC36" i="22"/>
  <c r="AE36" i="22" s="1"/>
  <c r="U93" i="2"/>
  <c r="U44" i="8"/>
  <c r="X39" i="8" s="1"/>
  <c r="AC41" i="17"/>
  <c r="AE41" i="17" s="1"/>
  <c r="AC33" i="17"/>
  <c r="AE33" i="17" s="1"/>
  <c r="AC39" i="27"/>
  <c r="AE39" i="27" s="1"/>
  <c r="U101" i="5"/>
  <c r="U105" i="5"/>
  <c r="U96" i="5"/>
  <c r="W92" i="5"/>
  <c r="W99" i="5"/>
  <c r="W105" i="5"/>
  <c r="U100" i="2"/>
  <c r="B65" i="9"/>
  <c r="G65" i="9"/>
  <c r="AC41" i="15"/>
  <c r="AE41" i="15" s="1"/>
  <c r="AC34" i="15"/>
  <c r="AE34" i="15"/>
  <c r="AC33" i="16"/>
  <c r="AE33" i="16" s="1"/>
  <c r="AB34" i="13"/>
  <c r="AB36" i="13"/>
  <c r="AB43" i="13"/>
  <c r="AB35" i="13"/>
  <c r="AB40" i="13"/>
  <c r="AB42" i="13"/>
  <c r="AB41" i="13"/>
  <c r="AB38" i="13"/>
  <c r="AB32" i="13"/>
  <c r="AB33" i="13"/>
  <c r="AB39" i="13"/>
  <c r="AB37" i="13"/>
  <c r="AE41" i="18"/>
  <c r="AC41" i="18"/>
  <c r="W93" i="2"/>
  <c r="AC37" i="28"/>
  <c r="AE37" i="28" s="1"/>
  <c r="W97" i="2"/>
  <c r="U107" i="2"/>
  <c r="Z44" i="30"/>
  <c r="AC8" i="30"/>
  <c r="AC9" i="30" s="1"/>
  <c r="AC32" i="30"/>
  <c r="AE32" i="30" s="1"/>
  <c r="U108" i="7"/>
  <c r="X92" i="7" s="1"/>
  <c r="AC41" i="20"/>
  <c r="AE41" i="20" s="1"/>
  <c r="W91" i="2"/>
  <c r="U85" i="4"/>
  <c r="U103" i="4"/>
  <c r="U98" i="4"/>
  <c r="W89" i="4"/>
  <c r="W99" i="4"/>
  <c r="W88" i="4"/>
  <c r="AC33" i="31"/>
  <c r="AE33" i="31" s="1"/>
  <c r="AC33" i="18"/>
  <c r="AE33" i="18" s="1"/>
  <c r="Z44" i="18"/>
  <c r="AC32" i="18"/>
  <c r="AE32" i="18" s="1"/>
  <c r="AC8" i="18"/>
  <c r="AC9" i="18" s="1"/>
  <c r="X37" i="10"/>
  <c r="X36" i="10"/>
  <c r="AC38" i="22"/>
  <c r="AE38" i="22" s="1"/>
  <c r="AC8" i="22"/>
  <c r="AC9" i="22" s="1"/>
  <c r="AC32" i="22"/>
  <c r="AE32" i="22" s="1"/>
  <c r="Z44" i="22"/>
  <c r="U104" i="2"/>
  <c r="U44" i="7"/>
  <c r="X38" i="7" s="1"/>
  <c r="AE35" i="17"/>
  <c r="AC35" i="17"/>
  <c r="AC43" i="27"/>
  <c r="AE43" i="27" s="1"/>
  <c r="U108" i="8"/>
  <c r="X99" i="8" s="1"/>
  <c r="U100" i="5"/>
  <c r="U99" i="5"/>
  <c r="U103" i="5"/>
  <c r="W104" i="5"/>
  <c r="W87" i="5"/>
  <c r="W95" i="5"/>
  <c r="AE39" i="15"/>
  <c r="AC39" i="15"/>
  <c r="AC42" i="15"/>
  <c r="AE42" i="15" s="1"/>
  <c r="AC39" i="16"/>
  <c r="AE39" i="16" s="1"/>
  <c r="W38" i="2"/>
  <c r="W37" i="2"/>
  <c r="X37" i="2" s="1"/>
  <c r="Z37" i="2" s="1"/>
  <c r="W42" i="2"/>
  <c r="W33" i="2"/>
  <c r="W43" i="2"/>
  <c r="W34" i="2"/>
  <c r="W39" i="2"/>
  <c r="W36" i="2"/>
  <c r="W41" i="2"/>
  <c r="W32" i="2"/>
  <c r="W40" i="2"/>
  <c r="W35" i="2"/>
  <c r="U43" i="2"/>
  <c r="U34" i="2"/>
  <c r="U42" i="2"/>
  <c r="U40" i="2"/>
  <c r="U32" i="2"/>
  <c r="U39" i="2"/>
  <c r="U33" i="2"/>
  <c r="U41" i="2"/>
  <c r="Z44" i="20"/>
  <c r="AC8" i="20"/>
  <c r="AC9" i="20" s="1"/>
  <c r="AC32" i="20"/>
  <c r="AE32" i="20" s="1"/>
  <c r="W90" i="2"/>
  <c r="Z54" i="11"/>
  <c r="Z55" i="11"/>
  <c r="AB56" i="11"/>
  <c r="AB55" i="11"/>
  <c r="AB59" i="11"/>
  <c r="AB54" i="11"/>
  <c r="AB58" i="11"/>
  <c r="AB57" i="11"/>
  <c r="AC57" i="11" s="1"/>
  <c r="AE57" i="11" s="1"/>
  <c r="AC35" i="28"/>
  <c r="AE35" i="28" s="1"/>
  <c r="AC38" i="28"/>
  <c r="AE38" i="28" s="1"/>
  <c r="W101" i="2"/>
  <c r="U85" i="2"/>
  <c r="AC39" i="30"/>
  <c r="AE39" i="30" s="1"/>
  <c r="AC42" i="20"/>
  <c r="AE42" i="20" s="1"/>
  <c r="AC33" i="20"/>
  <c r="AE33" i="20" s="1"/>
  <c r="AB59" i="8"/>
  <c r="I94" i="14"/>
  <c r="I95" i="14" s="1"/>
  <c r="B94" i="14"/>
  <c r="B95" i="14" s="1"/>
  <c r="B96" i="14" s="1"/>
  <c r="U87" i="4"/>
  <c r="U104" i="4"/>
  <c r="U90" i="4"/>
  <c r="W96" i="4"/>
  <c r="W107" i="4"/>
  <c r="AC38" i="31"/>
  <c r="AE38" i="31" s="1"/>
  <c r="AB36" i="14"/>
  <c r="AB33" i="14"/>
  <c r="AB37" i="14"/>
  <c r="AB40" i="14"/>
  <c r="AB38" i="14"/>
  <c r="AB41" i="14"/>
  <c r="AB32" i="14"/>
  <c r="AB35" i="14"/>
  <c r="AB42" i="14"/>
  <c r="AB43" i="14"/>
  <c r="AB34" i="14"/>
  <c r="AB39" i="14"/>
  <c r="X37" i="9"/>
  <c r="AE38" i="18"/>
  <c r="AC38" i="18"/>
  <c r="AC40" i="18"/>
  <c r="AE40" i="18" s="1"/>
  <c r="X43" i="10"/>
  <c r="AC33" i="22"/>
  <c r="AE33" i="22" s="1"/>
  <c r="AC37" i="22"/>
  <c r="AE37" i="22" s="1"/>
  <c r="V18" i="5"/>
  <c r="V26" i="5"/>
  <c r="V15" i="5"/>
  <c r="V14" i="5"/>
  <c r="V22" i="5"/>
  <c r="V3" i="5"/>
  <c r="V13" i="5"/>
  <c r="V27" i="5"/>
  <c r="V17" i="5"/>
  <c r="V7" i="5"/>
  <c r="V21" i="5"/>
  <c r="V8" i="5"/>
  <c r="V23" i="5"/>
  <c r="V20" i="5"/>
  <c r="V9" i="5"/>
  <c r="V10" i="5"/>
  <c r="V6" i="5"/>
  <c r="V4" i="5"/>
  <c r="V24" i="5"/>
  <c r="V12" i="5"/>
  <c r="V16" i="5"/>
  <c r="V11" i="5"/>
  <c r="V5" i="5"/>
  <c r="V19" i="5"/>
  <c r="V25" i="5"/>
  <c r="Z44" i="17"/>
  <c r="AC32" i="17"/>
  <c r="AE32" i="17" s="1"/>
  <c r="AC8" i="17"/>
  <c r="AC9" i="17" s="1"/>
  <c r="AC32" i="27"/>
  <c r="AE32" i="27" s="1"/>
  <c r="Z44" i="27"/>
  <c r="AC8" i="27"/>
  <c r="AC9" i="27" s="1"/>
  <c r="AC38" i="27"/>
  <c r="AE38" i="27" s="1"/>
  <c r="U102" i="5"/>
  <c r="U90" i="5"/>
  <c r="U95" i="5"/>
  <c r="W102" i="5"/>
  <c r="W97" i="5"/>
  <c r="AC33" i="15"/>
  <c r="AE33" i="15" s="1"/>
  <c r="AC34" i="16"/>
  <c r="AE34" i="16" s="1"/>
  <c r="AC43" i="16"/>
  <c r="AE43" i="16" s="1"/>
  <c r="W84" i="2"/>
  <c r="B42" i="34"/>
  <c r="B43" i="34" s="1"/>
  <c r="C42" i="34"/>
  <c r="C43" i="34" s="1"/>
  <c r="G42" i="34"/>
  <c r="G43" i="34" s="1"/>
  <c r="D42" i="34"/>
  <c r="D43" i="34" s="1"/>
  <c r="H42" i="34"/>
  <c r="H43" i="34" s="1"/>
  <c r="E42" i="34"/>
  <c r="E43" i="34" s="1"/>
  <c r="F42" i="34"/>
  <c r="F43" i="34" s="1"/>
  <c r="AC96" i="34"/>
  <c r="AD54" i="34"/>
  <c r="G68" i="34"/>
  <c r="B68" i="34"/>
  <c r="G27" i="46"/>
  <c r="F27" i="46" s="1"/>
  <c r="D28" i="46"/>
  <c r="G28" i="46" s="1"/>
  <c r="H6" i="46"/>
  <c r="W25" i="45" s="1"/>
  <c r="E26" i="46"/>
  <c r="AD54" i="28"/>
  <c r="AD54" i="26"/>
  <c r="B68" i="28"/>
  <c r="G68" i="28"/>
  <c r="B68" i="26"/>
  <c r="G68" i="26"/>
  <c r="AD54" i="15"/>
  <c r="AD54" i="31"/>
  <c r="G68" i="31"/>
  <c r="B68" i="31"/>
  <c r="G68" i="15"/>
  <c r="B68" i="15"/>
  <c r="U108" i="6"/>
  <c r="X91" i="6" s="1"/>
  <c r="X96" i="6"/>
  <c r="X99" i="6"/>
  <c r="Z99" i="6" s="1"/>
  <c r="X98" i="6"/>
  <c r="T27" i="33"/>
  <c r="T7" i="33"/>
  <c r="T14" i="33"/>
  <c r="T8" i="33"/>
  <c r="T5" i="33"/>
  <c r="T16" i="33"/>
  <c r="T13" i="33"/>
  <c r="T22" i="33"/>
  <c r="T26" i="33"/>
  <c r="T21" i="33"/>
  <c r="T15" i="33"/>
  <c r="AV25" i="33"/>
  <c r="T17" i="33"/>
  <c r="T25" i="33"/>
  <c r="T9" i="33"/>
  <c r="T19" i="33"/>
  <c r="AV26" i="33"/>
  <c r="T6" i="33"/>
  <c r="T23" i="33"/>
  <c r="T20" i="33"/>
  <c r="AV28" i="33"/>
  <c r="T24" i="33"/>
  <c r="T28" i="33"/>
  <c r="AV29" i="33"/>
  <c r="AV27" i="33"/>
  <c r="AV24" i="33"/>
  <c r="T10" i="33"/>
  <c r="T18" i="33"/>
  <c r="AV23" i="33"/>
  <c r="T11" i="33"/>
  <c r="T12" i="33"/>
  <c r="T29" i="33"/>
  <c r="I93" i="19" l="1"/>
  <c r="Y32" i="19"/>
  <c r="Y84" i="27"/>
  <c r="AC85" i="31"/>
  <c r="AE85" i="31" s="1"/>
  <c r="H41" i="19"/>
  <c r="AB59" i="21"/>
  <c r="AC59" i="21" s="1"/>
  <c r="AE59" i="21" s="1"/>
  <c r="AH87" i="52"/>
  <c r="AH107" i="52"/>
  <c r="AH94" i="52"/>
  <c r="AJ103" i="52"/>
  <c r="AJ96" i="52"/>
  <c r="AH90" i="52"/>
  <c r="AH86" i="52"/>
  <c r="AH89" i="52"/>
  <c r="AE108" i="52"/>
  <c r="AJ101" i="52"/>
  <c r="AH93" i="52"/>
  <c r="AH106" i="52"/>
  <c r="AJ106" i="52" s="1"/>
  <c r="AH85" i="52"/>
  <c r="AB55" i="21"/>
  <c r="I93" i="27"/>
  <c r="AH88" i="52"/>
  <c r="Z88" i="19"/>
  <c r="Z105" i="19"/>
  <c r="H93" i="25"/>
  <c r="AB58" i="21"/>
  <c r="AC58" i="21" s="1"/>
  <c r="AE58" i="21" s="1"/>
  <c r="Z87" i="19"/>
  <c r="AH84" i="52"/>
  <c r="AJ99" i="52"/>
  <c r="Z85" i="19"/>
  <c r="Z91" i="19"/>
  <c r="Z86" i="19"/>
  <c r="Z104" i="19"/>
  <c r="Z84" i="19"/>
  <c r="Z106" i="19"/>
  <c r="Z89" i="19"/>
  <c r="B93" i="30"/>
  <c r="Y84" i="30"/>
  <c r="I93" i="30"/>
  <c r="Z90" i="19"/>
  <c r="AB56" i="21"/>
  <c r="AC56" i="21" s="1"/>
  <c r="AE56" i="21" s="1"/>
  <c r="AB54" i="21"/>
  <c r="AC54" i="21" s="1"/>
  <c r="AI32" i="52"/>
  <c r="AJ86" i="16"/>
  <c r="H47" i="52"/>
  <c r="B47" i="52"/>
  <c r="AD84" i="29"/>
  <c r="B94" i="12"/>
  <c r="B95" i="12" s="1"/>
  <c r="B96" i="12" s="1"/>
  <c r="G94" i="14"/>
  <c r="G95" i="14" s="1"/>
  <c r="G96" i="14" s="1"/>
  <c r="D91" i="26"/>
  <c r="D92" i="26" s="1"/>
  <c r="D93" i="26" s="1"/>
  <c r="E91" i="26"/>
  <c r="E92" i="26" s="1"/>
  <c r="E93" i="26" s="1"/>
  <c r="C91" i="26"/>
  <c r="C92" i="26" s="1"/>
  <c r="C93" i="26" s="1"/>
  <c r="G91" i="26"/>
  <c r="G92" i="26" s="1"/>
  <c r="F91" i="26"/>
  <c r="F92" i="26" s="1"/>
  <c r="F93" i="26" s="1"/>
  <c r="I91" i="26"/>
  <c r="I92" i="26" s="1"/>
  <c r="H91" i="26"/>
  <c r="H92" i="26" s="1"/>
  <c r="H93" i="26" s="1"/>
  <c r="B91" i="26"/>
  <c r="B92" i="26" s="1"/>
  <c r="B93" i="26" s="1"/>
  <c r="AB97" i="22"/>
  <c r="AC97" i="22" s="1"/>
  <c r="AE97" i="22" s="1"/>
  <c r="AB89" i="22"/>
  <c r="AC89" i="22" s="1"/>
  <c r="AE89" i="22" s="1"/>
  <c r="AB106" i="22"/>
  <c r="AC106" i="22" s="1"/>
  <c r="AE106" i="22" s="1"/>
  <c r="AB105" i="22"/>
  <c r="AC105" i="22" s="1"/>
  <c r="AE105" i="22" s="1"/>
  <c r="AB95" i="22"/>
  <c r="AC95" i="22" s="1"/>
  <c r="AE95" i="22" s="1"/>
  <c r="AB98" i="22"/>
  <c r="AC98" i="22" s="1"/>
  <c r="AE98" i="22" s="1"/>
  <c r="AB102" i="22"/>
  <c r="AC102" i="22" s="1"/>
  <c r="AE102" i="22" s="1"/>
  <c r="AB92" i="22"/>
  <c r="AC92" i="22" s="1"/>
  <c r="AE92" i="22" s="1"/>
  <c r="AB99" i="22"/>
  <c r="AC99" i="22" s="1"/>
  <c r="AE99" i="22" s="1"/>
  <c r="AB88" i="22"/>
  <c r="AC88" i="22" s="1"/>
  <c r="AE88" i="22" s="1"/>
  <c r="AB85" i="22"/>
  <c r="AC85" i="22" s="1"/>
  <c r="AE85" i="22" s="1"/>
  <c r="AB90" i="22"/>
  <c r="AC90" i="22" s="1"/>
  <c r="AB86" i="22"/>
  <c r="AC86" i="22" s="1"/>
  <c r="AE86" i="22" s="1"/>
  <c r="AB94" i="22"/>
  <c r="AC94" i="22" s="1"/>
  <c r="AE94" i="22" s="1"/>
  <c r="AB103" i="22"/>
  <c r="AC103" i="22" s="1"/>
  <c r="AE103" i="22" s="1"/>
  <c r="AB84" i="22"/>
  <c r="AB104" i="22"/>
  <c r="AC104" i="22" s="1"/>
  <c r="AE104" i="22" s="1"/>
  <c r="AB93" i="22"/>
  <c r="AC93" i="22" s="1"/>
  <c r="AE93" i="22" s="1"/>
  <c r="AB87" i="22"/>
  <c r="AC87" i="22" s="1"/>
  <c r="AE87" i="22" s="1"/>
  <c r="AB101" i="22"/>
  <c r="AC101" i="22" s="1"/>
  <c r="AE101" i="22" s="1"/>
  <c r="AB100" i="22"/>
  <c r="AC100" i="22" s="1"/>
  <c r="AE100" i="22" s="1"/>
  <c r="AB96" i="22"/>
  <c r="AC96" i="22" s="1"/>
  <c r="AE96" i="22" s="1"/>
  <c r="AB91" i="22"/>
  <c r="AC91" i="22" s="1"/>
  <c r="AE91" i="22" s="1"/>
  <c r="AB107" i="22"/>
  <c r="AC107" i="22" s="1"/>
  <c r="AE107" i="22" s="1"/>
  <c r="I96" i="29"/>
  <c r="AG92" i="29" s="1"/>
  <c r="AH92" i="29" s="1"/>
  <c r="AJ92" i="29" s="1"/>
  <c r="C41" i="32"/>
  <c r="D41" i="32"/>
  <c r="F41" i="32"/>
  <c r="Y32" i="32"/>
  <c r="H41" i="25"/>
  <c r="H41" i="32"/>
  <c r="G41" i="32"/>
  <c r="E41" i="32"/>
  <c r="B91" i="21"/>
  <c r="B92" i="21" s="1"/>
  <c r="F63" i="4"/>
  <c r="F64" i="4" s="1"/>
  <c r="E91" i="21"/>
  <c r="E92" i="21" s="1"/>
  <c r="G41" i="26"/>
  <c r="B41" i="26"/>
  <c r="Y32" i="26"/>
  <c r="H41" i="26"/>
  <c r="Z98" i="27"/>
  <c r="G91" i="21"/>
  <c r="G92" i="21" s="1"/>
  <c r="AB88" i="32"/>
  <c r="F41" i="26"/>
  <c r="AC90" i="20"/>
  <c r="AE90" i="20" s="1"/>
  <c r="Z108" i="20"/>
  <c r="AC87" i="20"/>
  <c r="AE87" i="20" s="1"/>
  <c r="Y32" i="25"/>
  <c r="AB105" i="19"/>
  <c r="F91" i="21"/>
  <c r="F92" i="21" s="1"/>
  <c r="AB90" i="19"/>
  <c r="AB104" i="19"/>
  <c r="AB101" i="19"/>
  <c r="AC101" i="19" s="1"/>
  <c r="AE101" i="19" s="1"/>
  <c r="AB99" i="19"/>
  <c r="AC99" i="19" s="1"/>
  <c r="AE99" i="19" s="1"/>
  <c r="AB92" i="19"/>
  <c r="AB91" i="19"/>
  <c r="AB94" i="19"/>
  <c r="AB106" i="19"/>
  <c r="AB84" i="19"/>
  <c r="AB93" i="19"/>
  <c r="AC93" i="19" s="1"/>
  <c r="AE93" i="19" s="1"/>
  <c r="AB103" i="19"/>
  <c r="AC103" i="19" s="1"/>
  <c r="AE103" i="19" s="1"/>
  <c r="AB96" i="19"/>
  <c r="AC96" i="19" s="1"/>
  <c r="AE96" i="19" s="1"/>
  <c r="AB87" i="19"/>
  <c r="AB107" i="19"/>
  <c r="AB89" i="19"/>
  <c r="AB88" i="19"/>
  <c r="AB100" i="19"/>
  <c r="AC100" i="19" s="1"/>
  <c r="AE100" i="19" s="1"/>
  <c r="AB86" i="19"/>
  <c r="AB102" i="19"/>
  <c r="AC102" i="19" s="1"/>
  <c r="AE102" i="19" s="1"/>
  <c r="AB85" i="19"/>
  <c r="AB95" i="19"/>
  <c r="AC95" i="19" s="1"/>
  <c r="AE95" i="19" s="1"/>
  <c r="AB97" i="19"/>
  <c r="AC97" i="19" s="1"/>
  <c r="AE97" i="19" s="1"/>
  <c r="AB98" i="19"/>
  <c r="AC98" i="19" s="1"/>
  <c r="AE98" i="19" s="1"/>
  <c r="AC84" i="20"/>
  <c r="AE84" i="20" s="1"/>
  <c r="D91" i="21"/>
  <c r="D92" i="21" s="1"/>
  <c r="AC104" i="20"/>
  <c r="AE104" i="20" s="1"/>
  <c r="C91" i="21"/>
  <c r="C92" i="21" s="1"/>
  <c r="AJ88" i="16"/>
  <c r="AC100" i="20"/>
  <c r="AE100" i="20" s="1"/>
  <c r="H91" i="21"/>
  <c r="H92" i="21" s="1"/>
  <c r="AB102" i="32"/>
  <c r="AB107" i="32"/>
  <c r="AB98" i="32"/>
  <c r="AB99" i="32"/>
  <c r="AB93" i="32"/>
  <c r="AB104" i="32"/>
  <c r="AB87" i="32"/>
  <c r="AB95" i="32"/>
  <c r="AB91" i="32"/>
  <c r="AB101" i="32"/>
  <c r="AB97" i="32"/>
  <c r="AB103" i="32"/>
  <c r="AB92" i="32"/>
  <c r="AB105" i="32"/>
  <c r="AB100" i="32"/>
  <c r="Z102" i="32"/>
  <c r="Z92" i="32"/>
  <c r="Z84" i="32"/>
  <c r="AB86" i="32"/>
  <c r="AB84" i="32"/>
  <c r="Z93" i="32"/>
  <c r="Z89" i="32"/>
  <c r="Z106" i="32"/>
  <c r="Z101" i="32"/>
  <c r="Z107" i="32"/>
  <c r="Z103" i="32"/>
  <c r="Z96" i="32"/>
  <c r="Z86" i="32"/>
  <c r="Z87" i="32"/>
  <c r="Z98" i="32"/>
  <c r="Z104" i="32"/>
  <c r="AB90" i="32"/>
  <c r="Z94" i="32"/>
  <c r="Z100" i="32"/>
  <c r="Z97" i="32"/>
  <c r="AB96" i="32"/>
  <c r="AB85" i="32"/>
  <c r="AB106" i="32"/>
  <c r="Z99" i="32"/>
  <c r="AB94" i="32"/>
  <c r="Z105" i="32"/>
  <c r="Z85" i="32"/>
  <c r="Z95" i="32"/>
  <c r="AB89" i="32"/>
  <c r="Z88" i="32"/>
  <c r="I91" i="21"/>
  <c r="I92" i="21" s="1"/>
  <c r="B93" i="25"/>
  <c r="Y84" i="25"/>
  <c r="I93" i="25"/>
  <c r="Z35" i="32"/>
  <c r="E41" i="29"/>
  <c r="G93" i="25"/>
  <c r="AB90" i="27"/>
  <c r="Z33" i="19"/>
  <c r="AB39" i="19"/>
  <c r="AC39" i="19" s="1"/>
  <c r="AE39" i="19" s="1"/>
  <c r="AB43" i="19"/>
  <c r="Z42" i="19"/>
  <c r="AB40" i="19"/>
  <c r="AC40" i="19" s="1"/>
  <c r="AE40" i="19" s="1"/>
  <c r="AB35" i="19"/>
  <c r="AC35" i="19" s="1"/>
  <c r="AE35" i="19" s="1"/>
  <c r="Z32" i="19"/>
  <c r="AB33" i="19"/>
  <c r="AB34" i="19"/>
  <c r="AB37" i="19"/>
  <c r="AB38" i="19"/>
  <c r="AC38" i="19" s="1"/>
  <c r="AE38" i="19" s="1"/>
  <c r="AB36" i="19"/>
  <c r="AC36" i="19" s="1"/>
  <c r="AE36" i="19" s="1"/>
  <c r="AB41" i="19"/>
  <c r="Z41" i="19"/>
  <c r="AB42" i="19"/>
  <c r="Z34" i="19"/>
  <c r="Z43" i="19"/>
  <c r="AB32" i="19"/>
  <c r="AC8" i="19" s="1"/>
  <c r="AC9" i="19" s="1"/>
  <c r="AD10" i="19" s="1"/>
  <c r="E93" i="25"/>
  <c r="F93" i="25"/>
  <c r="AB104" i="27"/>
  <c r="AB91" i="27"/>
  <c r="Z104" i="27"/>
  <c r="AB97" i="27"/>
  <c r="Z97" i="27"/>
  <c r="AB105" i="27"/>
  <c r="Z90" i="27"/>
  <c r="AB103" i="27"/>
  <c r="Z89" i="27"/>
  <c r="AB92" i="27"/>
  <c r="AC92" i="27" s="1"/>
  <c r="AE92" i="27" s="1"/>
  <c r="Z88" i="27"/>
  <c r="AB85" i="27"/>
  <c r="AB89" i="27"/>
  <c r="Z96" i="27"/>
  <c r="AB93" i="27"/>
  <c r="Z101" i="27"/>
  <c r="Z87" i="27"/>
  <c r="AB87" i="27"/>
  <c r="Z99" i="27"/>
  <c r="AB94" i="27"/>
  <c r="AC94" i="27" s="1"/>
  <c r="AE94" i="27" s="1"/>
  <c r="AB96" i="27"/>
  <c r="AB84" i="27"/>
  <c r="Z103" i="27"/>
  <c r="AB86" i="27"/>
  <c r="AB106" i="27"/>
  <c r="AB107" i="27"/>
  <c r="Z86" i="27"/>
  <c r="AB95" i="27"/>
  <c r="Z91" i="27"/>
  <c r="AB98" i="27"/>
  <c r="Z85" i="27"/>
  <c r="AB102" i="27"/>
  <c r="AB101" i="27"/>
  <c r="Z100" i="27"/>
  <c r="AB99" i="27"/>
  <c r="Z107" i="27"/>
  <c r="AB88" i="27"/>
  <c r="Z84" i="27"/>
  <c r="AB100" i="27"/>
  <c r="Z102" i="27"/>
  <c r="Z106" i="27"/>
  <c r="B41" i="29"/>
  <c r="H41" i="29"/>
  <c r="Y32" i="29"/>
  <c r="Z105" i="27"/>
  <c r="E41" i="25"/>
  <c r="G41" i="25"/>
  <c r="AG100" i="29"/>
  <c r="AG84" i="29"/>
  <c r="AG95" i="29"/>
  <c r="H94" i="28"/>
  <c r="H95" i="28" s="1"/>
  <c r="H96" i="28" s="1"/>
  <c r="AG90" i="29"/>
  <c r="AH90" i="29" s="1"/>
  <c r="AG98" i="29"/>
  <c r="AH98" i="29" s="1"/>
  <c r="AG94" i="29"/>
  <c r="E94" i="31"/>
  <c r="E95" i="31" s="1"/>
  <c r="E96" i="31" s="1"/>
  <c r="C94" i="31"/>
  <c r="C95" i="31" s="1"/>
  <c r="C96" i="31" s="1"/>
  <c r="I94" i="31"/>
  <c r="I95" i="31" s="1"/>
  <c r="F94" i="31"/>
  <c r="F95" i="31" s="1"/>
  <c r="F96" i="31" s="1"/>
  <c r="G94" i="31"/>
  <c r="G95" i="31" s="1"/>
  <c r="G96" i="31" s="1"/>
  <c r="B94" i="31"/>
  <c r="B95" i="31" s="1"/>
  <c r="D94" i="31"/>
  <c r="D95" i="31" s="1"/>
  <c r="D96" i="31" s="1"/>
  <c r="AG102" i="29"/>
  <c r="AH102" i="29" s="1"/>
  <c r="AG96" i="29"/>
  <c r="AG93" i="29"/>
  <c r="AH93" i="29" s="1"/>
  <c r="AG104" i="29"/>
  <c r="AE84" i="31"/>
  <c r="H94" i="31"/>
  <c r="H95" i="31" s="1"/>
  <c r="H96" i="31" s="1"/>
  <c r="AG91" i="29"/>
  <c r="AG103" i="29"/>
  <c r="F94" i="28"/>
  <c r="F95" i="28" s="1"/>
  <c r="F96" i="28" s="1"/>
  <c r="C94" i="28"/>
  <c r="C95" i="28" s="1"/>
  <c r="C96" i="28" s="1"/>
  <c r="B94" i="28"/>
  <c r="B95" i="28" s="1"/>
  <c r="D94" i="28"/>
  <c r="D95" i="28" s="1"/>
  <c r="D96" i="28" s="1"/>
  <c r="I94" i="28"/>
  <c r="I95" i="28" s="1"/>
  <c r="E94" i="28"/>
  <c r="E95" i="28" s="1"/>
  <c r="E96" i="28" s="1"/>
  <c r="G94" i="28"/>
  <c r="G95" i="28" s="1"/>
  <c r="G96" i="28" s="1"/>
  <c r="AG106" i="29"/>
  <c r="AG86" i="29"/>
  <c r="AG105" i="29"/>
  <c r="AG89" i="29"/>
  <c r="AG88" i="29"/>
  <c r="AG85" i="29"/>
  <c r="AG107" i="29"/>
  <c r="AE84" i="28"/>
  <c r="AG97" i="29"/>
  <c r="Z58" i="8"/>
  <c r="AG57" i="50"/>
  <c r="AH57" i="50" s="1"/>
  <c r="E39" i="21"/>
  <c r="E40" i="21" s="1"/>
  <c r="G39" i="21"/>
  <c r="G40" i="21" s="1"/>
  <c r="D39" i="21"/>
  <c r="D40" i="21" s="1"/>
  <c r="D41" i="21" s="1"/>
  <c r="B39" i="21"/>
  <c r="B40" i="21" s="1"/>
  <c r="C39" i="21"/>
  <c r="C40" i="21" s="1"/>
  <c r="H39" i="21"/>
  <c r="H40" i="21" s="1"/>
  <c r="F39" i="21"/>
  <c r="F40" i="21" s="1"/>
  <c r="Y8" i="21"/>
  <c r="Y9" i="21" s="1"/>
  <c r="AB58" i="8"/>
  <c r="B68" i="27"/>
  <c r="G68" i="27"/>
  <c r="AD54" i="27"/>
  <c r="AC58" i="32"/>
  <c r="AE58" i="32" s="1"/>
  <c r="B68" i="20"/>
  <c r="AD54" i="20"/>
  <c r="G68" i="20"/>
  <c r="AB55" i="8"/>
  <c r="AC57" i="32"/>
  <c r="AE57" i="32" s="1"/>
  <c r="B68" i="30"/>
  <c r="G68" i="30"/>
  <c r="AD54" i="30"/>
  <c r="AB57" i="8"/>
  <c r="AC57" i="8" s="1"/>
  <c r="AE57" i="8" s="1"/>
  <c r="Z59" i="8"/>
  <c r="AB54" i="8"/>
  <c r="AE55" i="50"/>
  <c r="B66" i="29"/>
  <c r="B67" i="29" s="1"/>
  <c r="F66" i="29"/>
  <c r="F67" i="29" s="1"/>
  <c r="F68" i="29" s="1"/>
  <c r="G66" i="29"/>
  <c r="G67" i="29" s="1"/>
  <c r="C66" i="29"/>
  <c r="C67" i="29" s="1"/>
  <c r="C68" i="29" s="1"/>
  <c r="E66" i="29"/>
  <c r="E67" i="29" s="1"/>
  <c r="E68" i="29" s="1"/>
  <c r="D66" i="29"/>
  <c r="D67" i="29" s="1"/>
  <c r="D68" i="29" s="1"/>
  <c r="B68" i="19"/>
  <c r="AD54" i="19"/>
  <c r="G68" i="19"/>
  <c r="Z60" i="32"/>
  <c r="AC55" i="32" s="1"/>
  <c r="AB56" i="8"/>
  <c r="AC56" i="8" s="1"/>
  <c r="AE56" i="8" s="1"/>
  <c r="F66" i="25"/>
  <c r="F67" i="25" s="1"/>
  <c r="F68" i="25" s="1"/>
  <c r="D66" i="25"/>
  <c r="D67" i="25" s="1"/>
  <c r="D68" i="25" s="1"/>
  <c r="E66" i="25"/>
  <c r="E67" i="25" s="1"/>
  <c r="E68" i="25" s="1"/>
  <c r="C66" i="25"/>
  <c r="C67" i="25" s="1"/>
  <c r="C68" i="25" s="1"/>
  <c r="B66" i="25"/>
  <c r="B67" i="25" s="1"/>
  <c r="G66" i="25"/>
  <c r="G67" i="25" s="1"/>
  <c r="AC56" i="32"/>
  <c r="AD54" i="22"/>
  <c r="B68" i="22"/>
  <c r="G68" i="22"/>
  <c r="D66" i="48"/>
  <c r="D67" i="48" s="1"/>
  <c r="D68" i="48" s="1"/>
  <c r="AB55" i="6"/>
  <c r="AG54" i="50"/>
  <c r="AG56" i="50"/>
  <c r="AH56" i="50" s="1"/>
  <c r="AG58" i="50"/>
  <c r="AH58" i="50" s="1"/>
  <c r="AE54" i="50"/>
  <c r="AG59" i="50"/>
  <c r="AH59" i="50" s="1"/>
  <c r="G63" i="2"/>
  <c r="G64" i="2" s="1"/>
  <c r="AB56" i="6"/>
  <c r="F66" i="51"/>
  <c r="F67" i="51" s="1"/>
  <c r="AJ103" i="16"/>
  <c r="AB57" i="6"/>
  <c r="G66" i="48"/>
  <c r="G67" i="48" s="1"/>
  <c r="G66" i="51"/>
  <c r="G67" i="51" s="1"/>
  <c r="AB54" i="6"/>
  <c r="AB58" i="6"/>
  <c r="C66" i="48"/>
  <c r="C67" i="48" s="1"/>
  <c r="C68" i="48" s="1"/>
  <c r="D66" i="51"/>
  <c r="D67" i="51" s="1"/>
  <c r="D68" i="51" s="1"/>
  <c r="C66" i="51"/>
  <c r="C67" i="51" s="1"/>
  <c r="C68" i="51" s="1"/>
  <c r="AB59" i="6"/>
  <c r="AC59" i="6" s="1"/>
  <c r="AE59" i="6" s="1"/>
  <c r="E66" i="51"/>
  <c r="E67" i="51" s="1"/>
  <c r="F66" i="48"/>
  <c r="F67" i="48" s="1"/>
  <c r="F68" i="48" s="1"/>
  <c r="B66" i="48"/>
  <c r="B67" i="48" s="1"/>
  <c r="G68" i="48" s="1"/>
  <c r="F63" i="2"/>
  <c r="F64" i="2" s="1"/>
  <c r="AH96" i="51"/>
  <c r="AJ96" i="51" s="1"/>
  <c r="AH86" i="51"/>
  <c r="AJ86" i="51" s="1"/>
  <c r="D45" i="51"/>
  <c r="D46" i="51" s="1"/>
  <c r="D47" i="51" s="1"/>
  <c r="E45" i="51"/>
  <c r="E46" i="51" s="1"/>
  <c r="E47" i="51" s="1"/>
  <c r="F45" i="51"/>
  <c r="F46" i="51" s="1"/>
  <c r="F47" i="51" s="1"/>
  <c r="G45" i="51"/>
  <c r="G46" i="51" s="1"/>
  <c r="G47" i="51" s="1"/>
  <c r="H45" i="51"/>
  <c r="H46" i="51" s="1"/>
  <c r="B45" i="51"/>
  <c r="B46" i="51" s="1"/>
  <c r="C45" i="51"/>
  <c r="C46" i="51" s="1"/>
  <c r="C47" i="51" s="1"/>
  <c r="AH100" i="51"/>
  <c r="AJ100" i="51" s="1"/>
  <c r="AH105" i="51"/>
  <c r="AJ105" i="51" s="1"/>
  <c r="B68" i="51"/>
  <c r="AH98" i="51"/>
  <c r="AJ98" i="51" s="1"/>
  <c r="AH87" i="51"/>
  <c r="AJ87" i="51" s="1"/>
  <c r="AH107" i="51"/>
  <c r="AJ107" i="51" s="1"/>
  <c r="AH85" i="51"/>
  <c r="AJ85" i="51" s="1"/>
  <c r="AH99" i="51"/>
  <c r="AJ99" i="51" s="1"/>
  <c r="AH97" i="51"/>
  <c r="AJ97" i="51" s="1"/>
  <c r="X35" i="10"/>
  <c r="AH102" i="51"/>
  <c r="AJ102" i="51" s="1"/>
  <c r="AH90" i="51"/>
  <c r="AJ90" i="51" s="1"/>
  <c r="AH106" i="51"/>
  <c r="AJ106" i="51" s="1"/>
  <c r="AH95" i="51"/>
  <c r="AJ95" i="51" s="1"/>
  <c r="AH89" i="51"/>
  <c r="AJ89" i="51" s="1"/>
  <c r="AH101" i="51"/>
  <c r="AJ101" i="51" s="1"/>
  <c r="AH88" i="51"/>
  <c r="AJ88" i="51" s="1"/>
  <c r="AH103" i="51"/>
  <c r="AJ103" i="51" s="1"/>
  <c r="AH84" i="51"/>
  <c r="AJ84" i="51" s="1"/>
  <c r="AE108" i="51"/>
  <c r="AH104" i="51" s="1"/>
  <c r="AJ104" i="51" s="1"/>
  <c r="B99" i="50"/>
  <c r="AI84" i="50"/>
  <c r="I99" i="50"/>
  <c r="X107" i="10"/>
  <c r="C63" i="2"/>
  <c r="C64" i="2" s="1"/>
  <c r="C65" i="2" s="1"/>
  <c r="X102" i="10"/>
  <c r="E63" i="2"/>
  <c r="E64" i="2" s="1"/>
  <c r="AI32" i="50"/>
  <c r="B47" i="50"/>
  <c r="H47" i="50"/>
  <c r="B63" i="2"/>
  <c r="B64" i="2" s="1"/>
  <c r="B65" i="2" s="1"/>
  <c r="Z56" i="2" s="1"/>
  <c r="D63" i="2"/>
  <c r="D64" i="2" s="1"/>
  <c r="X92" i="8"/>
  <c r="C63" i="4"/>
  <c r="C64" i="4" s="1"/>
  <c r="X104" i="11"/>
  <c r="X89" i="11"/>
  <c r="X88" i="11"/>
  <c r="X93" i="11"/>
  <c r="X85" i="11"/>
  <c r="X94" i="11"/>
  <c r="X106" i="11"/>
  <c r="X91" i="11"/>
  <c r="X107" i="11"/>
  <c r="X96" i="11"/>
  <c r="X102" i="11"/>
  <c r="X103" i="11"/>
  <c r="X95" i="11"/>
  <c r="X87" i="11"/>
  <c r="X97" i="11"/>
  <c r="X86" i="11"/>
  <c r="X84" i="11"/>
  <c r="H96" i="48"/>
  <c r="X105" i="11"/>
  <c r="X90" i="11"/>
  <c r="G44" i="34"/>
  <c r="G63" i="4"/>
  <c r="G64" i="4" s="1"/>
  <c r="E63" i="4"/>
  <c r="E64" i="4" s="1"/>
  <c r="E65" i="4" s="1"/>
  <c r="B63" i="4"/>
  <c r="B64" i="4" s="1"/>
  <c r="D94" i="34"/>
  <c r="D95" i="34" s="1"/>
  <c r="X41" i="8"/>
  <c r="D63" i="4"/>
  <c r="D64" i="4" s="1"/>
  <c r="X37" i="8"/>
  <c r="X86" i="9"/>
  <c r="F44" i="34"/>
  <c r="G94" i="49"/>
  <c r="G95" i="49" s="1"/>
  <c r="G96" i="49" s="1"/>
  <c r="Z55" i="6"/>
  <c r="X38" i="10"/>
  <c r="Z57" i="6"/>
  <c r="F96" i="48"/>
  <c r="C42" i="48"/>
  <c r="C43" i="48" s="1"/>
  <c r="C44" i="48" s="1"/>
  <c r="G42" i="48"/>
  <c r="G43" i="48" s="1"/>
  <c r="B42" i="48"/>
  <c r="B43" i="48" s="1"/>
  <c r="D42" i="48"/>
  <c r="D43" i="48" s="1"/>
  <c r="F42" i="48"/>
  <c r="F43" i="48" s="1"/>
  <c r="H42" i="48"/>
  <c r="H43" i="48" s="1"/>
  <c r="E42" i="48"/>
  <c r="E43" i="48" s="1"/>
  <c r="F65" i="10"/>
  <c r="E44" i="34"/>
  <c r="E44" i="49"/>
  <c r="H94" i="49"/>
  <c r="H95" i="49" s="1"/>
  <c r="X35" i="9"/>
  <c r="Z54" i="6"/>
  <c r="E96" i="48"/>
  <c r="X41" i="9"/>
  <c r="Z101" i="11"/>
  <c r="Z56" i="6"/>
  <c r="D65" i="10"/>
  <c r="D44" i="49"/>
  <c r="X103" i="8"/>
  <c r="C39" i="11"/>
  <c r="C40" i="11" s="1"/>
  <c r="C41" i="11" s="1"/>
  <c r="E39" i="11"/>
  <c r="E40" i="11" s="1"/>
  <c r="Y8" i="11"/>
  <c r="Y9" i="11" s="1"/>
  <c r="B39" i="11"/>
  <c r="B40" i="11" s="1"/>
  <c r="H39" i="11"/>
  <c r="H40" i="11" s="1"/>
  <c r="F39" i="11"/>
  <c r="F40" i="11" s="1"/>
  <c r="G39" i="11"/>
  <c r="G40" i="11" s="1"/>
  <c r="G41" i="11" s="1"/>
  <c r="D39" i="11"/>
  <c r="D40" i="11" s="1"/>
  <c r="I96" i="48"/>
  <c r="D96" i="48"/>
  <c r="C44" i="49"/>
  <c r="AD84" i="48"/>
  <c r="X97" i="6"/>
  <c r="X96" i="10"/>
  <c r="E94" i="49"/>
  <c r="E95" i="49" s="1"/>
  <c r="X88" i="10"/>
  <c r="B94" i="49"/>
  <c r="B95" i="49" s="1"/>
  <c r="X99" i="10"/>
  <c r="AE39" i="48"/>
  <c r="AE40" i="48"/>
  <c r="C44" i="34"/>
  <c r="X105" i="8"/>
  <c r="X84" i="10"/>
  <c r="X33" i="8"/>
  <c r="X34" i="8"/>
  <c r="X42" i="8"/>
  <c r="X104" i="10"/>
  <c r="X32" i="9"/>
  <c r="Y8" i="9" s="1"/>
  <c r="Y9" i="9" s="1"/>
  <c r="X86" i="10"/>
  <c r="X86" i="8"/>
  <c r="X89" i="8"/>
  <c r="C65" i="10"/>
  <c r="X85" i="8"/>
  <c r="X91" i="7"/>
  <c r="X32" i="7"/>
  <c r="Y8" i="7" s="1"/>
  <c r="Y9" i="7" s="1"/>
  <c r="X84" i="7"/>
  <c r="X84" i="9"/>
  <c r="X39" i="10"/>
  <c r="H44" i="49"/>
  <c r="B44" i="49"/>
  <c r="AD32" i="49"/>
  <c r="X34" i="7"/>
  <c r="C66" i="49"/>
  <c r="C67" i="49" s="1"/>
  <c r="C39" i="6"/>
  <c r="C40" i="6" s="1"/>
  <c r="X101" i="10"/>
  <c r="X100" i="7"/>
  <c r="I94" i="49"/>
  <c r="I95" i="49" s="1"/>
  <c r="X35" i="7"/>
  <c r="G66" i="49"/>
  <c r="G67" i="49" s="1"/>
  <c r="F39" i="6"/>
  <c r="F40" i="6" s="1"/>
  <c r="X85" i="10"/>
  <c r="X32" i="10"/>
  <c r="X42" i="10"/>
  <c r="C94" i="49"/>
  <c r="C95" i="49" s="1"/>
  <c r="C96" i="49" s="1"/>
  <c r="X41" i="10"/>
  <c r="X98" i="10"/>
  <c r="B66" i="49"/>
  <c r="B67" i="49" s="1"/>
  <c r="H39" i="6"/>
  <c r="H40" i="6" s="1"/>
  <c r="X91" i="10"/>
  <c r="F66" i="49"/>
  <c r="F67" i="49" s="1"/>
  <c r="D39" i="6"/>
  <c r="D40" i="6" s="1"/>
  <c r="X100" i="10"/>
  <c r="X88" i="7"/>
  <c r="AE55" i="34"/>
  <c r="AE56" i="34"/>
  <c r="AE57" i="34"/>
  <c r="Z56" i="9"/>
  <c r="X33" i="10"/>
  <c r="Z23" i="6"/>
  <c r="Z27" i="6"/>
  <c r="Z26" i="6"/>
  <c r="Z19" i="6"/>
  <c r="Z20" i="6"/>
  <c r="Z25" i="6"/>
  <c r="Z6" i="6"/>
  <c r="Z8" i="6"/>
  <c r="Z4" i="6"/>
  <c r="Z13" i="6"/>
  <c r="Z9" i="6"/>
  <c r="Z11" i="6"/>
  <c r="Z17" i="6"/>
  <c r="Z14" i="6"/>
  <c r="Z18" i="6"/>
  <c r="Z24" i="6"/>
  <c r="Z12" i="6"/>
  <c r="Z16" i="6"/>
  <c r="Z7" i="6"/>
  <c r="Z15" i="6"/>
  <c r="Z3" i="6"/>
  <c r="Z10" i="6"/>
  <c r="Z21" i="6"/>
  <c r="Z22" i="6"/>
  <c r="Z5" i="6"/>
  <c r="X93" i="10"/>
  <c r="X98" i="7"/>
  <c r="X106" i="10"/>
  <c r="Z54" i="9"/>
  <c r="D94" i="49"/>
  <c r="D95" i="49" s="1"/>
  <c r="X86" i="7"/>
  <c r="B39" i="6"/>
  <c r="B40" i="6" s="1"/>
  <c r="B44" i="34"/>
  <c r="X89" i="7"/>
  <c r="X95" i="10"/>
  <c r="F94" i="49"/>
  <c r="F95" i="49" s="1"/>
  <c r="F96" i="49" s="1"/>
  <c r="X94" i="10"/>
  <c r="E66" i="49"/>
  <c r="E67" i="49" s="1"/>
  <c r="G39" i="6"/>
  <c r="G40" i="6" s="1"/>
  <c r="X102" i="7"/>
  <c r="X103" i="10"/>
  <c r="X87" i="7"/>
  <c r="X97" i="10"/>
  <c r="X36" i="7"/>
  <c r="X90" i="10"/>
  <c r="X87" i="10"/>
  <c r="D66" i="49"/>
  <c r="D67" i="49" s="1"/>
  <c r="E39" i="6"/>
  <c r="E40" i="6" s="1"/>
  <c r="X105" i="10"/>
  <c r="AH91" i="29"/>
  <c r="AJ106" i="16"/>
  <c r="F94" i="14"/>
  <c r="F95" i="14" s="1"/>
  <c r="F96" i="14" s="1"/>
  <c r="E94" i="14"/>
  <c r="E95" i="14" s="1"/>
  <c r="E96" i="14" s="1"/>
  <c r="X94" i="9"/>
  <c r="X96" i="9"/>
  <c r="D94" i="14"/>
  <c r="D95" i="14" s="1"/>
  <c r="D96" i="14" s="1"/>
  <c r="C94" i="14"/>
  <c r="C95" i="14" s="1"/>
  <c r="C96" i="14" s="1"/>
  <c r="AH93" i="16"/>
  <c r="AJ93" i="16" s="1"/>
  <c r="AG98" i="16"/>
  <c r="AG85" i="16"/>
  <c r="AG90" i="16"/>
  <c r="B96" i="15"/>
  <c r="I96" i="15"/>
  <c r="AD84" i="15"/>
  <c r="AH102" i="16"/>
  <c r="AJ102" i="16" s="1"/>
  <c r="AG91" i="16"/>
  <c r="AH91" i="16" s="1"/>
  <c r="AG105" i="16"/>
  <c r="AH105" i="16" s="1"/>
  <c r="AG89" i="16"/>
  <c r="AG95" i="16"/>
  <c r="I96" i="17"/>
  <c r="AD84" i="17"/>
  <c r="B96" i="17"/>
  <c r="AG107" i="16"/>
  <c r="AH107" i="16" s="1"/>
  <c r="AG101" i="16"/>
  <c r="AH101" i="16" s="1"/>
  <c r="H94" i="12"/>
  <c r="H95" i="12" s="1"/>
  <c r="H96" i="12" s="1"/>
  <c r="AG100" i="16"/>
  <c r="H94" i="13"/>
  <c r="H95" i="13" s="1"/>
  <c r="H96" i="13" s="1"/>
  <c r="G94" i="13"/>
  <c r="G95" i="13" s="1"/>
  <c r="G96" i="13" s="1"/>
  <c r="E94" i="13"/>
  <c r="E95" i="13" s="1"/>
  <c r="E96" i="13" s="1"/>
  <c r="F94" i="13"/>
  <c r="F95" i="13" s="1"/>
  <c r="F96" i="13" s="1"/>
  <c r="D94" i="13"/>
  <c r="D95" i="13" s="1"/>
  <c r="D96" i="13" s="1"/>
  <c r="C94" i="13"/>
  <c r="C95" i="13" s="1"/>
  <c r="C96" i="13" s="1"/>
  <c r="I94" i="13"/>
  <c r="I95" i="13" s="1"/>
  <c r="B94" i="13"/>
  <c r="B95" i="13" s="1"/>
  <c r="AJ92" i="16"/>
  <c r="AJ87" i="16"/>
  <c r="H94" i="14"/>
  <c r="H95" i="14" s="1"/>
  <c r="H96" i="14" s="1"/>
  <c r="I96" i="18"/>
  <c r="AD84" i="18"/>
  <c r="B96" i="18"/>
  <c r="AD54" i="18"/>
  <c r="G68" i="18"/>
  <c r="B68" i="18"/>
  <c r="B68" i="16"/>
  <c r="AD54" i="16"/>
  <c r="G68" i="16"/>
  <c r="C66" i="14"/>
  <c r="C67" i="14" s="1"/>
  <c r="C68" i="14" s="1"/>
  <c r="B66" i="14"/>
  <c r="B67" i="14" s="1"/>
  <c r="G66" i="14"/>
  <c r="G67" i="14" s="1"/>
  <c r="F66" i="14"/>
  <c r="F67" i="14" s="1"/>
  <c r="F68" i="14" s="1"/>
  <c r="E66" i="14"/>
  <c r="E67" i="14" s="1"/>
  <c r="E68" i="14" s="1"/>
  <c r="D66" i="14"/>
  <c r="D67" i="14" s="1"/>
  <c r="D68" i="14" s="1"/>
  <c r="B66" i="13"/>
  <c r="B67" i="13" s="1"/>
  <c r="G66" i="13"/>
  <c r="G67" i="13" s="1"/>
  <c r="E66" i="13"/>
  <c r="E67" i="13" s="1"/>
  <c r="E68" i="13" s="1"/>
  <c r="C66" i="13"/>
  <c r="C67" i="13" s="1"/>
  <c r="C68" i="13" s="1"/>
  <c r="D66" i="13"/>
  <c r="D67" i="13" s="1"/>
  <c r="D68" i="13" s="1"/>
  <c r="F66" i="13"/>
  <c r="F67" i="13" s="1"/>
  <c r="F68" i="13" s="1"/>
  <c r="G68" i="17"/>
  <c r="B68" i="17"/>
  <c r="AD54" i="17"/>
  <c r="C94" i="12"/>
  <c r="C95" i="12" s="1"/>
  <c r="C96" i="12" s="1"/>
  <c r="X43" i="9"/>
  <c r="E94" i="12"/>
  <c r="E95" i="12" s="1"/>
  <c r="E96" i="12" s="1"/>
  <c r="D94" i="12"/>
  <c r="D95" i="12" s="1"/>
  <c r="D96" i="12" s="1"/>
  <c r="F94" i="12"/>
  <c r="F95" i="12" s="1"/>
  <c r="F96" i="12" s="1"/>
  <c r="G94" i="12"/>
  <c r="G95" i="12" s="1"/>
  <c r="G96" i="12" s="1"/>
  <c r="C66" i="12"/>
  <c r="C67" i="12" s="1"/>
  <c r="C68" i="12" s="1"/>
  <c r="G66" i="12"/>
  <c r="G67" i="12" s="1"/>
  <c r="D66" i="12"/>
  <c r="D67" i="12" s="1"/>
  <c r="D68" i="12" s="1"/>
  <c r="F66" i="12"/>
  <c r="F67" i="12" s="1"/>
  <c r="F68" i="12" s="1"/>
  <c r="E66" i="12"/>
  <c r="E67" i="12" s="1"/>
  <c r="E68" i="12" s="1"/>
  <c r="B66" i="12"/>
  <c r="B67" i="12" s="1"/>
  <c r="X91" i="9"/>
  <c r="X95" i="9"/>
  <c r="X100" i="9"/>
  <c r="X107" i="9"/>
  <c r="X105" i="9"/>
  <c r="X104" i="9"/>
  <c r="X98" i="9"/>
  <c r="X106" i="9"/>
  <c r="X102" i="9"/>
  <c r="AW23" i="33"/>
  <c r="AW24" i="33" s="1"/>
  <c r="AW25" i="33" s="1"/>
  <c r="AW26" i="33" s="1"/>
  <c r="AW27" i="33" s="1"/>
  <c r="AW28" i="33" s="1"/>
  <c r="AW29" i="33" s="1"/>
  <c r="T30" i="33"/>
  <c r="T31" i="33" s="1"/>
  <c r="X101" i="9"/>
  <c r="X103" i="9"/>
  <c r="X97" i="9"/>
  <c r="X99" i="9"/>
  <c r="X93" i="9"/>
  <c r="C10" i="39"/>
  <c r="C14" i="39"/>
  <c r="C16" i="39"/>
  <c r="C5" i="39"/>
  <c r="D5" i="39" s="1"/>
  <c r="G5" i="39" s="1"/>
  <c r="F5" i="39" s="1"/>
  <c r="H39" i="39" s="1"/>
  <c r="G4" i="45" s="1"/>
  <c r="C6" i="39"/>
  <c r="C12" i="39"/>
  <c r="C13" i="39"/>
  <c r="C11" i="39"/>
  <c r="C7" i="39"/>
  <c r="C8" i="39"/>
  <c r="C15" i="39"/>
  <c r="C9" i="39"/>
  <c r="X92" i="9"/>
  <c r="X88" i="9"/>
  <c r="C9" i="40"/>
  <c r="C5" i="40"/>
  <c r="D5" i="40" s="1"/>
  <c r="G5" i="40" s="1"/>
  <c r="F5" i="40" s="1"/>
  <c r="H39" i="40" s="1"/>
  <c r="O4" i="45" s="1"/>
  <c r="C13" i="40"/>
  <c r="C8" i="40"/>
  <c r="C14" i="40"/>
  <c r="C7" i="40"/>
  <c r="C12" i="40"/>
  <c r="C15" i="40"/>
  <c r="C11" i="40"/>
  <c r="C16" i="40"/>
  <c r="C6" i="40"/>
  <c r="C10" i="40"/>
  <c r="X90" i="9"/>
  <c r="X89" i="9"/>
  <c r="AD16" i="17"/>
  <c r="AD8" i="17"/>
  <c r="AD22" i="17"/>
  <c r="AD17" i="17"/>
  <c r="AD27" i="17"/>
  <c r="AD26" i="17"/>
  <c r="AD25" i="17"/>
  <c r="AD15" i="17"/>
  <c r="AD19" i="17"/>
  <c r="AD7" i="17"/>
  <c r="AD5" i="17"/>
  <c r="AD13" i="17"/>
  <c r="AD3" i="17"/>
  <c r="AD6" i="17"/>
  <c r="AD11" i="17"/>
  <c r="AD14" i="17"/>
  <c r="AD21" i="17"/>
  <c r="AD10" i="17"/>
  <c r="AD12" i="17"/>
  <c r="AD18" i="17"/>
  <c r="AD9" i="17"/>
  <c r="AD23" i="17"/>
  <c r="AD4" i="17"/>
  <c r="AD20" i="17"/>
  <c r="AD24" i="17"/>
  <c r="AC34" i="14"/>
  <c r="AE34" i="14" s="1"/>
  <c r="AC37" i="14"/>
  <c r="AE37" i="14" s="1"/>
  <c r="I96" i="14"/>
  <c r="AD84" i="14"/>
  <c r="C42" i="30"/>
  <c r="C43" i="30" s="1"/>
  <c r="C44" i="30" s="1"/>
  <c r="F42" i="30"/>
  <c r="F43" i="30" s="1"/>
  <c r="F44" i="30" s="1"/>
  <c r="H42" i="30"/>
  <c r="H43" i="30" s="1"/>
  <c r="B42" i="30"/>
  <c r="B43" i="30" s="1"/>
  <c r="G42" i="30"/>
  <c r="G43" i="30" s="1"/>
  <c r="G44" i="30" s="1"/>
  <c r="D42" i="30"/>
  <c r="D43" i="30" s="1"/>
  <c r="D44" i="30" s="1"/>
  <c r="E42" i="30"/>
  <c r="E43" i="30" s="1"/>
  <c r="E44" i="30" s="1"/>
  <c r="X91" i="8"/>
  <c r="AC39" i="13"/>
  <c r="AE39" i="13" s="1"/>
  <c r="AC43" i="13"/>
  <c r="AE43" i="13" s="1"/>
  <c r="AD19" i="16"/>
  <c r="AD4" i="16"/>
  <c r="AD5" i="16"/>
  <c r="AD9" i="16"/>
  <c r="AD21" i="16"/>
  <c r="AD14" i="16"/>
  <c r="AD20" i="16"/>
  <c r="AD7" i="16"/>
  <c r="AD16" i="16"/>
  <c r="AD27" i="16"/>
  <c r="AD15" i="16"/>
  <c r="AD8" i="16"/>
  <c r="AD12" i="16"/>
  <c r="AD18" i="16"/>
  <c r="AD22" i="16"/>
  <c r="AD23" i="16"/>
  <c r="AD10" i="16"/>
  <c r="AD6" i="16"/>
  <c r="AD3" i="16"/>
  <c r="AD13" i="16"/>
  <c r="AD25" i="16"/>
  <c r="AD17" i="16"/>
  <c r="AD24" i="16"/>
  <c r="AD26" i="16"/>
  <c r="AD11" i="16"/>
  <c r="AE41" i="12"/>
  <c r="AC41" i="12"/>
  <c r="AE33" i="12"/>
  <c r="AC33" i="12"/>
  <c r="X101" i="7"/>
  <c r="X95" i="7"/>
  <c r="AB54" i="9"/>
  <c r="X40" i="7"/>
  <c r="X93" i="7"/>
  <c r="U44" i="4"/>
  <c r="X32" i="4" s="1"/>
  <c r="X97" i="7"/>
  <c r="X96" i="7"/>
  <c r="X106" i="7"/>
  <c r="E42" i="17"/>
  <c r="E43" i="17" s="1"/>
  <c r="E44" i="17" s="1"/>
  <c r="D42" i="17"/>
  <c r="D43" i="17" s="1"/>
  <c r="D44" i="17" s="1"/>
  <c r="B42" i="17"/>
  <c r="B43" i="17" s="1"/>
  <c r="F42" i="17"/>
  <c r="F43" i="17" s="1"/>
  <c r="F44" i="17" s="1"/>
  <c r="C42" i="17"/>
  <c r="C43" i="17" s="1"/>
  <c r="C44" i="17" s="1"/>
  <c r="H42" i="17"/>
  <c r="H43" i="17" s="1"/>
  <c r="G42" i="17"/>
  <c r="G43" i="17" s="1"/>
  <c r="G44" i="17" s="1"/>
  <c r="AC43" i="14"/>
  <c r="AE43" i="14"/>
  <c r="AC33" i="14"/>
  <c r="AE33" i="14" s="1"/>
  <c r="AD4" i="20"/>
  <c r="AD13" i="20"/>
  <c r="AD12" i="20"/>
  <c r="AD26" i="20"/>
  <c r="AD19" i="20"/>
  <c r="AD22" i="20"/>
  <c r="AD27" i="20"/>
  <c r="AD6" i="20"/>
  <c r="AD7" i="20"/>
  <c r="AD5" i="20"/>
  <c r="AD23" i="20"/>
  <c r="AD17" i="20"/>
  <c r="AD11" i="20"/>
  <c r="AD3" i="20"/>
  <c r="AD21" i="20"/>
  <c r="AD14" i="20"/>
  <c r="AD10" i="20"/>
  <c r="AD20" i="20"/>
  <c r="AD24" i="20"/>
  <c r="AD16" i="20"/>
  <c r="AD15" i="20"/>
  <c r="AD18" i="20"/>
  <c r="AD25" i="20"/>
  <c r="AD9" i="20"/>
  <c r="AD8" i="20"/>
  <c r="X37" i="7"/>
  <c r="C42" i="22"/>
  <c r="C43" i="22" s="1"/>
  <c r="C44" i="22" s="1"/>
  <c r="G42" i="22"/>
  <c r="G43" i="22" s="1"/>
  <c r="G44" i="22" s="1"/>
  <c r="E42" i="22"/>
  <c r="E43" i="22" s="1"/>
  <c r="E44" i="22" s="1"/>
  <c r="F42" i="22"/>
  <c r="F43" i="22" s="1"/>
  <c r="F44" i="22" s="1"/>
  <c r="H42" i="22"/>
  <c r="H43" i="22" s="1"/>
  <c r="B42" i="22"/>
  <c r="B43" i="22" s="1"/>
  <c r="D42" i="22"/>
  <c r="D43" i="22" s="1"/>
  <c r="D44" i="22" s="1"/>
  <c r="U44" i="5"/>
  <c r="X43" i="5" s="1"/>
  <c r="AC33" i="13"/>
  <c r="AE33" i="13" s="1"/>
  <c r="AE36" i="13"/>
  <c r="AC36" i="13"/>
  <c r="X38" i="8"/>
  <c r="X104" i="7"/>
  <c r="AC37" i="12"/>
  <c r="AE37" i="12" s="1"/>
  <c r="X94" i="7"/>
  <c r="X40" i="9"/>
  <c r="E65" i="10"/>
  <c r="X43" i="7"/>
  <c r="E42" i="31"/>
  <c r="E43" i="31" s="1"/>
  <c r="E44" i="31" s="1"/>
  <c r="B42" i="31"/>
  <c r="B43" i="31" s="1"/>
  <c r="G42" i="31"/>
  <c r="G43" i="31" s="1"/>
  <c r="G44" i="31" s="1"/>
  <c r="F42" i="31"/>
  <c r="F43" i="31" s="1"/>
  <c r="F44" i="31" s="1"/>
  <c r="D42" i="31"/>
  <c r="D43" i="31" s="1"/>
  <c r="D44" i="31" s="1"/>
  <c r="H42" i="31"/>
  <c r="H43" i="31" s="1"/>
  <c r="C42" i="31"/>
  <c r="C43" i="31" s="1"/>
  <c r="C44" i="31" s="1"/>
  <c r="X107" i="7"/>
  <c r="AC42" i="14"/>
  <c r="AE42" i="14" s="1"/>
  <c r="AC36" i="14"/>
  <c r="AE36" i="14"/>
  <c r="U44" i="2"/>
  <c r="X40" i="2" s="1"/>
  <c r="AD18" i="18"/>
  <c r="AD16" i="18"/>
  <c r="AD12" i="18"/>
  <c r="AD17" i="18"/>
  <c r="AD9" i="18"/>
  <c r="AD25" i="18"/>
  <c r="AD26" i="18"/>
  <c r="AD10" i="18"/>
  <c r="AD4" i="18"/>
  <c r="AD27" i="18"/>
  <c r="AD24" i="18"/>
  <c r="AD13" i="18"/>
  <c r="AD19" i="18"/>
  <c r="AD15" i="18"/>
  <c r="AD3" i="18"/>
  <c r="AD20" i="18"/>
  <c r="AD22" i="18"/>
  <c r="AD5" i="18"/>
  <c r="AD11" i="18"/>
  <c r="AD14" i="18"/>
  <c r="AD7" i="18"/>
  <c r="AD23" i="18"/>
  <c r="AD6" i="18"/>
  <c r="AD21" i="18"/>
  <c r="AD8" i="18"/>
  <c r="AD17" i="30"/>
  <c r="AD19" i="30"/>
  <c r="AD24" i="30"/>
  <c r="AD9" i="30"/>
  <c r="AD16" i="30"/>
  <c r="AD23" i="30"/>
  <c r="AD20" i="30"/>
  <c r="AD13" i="30"/>
  <c r="AD18" i="30"/>
  <c r="AD27" i="30"/>
  <c r="AD26" i="30"/>
  <c r="AD10" i="30"/>
  <c r="AD21" i="30"/>
  <c r="AD15" i="30"/>
  <c r="AD22" i="30"/>
  <c r="AD3" i="30"/>
  <c r="AD11" i="30"/>
  <c r="AD8" i="30"/>
  <c r="AD25" i="30"/>
  <c r="AD4" i="30"/>
  <c r="AD5" i="30"/>
  <c r="AD14" i="30"/>
  <c r="AD7" i="30"/>
  <c r="AD6" i="30"/>
  <c r="AD12" i="30"/>
  <c r="Z32" i="5"/>
  <c r="Y8" i="5"/>
  <c r="Y9" i="5" s="1"/>
  <c r="Z44" i="13"/>
  <c r="AC8" i="13"/>
  <c r="AC9" i="13" s="1"/>
  <c r="AC32" i="13"/>
  <c r="AE32" i="13" s="1"/>
  <c r="AC34" i="13"/>
  <c r="AE34" i="13" s="1"/>
  <c r="X41" i="7"/>
  <c r="U108" i="4"/>
  <c r="X91" i="4" s="1"/>
  <c r="AC42" i="12"/>
  <c r="AE42" i="12" s="1"/>
  <c r="X103" i="7"/>
  <c r="AD23" i="15"/>
  <c r="AD3" i="15"/>
  <c r="AD6" i="15"/>
  <c r="AD14" i="15"/>
  <c r="AD16" i="15"/>
  <c r="AD25" i="15"/>
  <c r="AD10" i="15"/>
  <c r="AD4" i="15"/>
  <c r="AD26" i="15"/>
  <c r="AD12" i="15"/>
  <c r="AD8" i="15"/>
  <c r="AD27" i="15"/>
  <c r="AD24" i="15"/>
  <c r="AD5" i="15"/>
  <c r="AD7" i="15"/>
  <c r="AD15" i="15"/>
  <c r="AD11" i="15"/>
  <c r="AD13" i="15"/>
  <c r="AD18" i="15"/>
  <c r="AD19" i="15"/>
  <c r="AD9" i="15"/>
  <c r="AD20" i="15"/>
  <c r="AD21" i="15"/>
  <c r="AD22" i="15"/>
  <c r="AD17" i="15"/>
  <c r="X100" i="8"/>
  <c r="AC54" i="5"/>
  <c r="Z60" i="5"/>
  <c r="AC58" i="5" s="1"/>
  <c r="AC35" i="14"/>
  <c r="AE35" i="14" s="1"/>
  <c r="AD15" i="22"/>
  <c r="AD4" i="22"/>
  <c r="AD5" i="22"/>
  <c r="AD12" i="22"/>
  <c r="AD13" i="22"/>
  <c r="AD6" i="22"/>
  <c r="AD22" i="22"/>
  <c r="AD26" i="22"/>
  <c r="AD20" i="22"/>
  <c r="AD7" i="22"/>
  <c r="AD24" i="22"/>
  <c r="AD18" i="22"/>
  <c r="AD23" i="22"/>
  <c r="AD19" i="22"/>
  <c r="AD8" i="22"/>
  <c r="AD3" i="22"/>
  <c r="AD21" i="22"/>
  <c r="AD14" i="22"/>
  <c r="AD27" i="22"/>
  <c r="AD16" i="22"/>
  <c r="AD25" i="22"/>
  <c r="AD10" i="22"/>
  <c r="AD9" i="22"/>
  <c r="AD11" i="22"/>
  <c r="AD17" i="22"/>
  <c r="E42" i="18"/>
  <c r="E43" i="18" s="1"/>
  <c r="E44" i="18" s="1"/>
  <c r="H42" i="18"/>
  <c r="H43" i="18" s="1"/>
  <c r="F42" i="18"/>
  <c r="F43" i="18" s="1"/>
  <c r="F44" i="18" s="1"/>
  <c r="C42" i="18"/>
  <c r="C43" i="18" s="1"/>
  <c r="C44" i="18" s="1"/>
  <c r="D42" i="18"/>
  <c r="D43" i="18" s="1"/>
  <c r="D44" i="18" s="1"/>
  <c r="B42" i="18"/>
  <c r="B43" i="18" s="1"/>
  <c r="G42" i="18"/>
  <c r="G43" i="18" s="1"/>
  <c r="G44" i="18" s="1"/>
  <c r="AC38" i="13"/>
  <c r="AE38" i="13" s="1"/>
  <c r="AC34" i="12"/>
  <c r="AE34" i="12" s="1"/>
  <c r="AC54" i="7"/>
  <c r="AE54" i="7" s="1"/>
  <c r="Z60" i="7"/>
  <c r="AC59" i="7" s="1"/>
  <c r="X97" i="8"/>
  <c r="X84" i="5"/>
  <c r="U108" i="5"/>
  <c r="X105" i="5" s="1"/>
  <c r="X38" i="9"/>
  <c r="X96" i="8"/>
  <c r="X42" i="7"/>
  <c r="X36" i="9"/>
  <c r="X37" i="4"/>
  <c r="X39" i="7"/>
  <c r="X93" i="8"/>
  <c r="X101" i="8"/>
  <c r="AD21" i="27"/>
  <c r="AD23" i="27"/>
  <c r="AD11" i="27"/>
  <c r="AD3" i="27"/>
  <c r="AD14" i="27"/>
  <c r="AD6" i="27"/>
  <c r="AD19" i="27"/>
  <c r="AD9" i="27"/>
  <c r="AD7" i="27"/>
  <c r="AD4" i="27"/>
  <c r="AD16" i="27"/>
  <c r="AD15" i="27"/>
  <c r="AD25" i="27"/>
  <c r="AD5" i="27"/>
  <c r="AD18" i="27"/>
  <c r="AD20" i="27"/>
  <c r="AD27" i="27"/>
  <c r="AD24" i="27"/>
  <c r="AD26" i="27"/>
  <c r="AD10" i="27"/>
  <c r="AD13" i="27"/>
  <c r="AD12" i="27"/>
  <c r="AD22" i="27"/>
  <c r="AD8" i="27"/>
  <c r="AD17" i="27"/>
  <c r="AC8" i="14"/>
  <c r="AC9" i="14" s="1"/>
  <c r="AC32" i="14"/>
  <c r="AE32" i="14" s="1"/>
  <c r="Z44" i="14"/>
  <c r="AG97" i="14"/>
  <c r="AG87" i="14"/>
  <c r="AG101" i="14"/>
  <c r="AG89" i="14"/>
  <c r="AG95" i="14"/>
  <c r="AG88" i="14"/>
  <c r="AG100" i="14"/>
  <c r="AG105" i="14"/>
  <c r="AG106" i="14"/>
  <c r="AG93" i="14"/>
  <c r="AG84" i="14"/>
  <c r="AG94" i="14"/>
  <c r="AG103" i="14"/>
  <c r="AG104" i="14"/>
  <c r="AG107" i="14"/>
  <c r="AG86" i="14"/>
  <c r="AG96" i="14"/>
  <c r="AG85" i="14"/>
  <c r="AG91" i="14"/>
  <c r="AG92" i="14"/>
  <c r="AG102" i="14"/>
  <c r="AG90" i="14"/>
  <c r="AG98" i="14"/>
  <c r="AG99" i="14"/>
  <c r="Z60" i="11"/>
  <c r="AC54" i="11" s="1"/>
  <c r="AC41" i="13"/>
  <c r="AE41" i="13" s="1"/>
  <c r="X102" i="8"/>
  <c r="AC38" i="12"/>
  <c r="AE38" i="12" s="1"/>
  <c r="X43" i="8"/>
  <c r="X40" i="8"/>
  <c r="F42" i="15"/>
  <c r="F43" i="15" s="1"/>
  <c r="F44" i="15" s="1"/>
  <c r="B42" i="15"/>
  <c r="B43" i="15" s="1"/>
  <c r="D42" i="15"/>
  <c r="D43" i="15" s="1"/>
  <c r="D44" i="15" s="1"/>
  <c r="C42" i="15"/>
  <c r="C43" i="15" s="1"/>
  <c r="C44" i="15" s="1"/>
  <c r="H42" i="15"/>
  <c r="H43" i="15" s="1"/>
  <c r="G42" i="15"/>
  <c r="G43" i="15" s="1"/>
  <c r="G44" i="15" s="1"/>
  <c r="E42" i="15"/>
  <c r="E43" i="15" s="1"/>
  <c r="E44" i="15" s="1"/>
  <c r="X106" i="8"/>
  <c r="X41" i="4"/>
  <c r="Y54" i="10"/>
  <c r="X105" i="7"/>
  <c r="X90" i="7"/>
  <c r="AC41" i="14"/>
  <c r="AE41" i="14" s="1"/>
  <c r="AC42" i="13"/>
  <c r="AE42" i="13" s="1"/>
  <c r="X94" i="8"/>
  <c r="AC39" i="12"/>
  <c r="AE39" i="12" s="1"/>
  <c r="AC35" i="12"/>
  <c r="AE35" i="12" s="1"/>
  <c r="G26" i="47"/>
  <c r="F26" i="47" s="1"/>
  <c r="D27" i="47"/>
  <c r="X38" i="4"/>
  <c r="B65" i="10"/>
  <c r="G65" i="10"/>
  <c r="X39" i="9"/>
  <c r="X107" i="8"/>
  <c r="H42" i="27"/>
  <c r="H43" i="27" s="1"/>
  <c r="E42" i="27"/>
  <c r="E43" i="27" s="1"/>
  <c r="E44" i="27" s="1"/>
  <c r="D42" i="27"/>
  <c r="D43" i="27" s="1"/>
  <c r="D44" i="27" s="1"/>
  <c r="B42" i="27"/>
  <c r="B43" i="27" s="1"/>
  <c r="F42" i="27"/>
  <c r="F43" i="27" s="1"/>
  <c r="F44" i="27" s="1"/>
  <c r="G42" i="27"/>
  <c r="G43" i="27" s="1"/>
  <c r="G44" i="27" s="1"/>
  <c r="C42" i="27"/>
  <c r="C43" i="27" s="1"/>
  <c r="C44" i="27" s="1"/>
  <c r="AC38" i="14"/>
  <c r="AE38" i="14" s="1"/>
  <c r="AC40" i="13"/>
  <c r="AE40" i="13" s="1"/>
  <c r="AB56" i="9"/>
  <c r="AB58" i="9"/>
  <c r="AB57" i="9"/>
  <c r="Z57" i="9"/>
  <c r="Z59" i="9"/>
  <c r="Z58" i="9"/>
  <c r="AB55" i="9"/>
  <c r="AC55" i="9" s="1"/>
  <c r="AE55" i="9" s="1"/>
  <c r="AB59" i="9"/>
  <c r="X32" i="8"/>
  <c r="AC43" i="12"/>
  <c r="AE43" i="12" s="1"/>
  <c r="AC40" i="12"/>
  <c r="AE40" i="12" s="1"/>
  <c r="H7" i="47"/>
  <c r="Y24" i="45" s="1"/>
  <c r="E25" i="47"/>
  <c r="X43" i="4"/>
  <c r="X90" i="8"/>
  <c r="AD18" i="28"/>
  <c r="AD19" i="28"/>
  <c r="AD12" i="28"/>
  <c r="AD14" i="28"/>
  <c r="AD9" i="28"/>
  <c r="AD26" i="28"/>
  <c r="AD7" i="28"/>
  <c r="AD22" i="28"/>
  <c r="AD3" i="28"/>
  <c r="AD13" i="28"/>
  <c r="AD11" i="28"/>
  <c r="AD15" i="28"/>
  <c r="AD23" i="28"/>
  <c r="AD24" i="28"/>
  <c r="AD21" i="28"/>
  <c r="AD27" i="28"/>
  <c r="AD16" i="28"/>
  <c r="AD10" i="28"/>
  <c r="AD4" i="28"/>
  <c r="AD17" i="28"/>
  <c r="AD20" i="28"/>
  <c r="AD25" i="28"/>
  <c r="AD6" i="28"/>
  <c r="AD5" i="28"/>
  <c r="AD8" i="28"/>
  <c r="X84" i="8"/>
  <c r="AE39" i="14"/>
  <c r="AC39" i="14"/>
  <c r="AC40" i="14"/>
  <c r="AE40" i="14" s="1"/>
  <c r="Z60" i="8"/>
  <c r="D42" i="20"/>
  <c r="D43" i="20" s="1"/>
  <c r="D44" i="20" s="1"/>
  <c r="F42" i="20"/>
  <c r="F43" i="20" s="1"/>
  <c r="F44" i="20" s="1"/>
  <c r="B42" i="20"/>
  <c r="B43" i="20" s="1"/>
  <c r="H42" i="20"/>
  <c r="H43" i="20" s="1"/>
  <c r="G42" i="20"/>
  <c r="G43" i="20" s="1"/>
  <c r="G44" i="20" s="1"/>
  <c r="C42" i="20"/>
  <c r="C43" i="20" s="1"/>
  <c r="C44" i="20" s="1"/>
  <c r="E42" i="20"/>
  <c r="E43" i="20" s="1"/>
  <c r="E44" i="20" s="1"/>
  <c r="AC37" i="13"/>
  <c r="AE37" i="13" s="1"/>
  <c r="AC35" i="13"/>
  <c r="AE35" i="13" s="1"/>
  <c r="E42" i="16"/>
  <c r="E43" i="16" s="1"/>
  <c r="E44" i="16" s="1"/>
  <c r="C42" i="16"/>
  <c r="C43" i="16" s="1"/>
  <c r="C44" i="16" s="1"/>
  <c r="F42" i="16"/>
  <c r="F43" i="16" s="1"/>
  <c r="F44" i="16" s="1"/>
  <c r="G42" i="16"/>
  <c r="G43" i="16" s="1"/>
  <c r="G44" i="16" s="1"/>
  <c r="D42" i="16"/>
  <c r="D43" i="16" s="1"/>
  <c r="D44" i="16" s="1"/>
  <c r="B42" i="16"/>
  <c r="B43" i="16" s="1"/>
  <c r="H42" i="16"/>
  <c r="H43" i="16" s="1"/>
  <c r="AC32" i="12"/>
  <c r="AE32" i="12" s="1"/>
  <c r="AC8" i="12"/>
  <c r="AC9" i="12" s="1"/>
  <c r="Z44" i="12"/>
  <c r="AC36" i="12"/>
  <c r="AE36" i="12" s="1"/>
  <c r="X98" i="8"/>
  <c r="X95" i="8"/>
  <c r="X35" i="4"/>
  <c r="X104" i="8"/>
  <c r="AD25" i="31"/>
  <c r="AD23" i="31"/>
  <c r="AD17" i="31"/>
  <c r="AD24" i="31"/>
  <c r="AD12" i="31"/>
  <c r="AD16" i="31"/>
  <c r="AD26" i="31"/>
  <c r="AD27" i="31"/>
  <c r="AD10" i="31"/>
  <c r="AD11" i="31"/>
  <c r="AD18" i="31"/>
  <c r="AD14" i="31"/>
  <c r="AD13" i="31"/>
  <c r="AD15" i="31"/>
  <c r="AD4" i="31"/>
  <c r="AD19" i="31"/>
  <c r="AD7" i="31"/>
  <c r="AD9" i="31"/>
  <c r="AD20" i="31"/>
  <c r="AD21" i="31"/>
  <c r="AD22" i="31"/>
  <c r="AD3" i="31"/>
  <c r="AD5" i="31"/>
  <c r="AD6" i="31"/>
  <c r="AD8" i="31"/>
  <c r="B42" i="28"/>
  <c r="B43" i="28" s="1"/>
  <c r="G42" i="28"/>
  <c r="G43" i="28" s="1"/>
  <c r="G44" i="28" s="1"/>
  <c r="H42" i="28"/>
  <c r="H43" i="28" s="1"/>
  <c r="F42" i="28"/>
  <c r="F43" i="28" s="1"/>
  <c r="F44" i="28" s="1"/>
  <c r="D42" i="28"/>
  <c r="D43" i="28" s="1"/>
  <c r="D44" i="28" s="1"/>
  <c r="E42" i="28"/>
  <c r="E43" i="28" s="1"/>
  <c r="E44" i="28" s="1"/>
  <c r="C42" i="28"/>
  <c r="C43" i="28" s="1"/>
  <c r="C44" i="28" s="1"/>
  <c r="U108" i="2"/>
  <c r="X93" i="2" s="1"/>
  <c r="X99" i="7"/>
  <c r="G94" i="34"/>
  <c r="G95" i="34" s="1"/>
  <c r="I94" i="34"/>
  <c r="I95" i="34" s="1"/>
  <c r="E94" i="34"/>
  <c r="E95" i="34" s="1"/>
  <c r="F94" i="34"/>
  <c r="F95" i="34" s="1"/>
  <c r="B94" i="34"/>
  <c r="B95" i="34" s="1"/>
  <c r="H44" i="34"/>
  <c r="AD32" i="34"/>
  <c r="C94" i="34"/>
  <c r="C95" i="34" s="1"/>
  <c r="H94" i="34"/>
  <c r="H95" i="34" s="1"/>
  <c r="H96" i="34" s="1"/>
  <c r="D44" i="34"/>
  <c r="F28" i="46"/>
  <c r="H4" i="46" s="1"/>
  <c r="AE58" i="34"/>
  <c r="AE59" i="34"/>
  <c r="AG54" i="34"/>
  <c r="AH54" i="34" s="1"/>
  <c r="AG55" i="34"/>
  <c r="AG56" i="34"/>
  <c r="AG57" i="34"/>
  <c r="AG59" i="34"/>
  <c r="AG58" i="34"/>
  <c r="X93" i="6"/>
  <c r="H5" i="46"/>
  <c r="W26" i="45" s="1"/>
  <c r="E27" i="46"/>
  <c r="AG55" i="15"/>
  <c r="AH55" i="15" s="1"/>
  <c r="AG59" i="15"/>
  <c r="AH59" i="15" s="1"/>
  <c r="AG54" i="15"/>
  <c r="AG58" i="15"/>
  <c r="AH58" i="15" s="1"/>
  <c r="AG56" i="15"/>
  <c r="AH56" i="15" s="1"/>
  <c r="AG57" i="15"/>
  <c r="AH57" i="15" s="1"/>
  <c r="AG57" i="26"/>
  <c r="AH57" i="26" s="1"/>
  <c r="AG55" i="26"/>
  <c r="AH55" i="26" s="1"/>
  <c r="AG59" i="26"/>
  <c r="AH59" i="26" s="1"/>
  <c r="AG56" i="26"/>
  <c r="AH56" i="26" s="1"/>
  <c r="AG58" i="26"/>
  <c r="AH58" i="26" s="1"/>
  <c r="AG54" i="26"/>
  <c r="AG59" i="31"/>
  <c r="AH59" i="31" s="1"/>
  <c r="AG58" i="31"/>
  <c r="AH58" i="31" s="1"/>
  <c r="AG57" i="31"/>
  <c r="AH57" i="31" s="1"/>
  <c r="AG54" i="31"/>
  <c r="AG55" i="31"/>
  <c r="AH55" i="31" s="1"/>
  <c r="AG56" i="31"/>
  <c r="AH56" i="31" s="1"/>
  <c r="AG59" i="28"/>
  <c r="AH59" i="28" s="1"/>
  <c r="AG58" i="28"/>
  <c r="AH58" i="28" s="1"/>
  <c r="AG54" i="28"/>
  <c r="AG55" i="28"/>
  <c r="AH55" i="28" s="1"/>
  <c r="AG56" i="28"/>
  <c r="AH56" i="28" s="1"/>
  <c r="AG57" i="28"/>
  <c r="AH57" i="28" s="1"/>
  <c r="X92" i="6"/>
  <c r="X85" i="6"/>
  <c r="X90" i="6"/>
  <c r="X102" i="6"/>
  <c r="X89" i="6"/>
  <c r="X88" i="6"/>
  <c r="X103" i="6"/>
  <c r="X95" i="6"/>
  <c r="X84" i="6"/>
  <c r="X106" i="6"/>
  <c r="X107" i="6"/>
  <c r="X94" i="6"/>
  <c r="X87" i="6"/>
  <c r="X105" i="6"/>
  <c r="X86" i="6"/>
  <c r="X100" i="6"/>
  <c r="X101" i="6"/>
  <c r="X104" i="6"/>
  <c r="X45" i="3"/>
  <c r="AD21" i="19" l="1"/>
  <c r="AD6" i="19"/>
  <c r="AC54" i="8"/>
  <c r="AD17" i="19"/>
  <c r="H97" i="52"/>
  <c r="H98" i="52" s="1"/>
  <c r="I97" i="52"/>
  <c r="I98" i="52" s="1"/>
  <c r="H93" i="21"/>
  <c r="B97" i="52"/>
  <c r="B98" i="52" s="1"/>
  <c r="B99" i="52" s="1"/>
  <c r="Z60" i="21"/>
  <c r="AC55" i="21" s="1"/>
  <c r="E97" i="52"/>
  <c r="E98" i="52" s="1"/>
  <c r="E99" i="52" s="1"/>
  <c r="D97" i="52"/>
  <c r="D98" i="52" s="1"/>
  <c r="D99" i="52" s="1"/>
  <c r="C97" i="52"/>
  <c r="C98" i="52" s="1"/>
  <c r="C99" i="52" s="1"/>
  <c r="AB96" i="30"/>
  <c r="AC96" i="30" s="1"/>
  <c r="AE96" i="30" s="1"/>
  <c r="AG101" i="29"/>
  <c r="AH101" i="29" s="1"/>
  <c r="AG87" i="29"/>
  <c r="AE108" i="29" s="1"/>
  <c r="F97" i="52"/>
  <c r="F98" i="52" s="1"/>
  <c r="F99" i="52" s="1"/>
  <c r="G97" i="52"/>
  <c r="G98" i="52" s="1"/>
  <c r="G99" i="52" s="1"/>
  <c r="AB93" i="30"/>
  <c r="AB94" i="30"/>
  <c r="AB104" i="30"/>
  <c r="AB90" i="30"/>
  <c r="AB84" i="30"/>
  <c r="AB85" i="30"/>
  <c r="AB92" i="30"/>
  <c r="AB98" i="30"/>
  <c r="AB95" i="30"/>
  <c r="AB107" i="30"/>
  <c r="AB100" i="30"/>
  <c r="AC100" i="30" s="1"/>
  <c r="AE100" i="30" s="1"/>
  <c r="AB99" i="30"/>
  <c r="AB89" i="30"/>
  <c r="AB103" i="30"/>
  <c r="AC103" i="30" s="1"/>
  <c r="AE103" i="30" s="1"/>
  <c r="AB102" i="30"/>
  <c r="AB86" i="30"/>
  <c r="AB101" i="30"/>
  <c r="AB106" i="30"/>
  <c r="AB105" i="30"/>
  <c r="AC105" i="30" s="1"/>
  <c r="AE105" i="30" s="1"/>
  <c r="AB97" i="30"/>
  <c r="AB91" i="30"/>
  <c r="AB88" i="30"/>
  <c r="AB87" i="30"/>
  <c r="Z93" i="30"/>
  <c r="Z92" i="30"/>
  <c r="Z89" i="30"/>
  <c r="Z86" i="30"/>
  <c r="Z94" i="30"/>
  <c r="Z90" i="30"/>
  <c r="Z107" i="30"/>
  <c r="Z87" i="30"/>
  <c r="Z85" i="30"/>
  <c r="Z91" i="30"/>
  <c r="Z88" i="30"/>
  <c r="Z84" i="30"/>
  <c r="H99" i="52"/>
  <c r="AL33" i="52"/>
  <c r="AL32" i="52"/>
  <c r="AL40" i="52"/>
  <c r="AL38" i="52"/>
  <c r="AL35" i="52"/>
  <c r="AL39" i="52"/>
  <c r="AL36" i="52"/>
  <c r="AL37" i="52"/>
  <c r="AL41" i="52"/>
  <c r="AL34" i="52"/>
  <c r="AL43" i="52"/>
  <c r="AL42" i="52"/>
  <c r="AJ90" i="29"/>
  <c r="AJ98" i="29"/>
  <c r="Y84" i="26"/>
  <c r="I93" i="26"/>
  <c r="AB36" i="25"/>
  <c r="AC36" i="25" s="1"/>
  <c r="AE36" i="25" s="1"/>
  <c r="Z36" i="32"/>
  <c r="G93" i="26"/>
  <c r="Z105" i="26" s="1"/>
  <c r="AG99" i="29"/>
  <c r="AH99" i="29" s="1"/>
  <c r="AC84" i="22"/>
  <c r="Z108" i="22"/>
  <c r="AE90" i="22"/>
  <c r="H94" i="22"/>
  <c r="H95" i="22" s="1"/>
  <c r="H96" i="22" s="1"/>
  <c r="AB35" i="32"/>
  <c r="AB37" i="32"/>
  <c r="Z43" i="32"/>
  <c r="AB41" i="32"/>
  <c r="Z33" i="32"/>
  <c r="AB34" i="25"/>
  <c r="AB39" i="32"/>
  <c r="AC39" i="32" s="1"/>
  <c r="AE39" i="32" s="1"/>
  <c r="Z34" i="32"/>
  <c r="Z42" i="32"/>
  <c r="AB41" i="25"/>
  <c r="Z41" i="32"/>
  <c r="Z37" i="32"/>
  <c r="AB43" i="32"/>
  <c r="Z89" i="26"/>
  <c r="Z85" i="26"/>
  <c r="Z91" i="26"/>
  <c r="Z104" i="26"/>
  <c r="Z90" i="26"/>
  <c r="Z87" i="26"/>
  <c r="Z92" i="26"/>
  <c r="Z103" i="26"/>
  <c r="Z88" i="26"/>
  <c r="AB33" i="32"/>
  <c r="AB42" i="32"/>
  <c r="AB32" i="32"/>
  <c r="AC8" i="32" s="1"/>
  <c r="AC9" i="32" s="1"/>
  <c r="AD13" i="32" s="1"/>
  <c r="AB33" i="25"/>
  <c r="AB40" i="32"/>
  <c r="AB39" i="25"/>
  <c r="AC39" i="25" s="1"/>
  <c r="AE39" i="25" s="1"/>
  <c r="AB34" i="32"/>
  <c r="Z32" i="32"/>
  <c r="AB36" i="32"/>
  <c r="AB38" i="32"/>
  <c r="AC38" i="32" s="1"/>
  <c r="AE38" i="32" s="1"/>
  <c r="Z40" i="32"/>
  <c r="Z40" i="25"/>
  <c r="Z33" i="26"/>
  <c r="AB39" i="26"/>
  <c r="AC39" i="26" s="1"/>
  <c r="AE39" i="26" s="1"/>
  <c r="AB37" i="26"/>
  <c r="AC37" i="26" s="1"/>
  <c r="AE37" i="26" s="1"/>
  <c r="AB38" i="26"/>
  <c r="AC38" i="26" s="1"/>
  <c r="AE38" i="26" s="1"/>
  <c r="Z32" i="26"/>
  <c r="AB42" i="26"/>
  <c r="AB36" i="26"/>
  <c r="AC36" i="26" s="1"/>
  <c r="AE36" i="26" s="1"/>
  <c r="AB43" i="26"/>
  <c r="AB33" i="26"/>
  <c r="AB40" i="26"/>
  <c r="AC40" i="26" s="1"/>
  <c r="AE40" i="26" s="1"/>
  <c r="Z43" i="26"/>
  <c r="AB35" i="26"/>
  <c r="AC35" i="26" s="1"/>
  <c r="AE35" i="26" s="1"/>
  <c r="AB34" i="26"/>
  <c r="Z34" i="26"/>
  <c r="Z42" i="26"/>
  <c r="AB41" i="26"/>
  <c r="Z41" i="26"/>
  <c r="AB32" i="26"/>
  <c r="AC8" i="26" s="1"/>
  <c r="AC9" i="26" s="1"/>
  <c r="AD20" i="26" s="1"/>
  <c r="AB38" i="25"/>
  <c r="AC38" i="25" s="1"/>
  <c r="AD11" i="19"/>
  <c r="AD12" i="19"/>
  <c r="AD22" i="19"/>
  <c r="AB37" i="25"/>
  <c r="AC37" i="25" s="1"/>
  <c r="AE37" i="25" s="1"/>
  <c r="Z32" i="25"/>
  <c r="Z108" i="19"/>
  <c r="AC106" i="19" s="1"/>
  <c r="AD5" i="19"/>
  <c r="Z33" i="25"/>
  <c r="G94" i="20"/>
  <c r="G95" i="20" s="1"/>
  <c r="G96" i="20" s="1"/>
  <c r="E94" i="20"/>
  <c r="E95" i="20" s="1"/>
  <c r="E96" i="20" s="1"/>
  <c r="F94" i="20"/>
  <c r="F95" i="20" s="1"/>
  <c r="F96" i="20" s="1"/>
  <c r="B94" i="20"/>
  <c r="B95" i="20" s="1"/>
  <c r="I94" i="20"/>
  <c r="I95" i="20" s="1"/>
  <c r="C94" i="20"/>
  <c r="C95" i="20" s="1"/>
  <c r="C96" i="20" s="1"/>
  <c r="D94" i="20"/>
  <c r="D95" i="20" s="1"/>
  <c r="D96" i="20" s="1"/>
  <c r="AD19" i="19"/>
  <c r="AD7" i="19"/>
  <c r="AD9" i="19"/>
  <c r="AD13" i="19"/>
  <c r="AD27" i="19"/>
  <c r="AJ102" i="29"/>
  <c r="C93" i="21"/>
  <c r="AC94" i="19"/>
  <c r="AE94" i="19" s="1"/>
  <c r="I93" i="21"/>
  <c r="AD15" i="19"/>
  <c r="AD25" i="19"/>
  <c r="AD24" i="19"/>
  <c r="AD3" i="19"/>
  <c r="Z108" i="32"/>
  <c r="AC93" i="32" s="1"/>
  <c r="B93" i="21"/>
  <c r="H94" i="20"/>
  <c r="H95" i="20" s="1"/>
  <c r="H96" i="20" s="1"/>
  <c r="AD16" i="19"/>
  <c r="AD26" i="19"/>
  <c r="AD20" i="19"/>
  <c r="AB35" i="25"/>
  <c r="Z41" i="25"/>
  <c r="AC91" i="32"/>
  <c r="AE91" i="32" s="1"/>
  <c r="AC92" i="19"/>
  <c r="AE92" i="19" s="1"/>
  <c r="Y84" i="21"/>
  <c r="E93" i="21"/>
  <c r="AD4" i="19"/>
  <c r="AD18" i="19"/>
  <c r="AD23" i="19"/>
  <c r="AC90" i="32"/>
  <c r="AE90" i="32" s="1"/>
  <c r="D93" i="21"/>
  <c r="F93" i="21"/>
  <c r="AD8" i="19"/>
  <c r="AD14" i="19"/>
  <c r="G93" i="21"/>
  <c r="Z43" i="25"/>
  <c r="Z35" i="25"/>
  <c r="Z91" i="25"/>
  <c r="AB97" i="25"/>
  <c r="AC97" i="25" s="1"/>
  <c r="AE97" i="25" s="1"/>
  <c r="AC37" i="19"/>
  <c r="AE37" i="19" s="1"/>
  <c r="AB42" i="25"/>
  <c r="AB43" i="25"/>
  <c r="AC93" i="27"/>
  <c r="AE93" i="27" s="1"/>
  <c r="AB104" i="25"/>
  <c r="Z102" i="25"/>
  <c r="Z103" i="25"/>
  <c r="AB96" i="25"/>
  <c r="Z89" i="25"/>
  <c r="Z90" i="25"/>
  <c r="AB102" i="25"/>
  <c r="Z106" i="25"/>
  <c r="AB103" i="25"/>
  <c r="Z100" i="25"/>
  <c r="AB101" i="25"/>
  <c r="Z101" i="25"/>
  <c r="Z104" i="25"/>
  <c r="Z107" i="25"/>
  <c r="Z85" i="25"/>
  <c r="Z93" i="25"/>
  <c r="AB100" i="25"/>
  <c r="Z87" i="25"/>
  <c r="AB95" i="25"/>
  <c r="Z94" i="25"/>
  <c r="AB88" i="25"/>
  <c r="Z84" i="25"/>
  <c r="AB105" i="25"/>
  <c r="Z105" i="25"/>
  <c r="AB91" i="25"/>
  <c r="AB106" i="25"/>
  <c r="AB85" i="25"/>
  <c r="Z86" i="25"/>
  <c r="AB90" i="25"/>
  <c r="Z92" i="25"/>
  <c r="AB93" i="25"/>
  <c r="AB87" i="25"/>
  <c r="AB99" i="25"/>
  <c r="AB98" i="25"/>
  <c r="AB107" i="25"/>
  <c r="AB92" i="25"/>
  <c r="AB94" i="25"/>
  <c r="AB84" i="25"/>
  <c r="AB86" i="25"/>
  <c r="AB89" i="25"/>
  <c r="Z88" i="25"/>
  <c r="Z108" i="27"/>
  <c r="AC89" i="27" s="1"/>
  <c r="Z95" i="25"/>
  <c r="Z44" i="19"/>
  <c r="AC42" i="19" s="1"/>
  <c r="Z34" i="25"/>
  <c r="Z42" i="25"/>
  <c r="AB40" i="25"/>
  <c r="AC95" i="27"/>
  <c r="AE95" i="27" s="1"/>
  <c r="AB32" i="25"/>
  <c r="Z37" i="29"/>
  <c r="AB38" i="29"/>
  <c r="AB36" i="29"/>
  <c r="Z36" i="29"/>
  <c r="AB33" i="29"/>
  <c r="AC33" i="29" s="1"/>
  <c r="AE33" i="29" s="1"/>
  <c r="AB39" i="29"/>
  <c r="Z40" i="29"/>
  <c r="AB37" i="29"/>
  <c r="AB40" i="29"/>
  <c r="Z42" i="29"/>
  <c r="Z39" i="29"/>
  <c r="AB35" i="29"/>
  <c r="AC35" i="29" s="1"/>
  <c r="AE35" i="29" s="1"/>
  <c r="AB32" i="29"/>
  <c r="Z43" i="29"/>
  <c r="AB41" i="29"/>
  <c r="Z41" i="29"/>
  <c r="AB43" i="29"/>
  <c r="Z38" i="29"/>
  <c r="AB42" i="29"/>
  <c r="AB34" i="29"/>
  <c r="AC34" i="29" s="1"/>
  <c r="AE34" i="29" s="1"/>
  <c r="AH88" i="29"/>
  <c r="AJ88" i="29" s="1"/>
  <c r="AH105" i="29"/>
  <c r="AJ105" i="29" s="1"/>
  <c r="AJ93" i="29"/>
  <c r="AH84" i="29"/>
  <c r="AJ84" i="29" s="1"/>
  <c r="G41" i="21"/>
  <c r="AH86" i="29"/>
  <c r="AJ86" i="29" s="1"/>
  <c r="AD84" i="31"/>
  <c r="I96" i="31"/>
  <c r="B96" i="31"/>
  <c r="B96" i="28"/>
  <c r="I96" i="28"/>
  <c r="AD84" i="28"/>
  <c r="AH85" i="29"/>
  <c r="AJ85" i="29" s="1"/>
  <c r="AH89" i="29"/>
  <c r="AJ89" i="29" s="1"/>
  <c r="AH104" i="29"/>
  <c r="AJ104" i="29" s="1"/>
  <c r="AH94" i="29"/>
  <c r="AJ94" i="29" s="1"/>
  <c r="F41" i="21"/>
  <c r="AH95" i="29"/>
  <c r="AH97" i="29"/>
  <c r="AJ97" i="29" s="1"/>
  <c r="AH106" i="29"/>
  <c r="AJ106" i="29" s="1"/>
  <c r="AH103" i="29"/>
  <c r="AJ103" i="29" s="1"/>
  <c r="AJ91" i="29"/>
  <c r="AH107" i="29"/>
  <c r="AJ107" i="29" s="1"/>
  <c r="AH96" i="29"/>
  <c r="AJ96" i="29" s="1"/>
  <c r="AH100" i="29"/>
  <c r="AJ100" i="29" s="1"/>
  <c r="C41" i="21"/>
  <c r="B41" i="21"/>
  <c r="Y32" i="21"/>
  <c r="H41" i="21"/>
  <c r="E41" i="21"/>
  <c r="Z3" i="21"/>
  <c r="Z19" i="21"/>
  <c r="Z25" i="21"/>
  <c r="Z21" i="21"/>
  <c r="Z8" i="21"/>
  <c r="Z11" i="21"/>
  <c r="Z17" i="21"/>
  <c r="Z12" i="21"/>
  <c r="Z22" i="21"/>
  <c r="Z14" i="21"/>
  <c r="Z7" i="21"/>
  <c r="Z5" i="21"/>
  <c r="Z6" i="21"/>
  <c r="Z10" i="21"/>
  <c r="Z24" i="21"/>
  <c r="Z15" i="21"/>
  <c r="Z27" i="21"/>
  <c r="Z13" i="21"/>
  <c r="Z20" i="21"/>
  <c r="Z18" i="21"/>
  <c r="Z4" i="21"/>
  <c r="Z9" i="21"/>
  <c r="Z26" i="21"/>
  <c r="Z16" i="21"/>
  <c r="Z23" i="21"/>
  <c r="AC59" i="32"/>
  <c r="AG58" i="27"/>
  <c r="AH58" i="27" s="1"/>
  <c r="AG56" i="27"/>
  <c r="AH56" i="27" s="1"/>
  <c r="AG57" i="27"/>
  <c r="AH57" i="27" s="1"/>
  <c r="AG59" i="27"/>
  <c r="AH59" i="27" s="1"/>
  <c r="AG54" i="27"/>
  <c r="AG55" i="27"/>
  <c r="AH55" i="27" s="1"/>
  <c r="AD54" i="29"/>
  <c r="G68" i="29"/>
  <c r="B68" i="29"/>
  <c r="B68" i="25"/>
  <c r="G68" i="25"/>
  <c r="AD54" i="25"/>
  <c r="AG58" i="19"/>
  <c r="AH58" i="19" s="1"/>
  <c r="AG59" i="19"/>
  <c r="AH59" i="19" s="1"/>
  <c r="AG54" i="19"/>
  <c r="AG55" i="19"/>
  <c r="AH55" i="19" s="1"/>
  <c r="AG57" i="19"/>
  <c r="AH57" i="19" s="1"/>
  <c r="AG56" i="19"/>
  <c r="AH56" i="19" s="1"/>
  <c r="AG57" i="30"/>
  <c r="AH57" i="30" s="1"/>
  <c r="AG54" i="30"/>
  <c r="AG56" i="30"/>
  <c r="AH56" i="30" s="1"/>
  <c r="AG55" i="30"/>
  <c r="AH55" i="30" s="1"/>
  <c r="AG58" i="30"/>
  <c r="AH58" i="30" s="1"/>
  <c r="AG59" i="30"/>
  <c r="AH59" i="30" s="1"/>
  <c r="AG57" i="20"/>
  <c r="AH57" i="20" s="1"/>
  <c r="AG58" i="20"/>
  <c r="AH58" i="20" s="1"/>
  <c r="AG59" i="20"/>
  <c r="AH59" i="20" s="1"/>
  <c r="AG55" i="20"/>
  <c r="AH55" i="20" s="1"/>
  <c r="AG56" i="20"/>
  <c r="AH56" i="20" s="1"/>
  <c r="AG54" i="20"/>
  <c r="AG57" i="22"/>
  <c r="AH57" i="22" s="1"/>
  <c r="AG59" i="22"/>
  <c r="AH59" i="22" s="1"/>
  <c r="AG54" i="22"/>
  <c r="AG58" i="22"/>
  <c r="AH58" i="22" s="1"/>
  <c r="AG56" i="22"/>
  <c r="AH56" i="22" s="1"/>
  <c r="AG55" i="22"/>
  <c r="AH55" i="22" s="1"/>
  <c r="G66" i="21"/>
  <c r="G67" i="21" s="1"/>
  <c r="B66" i="21"/>
  <c r="B67" i="21" s="1"/>
  <c r="F66" i="21"/>
  <c r="F67" i="21" s="1"/>
  <c r="C66" i="21"/>
  <c r="C67" i="21" s="1"/>
  <c r="D66" i="21"/>
  <c r="D67" i="21" s="1"/>
  <c r="D68" i="21" s="1"/>
  <c r="E66" i="21"/>
  <c r="E67" i="21" s="1"/>
  <c r="AC54" i="32"/>
  <c r="AD54" i="51"/>
  <c r="AE60" i="50"/>
  <c r="E68" i="48"/>
  <c r="X37" i="5"/>
  <c r="Y54" i="4"/>
  <c r="G68" i="51"/>
  <c r="AC55" i="11"/>
  <c r="B65" i="4"/>
  <c r="AB54" i="4" s="1"/>
  <c r="F65" i="2"/>
  <c r="B68" i="48"/>
  <c r="AG59" i="48" s="1"/>
  <c r="F65" i="4"/>
  <c r="AD54" i="48"/>
  <c r="F68" i="51"/>
  <c r="X94" i="5"/>
  <c r="Y54" i="2"/>
  <c r="E68" i="51"/>
  <c r="X106" i="5"/>
  <c r="E65" i="2"/>
  <c r="D65" i="2"/>
  <c r="G65" i="2"/>
  <c r="H97" i="51"/>
  <c r="H98" i="51" s="1"/>
  <c r="H99" i="51" s="1"/>
  <c r="B97" i="51"/>
  <c r="B98" i="51" s="1"/>
  <c r="I97" i="51"/>
  <c r="I98" i="51" s="1"/>
  <c r="F97" i="51"/>
  <c r="F98" i="51" s="1"/>
  <c r="F99" i="51" s="1"/>
  <c r="G97" i="51"/>
  <c r="G98" i="51" s="1"/>
  <c r="G99" i="51" s="1"/>
  <c r="D97" i="51"/>
  <c r="D98" i="51" s="1"/>
  <c r="D99" i="51" s="1"/>
  <c r="E97" i="51"/>
  <c r="E98" i="51" s="1"/>
  <c r="E99" i="51" s="1"/>
  <c r="C97" i="51"/>
  <c r="C98" i="51" s="1"/>
  <c r="C99" i="51" s="1"/>
  <c r="B47" i="51"/>
  <c r="AI32" i="51"/>
  <c r="H47" i="51"/>
  <c r="AL105" i="50"/>
  <c r="AM105" i="50" s="1"/>
  <c r="AO105" i="50" s="1"/>
  <c r="AL86" i="50"/>
  <c r="AM86" i="50" s="1"/>
  <c r="AO86" i="50" s="1"/>
  <c r="AL90" i="50"/>
  <c r="AL103" i="50"/>
  <c r="AL96" i="50"/>
  <c r="AM96" i="50" s="1"/>
  <c r="AO96" i="50" s="1"/>
  <c r="AL85" i="50"/>
  <c r="AM85" i="50" s="1"/>
  <c r="AO85" i="50" s="1"/>
  <c r="AL93" i="50"/>
  <c r="AM93" i="50" s="1"/>
  <c r="AO93" i="50" s="1"/>
  <c r="AL102" i="50"/>
  <c r="AM102" i="50" s="1"/>
  <c r="AO102" i="50" s="1"/>
  <c r="AL89" i="50"/>
  <c r="AL100" i="50"/>
  <c r="AL99" i="50"/>
  <c r="AL97" i="50"/>
  <c r="AL101" i="50"/>
  <c r="AL91" i="50"/>
  <c r="AL104" i="50"/>
  <c r="AL92" i="50"/>
  <c r="AL107" i="50"/>
  <c r="AL87" i="50"/>
  <c r="AM87" i="50" s="1"/>
  <c r="AO87" i="50" s="1"/>
  <c r="AL98" i="50"/>
  <c r="AL106" i="50"/>
  <c r="AL84" i="50"/>
  <c r="AL88" i="50"/>
  <c r="AL95" i="50"/>
  <c r="AM95" i="50" s="1"/>
  <c r="AO95" i="50" s="1"/>
  <c r="AL94" i="50"/>
  <c r="AL38" i="50"/>
  <c r="AM38" i="50" s="1"/>
  <c r="AO38" i="50" s="1"/>
  <c r="AL43" i="50"/>
  <c r="AM43" i="50" s="1"/>
  <c r="AO43" i="50" s="1"/>
  <c r="AL36" i="50"/>
  <c r="AL33" i="50"/>
  <c r="AM33" i="50" s="1"/>
  <c r="AO33" i="50" s="1"/>
  <c r="AL42" i="50"/>
  <c r="AM42" i="50" s="1"/>
  <c r="AO42" i="50" s="1"/>
  <c r="AL39" i="50"/>
  <c r="AL40" i="50"/>
  <c r="AL37" i="50"/>
  <c r="AM37" i="50" s="1"/>
  <c r="AO37" i="50" s="1"/>
  <c r="AL41" i="50"/>
  <c r="AL32" i="50"/>
  <c r="AL34" i="50"/>
  <c r="AL35" i="50"/>
  <c r="X88" i="4"/>
  <c r="Z60" i="6"/>
  <c r="AC56" i="6" s="1"/>
  <c r="G65" i="4"/>
  <c r="H91" i="11"/>
  <c r="H92" i="11" s="1"/>
  <c r="X39" i="2"/>
  <c r="H96" i="49"/>
  <c r="E39" i="10"/>
  <c r="E40" i="10" s="1"/>
  <c r="B91" i="11"/>
  <c r="B92" i="11" s="1"/>
  <c r="G91" i="11"/>
  <c r="G92" i="11" s="1"/>
  <c r="G93" i="11" s="1"/>
  <c r="D91" i="11"/>
  <c r="D92" i="11" s="1"/>
  <c r="D93" i="11" s="1"/>
  <c r="E91" i="11"/>
  <c r="E92" i="11" s="1"/>
  <c r="E93" i="11" s="1"/>
  <c r="C91" i="11"/>
  <c r="C92" i="11" s="1"/>
  <c r="C93" i="11" s="1"/>
  <c r="F91" i="11"/>
  <c r="F92" i="11" s="1"/>
  <c r="F93" i="11" s="1"/>
  <c r="I91" i="11"/>
  <c r="I92" i="11" s="1"/>
  <c r="X101" i="5"/>
  <c r="E68" i="49"/>
  <c r="E41" i="6"/>
  <c r="X90" i="4"/>
  <c r="X107" i="4"/>
  <c r="G96" i="34"/>
  <c r="G41" i="6"/>
  <c r="X84" i="4"/>
  <c r="X95" i="4"/>
  <c r="F39" i="10"/>
  <c r="F40" i="10" s="1"/>
  <c r="C65" i="4"/>
  <c r="D65" i="4"/>
  <c r="G44" i="48"/>
  <c r="X103" i="4"/>
  <c r="X99" i="4"/>
  <c r="X96" i="4"/>
  <c r="X97" i="4"/>
  <c r="X105" i="4"/>
  <c r="X88" i="5"/>
  <c r="X102" i="5"/>
  <c r="F41" i="11"/>
  <c r="AC59" i="5"/>
  <c r="X42" i="4"/>
  <c r="E44" i="48"/>
  <c r="B91" i="10"/>
  <c r="B92" i="10" s="1"/>
  <c r="G91" i="10"/>
  <c r="G92" i="10" s="1"/>
  <c r="F96" i="34"/>
  <c r="F68" i="49"/>
  <c r="F44" i="48"/>
  <c r="E96" i="34"/>
  <c r="X36" i="4"/>
  <c r="D44" i="48"/>
  <c r="F41" i="6"/>
  <c r="H44" i="48"/>
  <c r="B44" i="48"/>
  <c r="AD32" i="48"/>
  <c r="X43" i="2"/>
  <c r="I91" i="10"/>
  <c r="I92" i="10" s="1"/>
  <c r="D39" i="10"/>
  <c r="D40" i="10" s="1"/>
  <c r="X36" i="5"/>
  <c r="B39" i="10"/>
  <c r="B40" i="10" s="1"/>
  <c r="E91" i="10"/>
  <c r="E92" i="10" s="1"/>
  <c r="X39" i="5"/>
  <c r="H39" i="10"/>
  <c r="H40" i="10" s="1"/>
  <c r="AE86" i="48"/>
  <c r="D91" i="10"/>
  <c r="D92" i="10" s="1"/>
  <c r="C91" i="10"/>
  <c r="C92" i="10" s="1"/>
  <c r="G39" i="10"/>
  <c r="G40" i="10" s="1"/>
  <c r="E96" i="49"/>
  <c r="E41" i="11"/>
  <c r="D96" i="34"/>
  <c r="F91" i="10"/>
  <c r="F92" i="10" s="1"/>
  <c r="X34" i="2"/>
  <c r="C39" i="10"/>
  <c r="C40" i="10" s="1"/>
  <c r="C41" i="10" s="1"/>
  <c r="X41" i="5"/>
  <c r="AE57" i="48"/>
  <c r="AE56" i="48"/>
  <c r="AE55" i="48"/>
  <c r="AE41" i="34"/>
  <c r="X42" i="5"/>
  <c r="AE104" i="48"/>
  <c r="AE103" i="48"/>
  <c r="AG93" i="48"/>
  <c r="AG105" i="48"/>
  <c r="AG102" i="48"/>
  <c r="D96" i="49"/>
  <c r="D41" i="11"/>
  <c r="AE93" i="48"/>
  <c r="AE97" i="48"/>
  <c r="AE98" i="48"/>
  <c r="AG99" i="48"/>
  <c r="AG107" i="48"/>
  <c r="AE84" i="48"/>
  <c r="X38" i="5"/>
  <c r="AE87" i="48"/>
  <c r="AE92" i="48"/>
  <c r="AG98" i="48"/>
  <c r="AG89" i="48"/>
  <c r="AG96" i="48"/>
  <c r="AH96" i="48" s="1"/>
  <c r="AJ96" i="48" s="1"/>
  <c r="AE90" i="48"/>
  <c r="AE89" i="48"/>
  <c r="AE99" i="48"/>
  <c r="AE85" i="48"/>
  <c r="AG106" i="48"/>
  <c r="AG100" i="48"/>
  <c r="AG97" i="48"/>
  <c r="AG90" i="48"/>
  <c r="AE100" i="48"/>
  <c r="AE88" i="48"/>
  <c r="AG104" i="48"/>
  <c r="AG103" i="48"/>
  <c r="AG86" i="48"/>
  <c r="AE38" i="34"/>
  <c r="Y32" i="11"/>
  <c r="B41" i="11"/>
  <c r="H41" i="11"/>
  <c r="AE107" i="48"/>
  <c r="AE105" i="48"/>
  <c r="AG87" i="48"/>
  <c r="AG95" i="48"/>
  <c r="AH95" i="48" s="1"/>
  <c r="AJ95" i="48" s="1"/>
  <c r="AG92" i="48"/>
  <c r="D41" i="6"/>
  <c r="Z26" i="11"/>
  <c r="Z7" i="11"/>
  <c r="Z22" i="11"/>
  <c r="Z18" i="11"/>
  <c r="Z9" i="11"/>
  <c r="Z4" i="11"/>
  <c r="Z25" i="11"/>
  <c r="Z6" i="11"/>
  <c r="Z24" i="11"/>
  <c r="Z14" i="11"/>
  <c r="Z13" i="11"/>
  <c r="Z3" i="11"/>
  <c r="Z15" i="11"/>
  <c r="Z10" i="11"/>
  <c r="Z11" i="11"/>
  <c r="Z27" i="11"/>
  <c r="Z12" i="11"/>
  <c r="Z5" i="11"/>
  <c r="Z16" i="11"/>
  <c r="Z8" i="11"/>
  <c r="Z20" i="11"/>
  <c r="Z17" i="11"/>
  <c r="Z23" i="11"/>
  <c r="Z19" i="11"/>
  <c r="Z21" i="11"/>
  <c r="AE102" i="48"/>
  <c r="AE101" i="48"/>
  <c r="AG101" i="48"/>
  <c r="AG84" i="48"/>
  <c r="AG85" i="48"/>
  <c r="D68" i="49"/>
  <c r="AE106" i="48"/>
  <c r="AE91" i="48"/>
  <c r="AG94" i="48"/>
  <c r="AH94" i="48" s="1"/>
  <c r="AJ94" i="48" s="1"/>
  <c r="AG91" i="48"/>
  <c r="AG88" i="48"/>
  <c r="C96" i="34"/>
  <c r="X104" i="5"/>
  <c r="C41" i="6"/>
  <c r="X34" i="5"/>
  <c r="AC56" i="5"/>
  <c r="AE42" i="34"/>
  <c r="C68" i="49"/>
  <c r="AC57" i="5"/>
  <c r="H91" i="10"/>
  <c r="H92" i="10" s="1"/>
  <c r="H93" i="10" s="1"/>
  <c r="AC55" i="8"/>
  <c r="X41" i="2"/>
  <c r="AE39" i="34"/>
  <c r="X35" i="5"/>
  <c r="X86" i="5"/>
  <c r="X103" i="5"/>
  <c r="X87" i="5"/>
  <c r="X89" i="4"/>
  <c r="AE33" i="34"/>
  <c r="AE34" i="34"/>
  <c r="Z58" i="2"/>
  <c r="AC55" i="7"/>
  <c r="Z58" i="10"/>
  <c r="Z55" i="10"/>
  <c r="Z57" i="10"/>
  <c r="X32" i="2"/>
  <c r="Y8" i="2" s="1"/>
  <c r="Y9" i="2" s="1"/>
  <c r="X39" i="4"/>
  <c r="AC58" i="7"/>
  <c r="B68" i="49"/>
  <c r="G68" i="49"/>
  <c r="AC57" i="7"/>
  <c r="Z55" i="2"/>
  <c r="AD84" i="49"/>
  <c r="X35" i="2"/>
  <c r="AC59" i="11"/>
  <c r="AG40" i="49"/>
  <c r="AG38" i="49"/>
  <c r="AG37" i="49"/>
  <c r="AG43" i="49"/>
  <c r="AG39" i="49"/>
  <c r="AG35" i="49"/>
  <c r="AG36" i="49"/>
  <c r="AG34" i="49"/>
  <c r="AG32" i="49"/>
  <c r="AG42" i="49"/>
  <c r="AG33" i="49"/>
  <c r="AG41" i="49"/>
  <c r="AE35" i="49"/>
  <c r="AE41" i="49"/>
  <c r="AE38" i="49"/>
  <c r="AE43" i="49"/>
  <c r="AE39" i="49"/>
  <c r="AE40" i="49"/>
  <c r="AE36" i="49"/>
  <c r="AE34" i="49"/>
  <c r="AE37" i="49"/>
  <c r="AE42" i="49"/>
  <c r="AE33" i="49"/>
  <c r="AC58" i="6"/>
  <c r="AC54" i="6"/>
  <c r="I96" i="49"/>
  <c r="X36" i="2"/>
  <c r="B96" i="34"/>
  <c r="X86" i="4"/>
  <c r="X104" i="4"/>
  <c r="X34" i="4"/>
  <c r="Y32" i="6"/>
  <c r="B41" i="6"/>
  <c r="H41" i="6"/>
  <c r="B96" i="49"/>
  <c r="X102" i="4"/>
  <c r="AC56" i="7"/>
  <c r="AD54" i="49"/>
  <c r="X38" i="2"/>
  <c r="Z56" i="4"/>
  <c r="Z59" i="4"/>
  <c r="Z57" i="4"/>
  <c r="X94" i="4"/>
  <c r="X100" i="4"/>
  <c r="AC58" i="11"/>
  <c r="Z55" i="4"/>
  <c r="AC55" i="6"/>
  <c r="AC56" i="11"/>
  <c r="AC57" i="6"/>
  <c r="AG84" i="12"/>
  <c r="AJ84" i="12" s="1"/>
  <c r="AH95" i="16"/>
  <c r="AJ95" i="16" s="1"/>
  <c r="AE108" i="16"/>
  <c r="AH85" i="16"/>
  <c r="AH89" i="16"/>
  <c r="AJ89" i="16" s="1"/>
  <c r="AJ98" i="16"/>
  <c r="AH98" i="16"/>
  <c r="AD84" i="12"/>
  <c r="AG105" i="12"/>
  <c r="AJ105" i="12" s="1"/>
  <c r="AJ105" i="16"/>
  <c r="AG99" i="15"/>
  <c r="AG94" i="15"/>
  <c r="AG84" i="15"/>
  <c r="AG87" i="15"/>
  <c r="AG88" i="15"/>
  <c r="AG86" i="15"/>
  <c r="AG92" i="15"/>
  <c r="AG106" i="15"/>
  <c r="AG105" i="15"/>
  <c r="AG96" i="15"/>
  <c r="AG107" i="15"/>
  <c r="AG90" i="15"/>
  <c r="AG98" i="15"/>
  <c r="AG93" i="15"/>
  <c r="AG85" i="15"/>
  <c r="AG104" i="15"/>
  <c r="AG103" i="15"/>
  <c r="AG91" i="15"/>
  <c r="AG97" i="15"/>
  <c r="AG102" i="15"/>
  <c r="AG95" i="15"/>
  <c r="AG100" i="15"/>
  <c r="AG89" i="15"/>
  <c r="AG101" i="15"/>
  <c r="I96" i="12"/>
  <c r="AG104" i="12"/>
  <c r="AJ91" i="16"/>
  <c r="AG103" i="12"/>
  <c r="AH103" i="12" s="1"/>
  <c r="AJ103" i="12" s="1"/>
  <c r="B96" i="13"/>
  <c r="AD84" i="13"/>
  <c r="I96" i="13"/>
  <c r="AJ100" i="16"/>
  <c r="AH100" i="16"/>
  <c r="AG96" i="12"/>
  <c r="AH96" i="12" s="1"/>
  <c r="AJ96" i="12" s="1"/>
  <c r="AG85" i="17"/>
  <c r="AG89" i="17"/>
  <c r="AG88" i="17"/>
  <c r="AG107" i="17"/>
  <c r="AG97" i="17"/>
  <c r="AG105" i="17"/>
  <c r="AG101" i="17"/>
  <c r="AG87" i="17"/>
  <c r="AG98" i="17"/>
  <c r="AG104" i="17"/>
  <c r="AG92" i="17"/>
  <c r="AG99" i="17"/>
  <c r="AG84" i="17"/>
  <c r="AG91" i="17"/>
  <c r="AG100" i="17"/>
  <c r="AG95" i="17"/>
  <c r="AG94" i="17"/>
  <c r="AG93" i="17"/>
  <c r="AG96" i="17"/>
  <c r="AG103" i="17"/>
  <c r="AG90" i="17"/>
  <c r="AG106" i="17"/>
  <c r="AG102" i="17"/>
  <c r="AG86" i="17"/>
  <c r="AG97" i="12"/>
  <c r="AH97" i="12" s="1"/>
  <c r="AJ97" i="12" s="1"/>
  <c r="AG92" i="18"/>
  <c r="AG84" i="18"/>
  <c r="AG93" i="18"/>
  <c r="AG91" i="18"/>
  <c r="AG103" i="18"/>
  <c r="AG104" i="18"/>
  <c r="AG96" i="18"/>
  <c r="AG94" i="18"/>
  <c r="AG97" i="18"/>
  <c r="AG87" i="18"/>
  <c r="AG106" i="18"/>
  <c r="AG102" i="18"/>
  <c r="AG105" i="18"/>
  <c r="AG100" i="18"/>
  <c r="AG88" i="18"/>
  <c r="AG85" i="18"/>
  <c r="AG86" i="18"/>
  <c r="AG95" i="18"/>
  <c r="AG107" i="18"/>
  <c r="AG90" i="18"/>
  <c r="AG101" i="18"/>
  <c r="AG89" i="18"/>
  <c r="AG98" i="18"/>
  <c r="AG99" i="18"/>
  <c r="AJ107" i="16"/>
  <c r="AJ101" i="16"/>
  <c r="AH90" i="16"/>
  <c r="H97" i="16" s="1"/>
  <c r="H98" i="16" s="1"/>
  <c r="H99" i="16" s="1"/>
  <c r="B39" i="9"/>
  <c r="B40" i="9" s="1"/>
  <c r="G68" i="13"/>
  <c r="B68" i="13"/>
  <c r="AD54" i="13"/>
  <c r="C91" i="9"/>
  <c r="C92" i="9" s="1"/>
  <c r="AG56" i="17"/>
  <c r="AH56" i="17" s="1"/>
  <c r="AG57" i="17"/>
  <c r="AH57" i="17" s="1"/>
  <c r="AG55" i="17"/>
  <c r="AH55" i="17" s="1"/>
  <c r="AG54" i="17"/>
  <c r="AG58" i="17"/>
  <c r="AH58" i="17" s="1"/>
  <c r="AG59" i="17"/>
  <c r="AH59" i="17" s="1"/>
  <c r="AG55" i="16"/>
  <c r="AH55" i="16" s="1"/>
  <c r="AG59" i="16"/>
  <c r="AH59" i="16" s="1"/>
  <c r="AG56" i="16"/>
  <c r="AH56" i="16" s="1"/>
  <c r="AG54" i="16"/>
  <c r="AG58" i="16"/>
  <c r="AH58" i="16" s="1"/>
  <c r="AG57" i="16"/>
  <c r="AH57" i="16" s="1"/>
  <c r="AG58" i="18"/>
  <c r="AH58" i="18" s="1"/>
  <c r="AG55" i="18"/>
  <c r="AH55" i="18" s="1"/>
  <c r="AG54" i="18"/>
  <c r="AG59" i="18"/>
  <c r="AH59" i="18" s="1"/>
  <c r="AG56" i="18"/>
  <c r="AH56" i="18" s="1"/>
  <c r="AG57" i="18"/>
  <c r="AH57" i="18" s="1"/>
  <c r="AD54" i="14"/>
  <c r="B68" i="14"/>
  <c r="G68" i="14"/>
  <c r="AG101" i="12"/>
  <c r="AH101" i="12" s="1"/>
  <c r="AJ101" i="12" s="1"/>
  <c r="AG92" i="12"/>
  <c r="AG91" i="12"/>
  <c r="AJ91" i="12" s="1"/>
  <c r="AG93" i="12"/>
  <c r="AH93" i="12" s="1"/>
  <c r="AJ93" i="12" s="1"/>
  <c r="AG90" i="12"/>
  <c r="AG85" i="12"/>
  <c r="AH85" i="12" s="1"/>
  <c r="B68" i="12"/>
  <c r="G68" i="12"/>
  <c r="AD54" i="12"/>
  <c r="AG102" i="12"/>
  <c r="AH102" i="12" s="1"/>
  <c r="AJ102" i="12" s="1"/>
  <c r="AG95" i="12"/>
  <c r="AH95" i="12" s="1"/>
  <c r="AJ95" i="12" s="1"/>
  <c r="AG86" i="12"/>
  <c r="AH86" i="12" s="1"/>
  <c r="AJ86" i="12" s="1"/>
  <c r="AG89" i="12"/>
  <c r="AH89" i="12" s="1"/>
  <c r="AG88" i="12"/>
  <c r="AH88" i="12" s="1"/>
  <c r="AJ88" i="12" s="1"/>
  <c r="AG98" i="12"/>
  <c r="AG87" i="12"/>
  <c r="AH87" i="12" s="1"/>
  <c r="AJ87" i="12" s="1"/>
  <c r="AG100" i="12"/>
  <c r="AH100" i="12" s="1"/>
  <c r="AJ100" i="12" s="1"/>
  <c r="I91" i="9"/>
  <c r="I92" i="9" s="1"/>
  <c r="AD32" i="17"/>
  <c r="X104" i="2"/>
  <c r="AD32" i="27"/>
  <c r="H91" i="9"/>
  <c r="H92" i="9" s="1"/>
  <c r="H93" i="9" s="1"/>
  <c r="G91" i="9"/>
  <c r="G92" i="9" s="1"/>
  <c r="E5" i="39"/>
  <c r="AD32" i="31"/>
  <c r="H39" i="7"/>
  <c r="H40" i="7" s="1"/>
  <c r="F91" i="9"/>
  <c r="F92" i="9" s="1"/>
  <c r="E39" i="9"/>
  <c r="E40" i="9" s="1"/>
  <c r="B91" i="9"/>
  <c r="B92" i="9" s="1"/>
  <c r="D91" i="9"/>
  <c r="D92" i="9" s="1"/>
  <c r="X87" i="2"/>
  <c r="E91" i="9"/>
  <c r="E92" i="9" s="1"/>
  <c r="E5" i="40"/>
  <c r="D6" i="40"/>
  <c r="G6" i="40" s="1"/>
  <c r="F6" i="40" s="1"/>
  <c r="H38" i="40" s="1"/>
  <c r="O5" i="45" s="1"/>
  <c r="X90" i="2"/>
  <c r="D6" i="39"/>
  <c r="D7" i="39" s="1"/>
  <c r="X88" i="2"/>
  <c r="F39" i="9"/>
  <c r="F40" i="9" s="1"/>
  <c r="H39" i="9"/>
  <c r="H40" i="9" s="1"/>
  <c r="X99" i="2"/>
  <c r="AD32" i="20"/>
  <c r="B91" i="7"/>
  <c r="B92" i="7" s="1"/>
  <c r="G91" i="7"/>
  <c r="G92" i="7" s="1"/>
  <c r="B39" i="7"/>
  <c r="B40" i="7" s="1"/>
  <c r="X85" i="2"/>
  <c r="X96" i="2"/>
  <c r="G39" i="9"/>
  <c r="G40" i="9" s="1"/>
  <c r="X102" i="2"/>
  <c r="X98" i="2"/>
  <c r="D91" i="7"/>
  <c r="D92" i="7" s="1"/>
  <c r="AH91" i="14"/>
  <c r="AJ91" i="14" s="1"/>
  <c r="AE108" i="14"/>
  <c r="AJ84" i="14"/>
  <c r="AH84" i="14"/>
  <c r="AH101" i="14"/>
  <c r="AJ101" i="14" s="1"/>
  <c r="X96" i="5"/>
  <c r="D39" i="7"/>
  <c r="D40" i="7" s="1"/>
  <c r="AE54" i="5"/>
  <c r="G42" i="13"/>
  <c r="G43" i="13" s="1"/>
  <c r="G44" i="13" s="1"/>
  <c r="H42" i="13"/>
  <c r="H43" i="13" s="1"/>
  <c r="D42" i="13"/>
  <c r="D43" i="13" s="1"/>
  <c r="D44" i="13" s="1"/>
  <c r="B42" i="13"/>
  <c r="B43" i="13" s="1"/>
  <c r="E42" i="13"/>
  <c r="E43" i="13" s="1"/>
  <c r="E44" i="13" s="1"/>
  <c r="F42" i="13"/>
  <c r="F43" i="13" s="1"/>
  <c r="F44" i="13" s="1"/>
  <c r="C42" i="13"/>
  <c r="C43" i="13" s="1"/>
  <c r="C44" i="13" s="1"/>
  <c r="AD32" i="22"/>
  <c r="X105" i="2"/>
  <c r="X40" i="5"/>
  <c r="AD25" i="13"/>
  <c r="AD24" i="13"/>
  <c r="AD13" i="13"/>
  <c r="AD12" i="13"/>
  <c r="AD3" i="13"/>
  <c r="AD17" i="13"/>
  <c r="AD27" i="13"/>
  <c r="AD10" i="13"/>
  <c r="AD26" i="13"/>
  <c r="AD8" i="13"/>
  <c r="AD14" i="13"/>
  <c r="AD11" i="13"/>
  <c r="AD4" i="13"/>
  <c r="AD23" i="13"/>
  <c r="AD20" i="13"/>
  <c r="AD16" i="13"/>
  <c r="AD15" i="13"/>
  <c r="AD18" i="13"/>
  <c r="AD22" i="13"/>
  <c r="AD19" i="13"/>
  <c r="AD9" i="13"/>
  <c r="AD6" i="13"/>
  <c r="AD7" i="13"/>
  <c r="AD21" i="13"/>
  <c r="AD5" i="13"/>
  <c r="AD32" i="16"/>
  <c r="D39" i="9"/>
  <c r="D40" i="9" s="1"/>
  <c r="F91" i="7"/>
  <c r="F92" i="7" s="1"/>
  <c r="X91" i="2"/>
  <c r="AH96" i="14"/>
  <c r="AJ96" i="14"/>
  <c r="AJ106" i="14"/>
  <c r="AH106" i="14"/>
  <c r="AH97" i="14"/>
  <c r="AJ97" i="14" s="1"/>
  <c r="AD32" i="18"/>
  <c r="C39" i="7"/>
  <c r="C40" i="7" s="1"/>
  <c r="X103" i="2"/>
  <c r="B44" i="17"/>
  <c r="H44" i="17"/>
  <c r="X33" i="4"/>
  <c r="X92" i="4"/>
  <c r="X90" i="5"/>
  <c r="AH85" i="14"/>
  <c r="AJ85" i="14" s="1"/>
  <c r="AH93" i="14"/>
  <c r="AJ93" i="14" s="1"/>
  <c r="B44" i="16"/>
  <c r="H44" i="16"/>
  <c r="H91" i="8"/>
  <c r="H92" i="8" s="1"/>
  <c r="H93" i="8" s="1"/>
  <c r="Z4" i="9"/>
  <c r="Z26" i="9"/>
  <c r="Z15" i="9"/>
  <c r="Z24" i="9"/>
  <c r="Z17" i="9"/>
  <c r="Z11" i="9"/>
  <c r="Z20" i="9"/>
  <c r="Z3" i="9"/>
  <c r="Z14" i="9"/>
  <c r="Z27" i="9"/>
  <c r="Z23" i="9"/>
  <c r="Z6" i="9"/>
  <c r="Z21" i="9"/>
  <c r="Z13" i="9"/>
  <c r="Z12" i="9"/>
  <c r="Z8" i="9"/>
  <c r="Z16" i="9"/>
  <c r="Z22" i="9"/>
  <c r="Z19" i="9"/>
  <c r="Z7" i="9"/>
  <c r="Z10" i="9"/>
  <c r="Z25" i="9"/>
  <c r="Z18" i="9"/>
  <c r="Z9" i="9"/>
  <c r="Z5" i="9"/>
  <c r="AD32" i="15"/>
  <c r="C91" i="7"/>
  <c r="C92" i="7" s="1"/>
  <c r="AH99" i="14"/>
  <c r="AJ99" i="14"/>
  <c r="AJ86" i="14"/>
  <c r="AH86" i="14"/>
  <c r="AH105" i="14"/>
  <c r="AJ105" i="14" s="1"/>
  <c r="X84" i="2"/>
  <c r="Z16" i="7"/>
  <c r="Z17" i="7"/>
  <c r="Z23" i="7"/>
  <c r="Z13" i="7"/>
  <c r="Z24" i="7"/>
  <c r="Z9" i="7"/>
  <c r="Z5" i="7"/>
  <c r="Z14" i="7"/>
  <c r="Z4" i="7"/>
  <c r="Z19" i="7"/>
  <c r="Z21" i="7"/>
  <c r="Z15" i="7"/>
  <c r="Z20" i="7"/>
  <c r="Z27" i="7"/>
  <c r="Z6" i="7"/>
  <c r="Z22" i="7"/>
  <c r="Z3" i="7"/>
  <c r="Z26" i="7"/>
  <c r="Z7" i="7"/>
  <c r="Z18" i="7"/>
  <c r="Z12" i="7"/>
  <c r="Z11" i="7"/>
  <c r="Z10" i="7"/>
  <c r="Z8" i="7"/>
  <c r="Z25" i="7"/>
  <c r="Z17" i="5"/>
  <c r="Z22" i="5"/>
  <c r="Z24" i="5"/>
  <c r="Z27" i="5"/>
  <c r="Z18" i="5"/>
  <c r="Z8" i="5"/>
  <c r="Z3" i="5"/>
  <c r="Z13" i="5"/>
  <c r="Z25" i="5"/>
  <c r="Z19" i="5"/>
  <c r="Z10" i="5"/>
  <c r="Z15" i="5"/>
  <c r="Z4" i="5"/>
  <c r="Z7" i="5"/>
  <c r="Z26" i="5"/>
  <c r="Z11" i="5"/>
  <c r="Z12" i="5"/>
  <c r="Z5" i="5"/>
  <c r="Z6" i="5"/>
  <c r="Z23" i="5"/>
  <c r="Z20" i="5"/>
  <c r="Z14" i="5"/>
  <c r="Z9" i="5"/>
  <c r="Z21" i="5"/>
  <c r="Z16" i="5"/>
  <c r="H44" i="31"/>
  <c r="B44" i="31"/>
  <c r="Y8" i="4"/>
  <c r="Y9" i="4" s="1"/>
  <c r="B44" i="30"/>
  <c r="H44" i="30"/>
  <c r="X33" i="2"/>
  <c r="X106" i="4"/>
  <c r="X85" i="4"/>
  <c r="AJ87" i="14"/>
  <c r="AH87" i="14"/>
  <c r="B44" i="20"/>
  <c r="H44" i="20"/>
  <c r="G91" i="8"/>
  <c r="G92" i="8" s="1"/>
  <c r="B91" i="8"/>
  <c r="B92" i="8" s="1"/>
  <c r="E91" i="8"/>
  <c r="E92" i="8" s="1"/>
  <c r="F91" i="8"/>
  <c r="F92" i="8" s="1"/>
  <c r="C91" i="8"/>
  <c r="C92" i="8" s="1"/>
  <c r="I91" i="8"/>
  <c r="I92" i="8" s="1"/>
  <c r="D91" i="8"/>
  <c r="D92" i="8" s="1"/>
  <c r="X94" i="2"/>
  <c r="H44" i="27"/>
  <c r="B44" i="27"/>
  <c r="C39" i="9"/>
  <c r="C40" i="9" s="1"/>
  <c r="C41" i="9" s="1"/>
  <c r="X95" i="2"/>
  <c r="AH98" i="14"/>
  <c r="AJ98" i="14" s="1"/>
  <c r="AJ107" i="14"/>
  <c r="AH107" i="14"/>
  <c r="AH100" i="14"/>
  <c r="AJ100" i="14" s="1"/>
  <c r="E42" i="14"/>
  <c r="E43" i="14" s="1"/>
  <c r="E44" i="14" s="1"/>
  <c r="B42" i="14"/>
  <c r="B43" i="14" s="1"/>
  <c r="D42" i="14"/>
  <c r="D43" i="14" s="1"/>
  <c r="D44" i="14" s="1"/>
  <c r="G42" i="14"/>
  <c r="G43" i="14" s="1"/>
  <c r="G44" i="14" s="1"/>
  <c r="F42" i="14"/>
  <c r="F43" i="14" s="1"/>
  <c r="F44" i="14" s="1"/>
  <c r="C42" i="14"/>
  <c r="C43" i="14" s="1"/>
  <c r="C44" i="14" s="1"/>
  <c r="H42" i="14"/>
  <c r="H43" i="14" s="1"/>
  <c r="X97" i="2"/>
  <c r="G39" i="7"/>
  <c r="G40" i="7" s="1"/>
  <c r="X97" i="5"/>
  <c r="X92" i="5"/>
  <c r="X98" i="5"/>
  <c r="AC54" i="9"/>
  <c r="Z60" i="9"/>
  <c r="AC57" i="9" s="1"/>
  <c r="AD32" i="30"/>
  <c r="X89" i="5"/>
  <c r="X92" i="2"/>
  <c r="AD32" i="28"/>
  <c r="AD14" i="12"/>
  <c r="AD15" i="12"/>
  <c r="AD20" i="12"/>
  <c r="AD3" i="12"/>
  <c r="AD4" i="12"/>
  <c r="AD12" i="12"/>
  <c r="AD25" i="12"/>
  <c r="AD13" i="12"/>
  <c r="AD17" i="12"/>
  <c r="AD10" i="12"/>
  <c r="AD6" i="12"/>
  <c r="AD22" i="12"/>
  <c r="AD7" i="12"/>
  <c r="AD21" i="12"/>
  <c r="AD19" i="12"/>
  <c r="AD24" i="12"/>
  <c r="AD8" i="12"/>
  <c r="AD27" i="12"/>
  <c r="AD18" i="12"/>
  <c r="AD5" i="12"/>
  <c r="AD26" i="12"/>
  <c r="AD23" i="12"/>
  <c r="AD11" i="12"/>
  <c r="AD16" i="12"/>
  <c r="AD9" i="12"/>
  <c r="C39" i="8"/>
  <c r="C40" i="8" s="1"/>
  <c r="E39" i="8"/>
  <c r="E40" i="8" s="1"/>
  <c r="H39" i="8"/>
  <c r="H40" i="8" s="1"/>
  <c r="G39" i="8"/>
  <c r="G40" i="8" s="1"/>
  <c r="B39" i="8"/>
  <c r="B40" i="8" s="1"/>
  <c r="F39" i="8"/>
  <c r="F40" i="8" s="1"/>
  <c r="D39" i="8"/>
  <c r="D40" i="8" s="1"/>
  <c r="Y8" i="8"/>
  <c r="Y9" i="8" s="1"/>
  <c r="G27" i="47"/>
  <c r="F27" i="47" s="1"/>
  <c r="D28" i="47"/>
  <c r="G28" i="47" s="1"/>
  <c r="H91" i="7"/>
  <c r="H92" i="7" s="1"/>
  <c r="H93" i="7" s="1"/>
  <c r="Z54" i="4"/>
  <c r="E91" i="7"/>
  <c r="E92" i="7" s="1"/>
  <c r="AH90" i="14"/>
  <c r="AJ90" i="14" s="1"/>
  <c r="AJ104" i="14"/>
  <c r="AH104" i="14"/>
  <c r="AH88" i="14"/>
  <c r="AJ88" i="14"/>
  <c r="E39" i="7"/>
  <c r="E40" i="7" s="1"/>
  <c r="X93" i="5"/>
  <c r="X91" i="5"/>
  <c r="X99" i="5"/>
  <c r="X107" i="5"/>
  <c r="X100" i="2"/>
  <c r="X98" i="4"/>
  <c r="B42" i="12"/>
  <c r="B43" i="12" s="1"/>
  <c r="E42" i="12"/>
  <c r="E43" i="12" s="1"/>
  <c r="E44" i="12" s="1"/>
  <c r="H42" i="12"/>
  <c r="H43" i="12" s="1"/>
  <c r="F42" i="12"/>
  <c r="F43" i="12" s="1"/>
  <c r="F44" i="12" s="1"/>
  <c r="G42" i="12"/>
  <c r="G43" i="12" s="1"/>
  <c r="G44" i="12" s="1"/>
  <c r="D42" i="12"/>
  <c r="D43" i="12" s="1"/>
  <c r="D44" i="12" s="1"/>
  <c r="C42" i="12"/>
  <c r="C43" i="12" s="1"/>
  <c r="C44" i="12" s="1"/>
  <c r="H6" i="47"/>
  <c r="Y25" i="45" s="1"/>
  <c r="E26" i="47"/>
  <c r="H44" i="15"/>
  <c r="B44" i="15"/>
  <c r="AJ102" i="14"/>
  <c r="AH102" i="14"/>
  <c r="AH103" i="14"/>
  <c r="AJ103" i="14" s="1"/>
  <c r="AJ95" i="14"/>
  <c r="AH95" i="14"/>
  <c r="AD3" i="14"/>
  <c r="AD6" i="14"/>
  <c r="AD16" i="14"/>
  <c r="AD21" i="14"/>
  <c r="AD4" i="14"/>
  <c r="AD13" i="14"/>
  <c r="AD19" i="14"/>
  <c r="AD26" i="14"/>
  <c r="AD22" i="14"/>
  <c r="AD25" i="14"/>
  <c r="AD23" i="14"/>
  <c r="AD10" i="14"/>
  <c r="AD18" i="14"/>
  <c r="AD14" i="14"/>
  <c r="AD27" i="14"/>
  <c r="AD17" i="14"/>
  <c r="AD20" i="14"/>
  <c r="AD8" i="14"/>
  <c r="AD7" i="14"/>
  <c r="AD11" i="14"/>
  <c r="AD15" i="14"/>
  <c r="AD5" i="14"/>
  <c r="AD24" i="14"/>
  <c r="AD12" i="14"/>
  <c r="AD9" i="14"/>
  <c r="B44" i="18"/>
  <c r="H44" i="18"/>
  <c r="F39" i="7"/>
  <c r="F40" i="7" s="1"/>
  <c r="X95" i="5"/>
  <c r="Z59" i="2"/>
  <c r="X107" i="2"/>
  <c r="X87" i="4"/>
  <c r="H44" i="28"/>
  <c r="B44" i="28"/>
  <c r="AC58" i="8"/>
  <c r="AC59" i="8"/>
  <c r="AB58" i="10"/>
  <c r="AB57" i="10"/>
  <c r="Z59" i="10"/>
  <c r="AB59" i="10"/>
  <c r="AB56" i="10"/>
  <c r="AC56" i="10" s="1"/>
  <c r="AE56" i="10" s="1"/>
  <c r="AB54" i="10"/>
  <c r="AB55" i="10"/>
  <c r="Z54" i="10"/>
  <c r="X101" i="2"/>
  <c r="I91" i="7"/>
  <c r="I92" i="7" s="1"/>
  <c r="AH92" i="14"/>
  <c r="AJ92" i="14" s="1"/>
  <c r="AH94" i="14"/>
  <c r="AJ94" i="14" s="1"/>
  <c r="AH89" i="14"/>
  <c r="AJ89" i="14" s="1"/>
  <c r="Z84" i="5"/>
  <c r="X106" i="2"/>
  <c r="X93" i="4"/>
  <c r="H44" i="22"/>
  <c r="B44" i="22"/>
  <c r="X42" i="2"/>
  <c r="X86" i="2"/>
  <c r="X100" i="5"/>
  <c r="AG42" i="34"/>
  <c r="AG41" i="34"/>
  <c r="AG37" i="34"/>
  <c r="AG34" i="34"/>
  <c r="AG32" i="34"/>
  <c r="AH32" i="34" s="1"/>
  <c r="AJ32" i="34" s="1"/>
  <c r="E28" i="46"/>
  <c r="AG36" i="34"/>
  <c r="I96" i="34"/>
  <c r="AD84" i="34"/>
  <c r="AG43" i="34"/>
  <c r="AG40" i="34"/>
  <c r="AG33" i="34"/>
  <c r="AG38" i="34"/>
  <c r="AG39" i="34"/>
  <c r="AE43" i="34"/>
  <c r="AE37" i="34"/>
  <c r="AG35" i="34"/>
  <c r="AE35" i="34"/>
  <c r="AE40" i="34"/>
  <c r="AE36" i="34"/>
  <c r="AE60" i="34"/>
  <c r="AH57" i="34" s="1"/>
  <c r="W83" i="45"/>
  <c r="W202" i="45"/>
  <c r="W32" i="45"/>
  <c r="W209" i="45"/>
  <c r="W165" i="45"/>
  <c r="W115" i="45"/>
  <c r="W176" i="45"/>
  <c r="W164" i="45"/>
  <c r="W184" i="45"/>
  <c r="W127" i="45"/>
  <c r="W191" i="45"/>
  <c r="W177" i="45"/>
  <c r="W57" i="45"/>
  <c r="W108" i="45"/>
  <c r="W272" i="45"/>
  <c r="W245" i="45"/>
  <c r="W234" i="45"/>
  <c r="W263" i="45"/>
  <c r="W281" i="45"/>
  <c r="W214" i="45"/>
  <c r="W270" i="45"/>
  <c r="W257" i="45"/>
  <c r="W42" i="45"/>
  <c r="W246" i="45"/>
  <c r="W288" i="45"/>
  <c r="W284" i="45"/>
  <c r="W228" i="45"/>
  <c r="W75" i="45"/>
  <c r="W203" i="45"/>
  <c r="W271" i="45"/>
  <c r="W206" i="45"/>
  <c r="W223" i="45"/>
  <c r="W287" i="45"/>
  <c r="W155" i="45"/>
  <c r="W93" i="45"/>
  <c r="W123" i="45"/>
  <c r="W79" i="45"/>
  <c r="W242" i="45"/>
  <c r="W147" i="45"/>
  <c r="W46" i="45"/>
  <c r="W152" i="45"/>
  <c r="W192" i="45"/>
  <c r="W135" i="45"/>
  <c r="W153" i="45"/>
  <c r="W154" i="45"/>
  <c r="W268" i="45"/>
  <c r="W88" i="45"/>
  <c r="W219" i="45"/>
  <c r="W252" i="45"/>
  <c r="W130" i="45"/>
  <c r="W145" i="45"/>
  <c r="W112" i="45"/>
  <c r="W84" i="45"/>
  <c r="W249" i="45"/>
  <c r="W62" i="45"/>
  <c r="W111" i="45"/>
  <c r="W278" i="45"/>
  <c r="W136" i="45"/>
  <c r="W238" i="45"/>
  <c r="W241" i="45"/>
  <c r="W279" i="45"/>
  <c r="W289" i="45"/>
  <c r="W76" i="45"/>
  <c r="W40" i="45"/>
  <c r="W266" i="45"/>
  <c r="W37" i="45"/>
  <c r="W282" i="45"/>
  <c r="W104" i="45"/>
  <c r="W207" i="45"/>
  <c r="W277" i="45"/>
  <c r="W171" i="45"/>
  <c r="W166" i="45"/>
  <c r="W251" i="45"/>
  <c r="W169" i="45"/>
  <c r="W180" i="45"/>
  <c r="W64" i="45"/>
  <c r="W186" i="45"/>
  <c r="W95" i="45"/>
  <c r="W158" i="45"/>
  <c r="W128" i="45"/>
  <c r="W179" i="45"/>
  <c r="W138" i="45"/>
  <c r="W187" i="45"/>
  <c r="W121" i="45"/>
  <c r="W89" i="45"/>
  <c r="W205" i="45"/>
  <c r="W52" i="45"/>
  <c r="W107" i="45"/>
  <c r="W199" i="45"/>
  <c r="W118" i="45"/>
  <c r="W244" i="45"/>
  <c r="W102" i="45"/>
  <c r="W274" i="45"/>
  <c r="W218" i="45"/>
  <c r="W129" i="45"/>
  <c r="W143" i="45"/>
  <c r="W273" i="45"/>
  <c r="W67" i="45"/>
  <c r="W49" i="45"/>
  <c r="W59" i="45"/>
  <c r="W168" i="45"/>
  <c r="W68" i="45"/>
  <c r="W150" i="45"/>
  <c r="W283" i="45"/>
  <c r="W253" i="45"/>
  <c r="W232" i="45"/>
  <c r="W248" i="45"/>
  <c r="W290" i="45"/>
  <c r="W65" i="45"/>
  <c r="W103" i="45"/>
  <c r="W229" i="45"/>
  <c r="W201" i="45"/>
  <c r="W43" i="45"/>
  <c r="W291" i="45"/>
  <c r="W87" i="45"/>
  <c r="W91" i="45"/>
  <c r="W193" i="45"/>
  <c r="W212" i="45"/>
  <c r="W139" i="45"/>
  <c r="W170" i="45"/>
  <c r="W41" i="45"/>
  <c r="W213" i="45"/>
  <c r="W163" i="45"/>
  <c r="W117" i="45"/>
  <c r="W160" i="45"/>
  <c r="W110" i="45"/>
  <c r="W97" i="45"/>
  <c r="W185" i="45"/>
  <c r="W225" i="45"/>
  <c r="W221" i="45"/>
  <c r="W258" i="45"/>
  <c r="W30" i="45"/>
  <c r="W27" i="45"/>
  <c r="W227" i="45"/>
  <c r="W61" i="45"/>
  <c r="W255" i="45"/>
  <c r="W233" i="45"/>
  <c r="W231" i="45"/>
  <c r="W264" i="45"/>
  <c r="W190" i="45"/>
  <c r="W195" i="45"/>
  <c r="W247" i="45"/>
  <c r="W29" i="45"/>
  <c r="W286" i="45"/>
  <c r="W80" i="45"/>
  <c r="W146" i="45"/>
  <c r="W109" i="45"/>
  <c r="W174" i="45"/>
  <c r="W198" i="45"/>
  <c r="W72" i="45"/>
  <c r="W51" i="45"/>
  <c r="W71" i="45"/>
  <c r="W200" i="45"/>
  <c r="W120" i="45"/>
  <c r="W159" i="45"/>
  <c r="W35" i="45"/>
  <c r="W156" i="45"/>
  <c r="W183" i="45"/>
  <c r="W131" i="45"/>
  <c r="W94" i="45"/>
  <c r="W86" i="45"/>
  <c r="W157" i="45"/>
  <c r="W28" i="45"/>
  <c r="W208" i="45"/>
  <c r="W181" i="45"/>
  <c r="W113" i="45"/>
  <c r="W63" i="45"/>
  <c r="W211" i="45"/>
  <c r="W58" i="45"/>
  <c r="W34" i="45"/>
  <c r="W82" i="45"/>
  <c r="W74" i="45"/>
  <c r="W50" i="45"/>
  <c r="W280" i="45"/>
  <c r="W210" i="45"/>
  <c r="W134" i="45"/>
  <c r="W151" i="45"/>
  <c r="W54" i="45"/>
  <c r="W194" i="45"/>
  <c r="W66" i="45"/>
  <c r="W265" i="45"/>
  <c r="W243" i="45"/>
  <c r="W81" i="45"/>
  <c r="W175" i="45"/>
  <c r="W215" i="45"/>
  <c r="W132" i="45"/>
  <c r="W124" i="45"/>
  <c r="W114" i="45"/>
  <c r="W240" i="45"/>
  <c r="W69" i="45"/>
  <c r="W100" i="45"/>
  <c r="W101" i="45"/>
  <c r="W142" i="45"/>
  <c r="W33" i="45"/>
  <c r="W96" i="45"/>
  <c r="W189" i="45"/>
  <c r="W167" i="45"/>
  <c r="W137" i="45"/>
  <c r="W125" i="45"/>
  <c r="W197" i="45"/>
  <c r="W133" i="45"/>
  <c r="W92" i="45"/>
  <c r="W90" i="45"/>
  <c r="W98" i="45"/>
  <c r="W105" i="45"/>
  <c r="W70" i="45"/>
  <c r="W276" i="45"/>
  <c r="W267" i="45"/>
  <c r="W285" i="45"/>
  <c r="W173" i="45"/>
  <c r="W220" i="45"/>
  <c r="W77" i="45"/>
  <c r="W44" i="45"/>
  <c r="W262" i="45"/>
  <c r="W161" i="45"/>
  <c r="W116" i="45"/>
  <c r="W235" i="45"/>
  <c r="W269" i="45"/>
  <c r="W236" i="45"/>
  <c r="W39" i="45"/>
  <c r="W260" i="45"/>
  <c r="W85" i="45"/>
  <c r="W254" i="45"/>
  <c r="W148" i="45"/>
  <c r="W217" i="45"/>
  <c r="W162" i="45"/>
  <c r="W73" i="45"/>
  <c r="W48" i="45"/>
  <c r="W178" i="45"/>
  <c r="W126" i="45"/>
  <c r="W226" i="45"/>
  <c r="W149" i="45"/>
  <c r="W144" i="45"/>
  <c r="W188" i="45"/>
  <c r="W172" i="45"/>
  <c r="W140" i="45"/>
  <c r="W31" i="45"/>
  <c r="W47" i="45"/>
  <c r="W122" i="45"/>
  <c r="W106" i="45"/>
  <c r="W204" i="45"/>
  <c r="W119" i="45"/>
  <c r="W53" i="45"/>
  <c r="W56" i="45"/>
  <c r="W60" i="45"/>
  <c r="W222" i="45"/>
  <c r="W275" i="45"/>
  <c r="W259" i="45"/>
  <c r="W256" i="45"/>
  <c r="W237" i="45"/>
  <c r="W239" i="45"/>
  <c r="W261" i="45"/>
  <c r="W55" i="45"/>
  <c r="W216" i="45"/>
  <c r="W45" i="45"/>
  <c r="W250" i="45"/>
  <c r="W230" i="45"/>
  <c r="W182" i="45"/>
  <c r="W141" i="45"/>
  <c r="W38" i="45"/>
  <c r="W78" i="45"/>
  <c r="W99" i="45"/>
  <c r="W196" i="45"/>
  <c r="W224" i="45"/>
  <c r="W36" i="45"/>
  <c r="AH54" i="26"/>
  <c r="AE60" i="26"/>
  <c r="AH54" i="15"/>
  <c r="AE60" i="15"/>
  <c r="AH54" i="28"/>
  <c r="AE60" i="28"/>
  <c r="AH54" i="31"/>
  <c r="AE60" i="31"/>
  <c r="H91" i="6"/>
  <c r="H92" i="6" s="1"/>
  <c r="F91" i="6"/>
  <c r="F92" i="6" s="1"/>
  <c r="C91" i="6"/>
  <c r="C92" i="6" s="1"/>
  <c r="B91" i="6"/>
  <c r="B92" i="6" s="1"/>
  <c r="I91" i="6"/>
  <c r="I92" i="6" s="1"/>
  <c r="G91" i="6"/>
  <c r="G92" i="6" s="1"/>
  <c r="D91" i="6"/>
  <c r="D92" i="6" s="1"/>
  <c r="E91" i="6"/>
  <c r="E92" i="6" s="1"/>
  <c r="AD14" i="26"/>
  <c r="AD8" i="26"/>
  <c r="AD5" i="26"/>
  <c r="Y45" i="3"/>
  <c r="X50" i="3"/>
  <c r="X49" i="3"/>
  <c r="X47" i="3"/>
  <c r="X46" i="3"/>
  <c r="AJ101" i="29" l="1"/>
  <c r="AB89" i="26"/>
  <c r="AB95" i="26"/>
  <c r="AB92" i="26"/>
  <c r="AB91" i="26"/>
  <c r="AB87" i="26"/>
  <c r="AB94" i="26"/>
  <c r="AB84" i="26"/>
  <c r="AB96" i="26"/>
  <c r="AB85" i="26"/>
  <c r="AI84" i="52"/>
  <c r="AB98" i="26"/>
  <c r="AC98" i="26" s="1"/>
  <c r="AE98" i="26" s="1"/>
  <c r="AC84" i="19"/>
  <c r="AB102" i="26"/>
  <c r="AC102" i="26" s="1"/>
  <c r="AE102" i="26" s="1"/>
  <c r="AB100" i="26"/>
  <c r="AC100" i="26" s="1"/>
  <c r="AE100" i="26" s="1"/>
  <c r="AB104" i="26"/>
  <c r="AC101" i="30"/>
  <c r="AE101" i="30" s="1"/>
  <c r="AC95" i="30"/>
  <c r="AE95" i="30"/>
  <c r="AC93" i="30"/>
  <c r="AC87" i="19"/>
  <c r="AC105" i="19"/>
  <c r="I99" i="52"/>
  <c r="AJ87" i="52" s="1"/>
  <c r="AC86" i="30"/>
  <c r="AC98" i="30"/>
  <c r="AE98" i="30" s="1"/>
  <c r="AJ88" i="52"/>
  <c r="AJ94" i="52"/>
  <c r="AJ90" i="52"/>
  <c r="AJ85" i="52"/>
  <c r="AC87" i="30"/>
  <c r="AC102" i="30"/>
  <c r="AE102" i="30" s="1"/>
  <c r="AC92" i="30"/>
  <c r="AC91" i="19"/>
  <c r="AC88" i="30"/>
  <c r="AC85" i="19"/>
  <c r="AC107" i="19"/>
  <c r="AC89" i="19"/>
  <c r="AC88" i="19"/>
  <c r="AC104" i="19"/>
  <c r="AC91" i="30"/>
  <c r="AC84" i="30"/>
  <c r="AH87" i="29"/>
  <c r="F97" i="29" s="1"/>
  <c r="F98" i="29" s="1"/>
  <c r="F99" i="29" s="1"/>
  <c r="AC86" i="19"/>
  <c r="AC97" i="30"/>
  <c r="AE97" i="30"/>
  <c r="AC99" i="30"/>
  <c r="AE99" i="30" s="1"/>
  <c r="AC90" i="30"/>
  <c r="AC90" i="19"/>
  <c r="H94" i="19" s="1"/>
  <c r="H95" i="19" s="1"/>
  <c r="Z108" i="30"/>
  <c r="AC85" i="30" s="1"/>
  <c r="AC104" i="30"/>
  <c r="AE104" i="30" s="1"/>
  <c r="AC106" i="30"/>
  <c r="AE106" i="30" s="1"/>
  <c r="AC107" i="30"/>
  <c r="AC94" i="30"/>
  <c r="AM35" i="52"/>
  <c r="AO35" i="52" s="1"/>
  <c r="AM42" i="52"/>
  <c r="AO42" i="52" s="1"/>
  <c r="AM38" i="52"/>
  <c r="AO38" i="52" s="1"/>
  <c r="AM43" i="52"/>
  <c r="AO43" i="52" s="1"/>
  <c r="AM40" i="52"/>
  <c r="AO40" i="52" s="1"/>
  <c r="AM34" i="52"/>
  <c r="AO34" i="52" s="1"/>
  <c r="AM32" i="52"/>
  <c r="AO32" i="52" s="1"/>
  <c r="AJ44" i="52"/>
  <c r="AM41" i="52"/>
  <c r="AO41" i="52" s="1"/>
  <c r="AM33" i="52"/>
  <c r="AO33" i="52" s="1"/>
  <c r="AM37" i="52"/>
  <c r="AO37" i="52" s="1"/>
  <c r="AM36" i="52"/>
  <c r="AO36" i="52" s="1"/>
  <c r="AM39" i="52"/>
  <c r="AO39" i="52" s="1"/>
  <c r="AD25" i="32"/>
  <c r="AD24" i="32"/>
  <c r="AD23" i="32"/>
  <c r="Z107" i="26"/>
  <c r="Z93" i="26"/>
  <c r="AB101" i="26"/>
  <c r="AC101" i="26" s="1"/>
  <c r="AE101" i="26" s="1"/>
  <c r="Z96" i="26"/>
  <c r="AB86" i="26"/>
  <c r="AB106" i="26"/>
  <c r="Z106" i="26"/>
  <c r="Z86" i="26"/>
  <c r="Z95" i="26"/>
  <c r="AB103" i="26"/>
  <c r="Z94" i="26"/>
  <c r="AB88" i="26"/>
  <c r="AB99" i="26"/>
  <c r="AC99" i="26" s="1"/>
  <c r="AE99" i="26" s="1"/>
  <c r="AB90" i="26"/>
  <c r="AB97" i="26"/>
  <c r="AC97" i="26" s="1"/>
  <c r="AE97" i="26" s="1"/>
  <c r="AD3" i="32"/>
  <c r="AB105" i="26"/>
  <c r="AB107" i="26"/>
  <c r="AB93" i="26"/>
  <c r="Z84" i="26"/>
  <c r="AD17" i="32"/>
  <c r="AD26" i="32"/>
  <c r="AJ99" i="29"/>
  <c r="AE84" i="22"/>
  <c r="E94" i="22"/>
  <c r="E95" i="22" s="1"/>
  <c r="E96" i="22" s="1"/>
  <c r="F94" i="22"/>
  <c r="F95" i="22" s="1"/>
  <c r="F96" i="22" s="1"/>
  <c r="B94" i="22"/>
  <c r="B95" i="22" s="1"/>
  <c r="I94" i="22"/>
  <c r="I95" i="22" s="1"/>
  <c r="D94" i="22"/>
  <c r="D95" i="22" s="1"/>
  <c r="D96" i="22" s="1"/>
  <c r="C94" i="22"/>
  <c r="C95" i="22" s="1"/>
  <c r="C96" i="22" s="1"/>
  <c r="G94" i="22"/>
  <c r="G95" i="22" s="1"/>
  <c r="G96" i="22" s="1"/>
  <c r="AD6" i="32"/>
  <c r="AD27" i="32"/>
  <c r="AD12" i="26"/>
  <c r="AD16" i="26"/>
  <c r="AD17" i="26"/>
  <c r="AE38" i="25"/>
  <c r="AD19" i="32"/>
  <c r="AD16" i="32"/>
  <c r="AD15" i="26"/>
  <c r="AD14" i="32"/>
  <c r="AD8" i="32"/>
  <c r="AD12" i="32"/>
  <c r="AD24" i="26"/>
  <c r="AD19" i="26"/>
  <c r="AD21" i="26"/>
  <c r="AD4" i="26"/>
  <c r="AD25" i="26"/>
  <c r="AD10" i="26"/>
  <c r="AD18" i="26"/>
  <c r="AD23" i="26"/>
  <c r="AD3" i="26"/>
  <c r="AD27" i="26"/>
  <c r="AD13" i="26"/>
  <c r="AD7" i="26"/>
  <c r="AD11" i="26"/>
  <c r="AD9" i="26"/>
  <c r="Z44" i="32"/>
  <c r="AC35" i="32" s="1"/>
  <c r="AD6" i="26"/>
  <c r="AD22" i="26"/>
  <c r="AD26" i="26"/>
  <c r="AC91" i="27"/>
  <c r="AC107" i="27"/>
  <c r="AD22" i="32"/>
  <c r="AD9" i="32"/>
  <c r="AD5" i="32"/>
  <c r="AD18" i="32"/>
  <c r="AB58" i="4"/>
  <c r="AC58" i="4" s="1"/>
  <c r="AE58" i="4" s="1"/>
  <c r="AB56" i="4"/>
  <c r="AD4" i="32"/>
  <c r="AD7" i="32"/>
  <c r="AD11" i="32"/>
  <c r="AB57" i="4"/>
  <c r="AB55" i="4"/>
  <c r="AB59" i="4"/>
  <c r="AD10" i="32"/>
  <c r="AD21" i="32"/>
  <c r="AD15" i="32"/>
  <c r="AD20" i="32"/>
  <c r="AC99" i="27"/>
  <c r="Z44" i="26"/>
  <c r="AC32" i="26" s="1"/>
  <c r="AC97" i="27"/>
  <c r="AC98" i="32"/>
  <c r="AC103" i="32"/>
  <c r="D97" i="29"/>
  <c r="D98" i="29" s="1"/>
  <c r="D99" i="29" s="1"/>
  <c r="AC97" i="32"/>
  <c r="AC84" i="32"/>
  <c r="AC92" i="32"/>
  <c r="AC94" i="32"/>
  <c r="AC86" i="32"/>
  <c r="AC96" i="32"/>
  <c r="AC85" i="32"/>
  <c r="C66" i="11"/>
  <c r="C67" i="11" s="1"/>
  <c r="C68" i="11" s="1"/>
  <c r="Z44" i="25"/>
  <c r="AC35" i="25" s="1"/>
  <c r="AC85" i="27"/>
  <c r="AC104" i="32"/>
  <c r="B96" i="20"/>
  <c r="AD84" i="20"/>
  <c r="I96" i="20"/>
  <c r="AC89" i="32"/>
  <c r="AC87" i="32"/>
  <c r="AC102" i="32"/>
  <c r="AC87" i="27"/>
  <c r="AC90" i="27"/>
  <c r="AC100" i="32"/>
  <c r="AB97" i="21"/>
  <c r="AB100" i="21"/>
  <c r="AB103" i="21"/>
  <c r="Z94" i="21"/>
  <c r="Z90" i="21"/>
  <c r="AB96" i="21"/>
  <c r="AB104" i="21"/>
  <c r="AB106" i="21"/>
  <c r="Z105" i="21"/>
  <c r="Z101" i="21"/>
  <c r="Z89" i="21"/>
  <c r="AB99" i="21"/>
  <c r="AB94" i="21"/>
  <c r="AB88" i="21"/>
  <c r="Z84" i="21"/>
  <c r="Z100" i="21"/>
  <c r="Z86" i="21"/>
  <c r="AB101" i="21"/>
  <c r="AB102" i="21"/>
  <c r="AB91" i="21"/>
  <c r="AC91" i="21" s="1"/>
  <c r="AE91" i="21" s="1"/>
  <c r="AB105" i="21"/>
  <c r="Z87" i="21"/>
  <c r="Z88" i="21"/>
  <c r="Z95" i="21"/>
  <c r="AB87" i="21"/>
  <c r="AB86" i="21"/>
  <c r="AB98" i="21"/>
  <c r="Z107" i="21"/>
  <c r="Z85" i="21"/>
  <c r="Z98" i="21"/>
  <c r="AB95" i="21"/>
  <c r="AB89" i="21"/>
  <c r="AB92" i="21"/>
  <c r="AC92" i="21" s="1"/>
  <c r="AE92" i="21" s="1"/>
  <c r="Z103" i="21"/>
  <c r="Z106" i="21"/>
  <c r="Z99" i="21"/>
  <c r="AB84" i="21"/>
  <c r="AB90" i="21"/>
  <c r="AB93" i="21"/>
  <c r="Z96" i="21"/>
  <c r="Z97" i="21"/>
  <c r="Z93" i="21"/>
  <c r="AB85" i="21"/>
  <c r="AB107" i="21"/>
  <c r="Z102" i="21"/>
  <c r="Z104" i="21"/>
  <c r="AC105" i="32"/>
  <c r="C97" i="29"/>
  <c r="C98" i="29" s="1"/>
  <c r="C99" i="29" s="1"/>
  <c r="AC107" i="32"/>
  <c r="AC106" i="32"/>
  <c r="AC95" i="32"/>
  <c r="AC101" i="32"/>
  <c r="AC99" i="32"/>
  <c r="AC88" i="32"/>
  <c r="H97" i="29"/>
  <c r="H98" i="29" s="1"/>
  <c r="H99" i="29" s="1"/>
  <c r="AC84" i="27"/>
  <c r="AC103" i="27"/>
  <c r="AC98" i="27"/>
  <c r="AC41" i="32"/>
  <c r="AC34" i="32"/>
  <c r="AC40" i="32"/>
  <c r="AC36" i="32"/>
  <c r="AC86" i="27"/>
  <c r="AC8" i="25"/>
  <c r="AC9" i="25" s="1"/>
  <c r="Z108" i="25"/>
  <c r="AC105" i="25" s="1"/>
  <c r="AC102" i="27"/>
  <c r="AC41" i="25"/>
  <c r="AC104" i="27"/>
  <c r="AC32" i="29"/>
  <c r="AC8" i="29"/>
  <c r="AC9" i="29" s="1"/>
  <c r="AC96" i="27"/>
  <c r="AC96" i="25"/>
  <c r="AE96" i="25" s="1"/>
  <c r="AC106" i="27"/>
  <c r="Z44" i="29"/>
  <c r="AC40" i="29" s="1"/>
  <c r="AC88" i="27"/>
  <c r="AC100" i="27"/>
  <c r="AC34" i="25"/>
  <c r="AC101" i="27"/>
  <c r="AC40" i="25"/>
  <c r="AC98" i="25"/>
  <c r="AE98" i="25" s="1"/>
  <c r="AC34" i="19"/>
  <c r="AC41" i="19"/>
  <c r="AC43" i="19"/>
  <c r="AC32" i="19"/>
  <c r="AC33" i="19"/>
  <c r="AC105" i="27"/>
  <c r="AC99" i="25"/>
  <c r="AE99" i="25" s="1"/>
  <c r="AC100" i="25"/>
  <c r="AG86" i="28"/>
  <c r="AG94" i="28"/>
  <c r="AG107" i="28"/>
  <c r="AG95" i="28"/>
  <c r="AG89" i="28"/>
  <c r="AG99" i="28"/>
  <c r="AG105" i="28"/>
  <c r="AG102" i="28"/>
  <c r="AG106" i="28"/>
  <c r="AG92" i="28"/>
  <c r="AG100" i="28"/>
  <c r="AG98" i="28"/>
  <c r="AG85" i="28"/>
  <c r="AG103" i="28"/>
  <c r="AG104" i="28"/>
  <c r="AG90" i="28"/>
  <c r="AG88" i="28"/>
  <c r="AG87" i="28"/>
  <c r="AG91" i="28"/>
  <c r="AG97" i="28"/>
  <c r="AG93" i="28"/>
  <c r="AG96" i="28"/>
  <c r="AG101" i="28"/>
  <c r="AG84" i="28"/>
  <c r="B97" i="29"/>
  <c r="B98" i="29" s="1"/>
  <c r="AG57" i="51"/>
  <c r="AH57" i="51" s="1"/>
  <c r="AJ95" i="29"/>
  <c r="AG93" i="31"/>
  <c r="AG96" i="31"/>
  <c r="AG84" i="31"/>
  <c r="AG102" i="31"/>
  <c r="AG86" i="31"/>
  <c r="AG97" i="31"/>
  <c r="AG91" i="31"/>
  <c r="AG92" i="31"/>
  <c r="AG90" i="31"/>
  <c r="AG101" i="31"/>
  <c r="AG100" i="31"/>
  <c r="AG104" i="31"/>
  <c r="AG88" i="31"/>
  <c r="AG95" i="31"/>
  <c r="AG105" i="31"/>
  <c r="AG87" i="31"/>
  <c r="AG103" i="31"/>
  <c r="AG99" i="31"/>
  <c r="AG85" i="31"/>
  <c r="AG106" i="31"/>
  <c r="AG107" i="31"/>
  <c r="AG98" i="31"/>
  <c r="AG94" i="31"/>
  <c r="AG89" i="31"/>
  <c r="AB36" i="21"/>
  <c r="Z42" i="21"/>
  <c r="AB42" i="21"/>
  <c r="Z43" i="21"/>
  <c r="AB33" i="21"/>
  <c r="AB37" i="21"/>
  <c r="Z32" i="21"/>
  <c r="Z35" i="21"/>
  <c r="AB32" i="21"/>
  <c r="AB41" i="21"/>
  <c r="AB35" i="21"/>
  <c r="AB43" i="21"/>
  <c r="Z33" i="21"/>
  <c r="AB40" i="21"/>
  <c r="AB34" i="21"/>
  <c r="Z34" i="21"/>
  <c r="AB39" i="21"/>
  <c r="AB38" i="21"/>
  <c r="B66" i="32"/>
  <c r="B67" i="32" s="1"/>
  <c r="G66" i="32"/>
  <c r="G67" i="32" s="1"/>
  <c r="C66" i="32"/>
  <c r="C67" i="32" s="1"/>
  <c r="D66" i="32"/>
  <c r="D67" i="32" s="1"/>
  <c r="D68" i="32" s="1"/>
  <c r="F66" i="32"/>
  <c r="F67" i="32" s="1"/>
  <c r="F68" i="32" s="1"/>
  <c r="E66" i="32"/>
  <c r="E67" i="32" s="1"/>
  <c r="E68" i="32" s="1"/>
  <c r="G66" i="11"/>
  <c r="G67" i="11" s="1"/>
  <c r="E68" i="21"/>
  <c r="AE60" i="30"/>
  <c r="AH54" i="30"/>
  <c r="AH54" i="27"/>
  <c r="AE60" i="27"/>
  <c r="AH54" i="20"/>
  <c r="AE60" i="20"/>
  <c r="C68" i="21"/>
  <c r="AH54" i="22"/>
  <c r="AE60" i="22"/>
  <c r="AG55" i="25"/>
  <c r="AH55" i="25" s="1"/>
  <c r="AG54" i="25"/>
  <c r="AG57" i="25"/>
  <c r="AH57" i="25" s="1"/>
  <c r="AG58" i="25"/>
  <c r="AH58" i="25" s="1"/>
  <c r="AG56" i="25"/>
  <c r="AH56" i="25" s="1"/>
  <c r="AG59" i="25"/>
  <c r="AH59" i="25" s="1"/>
  <c r="F68" i="21"/>
  <c r="G68" i="21"/>
  <c r="AD54" i="21"/>
  <c r="B68" i="21"/>
  <c r="AG55" i="29"/>
  <c r="AH55" i="29" s="1"/>
  <c r="AG59" i="29"/>
  <c r="AH59" i="29" s="1"/>
  <c r="AG56" i="29"/>
  <c r="AH56" i="29" s="1"/>
  <c r="AG54" i="29"/>
  <c r="AG57" i="29"/>
  <c r="AH57" i="29" s="1"/>
  <c r="AG58" i="29"/>
  <c r="AH58" i="29" s="1"/>
  <c r="AH91" i="12"/>
  <c r="AH54" i="19"/>
  <c r="AE60" i="19"/>
  <c r="Z54" i="2"/>
  <c r="AB54" i="2"/>
  <c r="AE59" i="48"/>
  <c r="AG58" i="48"/>
  <c r="AH58" i="48" s="1"/>
  <c r="AE54" i="51"/>
  <c r="AB58" i="2"/>
  <c r="AB57" i="2"/>
  <c r="AC57" i="2" s="1"/>
  <c r="AE57" i="2" s="1"/>
  <c r="AB55" i="2"/>
  <c r="AG57" i="48"/>
  <c r="AB59" i="2"/>
  <c r="AE54" i="48"/>
  <c r="AG54" i="48"/>
  <c r="AB56" i="2"/>
  <c r="AG55" i="48"/>
  <c r="AH55" i="48" s="1"/>
  <c r="AG56" i="48"/>
  <c r="AH56" i="48" s="1"/>
  <c r="AG58" i="51"/>
  <c r="AH58" i="51" s="1"/>
  <c r="AH55" i="50"/>
  <c r="AH54" i="50"/>
  <c r="AG59" i="51"/>
  <c r="AH59" i="51" s="1"/>
  <c r="AG54" i="51"/>
  <c r="AG56" i="51"/>
  <c r="AH56" i="51" s="1"/>
  <c r="AG55" i="51"/>
  <c r="AH55" i="51" s="1"/>
  <c r="C66" i="7"/>
  <c r="C67" i="7" s="1"/>
  <c r="Y84" i="10"/>
  <c r="G66" i="5"/>
  <c r="G67" i="5" s="1"/>
  <c r="B99" i="51"/>
  <c r="I99" i="51"/>
  <c r="AI84" i="51"/>
  <c r="AL34" i="51"/>
  <c r="AL42" i="51"/>
  <c r="AM42" i="51" s="1"/>
  <c r="AO42" i="51" s="1"/>
  <c r="AL41" i="51"/>
  <c r="AM41" i="51" s="1"/>
  <c r="AO41" i="51" s="1"/>
  <c r="AL32" i="51"/>
  <c r="AL37" i="51"/>
  <c r="AL43" i="51"/>
  <c r="AL39" i="51"/>
  <c r="AM39" i="51" s="1"/>
  <c r="AO39" i="51" s="1"/>
  <c r="AL40" i="51"/>
  <c r="AM40" i="51" s="1"/>
  <c r="AO40" i="51" s="1"/>
  <c r="AL33" i="51"/>
  <c r="AL36" i="51"/>
  <c r="AL38" i="51"/>
  <c r="AL35" i="51"/>
  <c r="AM94" i="50"/>
  <c r="AO94" i="50" s="1"/>
  <c r="AM92" i="50"/>
  <c r="AO92" i="50" s="1"/>
  <c r="D66" i="11"/>
  <c r="D67" i="11" s="1"/>
  <c r="B66" i="5"/>
  <c r="B67" i="5" s="1"/>
  <c r="B68" i="5" s="1"/>
  <c r="AE56" i="5" s="1"/>
  <c r="AM40" i="50"/>
  <c r="AO40" i="50" s="1"/>
  <c r="AM104" i="50"/>
  <c r="AO104" i="50" s="1"/>
  <c r="B66" i="11"/>
  <c r="B67" i="11" s="1"/>
  <c r="B68" i="11" s="1"/>
  <c r="AE58" i="11" s="1"/>
  <c r="C66" i="5"/>
  <c r="C67" i="5" s="1"/>
  <c r="C68" i="5" s="1"/>
  <c r="AM39" i="50"/>
  <c r="AO39" i="50" s="1"/>
  <c r="AM88" i="50"/>
  <c r="AO88" i="50" s="1"/>
  <c r="AM91" i="50"/>
  <c r="AO91" i="50" s="1"/>
  <c r="C39" i="4"/>
  <c r="C40" i="4" s="1"/>
  <c r="D66" i="5"/>
  <c r="D67" i="5" s="1"/>
  <c r="D68" i="5" s="1"/>
  <c r="E66" i="11"/>
  <c r="E67" i="11" s="1"/>
  <c r="AM84" i="50"/>
  <c r="AO84" i="50" s="1"/>
  <c r="AJ108" i="50"/>
  <c r="AM101" i="50"/>
  <c r="AO101" i="50" s="1"/>
  <c r="AG101" i="34"/>
  <c r="E66" i="5"/>
  <c r="E67" i="5" s="1"/>
  <c r="AM35" i="50"/>
  <c r="AO35" i="50" s="1"/>
  <c r="AM106" i="50"/>
  <c r="AO106" i="50" s="1"/>
  <c r="AM97" i="50"/>
  <c r="AO97" i="50" s="1"/>
  <c r="AM103" i="50"/>
  <c r="AO103" i="50" s="1"/>
  <c r="F66" i="5"/>
  <c r="F67" i="5" s="1"/>
  <c r="AM34" i="50"/>
  <c r="AO34" i="50" s="1"/>
  <c r="AM36" i="50"/>
  <c r="AO36" i="50" s="1"/>
  <c r="AM98" i="50"/>
  <c r="AO98" i="50" s="1"/>
  <c r="AM99" i="50"/>
  <c r="AO99" i="50" s="1"/>
  <c r="AM90" i="50"/>
  <c r="AO90" i="50" s="1"/>
  <c r="F66" i="11"/>
  <c r="F67" i="11" s="1"/>
  <c r="AM32" i="50"/>
  <c r="AO32" i="50" s="1"/>
  <c r="AJ44" i="50"/>
  <c r="AM100" i="50"/>
  <c r="AO100" i="50" s="1"/>
  <c r="AM41" i="50"/>
  <c r="AO41" i="50" s="1"/>
  <c r="AM107" i="50"/>
  <c r="AO107" i="50" s="1"/>
  <c r="AM89" i="50"/>
  <c r="AO89" i="50" s="1"/>
  <c r="G66" i="7"/>
  <c r="G67" i="7" s="1"/>
  <c r="I93" i="10"/>
  <c r="H41" i="10"/>
  <c r="B93" i="11"/>
  <c r="I93" i="11"/>
  <c r="Y84" i="11"/>
  <c r="G93" i="8"/>
  <c r="H93" i="11"/>
  <c r="Z87" i="11"/>
  <c r="F66" i="7"/>
  <c r="F67" i="7" s="1"/>
  <c r="G41" i="8"/>
  <c r="B66" i="7"/>
  <c r="B67" i="7" s="1"/>
  <c r="G93" i="6"/>
  <c r="AH105" i="12"/>
  <c r="Y32" i="10"/>
  <c r="D66" i="7"/>
  <c r="D67" i="7" s="1"/>
  <c r="G41" i="10"/>
  <c r="B41" i="10"/>
  <c r="Z39" i="10" s="1"/>
  <c r="G41" i="7"/>
  <c r="AH84" i="12"/>
  <c r="F39" i="5"/>
  <c r="F40" i="5" s="1"/>
  <c r="G93" i="7"/>
  <c r="F41" i="10"/>
  <c r="G93" i="10"/>
  <c r="D41" i="10"/>
  <c r="E41" i="10"/>
  <c r="F93" i="10"/>
  <c r="F93" i="6"/>
  <c r="AG36" i="48"/>
  <c r="AG32" i="48"/>
  <c r="AG37" i="48"/>
  <c r="AG41" i="48"/>
  <c r="AH41" i="48" s="1"/>
  <c r="AJ41" i="48" s="1"/>
  <c r="AG34" i="48"/>
  <c r="AG38" i="48"/>
  <c r="AE33" i="48"/>
  <c r="AE37" i="48"/>
  <c r="AE38" i="48"/>
  <c r="AE43" i="48"/>
  <c r="AE36" i="48"/>
  <c r="AG35" i="48"/>
  <c r="AG43" i="48"/>
  <c r="AG39" i="48"/>
  <c r="AH39" i="48" s="1"/>
  <c r="AE32" i="48"/>
  <c r="AG40" i="48"/>
  <c r="AG42" i="48"/>
  <c r="AH42" i="48" s="1"/>
  <c r="AJ42" i="48" s="1"/>
  <c r="AG33" i="48"/>
  <c r="AE34" i="48"/>
  <c r="AE35" i="48"/>
  <c r="F41" i="7"/>
  <c r="F41" i="8"/>
  <c r="F93" i="7"/>
  <c r="B93" i="8"/>
  <c r="E93" i="10"/>
  <c r="D93" i="7"/>
  <c r="Z32" i="11"/>
  <c r="Z33" i="11"/>
  <c r="AB33" i="11"/>
  <c r="AB42" i="11"/>
  <c r="AB34" i="11"/>
  <c r="AB40" i="11"/>
  <c r="AB38" i="11"/>
  <c r="AC38" i="11" s="1"/>
  <c r="AE38" i="11" s="1"/>
  <c r="AB36" i="11"/>
  <c r="AC36" i="11" s="1"/>
  <c r="AE36" i="11" s="1"/>
  <c r="AB32" i="11"/>
  <c r="AB43" i="11"/>
  <c r="AB41" i="11"/>
  <c r="AB35" i="11"/>
  <c r="Z43" i="11"/>
  <c r="AB39" i="11"/>
  <c r="AB37" i="11"/>
  <c r="AC37" i="11" s="1"/>
  <c r="AE37" i="11" s="1"/>
  <c r="Z42" i="11"/>
  <c r="Z39" i="11"/>
  <c r="Z41" i="11"/>
  <c r="Z40" i="11"/>
  <c r="Z34" i="11"/>
  <c r="Z35" i="11"/>
  <c r="D41" i="7"/>
  <c r="B93" i="10"/>
  <c r="AH56" i="34"/>
  <c r="C93" i="10"/>
  <c r="AE108" i="48"/>
  <c r="AH103" i="48" s="1"/>
  <c r="D93" i="10"/>
  <c r="C41" i="8"/>
  <c r="C93" i="7"/>
  <c r="AE94" i="34"/>
  <c r="C41" i="7"/>
  <c r="C93" i="6"/>
  <c r="AE101" i="34"/>
  <c r="C93" i="8"/>
  <c r="AE102" i="34"/>
  <c r="B93" i="7"/>
  <c r="G93" i="9"/>
  <c r="AG94" i="49"/>
  <c r="AG100" i="49"/>
  <c r="AG86" i="49"/>
  <c r="AG93" i="49"/>
  <c r="AG87" i="49"/>
  <c r="AG92" i="49"/>
  <c r="AG97" i="49"/>
  <c r="AG89" i="49"/>
  <c r="AG84" i="49"/>
  <c r="AG103" i="49"/>
  <c r="AG99" i="49"/>
  <c r="AG102" i="49"/>
  <c r="AG95" i="49"/>
  <c r="AG90" i="49"/>
  <c r="AG107" i="49"/>
  <c r="AG104" i="49"/>
  <c r="AG88" i="49"/>
  <c r="AE84" i="49"/>
  <c r="AG96" i="49"/>
  <c r="AG105" i="49"/>
  <c r="AG98" i="49"/>
  <c r="AE90" i="49"/>
  <c r="AG101" i="49"/>
  <c r="AG91" i="49"/>
  <c r="AG85" i="49"/>
  <c r="AE100" i="49"/>
  <c r="AE105" i="49"/>
  <c r="AE106" i="49"/>
  <c r="AE89" i="49"/>
  <c r="AE95" i="49"/>
  <c r="AE96" i="49"/>
  <c r="AE103" i="49"/>
  <c r="AE94" i="49"/>
  <c r="AE101" i="49"/>
  <c r="AE92" i="49"/>
  <c r="AE102" i="49"/>
  <c r="AE86" i="49"/>
  <c r="AE99" i="49"/>
  <c r="AE97" i="49"/>
  <c r="AE85" i="49"/>
  <c r="AE107" i="49"/>
  <c r="AE93" i="49"/>
  <c r="AE104" i="49"/>
  <c r="AE98" i="49"/>
  <c r="AE87" i="49"/>
  <c r="AE88" i="49"/>
  <c r="AH34" i="49"/>
  <c r="AH55" i="34"/>
  <c r="AE44" i="49"/>
  <c r="AH35" i="49" s="1"/>
  <c r="AG57" i="49"/>
  <c r="AG55" i="49"/>
  <c r="AG54" i="49"/>
  <c r="AH54" i="49" s="1"/>
  <c r="AG58" i="49"/>
  <c r="AG56" i="49"/>
  <c r="AG59" i="49"/>
  <c r="AE58" i="49"/>
  <c r="AE57" i="49"/>
  <c r="AE56" i="49"/>
  <c r="AE59" i="49"/>
  <c r="AE55" i="49"/>
  <c r="Z91" i="10"/>
  <c r="Z33" i="6"/>
  <c r="Z37" i="6"/>
  <c r="Z43" i="6"/>
  <c r="Z42" i="6"/>
  <c r="Z36" i="6"/>
  <c r="Z38" i="6"/>
  <c r="Z34" i="6"/>
  <c r="AB41" i="6"/>
  <c r="AC41" i="6" s="1"/>
  <c r="AE41" i="6" s="1"/>
  <c r="AB33" i="6"/>
  <c r="AB37" i="6"/>
  <c r="AB32" i="6"/>
  <c r="AB39" i="6"/>
  <c r="AB43" i="6"/>
  <c r="Z32" i="6"/>
  <c r="AB42" i="6"/>
  <c r="AB36" i="6"/>
  <c r="AB35" i="6"/>
  <c r="AB40" i="6"/>
  <c r="AB38" i="6"/>
  <c r="AB34" i="6"/>
  <c r="Z35" i="6"/>
  <c r="Z39" i="6"/>
  <c r="Z40" i="6"/>
  <c r="AH59" i="34"/>
  <c r="AE99" i="34"/>
  <c r="G41" i="9"/>
  <c r="C93" i="9"/>
  <c r="Z93" i="10"/>
  <c r="AE85" i="34"/>
  <c r="AE92" i="34"/>
  <c r="AE98" i="34"/>
  <c r="AE107" i="34"/>
  <c r="AE87" i="34"/>
  <c r="AE95" i="34"/>
  <c r="AE97" i="34"/>
  <c r="AE100" i="34"/>
  <c r="AE93" i="34"/>
  <c r="AE106" i="34"/>
  <c r="AE104" i="34"/>
  <c r="AE90" i="34"/>
  <c r="AE105" i="34"/>
  <c r="AE96" i="34"/>
  <c r="AE103" i="34"/>
  <c r="AE86" i="34"/>
  <c r="AE88" i="34"/>
  <c r="AH58" i="34"/>
  <c r="AE91" i="34"/>
  <c r="AE89" i="34"/>
  <c r="B41" i="9"/>
  <c r="D93" i="9"/>
  <c r="Z94" i="10"/>
  <c r="AH43" i="49"/>
  <c r="Z42" i="10"/>
  <c r="AH33" i="49"/>
  <c r="B41" i="7"/>
  <c r="B93" i="9"/>
  <c r="E66" i="7"/>
  <c r="E67" i="7" s="1"/>
  <c r="AG106" i="49"/>
  <c r="AH38" i="49"/>
  <c r="AC56" i="9"/>
  <c r="Z41" i="10"/>
  <c r="D66" i="6"/>
  <c r="D67" i="6" s="1"/>
  <c r="G66" i="6"/>
  <c r="G67" i="6" s="1"/>
  <c r="F66" i="6"/>
  <c r="F67" i="6" s="1"/>
  <c r="C66" i="6"/>
  <c r="C67" i="6" s="1"/>
  <c r="B66" i="6"/>
  <c r="B67" i="6" s="1"/>
  <c r="E66" i="6"/>
  <c r="E67" i="6" s="1"/>
  <c r="AH32" i="49"/>
  <c r="AJ32" i="49" s="1"/>
  <c r="AC59" i="9"/>
  <c r="AJ104" i="12"/>
  <c r="AJ92" i="12"/>
  <c r="AH101" i="18"/>
  <c r="AJ101" i="18"/>
  <c r="AH105" i="18"/>
  <c r="AJ105" i="18"/>
  <c r="AH100" i="17"/>
  <c r="AJ100" i="17" s="1"/>
  <c r="AH101" i="17"/>
  <c r="AJ101" i="17" s="1"/>
  <c r="AH91" i="15"/>
  <c r="AJ91" i="15"/>
  <c r="AH94" i="15"/>
  <c r="AJ94" i="15"/>
  <c r="AJ90" i="16"/>
  <c r="AH90" i="18"/>
  <c r="AH102" i="18"/>
  <c r="AJ102" i="18"/>
  <c r="AH91" i="18"/>
  <c r="AJ91" i="18"/>
  <c r="AH106" i="17"/>
  <c r="AJ106" i="17" s="1"/>
  <c r="AH91" i="17"/>
  <c r="AJ91" i="17" s="1"/>
  <c r="AH105" i="17"/>
  <c r="AJ105" i="17"/>
  <c r="AG107" i="12"/>
  <c r="AH107" i="12" s="1"/>
  <c r="AJ107" i="12" s="1"/>
  <c r="AG106" i="12"/>
  <c r="AH106" i="12" s="1"/>
  <c r="AJ106" i="12" s="1"/>
  <c r="AH103" i="15"/>
  <c r="AJ103" i="15" s="1"/>
  <c r="AH105" i="15"/>
  <c r="AJ105" i="15"/>
  <c r="AH99" i="15"/>
  <c r="AJ99" i="15" s="1"/>
  <c r="AG99" i="12"/>
  <c r="AH96" i="15"/>
  <c r="AJ96" i="15" s="1"/>
  <c r="AH107" i="18"/>
  <c r="AJ107" i="18" s="1"/>
  <c r="AJ106" i="18"/>
  <c r="AH106" i="18"/>
  <c r="AH93" i="18"/>
  <c r="AJ93" i="18"/>
  <c r="AH90" i="17"/>
  <c r="AJ90" i="17" s="1"/>
  <c r="AE108" i="17"/>
  <c r="AH84" i="17"/>
  <c r="AH97" i="17"/>
  <c r="AJ97" i="17" s="1"/>
  <c r="AH101" i="15"/>
  <c r="AJ101" i="15" s="1"/>
  <c r="AH104" i="15"/>
  <c r="AJ104" i="15" s="1"/>
  <c r="AH106" i="15"/>
  <c r="AJ106" i="15"/>
  <c r="I97" i="16"/>
  <c r="I98" i="16" s="1"/>
  <c r="D97" i="16"/>
  <c r="D98" i="16" s="1"/>
  <c r="D99" i="16" s="1"/>
  <c r="B97" i="16"/>
  <c r="B98" i="16" s="1"/>
  <c r="E97" i="16"/>
  <c r="E98" i="16" s="1"/>
  <c r="E99" i="16" s="1"/>
  <c r="G97" i="16"/>
  <c r="G98" i="16" s="1"/>
  <c r="G99" i="16" s="1"/>
  <c r="AH95" i="18"/>
  <c r="AJ95" i="18" s="1"/>
  <c r="AH87" i="18"/>
  <c r="AJ87" i="18" s="1"/>
  <c r="AH84" i="18"/>
  <c r="AE108" i="18"/>
  <c r="AJ84" i="18"/>
  <c r="AH103" i="17"/>
  <c r="AJ103" i="17"/>
  <c r="AH99" i="17"/>
  <c r="AJ99" i="17"/>
  <c r="AH107" i="17"/>
  <c r="AJ107" i="17" s="1"/>
  <c r="AH89" i="15"/>
  <c r="AJ89" i="15" s="1"/>
  <c r="AH85" i="15"/>
  <c r="AJ85" i="15" s="1"/>
  <c r="AH92" i="15"/>
  <c r="AJ92" i="15"/>
  <c r="AJ85" i="16"/>
  <c r="AH103" i="18"/>
  <c r="AJ103" i="18" s="1"/>
  <c r="C97" i="16"/>
  <c r="C98" i="16" s="1"/>
  <c r="C99" i="16" s="1"/>
  <c r="AJ85" i="12"/>
  <c r="AH86" i="18"/>
  <c r="AJ86" i="18"/>
  <c r="AH97" i="18"/>
  <c r="AJ97" i="18"/>
  <c r="AH92" i="18"/>
  <c r="AJ92" i="18" s="1"/>
  <c r="AH96" i="17"/>
  <c r="AJ96" i="17" s="1"/>
  <c r="AH92" i="17"/>
  <c r="AJ92" i="17" s="1"/>
  <c r="AH88" i="17"/>
  <c r="AJ88" i="17"/>
  <c r="AH100" i="15"/>
  <c r="AJ100" i="15" s="1"/>
  <c r="AH93" i="15"/>
  <c r="AJ93" i="15"/>
  <c r="AH86" i="15"/>
  <c r="AJ86" i="15"/>
  <c r="AH92" i="12"/>
  <c r="AH104" i="12"/>
  <c r="H97" i="14"/>
  <c r="H98" i="14" s="1"/>
  <c r="H99" i="14" s="1"/>
  <c r="AJ89" i="12"/>
  <c r="AH99" i="18"/>
  <c r="AJ99" i="18"/>
  <c r="AH85" i="18"/>
  <c r="AJ85" i="18" s="1"/>
  <c r="AH94" i="18"/>
  <c r="AJ94" i="18"/>
  <c r="AG94" i="12"/>
  <c r="AJ93" i="17"/>
  <c r="AH93" i="17"/>
  <c r="AJ104" i="17"/>
  <c r="AH104" i="17"/>
  <c r="AH89" i="17"/>
  <c r="AJ89" i="17" s="1"/>
  <c r="AG102" i="13"/>
  <c r="AG103" i="13"/>
  <c r="AG101" i="13"/>
  <c r="AG106" i="13"/>
  <c r="AG96" i="13"/>
  <c r="AG95" i="13"/>
  <c r="AG91" i="13"/>
  <c r="AG94" i="13"/>
  <c r="AG93" i="13"/>
  <c r="AG90" i="13"/>
  <c r="AG107" i="13"/>
  <c r="AG92" i="13"/>
  <c r="AG85" i="13"/>
  <c r="AG88" i="13"/>
  <c r="AG100" i="13"/>
  <c r="AG98" i="13"/>
  <c r="AG86" i="13"/>
  <c r="AG97" i="13"/>
  <c r="AG84" i="13"/>
  <c r="AG105" i="13"/>
  <c r="AG104" i="13"/>
  <c r="AG99" i="13"/>
  <c r="AG87" i="13"/>
  <c r="AG89" i="13"/>
  <c r="AH95" i="15"/>
  <c r="AJ95" i="15"/>
  <c r="AH98" i="15"/>
  <c r="AJ98" i="15" s="1"/>
  <c r="AJ88" i="15"/>
  <c r="AH88" i="15"/>
  <c r="AJ102" i="17"/>
  <c r="AH102" i="17"/>
  <c r="AH98" i="18"/>
  <c r="AJ98" i="18"/>
  <c r="AH88" i="18"/>
  <c r="AJ88" i="18" s="1"/>
  <c r="AJ96" i="18"/>
  <c r="AH96" i="18"/>
  <c r="AJ94" i="17"/>
  <c r="AH94" i="17"/>
  <c r="AH98" i="17"/>
  <c r="AJ98" i="17" s="1"/>
  <c r="AJ85" i="17"/>
  <c r="AH85" i="17"/>
  <c r="AH102" i="15"/>
  <c r="AJ102" i="15" s="1"/>
  <c r="AJ90" i="15"/>
  <c r="AH90" i="15"/>
  <c r="AH87" i="15"/>
  <c r="AJ87" i="15" s="1"/>
  <c r="F97" i="16"/>
  <c r="F98" i="16" s="1"/>
  <c r="F99" i="16" s="1"/>
  <c r="AH89" i="18"/>
  <c r="AJ89" i="18"/>
  <c r="AH100" i="18"/>
  <c r="AJ100" i="18"/>
  <c r="AH104" i="18"/>
  <c r="AJ104" i="18"/>
  <c r="AH86" i="17"/>
  <c r="AJ86" i="17"/>
  <c r="AH95" i="17"/>
  <c r="AJ95" i="17" s="1"/>
  <c r="AH87" i="17"/>
  <c r="AJ87" i="17" s="1"/>
  <c r="AH97" i="15"/>
  <c r="AJ97" i="15"/>
  <c r="AH107" i="15"/>
  <c r="AJ107" i="15" s="1"/>
  <c r="AH84" i="15"/>
  <c r="AE108" i="15"/>
  <c r="AG59" i="14"/>
  <c r="AH59" i="14" s="1"/>
  <c r="AG54" i="14"/>
  <c r="AG58" i="14"/>
  <c r="AH58" i="14" s="1"/>
  <c r="AG57" i="14"/>
  <c r="AH57" i="14" s="1"/>
  <c r="AG56" i="14"/>
  <c r="AH56" i="14" s="1"/>
  <c r="AG55" i="14"/>
  <c r="AH55" i="14" s="1"/>
  <c r="AH54" i="17"/>
  <c r="AE60" i="17"/>
  <c r="AH54" i="16"/>
  <c r="AE60" i="16"/>
  <c r="C39" i="2"/>
  <c r="C40" i="2" s="1"/>
  <c r="AH54" i="18"/>
  <c r="AE60" i="18"/>
  <c r="AG59" i="13"/>
  <c r="AH59" i="13" s="1"/>
  <c r="AG58" i="13"/>
  <c r="AH58" i="13" s="1"/>
  <c r="AG55" i="13"/>
  <c r="AH55" i="13" s="1"/>
  <c r="AG56" i="13"/>
  <c r="AH56" i="13" s="1"/>
  <c r="AG57" i="13"/>
  <c r="AH57" i="13" s="1"/>
  <c r="AG54" i="13"/>
  <c r="AG55" i="12"/>
  <c r="AH55" i="12" s="1"/>
  <c r="AG59" i="12"/>
  <c r="AH59" i="12" s="1"/>
  <c r="AG54" i="12"/>
  <c r="AG58" i="12"/>
  <c r="AH58" i="12" s="1"/>
  <c r="AG56" i="12"/>
  <c r="AH56" i="12" s="1"/>
  <c r="AG57" i="12"/>
  <c r="AH57" i="12" s="1"/>
  <c r="AH98" i="12"/>
  <c r="AJ98" i="12" s="1"/>
  <c r="AE108" i="12"/>
  <c r="AH90" i="12"/>
  <c r="D39" i="4"/>
  <c r="D40" i="4" s="1"/>
  <c r="H91" i="4"/>
  <c r="H92" i="4" s="1"/>
  <c r="E41" i="9"/>
  <c r="F39" i="4"/>
  <c r="F40" i="4" s="1"/>
  <c r="Y84" i="9"/>
  <c r="H41" i="9"/>
  <c r="I93" i="9"/>
  <c r="AD32" i="14"/>
  <c r="E93" i="9"/>
  <c r="B39" i="4"/>
  <c r="B40" i="4" s="1"/>
  <c r="G6" i="39"/>
  <c r="F6" i="39" s="1"/>
  <c r="E6" i="39" s="1"/>
  <c r="E6" i="40"/>
  <c r="G39" i="4"/>
  <c r="G40" i="4" s="1"/>
  <c r="C39" i="5"/>
  <c r="C40" i="5" s="1"/>
  <c r="B39" i="5"/>
  <c r="B40" i="5" s="1"/>
  <c r="B41" i="5" s="1"/>
  <c r="D39" i="5"/>
  <c r="D40" i="5" s="1"/>
  <c r="F93" i="9"/>
  <c r="F39" i="2"/>
  <c r="F40" i="2" s="1"/>
  <c r="E39" i="4"/>
  <c r="E40" i="4" s="1"/>
  <c r="AD32" i="12"/>
  <c r="E39" i="5"/>
  <c r="E40" i="5" s="1"/>
  <c r="H39" i="4"/>
  <c r="H40" i="4" s="1"/>
  <c r="H39" i="5"/>
  <c r="H40" i="5" s="1"/>
  <c r="F41" i="9"/>
  <c r="D7" i="40"/>
  <c r="G7" i="40" s="1"/>
  <c r="F7" i="40" s="1"/>
  <c r="E7" i="40" s="1"/>
  <c r="G39" i="2"/>
  <c r="G40" i="2" s="1"/>
  <c r="I91" i="5"/>
  <c r="I92" i="5" s="1"/>
  <c r="C91" i="4"/>
  <c r="C92" i="4" s="1"/>
  <c r="D66" i="8"/>
  <c r="D67" i="8" s="1"/>
  <c r="AC58" i="9"/>
  <c r="H39" i="2"/>
  <c r="H40" i="2" s="1"/>
  <c r="E91" i="5"/>
  <c r="E92" i="5" s="1"/>
  <c r="D41" i="8"/>
  <c r="B44" i="14"/>
  <c r="H44" i="14"/>
  <c r="AG36" i="27"/>
  <c r="AG43" i="27"/>
  <c r="AG40" i="27"/>
  <c r="AG37" i="27"/>
  <c r="AG34" i="27"/>
  <c r="AG32" i="27"/>
  <c r="AG41" i="27"/>
  <c r="AG42" i="27"/>
  <c r="AG33" i="27"/>
  <c r="AG39" i="27"/>
  <c r="AG38" i="27"/>
  <c r="AG35" i="27"/>
  <c r="E93" i="8"/>
  <c r="G91" i="4"/>
  <c r="G92" i="4" s="1"/>
  <c r="B39" i="2"/>
  <c r="B40" i="2" s="1"/>
  <c r="C91" i="5"/>
  <c r="C92" i="5" s="1"/>
  <c r="Y84" i="7"/>
  <c r="I93" i="7"/>
  <c r="B41" i="8"/>
  <c r="H41" i="8"/>
  <c r="D91" i="4"/>
  <c r="D92" i="4" s="1"/>
  <c r="H91" i="5"/>
  <c r="H92" i="5" s="1"/>
  <c r="H93" i="5" s="1"/>
  <c r="E39" i="2"/>
  <c r="E40" i="2" s="1"/>
  <c r="F91" i="5"/>
  <c r="F92" i="5" s="1"/>
  <c r="Z60" i="2"/>
  <c r="B91" i="4"/>
  <c r="B92" i="4" s="1"/>
  <c r="Y32" i="7"/>
  <c r="H44" i="13"/>
  <c r="B44" i="13"/>
  <c r="AG34" i="22"/>
  <c r="AG36" i="22"/>
  <c r="AG37" i="22"/>
  <c r="AG43" i="22"/>
  <c r="AG42" i="22"/>
  <c r="AG39" i="22"/>
  <c r="AG41" i="22"/>
  <c r="AG38" i="22"/>
  <c r="AG35" i="22"/>
  <c r="AG40" i="22"/>
  <c r="AG33" i="22"/>
  <c r="AG32" i="22"/>
  <c r="D39" i="2"/>
  <c r="D40" i="2" s="1"/>
  <c r="D91" i="5"/>
  <c r="D92" i="5" s="1"/>
  <c r="B66" i="8"/>
  <c r="B67" i="8" s="1"/>
  <c r="G66" i="8"/>
  <c r="G67" i="8" s="1"/>
  <c r="F66" i="8"/>
  <c r="F67" i="8" s="1"/>
  <c r="E66" i="8"/>
  <c r="E67" i="8" s="1"/>
  <c r="C66" i="8"/>
  <c r="C67" i="8" s="1"/>
  <c r="Y32" i="8"/>
  <c r="D93" i="8"/>
  <c r="AG40" i="20"/>
  <c r="AG43" i="20"/>
  <c r="AG41" i="20"/>
  <c r="AG42" i="20"/>
  <c r="AG32" i="20"/>
  <c r="AG39" i="20"/>
  <c r="AG37" i="20"/>
  <c r="AG38" i="20"/>
  <c r="AG33" i="20"/>
  <c r="AG34" i="20"/>
  <c r="AG36" i="20"/>
  <c r="AG35" i="20"/>
  <c r="B91" i="2"/>
  <c r="B92" i="2" s="1"/>
  <c r="C91" i="2"/>
  <c r="C92" i="2" s="1"/>
  <c r="E91" i="2"/>
  <c r="E92" i="2" s="1"/>
  <c r="D91" i="2"/>
  <c r="D92" i="2" s="1"/>
  <c r="I91" i="2"/>
  <c r="I92" i="2" s="1"/>
  <c r="F91" i="2"/>
  <c r="F92" i="2" s="1"/>
  <c r="G91" i="2"/>
  <c r="G92" i="2" s="1"/>
  <c r="E91" i="4"/>
  <c r="E92" i="4" s="1"/>
  <c r="G7" i="39"/>
  <c r="D8" i="39"/>
  <c r="G39" i="5"/>
  <c r="G40" i="5" s="1"/>
  <c r="B91" i="5"/>
  <c r="B92" i="5" s="1"/>
  <c r="Z60" i="10"/>
  <c r="AC54" i="10" s="1"/>
  <c r="AG35" i="28"/>
  <c r="AG34" i="28"/>
  <c r="AG36" i="28"/>
  <c r="AG39" i="28"/>
  <c r="AG42" i="28"/>
  <c r="AG32" i="28"/>
  <c r="AG41" i="28"/>
  <c r="AG37" i="28"/>
  <c r="AG38" i="28"/>
  <c r="AG33" i="28"/>
  <c r="AG43" i="28"/>
  <c r="AG40" i="28"/>
  <c r="AG37" i="15"/>
  <c r="AG36" i="15"/>
  <c r="AG41" i="15"/>
  <c r="AG42" i="15"/>
  <c r="AG40" i="15"/>
  <c r="AG32" i="15"/>
  <c r="AG33" i="15"/>
  <c r="AG39" i="15"/>
  <c r="AG35" i="15"/>
  <c r="AG43" i="15"/>
  <c r="AG38" i="15"/>
  <c r="AG34" i="15"/>
  <c r="B44" i="12"/>
  <c r="H44" i="12"/>
  <c r="Z60" i="4"/>
  <c r="F28" i="47"/>
  <c r="E41" i="8"/>
  <c r="Y84" i="8"/>
  <c r="I93" i="8"/>
  <c r="F91" i="4"/>
  <c r="F92" i="4" s="1"/>
  <c r="AD32" i="13"/>
  <c r="E97" i="14"/>
  <c r="E98" i="14" s="1"/>
  <c r="E99" i="14" s="1"/>
  <c r="C97" i="14"/>
  <c r="C98" i="14" s="1"/>
  <c r="C99" i="14" s="1"/>
  <c r="G97" i="14"/>
  <c r="G98" i="14" s="1"/>
  <c r="G99" i="14" s="1"/>
  <c r="B97" i="14"/>
  <c r="B98" i="14" s="1"/>
  <c r="B99" i="14" s="1"/>
  <c r="F97" i="14"/>
  <c r="F98" i="14" s="1"/>
  <c r="F99" i="14" s="1"/>
  <c r="D97" i="14"/>
  <c r="D98" i="14" s="1"/>
  <c r="D99" i="14" s="1"/>
  <c r="I97" i="14"/>
  <c r="I98" i="14" s="1"/>
  <c r="G91" i="5"/>
  <c r="G92" i="5" s="1"/>
  <c r="E41" i="7"/>
  <c r="E93" i="7"/>
  <c r="H5" i="47"/>
  <c r="Y26" i="45" s="1"/>
  <c r="E27" i="47"/>
  <c r="AG41" i="30"/>
  <c r="AG34" i="30"/>
  <c r="AG42" i="30"/>
  <c r="AG35" i="30"/>
  <c r="AG36" i="30"/>
  <c r="AG40" i="30"/>
  <c r="AG32" i="30"/>
  <c r="AG33" i="30"/>
  <c r="AG43" i="30"/>
  <c r="AG38" i="30"/>
  <c r="AG39" i="30"/>
  <c r="AG37" i="30"/>
  <c r="Z7" i="4"/>
  <c r="Z26" i="4"/>
  <c r="Z25" i="4"/>
  <c r="Z21" i="4"/>
  <c r="Z8" i="4"/>
  <c r="Z17" i="4"/>
  <c r="Z3" i="4"/>
  <c r="Z10" i="4"/>
  <c r="Z5" i="4"/>
  <c r="Z6" i="4"/>
  <c r="Z23" i="4"/>
  <c r="Z19" i="4"/>
  <c r="Z27" i="4"/>
  <c r="Z16" i="4"/>
  <c r="Z12" i="4"/>
  <c r="Z22" i="4"/>
  <c r="Z24" i="4"/>
  <c r="Z11" i="4"/>
  <c r="Z20" i="4"/>
  <c r="Z15" i="4"/>
  <c r="Z9" i="4"/>
  <c r="Z14" i="4"/>
  <c r="Z13" i="4"/>
  <c r="Z18" i="4"/>
  <c r="Z4" i="4"/>
  <c r="I91" i="4"/>
  <c r="I92" i="4" s="1"/>
  <c r="AG32" i="17"/>
  <c r="AG43" i="17"/>
  <c r="AG35" i="17"/>
  <c r="AG37" i="17"/>
  <c r="AG33" i="17"/>
  <c r="AG36" i="17"/>
  <c r="AG40" i="17"/>
  <c r="AG39" i="17"/>
  <c r="AG34" i="17"/>
  <c r="AG42" i="17"/>
  <c r="AG38" i="17"/>
  <c r="AG41" i="17"/>
  <c r="H91" i="2"/>
  <c r="H92" i="2" s="1"/>
  <c r="H93" i="2" s="1"/>
  <c r="H41" i="7"/>
  <c r="Z20" i="2"/>
  <c r="Z13" i="2"/>
  <c r="Z6" i="2"/>
  <c r="Z26" i="2"/>
  <c r="Z27" i="2"/>
  <c r="Z16" i="2"/>
  <c r="Z23" i="2"/>
  <c r="Z22" i="2"/>
  <c r="Z25" i="2"/>
  <c r="Z7" i="2"/>
  <c r="Z11" i="2"/>
  <c r="Z12" i="2"/>
  <c r="Z17" i="2"/>
  <c r="Z4" i="2"/>
  <c r="Z15" i="2"/>
  <c r="Z10" i="2"/>
  <c r="Z24" i="2"/>
  <c r="Z5" i="2"/>
  <c r="Z8" i="2"/>
  <c r="Z14" i="2"/>
  <c r="Z9" i="2"/>
  <c r="Z3" i="2"/>
  <c r="Z18" i="2"/>
  <c r="Z21" i="2"/>
  <c r="Z19" i="2"/>
  <c r="AG39" i="18"/>
  <c r="AG37" i="18"/>
  <c r="AG35" i="18"/>
  <c r="AG43" i="18"/>
  <c r="AG33" i="18"/>
  <c r="AG36" i="18"/>
  <c r="AG32" i="18"/>
  <c r="AG34" i="18"/>
  <c r="AG38" i="18"/>
  <c r="AG41" i="18"/>
  <c r="AG42" i="18"/>
  <c r="AG40" i="18"/>
  <c r="Z27" i="8"/>
  <c r="Z12" i="8"/>
  <c r="Z16" i="8"/>
  <c r="Z25" i="8"/>
  <c r="Z3" i="8"/>
  <c r="Z14" i="8"/>
  <c r="Z9" i="8"/>
  <c r="Z23" i="8"/>
  <c r="Z18" i="8"/>
  <c r="Z10" i="8"/>
  <c r="Z22" i="8"/>
  <c r="Z17" i="8"/>
  <c r="Z26" i="8"/>
  <c r="Z4" i="8"/>
  <c r="Z19" i="8"/>
  <c r="Z8" i="8"/>
  <c r="Z21" i="8"/>
  <c r="Z11" i="8"/>
  <c r="Z24" i="8"/>
  <c r="Z5" i="8"/>
  <c r="Z20" i="8"/>
  <c r="Z15" i="8"/>
  <c r="Z7" i="8"/>
  <c r="Z13" i="8"/>
  <c r="Z6" i="8"/>
  <c r="F93" i="8"/>
  <c r="AG34" i="31"/>
  <c r="AG38" i="31"/>
  <c r="AG42" i="31"/>
  <c r="AG32" i="31"/>
  <c r="AG39" i="31"/>
  <c r="AG37" i="31"/>
  <c r="AG43" i="31"/>
  <c r="AG40" i="31"/>
  <c r="AG33" i="31"/>
  <c r="AG35" i="31"/>
  <c r="AG36" i="31"/>
  <c r="AG41" i="31"/>
  <c r="AG41" i="16"/>
  <c r="AG35" i="16"/>
  <c r="AG33" i="16"/>
  <c r="AG42" i="16"/>
  <c r="AG39" i="16"/>
  <c r="AG40" i="16"/>
  <c r="AG38" i="16"/>
  <c r="AG34" i="16"/>
  <c r="AG37" i="16"/>
  <c r="AG32" i="16"/>
  <c r="AG36" i="16"/>
  <c r="AG43" i="16"/>
  <c r="D41" i="9"/>
  <c r="Y32" i="9"/>
  <c r="AG96" i="34"/>
  <c r="AG92" i="34"/>
  <c r="AG99" i="34"/>
  <c r="AG98" i="34"/>
  <c r="AG89" i="34"/>
  <c r="AE44" i="34"/>
  <c r="AH36" i="34" s="1"/>
  <c r="AG85" i="34"/>
  <c r="AG102" i="34"/>
  <c r="AG107" i="34"/>
  <c r="AG104" i="34"/>
  <c r="AG100" i="34"/>
  <c r="AG106" i="34"/>
  <c r="AG87" i="34"/>
  <c r="AG94" i="34"/>
  <c r="AG90" i="34"/>
  <c r="AG86" i="34"/>
  <c r="AG105" i="34"/>
  <c r="AG84" i="34"/>
  <c r="AG97" i="34"/>
  <c r="AG103" i="34"/>
  <c r="AG91" i="34"/>
  <c r="AG88" i="34"/>
  <c r="AG95" i="34"/>
  <c r="AG93" i="34"/>
  <c r="AH39" i="34"/>
  <c r="D93" i="6"/>
  <c r="C25" i="35"/>
  <c r="E93" i="6"/>
  <c r="H93" i="6"/>
  <c r="Y84" i="6"/>
  <c r="B93" i="6"/>
  <c r="I93" i="6"/>
  <c r="AV9" i="33"/>
  <c r="V27" i="33"/>
  <c r="AV7" i="33"/>
  <c r="V19" i="33"/>
  <c r="V26" i="33"/>
  <c r="AV8" i="33"/>
  <c r="AV14" i="33"/>
  <c r="AV12" i="33"/>
  <c r="AV5" i="33"/>
  <c r="V21" i="33"/>
  <c r="V18" i="33"/>
  <c r="V7" i="33"/>
  <c r="AV13" i="33"/>
  <c r="AV15" i="33"/>
  <c r="V5" i="33"/>
  <c r="V6" i="33"/>
  <c r="V10" i="33"/>
  <c r="V28" i="33"/>
  <c r="V29" i="33"/>
  <c r="V25" i="33"/>
  <c r="V22" i="33"/>
  <c r="V8" i="33"/>
  <c r="AV17" i="33"/>
  <c r="V24" i="33"/>
  <c r="AV16" i="33"/>
  <c r="V12" i="33"/>
  <c r="V9" i="33"/>
  <c r="V20" i="33"/>
  <c r="V23" i="33"/>
  <c r="AV6" i="33"/>
  <c r="V17" i="33"/>
  <c r="V13" i="33"/>
  <c r="AV10" i="33"/>
  <c r="V15" i="33"/>
  <c r="AV11" i="33"/>
  <c r="V16" i="33"/>
  <c r="V11" i="33"/>
  <c r="V14" i="33"/>
  <c r="E97" i="29" l="1"/>
  <c r="E98" i="29" s="1"/>
  <c r="E99" i="29" s="1"/>
  <c r="G97" i="29"/>
  <c r="G98" i="29" s="1"/>
  <c r="G99" i="29" s="1"/>
  <c r="I94" i="19"/>
  <c r="I95" i="19" s="1"/>
  <c r="AC59" i="4"/>
  <c r="C94" i="19"/>
  <c r="C95" i="19" s="1"/>
  <c r="C96" i="19" s="1"/>
  <c r="E94" i="19"/>
  <c r="E95" i="19" s="1"/>
  <c r="E96" i="19" s="1"/>
  <c r="F94" i="19"/>
  <c r="F95" i="19" s="1"/>
  <c r="F96" i="19" s="1"/>
  <c r="G94" i="19"/>
  <c r="G95" i="19" s="1"/>
  <c r="G96" i="19" s="1"/>
  <c r="AL94" i="52"/>
  <c r="AL89" i="52"/>
  <c r="AL92" i="52"/>
  <c r="AL91" i="52"/>
  <c r="B94" i="19"/>
  <c r="B95" i="19" s="1"/>
  <c r="I96" i="19" s="1"/>
  <c r="AE91" i="19" s="1"/>
  <c r="AL86" i="52"/>
  <c r="AL96" i="52"/>
  <c r="AL99" i="52"/>
  <c r="AM99" i="52" s="1"/>
  <c r="AO99" i="52" s="1"/>
  <c r="AL104" i="52"/>
  <c r="AM104" i="52" s="1"/>
  <c r="AO104" i="52" s="1"/>
  <c r="AL101" i="52"/>
  <c r="AM101" i="52" s="1"/>
  <c r="AO101" i="52" s="1"/>
  <c r="AL84" i="52"/>
  <c r="AL103" i="52"/>
  <c r="AM103" i="52" s="1"/>
  <c r="AO103" i="52" s="1"/>
  <c r="D94" i="19"/>
  <c r="D95" i="19" s="1"/>
  <c r="D96" i="19" s="1"/>
  <c r="AL85" i="52"/>
  <c r="AL95" i="52"/>
  <c r="AM95" i="52" s="1"/>
  <c r="AO95" i="52" s="1"/>
  <c r="AL100" i="52"/>
  <c r="AM100" i="52" s="1"/>
  <c r="AL88" i="52"/>
  <c r="AL90" i="52"/>
  <c r="AL106" i="52"/>
  <c r="AM106" i="52" s="1"/>
  <c r="AL102" i="52"/>
  <c r="AM102" i="52" s="1"/>
  <c r="AJ84" i="52"/>
  <c r="Z108" i="26"/>
  <c r="AC87" i="26" s="1"/>
  <c r="AJ87" i="29"/>
  <c r="H94" i="30"/>
  <c r="H95" i="30" s="1"/>
  <c r="AJ92" i="52"/>
  <c r="AJ93" i="52"/>
  <c r="I97" i="29"/>
  <c r="I98" i="29" s="1"/>
  <c r="AI84" i="29" s="1"/>
  <c r="AL107" i="52"/>
  <c r="AL93" i="52"/>
  <c r="AL87" i="52"/>
  <c r="AC89" i="30"/>
  <c r="AJ91" i="52"/>
  <c r="AJ86" i="52"/>
  <c r="H96" i="19"/>
  <c r="AE107" i="19" s="1"/>
  <c r="AJ107" i="52"/>
  <c r="AJ89" i="52"/>
  <c r="AL97" i="52"/>
  <c r="AM97" i="52" s="1"/>
  <c r="AL98" i="52"/>
  <c r="AM98" i="52" s="1"/>
  <c r="AO98" i="52" s="1"/>
  <c r="AL105" i="52"/>
  <c r="AM105" i="52" s="1"/>
  <c r="AO105" i="52" s="1"/>
  <c r="D48" i="52"/>
  <c r="D49" i="52" s="1"/>
  <c r="D50" i="52" s="1"/>
  <c r="F48" i="52"/>
  <c r="F49" i="52" s="1"/>
  <c r="F50" i="52" s="1"/>
  <c r="C48" i="52"/>
  <c r="C49" i="52" s="1"/>
  <c r="C50" i="52" s="1"/>
  <c r="E48" i="52"/>
  <c r="E49" i="52" s="1"/>
  <c r="E50" i="52" s="1"/>
  <c r="B48" i="52"/>
  <c r="B49" i="52" s="1"/>
  <c r="H48" i="52"/>
  <c r="H49" i="52" s="1"/>
  <c r="G48" i="52"/>
  <c r="G49" i="52" s="1"/>
  <c r="G50" i="52" s="1"/>
  <c r="AC59" i="2"/>
  <c r="AC32" i="32"/>
  <c r="AC33" i="32"/>
  <c r="AC32" i="25"/>
  <c r="AC42" i="32"/>
  <c r="AC103" i="25"/>
  <c r="AC33" i="25"/>
  <c r="AC43" i="32"/>
  <c r="AC107" i="25"/>
  <c r="AC36" i="29"/>
  <c r="B96" i="22"/>
  <c r="AD84" i="22"/>
  <c r="I96" i="22"/>
  <c r="AC43" i="25"/>
  <c r="AC95" i="25"/>
  <c r="AC37" i="32"/>
  <c r="AC91" i="25"/>
  <c r="AC38" i="29"/>
  <c r="AC85" i="25"/>
  <c r="AC41" i="26"/>
  <c r="AC94" i="26"/>
  <c r="AC89" i="25"/>
  <c r="AC84" i="26"/>
  <c r="AC92" i="26"/>
  <c r="AC85" i="26"/>
  <c r="AC88" i="26"/>
  <c r="AC90" i="26"/>
  <c r="AC93" i="26"/>
  <c r="AC104" i="26"/>
  <c r="AC96" i="26"/>
  <c r="AC42" i="25"/>
  <c r="AC106" i="26"/>
  <c r="AC105" i="26"/>
  <c r="AC103" i="26"/>
  <c r="AC86" i="26"/>
  <c r="AC91" i="26"/>
  <c r="AC95" i="26"/>
  <c r="AC107" i="26"/>
  <c r="AC89" i="26"/>
  <c r="AC33" i="26"/>
  <c r="AC90" i="25"/>
  <c r="AC104" i="25"/>
  <c r="AC42" i="29"/>
  <c r="AC34" i="26"/>
  <c r="AC42" i="26"/>
  <c r="H94" i="32"/>
  <c r="H95" i="32" s="1"/>
  <c r="H96" i="32" s="1"/>
  <c r="AC43" i="26"/>
  <c r="G94" i="32"/>
  <c r="G95" i="32" s="1"/>
  <c r="G96" i="32" s="1"/>
  <c r="Z108" i="21"/>
  <c r="AC89" i="21" s="1"/>
  <c r="AC88" i="25"/>
  <c r="AC106" i="25"/>
  <c r="AC94" i="25"/>
  <c r="AC84" i="25"/>
  <c r="AC102" i="25"/>
  <c r="AC37" i="29"/>
  <c r="AG91" i="20"/>
  <c r="AH91" i="20" s="1"/>
  <c r="AJ91" i="20" s="1"/>
  <c r="AG86" i="20"/>
  <c r="AH86" i="20" s="1"/>
  <c r="AJ86" i="20" s="1"/>
  <c r="AG96" i="20"/>
  <c r="AH96" i="20" s="1"/>
  <c r="AJ96" i="20" s="1"/>
  <c r="AG89" i="20"/>
  <c r="AG101" i="20"/>
  <c r="AG99" i="20"/>
  <c r="AH99" i="20" s="1"/>
  <c r="AJ99" i="20" s="1"/>
  <c r="AG90" i="20"/>
  <c r="AG94" i="20"/>
  <c r="AG85" i="20"/>
  <c r="AG102" i="20"/>
  <c r="AG88" i="20"/>
  <c r="AG107" i="20"/>
  <c r="AG92" i="20"/>
  <c r="AG103" i="20"/>
  <c r="AH103" i="20" s="1"/>
  <c r="AJ103" i="20" s="1"/>
  <c r="AG84" i="20"/>
  <c r="AG105" i="20"/>
  <c r="AH105" i="20" s="1"/>
  <c r="AJ105" i="20" s="1"/>
  <c r="AG98" i="20"/>
  <c r="AH98" i="20" s="1"/>
  <c r="AJ98" i="20" s="1"/>
  <c r="AG104" i="20"/>
  <c r="AH104" i="20" s="1"/>
  <c r="AJ104" i="20" s="1"/>
  <c r="AG93" i="20"/>
  <c r="AH93" i="20" s="1"/>
  <c r="AJ93" i="20" s="1"/>
  <c r="AG87" i="20"/>
  <c r="AG106" i="20"/>
  <c r="AH106" i="20" s="1"/>
  <c r="AJ106" i="20" s="1"/>
  <c r="AG100" i="20"/>
  <c r="AG95" i="20"/>
  <c r="AH95" i="20" s="1"/>
  <c r="AJ95" i="20" s="1"/>
  <c r="AG97" i="20"/>
  <c r="AH97" i="20" s="1"/>
  <c r="AJ97" i="20" s="1"/>
  <c r="AC92" i="25"/>
  <c r="AC93" i="25"/>
  <c r="AC101" i="25"/>
  <c r="H94" i="27"/>
  <c r="H95" i="27" s="1"/>
  <c r="AC86" i="25"/>
  <c r="AC86" i="21"/>
  <c r="E94" i="32"/>
  <c r="E95" i="32" s="1"/>
  <c r="D94" i="32"/>
  <c r="D95" i="32" s="1"/>
  <c r="D96" i="32" s="1"/>
  <c r="C94" i="32"/>
  <c r="C95" i="32" s="1"/>
  <c r="I94" i="32"/>
  <c r="I95" i="32" s="1"/>
  <c r="F94" i="32"/>
  <c r="F95" i="32" s="1"/>
  <c r="F96" i="32" s="1"/>
  <c r="B94" i="32"/>
  <c r="B95" i="32" s="1"/>
  <c r="AC87" i="21"/>
  <c r="AC39" i="29"/>
  <c r="G94" i="27"/>
  <c r="G95" i="27" s="1"/>
  <c r="C94" i="27"/>
  <c r="C95" i="27" s="1"/>
  <c r="E94" i="27"/>
  <c r="E95" i="27" s="1"/>
  <c r="F94" i="27"/>
  <c r="F95" i="27" s="1"/>
  <c r="D94" i="27"/>
  <c r="D95" i="27" s="1"/>
  <c r="B94" i="27"/>
  <c r="B95" i="27" s="1"/>
  <c r="I94" i="27"/>
  <c r="I95" i="27" s="1"/>
  <c r="G42" i="19"/>
  <c r="G43" i="19" s="1"/>
  <c r="H42" i="19"/>
  <c r="H43" i="19" s="1"/>
  <c r="F42" i="19"/>
  <c r="F43" i="19" s="1"/>
  <c r="F44" i="19" s="1"/>
  <c r="D42" i="19"/>
  <c r="D43" i="19" s="1"/>
  <c r="D44" i="19" s="1"/>
  <c r="B42" i="19"/>
  <c r="B43" i="19" s="1"/>
  <c r="E42" i="19"/>
  <c r="E43" i="19" s="1"/>
  <c r="E44" i="19" s="1"/>
  <c r="C42" i="19"/>
  <c r="C43" i="19" s="1"/>
  <c r="C44" i="19" s="1"/>
  <c r="AD9" i="25"/>
  <c r="AD27" i="25"/>
  <c r="AD21" i="25"/>
  <c r="AD18" i="25"/>
  <c r="AD19" i="25"/>
  <c r="AD8" i="25"/>
  <c r="AD3" i="25"/>
  <c r="AD16" i="25"/>
  <c r="AD17" i="25"/>
  <c r="AD25" i="25"/>
  <c r="AD22" i="25"/>
  <c r="AD4" i="25"/>
  <c r="AD24" i="25"/>
  <c r="AD5" i="25"/>
  <c r="AD13" i="25"/>
  <c r="AD10" i="25"/>
  <c r="AD12" i="25"/>
  <c r="AD6" i="25"/>
  <c r="AD7" i="25"/>
  <c r="AD20" i="25"/>
  <c r="AD14" i="25"/>
  <c r="AD15" i="25"/>
  <c r="AD11" i="25"/>
  <c r="AD26" i="25"/>
  <c r="AD23" i="25"/>
  <c r="AC41" i="29"/>
  <c r="AD22" i="29"/>
  <c r="AD18" i="29"/>
  <c r="AD20" i="29"/>
  <c r="AD26" i="29"/>
  <c r="AD6" i="29"/>
  <c r="AD13" i="29"/>
  <c r="AD7" i="29"/>
  <c r="AD23" i="29"/>
  <c r="AD25" i="29"/>
  <c r="AD3" i="29"/>
  <c r="AD21" i="29"/>
  <c r="AD4" i="29"/>
  <c r="AD8" i="29"/>
  <c r="AD19" i="29"/>
  <c r="AD5" i="29"/>
  <c r="AD11" i="29"/>
  <c r="AD17" i="29"/>
  <c r="AD16" i="29"/>
  <c r="AD9" i="29"/>
  <c r="AD24" i="29"/>
  <c r="AD10" i="29"/>
  <c r="AD14" i="29"/>
  <c r="AD27" i="29"/>
  <c r="AD15" i="29"/>
  <c r="AD12" i="29"/>
  <c r="AC87" i="25"/>
  <c r="AC43" i="29"/>
  <c r="AE32" i="29"/>
  <c r="AH103" i="31"/>
  <c r="AJ103" i="31" s="1"/>
  <c r="AH90" i="31"/>
  <c r="AJ90" i="31" s="1"/>
  <c r="AH93" i="31"/>
  <c r="AJ93" i="31" s="1"/>
  <c r="AH93" i="28"/>
  <c r="AJ93" i="28" s="1"/>
  <c r="AH85" i="28"/>
  <c r="AJ85" i="28" s="1"/>
  <c r="AH89" i="28"/>
  <c r="AJ89" i="28" s="1"/>
  <c r="AH89" i="31"/>
  <c r="AJ89" i="31" s="1"/>
  <c r="AH87" i="31"/>
  <c r="AJ87" i="31" s="1"/>
  <c r="AH92" i="31"/>
  <c r="AJ92" i="31" s="1"/>
  <c r="AH97" i="28"/>
  <c r="AJ97" i="28" s="1"/>
  <c r="AH98" i="28"/>
  <c r="AJ98" i="28" s="1"/>
  <c r="AH95" i="28"/>
  <c r="AJ95" i="28" s="1"/>
  <c r="AH94" i="31"/>
  <c r="AJ94" i="31" s="1"/>
  <c r="AH105" i="31"/>
  <c r="AJ105" i="31" s="1"/>
  <c r="AH91" i="31"/>
  <c r="AJ91" i="31" s="1"/>
  <c r="AH91" i="28"/>
  <c r="AJ91" i="28" s="1"/>
  <c r="AH100" i="28"/>
  <c r="AJ100" i="28" s="1"/>
  <c r="AH107" i="28"/>
  <c r="AJ107" i="28" s="1"/>
  <c r="AH98" i="31"/>
  <c r="AJ98" i="31" s="1"/>
  <c r="AH95" i="31"/>
  <c r="AJ95" i="31" s="1"/>
  <c r="AH97" i="31"/>
  <c r="AJ97" i="31" s="1"/>
  <c r="AH87" i="28"/>
  <c r="AJ87" i="28" s="1"/>
  <c r="AH92" i="28"/>
  <c r="AJ92" i="28" s="1"/>
  <c r="AH94" i="28"/>
  <c r="AJ94" i="28" s="1"/>
  <c r="AH107" i="31"/>
  <c r="AJ107" i="31" s="1"/>
  <c r="AH88" i="31"/>
  <c r="AJ88" i="31" s="1"/>
  <c r="AH86" i="31"/>
  <c r="AJ86" i="31" s="1"/>
  <c r="B99" i="29"/>
  <c r="I99" i="29"/>
  <c r="AH88" i="28"/>
  <c r="AJ88" i="28" s="1"/>
  <c r="AH106" i="28"/>
  <c r="AJ106" i="28" s="1"/>
  <c r="AH86" i="28"/>
  <c r="AJ86" i="28" s="1"/>
  <c r="AH106" i="31"/>
  <c r="AJ106" i="31" s="1"/>
  <c r="AH104" i="31"/>
  <c r="AJ104" i="31" s="1"/>
  <c r="AH102" i="31"/>
  <c r="AJ102" i="31" s="1"/>
  <c r="AH84" i="28"/>
  <c r="AJ84" i="28" s="1"/>
  <c r="AE108" i="28"/>
  <c r="AH90" i="28"/>
  <c r="AJ90" i="28" s="1"/>
  <c r="AH102" i="28"/>
  <c r="AJ102" i="28" s="1"/>
  <c r="AH85" i="31"/>
  <c r="AJ85" i="31" s="1"/>
  <c r="AH100" i="31"/>
  <c r="AJ100" i="31" s="1"/>
  <c r="AE108" i="31"/>
  <c r="AH84" i="31"/>
  <c r="AJ84" i="31" s="1"/>
  <c r="AH101" i="28"/>
  <c r="AJ101" i="28" s="1"/>
  <c r="AH104" i="28"/>
  <c r="AJ104" i="28" s="1"/>
  <c r="AH105" i="28"/>
  <c r="AJ105" i="28" s="1"/>
  <c r="AH99" i="31"/>
  <c r="AJ99" i="31" s="1"/>
  <c r="AH101" i="31"/>
  <c r="AJ101" i="31" s="1"/>
  <c r="AH96" i="31"/>
  <c r="AJ96" i="31" s="1"/>
  <c r="AH96" i="28"/>
  <c r="AJ96" i="28" s="1"/>
  <c r="AH103" i="28"/>
  <c r="AJ103" i="28" s="1"/>
  <c r="AH99" i="28"/>
  <c r="AJ99" i="28" s="1"/>
  <c r="AB40" i="10"/>
  <c r="AC40" i="10" s="1"/>
  <c r="AE40" i="10" s="1"/>
  <c r="AB33" i="10"/>
  <c r="Z44" i="21"/>
  <c r="AC42" i="21" s="1"/>
  <c r="AC40" i="21"/>
  <c r="AE40" i="21" s="1"/>
  <c r="AC37" i="21"/>
  <c r="AE37" i="21" s="1"/>
  <c r="AC38" i="21"/>
  <c r="AE38" i="21" s="1"/>
  <c r="AC41" i="21"/>
  <c r="AE41" i="21" s="1"/>
  <c r="AC39" i="21"/>
  <c r="AE39" i="21" s="1"/>
  <c r="AC8" i="21"/>
  <c r="AC9" i="21" s="1"/>
  <c r="AC36" i="21"/>
  <c r="AE36" i="21" s="1"/>
  <c r="AB43" i="10"/>
  <c r="AH54" i="29"/>
  <c r="AE60" i="29"/>
  <c r="AB37" i="10"/>
  <c r="AB36" i="10"/>
  <c r="E68" i="5"/>
  <c r="AB38" i="10"/>
  <c r="AB39" i="10"/>
  <c r="AG55" i="21"/>
  <c r="AG58" i="21"/>
  <c r="AH58" i="21" s="1"/>
  <c r="AG56" i="21"/>
  <c r="AH56" i="21" s="1"/>
  <c r="AG54" i="21"/>
  <c r="AG59" i="21"/>
  <c r="AH59" i="21" s="1"/>
  <c r="AG57" i="21"/>
  <c r="AH57" i="21" s="1"/>
  <c r="AE55" i="21"/>
  <c r="AE54" i="21"/>
  <c r="AH54" i="25"/>
  <c r="AE60" i="25"/>
  <c r="C68" i="32"/>
  <c r="AB42" i="10"/>
  <c r="AB34" i="10"/>
  <c r="AD54" i="32"/>
  <c r="G68" i="32"/>
  <c r="B68" i="32"/>
  <c r="AH38" i="48"/>
  <c r="AE60" i="48"/>
  <c r="AH59" i="48" s="1"/>
  <c r="AH57" i="48"/>
  <c r="F68" i="5"/>
  <c r="AE60" i="51"/>
  <c r="AH54" i="51" s="1"/>
  <c r="C66" i="9"/>
  <c r="C67" i="9" s="1"/>
  <c r="AD54" i="5"/>
  <c r="G68" i="5"/>
  <c r="E68" i="11"/>
  <c r="AB35" i="10"/>
  <c r="AM33" i="51"/>
  <c r="AO33" i="51" s="1"/>
  <c r="AM34" i="51"/>
  <c r="AO34" i="51" s="1"/>
  <c r="AM43" i="51"/>
  <c r="AO43" i="51" s="1"/>
  <c r="AL98" i="51"/>
  <c r="AL100" i="51"/>
  <c r="AL97" i="51"/>
  <c r="AL86" i="51"/>
  <c r="AL102" i="51"/>
  <c r="AL93" i="51"/>
  <c r="AM93" i="51" s="1"/>
  <c r="AO93" i="51" s="1"/>
  <c r="AL101" i="51"/>
  <c r="AL84" i="51"/>
  <c r="AL89" i="51"/>
  <c r="AL87" i="51"/>
  <c r="AL95" i="51"/>
  <c r="AL91" i="51"/>
  <c r="AM91" i="51" s="1"/>
  <c r="AO91" i="51" s="1"/>
  <c r="AL99" i="51"/>
  <c r="AL88" i="51"/>
  <c r="AL105" i="51"/>
  <c r="AL104" i="51"/>
  <c r="AL85" i="51"/>
  <c r="AL94" i="51"/>
  <c r="AM94" i="51" s="1"/>
  <c r="AO94" i="51" s="1"/>
  <c r="AL92" i="51"/>
  <c r="AM92" i="51" s="1"/>
  <c r="AO92" i="51" s="1"/>
  <c r="AL107" i="51"/>
  <c r="AL106" i="51"/>
  <c r="AL90" i="51"/>
  <c r="AL96" i="51"/>
  <c r="AL103" i="51"/>
  <c r="AO37" i="51"/>
  <c r="AM35" i="51"/>
  <c r="AO35" i="51" s="1"/>
  <c r="AM32" i="51"/>
  <c r="AO32" i="51" s="1"/>
  <c r="AJ44" i="51"/>
  <c r="AM37" i="51" s="1"/>
  <c r="AM38" i="51"/>
  <c r="AO38" i="51" s="1"/>
  <c r="AM36" i="51"/>
  <c r="AO36" i="51" s="1"/>
  <c r="AD54" i="11"/>
  <c r="F68" i="11"/>
  <c r="D68" i="11"/>
  <c r="H100" i="50"/>
  <c r="H101" i="50" s="1"/>
  <c r="H102" i="50" s="1"/>
  <c r="C100" i="50"/>
  <c r="C101" i="50" s="1"/>
  <c r="C102" i="50" s="1"/>
  <c r="B100" i="50"/>
  <c r="B101" i="50" s="1"/>
  <c r="G100" i="50"/>
  <c r="G101" i="50" s="1"/>
  <c r="G102" i="50" s="1"/>
  <c r="E100" i="50"/>
  <c r="E101" i="50" s="1"/>
  <c r="E102" i="50" s="1"/>
  <c r="D100" i="50"/>
  <c r="D101" i="50" s="1"/>
  <c r="D102" i="50" s="1"/>
  <c r="I100" i="50"/>
  <c r="I101" i="50" s="1"/>
  <c r="F100" i="50"/>
  <c r="F101" i="50" s="1"/>
  <c r="F102" i="50" s="1"/>
  <c r="Z90" i="10"/>
  <c r="AB32" i="10"/>
  <c r="G68" i="11"/>
  <c r="H48" i="50"/>
  <c r="H49" i="50" s="1"/>
  <c r="E48" i="50"/>
  <c r="E49" i="50" s="1"/>
  <c r="E50" i="50" s="1"/>
  <c r="G48" i="50"/>
  <c r="G49" i="50" s="1"/>
  <c r="G50" i="50" s="1"/>
  <c r="F48" i="50"/>
  <c r="F49" i="50" s="1"/>
  <c r="F50" i="50" s="1"/>
  <c r="D48" i="50"/>
  <c r="D49" i="50" s="1"/>
  <c r="D50" i="50" s="1"/>
  <c r="C48" i="50"/>
  <c r="C49" i="50" s="1"/>
  <c r="C50" i="50" s="1"/>
  <c r="B48" i="50"/>
  <c r="B49" i="50" s="1"/>
  <c r="Z38" i="10"/>
  <c r="E66" i="9"/>
  <c r="E67" i="9" s="1"/>
  <c r="B66" i="9"/>
  <c r="B67" i="9" s="1"/>
  <c r="B68" i="9" s="1"/>
  <c r="AB41" i="10"/>
  <c r="AB86" i="10"/>
  <c r="Z43" i="10"/>
  <c r="Z33" i="10"/>
  <c r="Z89" i="10"/>
  <c r="H93" i="4"/>
  <c r="Z32" i="10"/>
  <c r="Z36" i="10"/>
  <c r="AB99" i="11"/>
  <c r="AC99" i="11" s="1"/>
  <c r="AE99" i="11" s="1"/>
  <c r="AB87" i="11"/>
  <c r="AB103" i="11"/>
  <c r="AB105" i="11"/>
  <c r="AB101" i="11"/>
  <c r="AC101" i="11" s="1"/>
  <c r="AB93" i="11"/>
  <c r="AB88" i="11"/>
  <c r="AB95" i="11"/>
  <c r="AB89" i="11"/>
  <c r="AB90" i="11"/>
  <c r="AB96" i="11"/>
  <c r="AB94" i="11"/>
  <c r="AB85" i="11"/>
  <c r="AB97" i="11"/>
  <c r="AB106" i="11"/>
  <c r="Z104" i="11"/>
  <c r="AB102" i="11"/>
  <c r="AB104" i="11"/>
  <c r="AB100" i="11"/>
  <c r="AC100" i="11" s="1"/>
  <c r="AE100" i="11" s="1"/>
  <c r="AB84" i="11"/>
  <c r="AB91" i="11"/>
  <c r="AB107" i="11"/>
  <c r="AB86" i="11"/>
  <c r="AB98" i="11"/>
  <c r="AC98" i="11" s="1"/>
  <c r="AE98" i="11" s="1"/>
  <c r="Z106" i="11"/>
  <c r="Z105" i="11"/>
  <c r="Z93" i="11"/>
  <c r="Z95" i="11"/>
  <c r="Z102" i="11"/>
  <c r="AB92" i="11"/>
  <c r="Z92" i="11"/>
  <c r="Z94" i="11"/>
  <c r="Z84" i="11"/>
  <c r="Z88" i="11"/>
  <c r="Z90" i="11"/>
  <c r="Z86" i="11"/>
  <c r="Z103" i="11"/>
  <c r="Z85" i="11"/>
  <c r="Z89" i="11"/>
  <c r="Z97" i="11"/>
  <c r="Z91" i="11"/>
  <c r="Z96" i="11"/>
  <c r="Z107" i="11"/>
  <c r="Z34" i="10"/>
  <c r="Z105" i="10"/>
  <c r="AB39" i="9"/>
  <c r="G41" i="5"/>
  <c r="AB98" i="10"/>
  <c r="Z96" i="10"/>
  <c r="Z101" i="10"/>
  <c r="G93" i="5"/>
  <c r="AB106" i="10"/>
  <c r="AB89" i="10"/>
  <c r="Z107" i="10"/>
  <c r="G93" i="4"/>
  <c r="AB105" i="10"/>
  <c r="AB84" i="10"/>
  <c r="Z99" i="10"/>
  <c r="AB88" i="10"/>
  <c r="AB99" i="10"/>
  <c r="AB103" i="10"/>
  <c r="G41" i="4"/>
  <c r="AB102" i="10"/>
  <c r="AB92" i="10"/>
  <c r="AC92" i="10" s="1"/>
  <c r="AE92" i="10" s="1"/>
  <c r="Z102" i="10"/>
  <c r="AB93" i="10"/>
  <c r="AB91" i="10"/>
  <c r="AB85" i="10"/>
  <c r="AB101" i="10"/>
  <c r="AB94" i="10"/>
  <c r="E68" i="7"/>
  <c r="Z37" i="10"/>
  <c r="AB107" i="10"/>
  <c r="AB100" i="10"/>
  <c r="AB90" i="10"/>
  <c r="AB95" i="10"/>
  <c r="AB104" i="10"/>
  <c r="AB97" i="10"/>
  <c r="Z87" i="10"/>
  <c r="F93" i="4"/>
  <c r="F41" i="4"/>
  <c r="AB87" i="10"/>
  <c r="Z86" i="10"/>
  <c r="Z35" i="10"/>
  <c r="AH43" i="48"/>
  <c r="Z88" i="10"/>
  <c r="Z85" i="10"/>
  <c r="AH99" i="48"/>
  <c r="AH90" i="48"/>
  <c r="F68" i="6"/>
  <c r="AH39" i="49"/>
  <c r="AH98" i="48"/>
  <c r="F68" i="7"/>
  <c r="AE44" i="48"/>
  <c r="Z106" i="10"/>
  <c r="AH40" i="49"/>
  <c r="AH87" i="48"/>
  <c r="AH35" i="48"/>
  <c r="Z101" i="7"/>
  <c r="D93" i="5"/>
  <c r="AH42" i="49"/>
  <c r="Z104" i="10"/>
  <c r="Z100" i="10"/>
  <c r="Z103" i="10"/>
  <c r="Z95" i="10"/>
  <c r="E41" i="4"/>
  <c r="AB96" i="10"/>
  <c r="AH84" i="48"/>
  <c r="B93" i="5"/>
  <c r="Z84" i="10"/>
  <c r="AH37" i="49"/>
  <c r="Z98" i="10"/>
  <c r="Z97" i="10"/>
  <c r="AH102" i="48"/>
  <c r="E93" i="4"/>
  <c r="AH36" i="49"/>
  <c r="AH107" i="48"/>
  <c r="AH54" i="48"/>
  <c r="E68" i="6"/>
  <c r="C68" i="8"/>
  <c r="AH41" i="49"/>
  <c r="D68" i="7"/>
  <c r="AC8" i="11"/>
  <c r="AC9" i="11" s="1"/>
  <c r="Z44" i="11"/>
  <c r="AC32" i="11" s="1"/>
  <c r="AH88" i="48"/>
  <c r="D41" i="5"/>
  <c r="C41" i="4"/>
  <c r="D41" i="4"/>
  <c r="D68" i="6"/>
  <c r="B68" i="7"/>
  <c r="Z85" i="8"/>
  <c r="AH100" i="48"/>
  <c r="AH91" i="48"/>
  <c r="AH93" i="48"/>
  <c r="Z42" i="7"/>
  <c r="C68" i="7"/>
  <c r="AH89" i="48"/>
  <c r="AH104" i="48"/>
  <c r="AC39" i="11"/>
  <c r="AC40" i="11"/>
  <c r="AH105" i="48"/>
  <c r="AH92" i="48"/>
  <c r="AH106" i="48"/>
  <c r="AC34" i="11"/>
  <c r="AC42" i="11"/>
  <c r="AH86" i="48"/>
  <c r="D93" i="4"/>
  <c r="AH85" i="48"/>
  <c r="AH97" i="48"/>
  <c r="AD54" i="7"/>
  <c r="AH101" i="48"/>
  <c r="AH41" i="34"/>
  <c r="Z89" i="7"/>
  <c r="AC54" i="4"/>
  <c r="C93" i="5"/>
  <c r="Z86" i="5" s="1"/>
  <c r="C41" i="5"/>
  <c r="Z86" i="8"/>
  <c r="AH43" i="34"/>
  <c r="AB39" i="7"/>
  <c r="AH38" i="34"/>
  <c r="Z107" i="8"/>
  <c r="Z104" i="8"/>
  <c r="AH40" i="34"/>
  <c r="Z105" i="7"/>
  <c r="AE57" i="5"/>
  <c r="C93" i="2"/>
  <c r="Z34" i="8"/>
  <c r="Z33" i="8"/>
  <c r="C41" i="2"/>
  <c r="AH35" i="34"/>
  <c r="C93" i="4"/>
  <c r="C68" i="6"/>
  <c r="AH37" i="34"/>
  <c r="AE58" i="5"/>
  <c r="Z38" i="7"/>
  <c r="AC55" i="10"/>
  <c r="AH34" i="34"/>
  <c r="Z34" i="9"/>
  <c r="Z32" i="9"/>
  <c r="Z44" i="6"/>
  <c r="AC35" i="6" s="1"/>
  <c r="AC56" i="2"/>
  <c r="B41" i="4"/>
  <c r="Z86" i="9"/>
  <c r="Z84" i="9"/>
  <c r="AC57" i="10"/>
  <c r="AH33" i="34"/>
  <c r="AC55" i="4"/>
  <c r="AE59" i="11"/>
  <c r="AH91" i="49"/>
  <c r="AJ91" i="49" s="1"/>
  <c r="Z34" i="7"/>
  <c r="Z35" i="7"/>
  <c r="Z36" i="7"/>
  <c r="B93" i="4"/>
  <c r="AC58" i="2"/>
  <c r="AC8" i="6"/>
  <c r="AC9" i="6" s="1"/>
  <c r="AE60" i="49"/>
  <c r="AH58" i="49" s="1"/>
  <c r="Z88" i="7"/>
  <c r="Z87" i="7"/>
  <c r="Z86" i="7"/>
  <c r="Z97" i="6"/>
  <c r="Z98" i="6"/>
  <c r="Z104" i="7"/>
  <c r="AC54" i="2"/>
  <c r="Z93" i="7"/>
  <c r="G68" i="7"/>
  <c r="AC40" i="6"/>
  <c r="AH55" i="49"/>
  <c r="AC57" i="4"/>
  <c r="AC55" i="2"/>
  <c r="AE56" i="11"/>
  <c r="AH42" i="34"/>
  <c r="Z90" i="7"/>
  <c r="B68" i="6"/>
  <c r="G68" i="6"/>
  <c r="AD54" i="6"/>
  <c r="AC56" i="4"/>
  <c r="AC58" i="10"/>
  <c r="AC42" i="6"/>
  <c r="AE108" i="49"/>
  <c r="AH88" i="49" s="1"/>
  <c r="AB105" i="9"/>
  <c r="F97" i="15"/>
  <c r="F98" i="15" s="1"/>
  <c r="F99" i="15" s="1"/>
  <c r="D97" i="15"/>
  <c r="D98" i="15" s="1"/>
  <c r="D99" i="15" s="1"/>
  <c r="B97" i="15"/>
  <c r="B98" i="15" s="1"/>
  <c r="E97" i="15"/>
  <c r="E98" i="15" s="1"/>
  <c r="E99" i="15" s="1"/>
  <c r="I97" i="15"/>
  <c r="I98" i="15" s="1"/>
  <c r="G97" i="15"/>
  <c r="G98" i="15" s="1"/>
  <c r="G99" i="15" s="1"/>
  <c r="C97" i="15"/>
  <c r="C98" i="15" s="1"/>
  <c r="C99" i="15" s="1"/>
  <c r="AH85" i="13"/>
  <c r="AJ85" i="13" s="1"/>
  <c r="AH96" i="13"/>
  <c r="AJ96" i="13" s="1"/>
  <c r="AJ84" i="15"/>
  <c r="AH105" i="13"/>
  <c r="AJ105" i="13" s="1"/>
  <c r="AJ92" i="13"/>
  <c r="AH92" i="13"/>
  <c r="AH106" i="13"/>
  <c r="AJ106" i="13"/>
  <c r="AB92" i="9"/>
  <c r="AB94" i="9"/>
  <c r="AJ84" i="13"/>
  <c r="AH84" i="13"/>
  <c r="AE108" i="13"/>
  <c r="AH107" i="13"/>
  <c r="AJ107" i="13"/>
  <c r="AH101" i="13"/>
  <c r="AJ101" i="13" s="1"/>
  <c r="H97" i="17"/>
  <c r="H98" i="17" s="1"/>
  <c r="H99" i="17" s="1"/>
  <c r="AB99" i="9"/>
  <c r="AB93" i="9"/>
  <c r="AH97" i="13"/>
  <c r="AJ97" i="13"/>
  <c r="AH90" i="13"/>
  <c r="AJ90" i="13"/>
  <c r="AH103" i="13"/>
  <c r="AJ103" i="13" s="1"/>
  <c r="AH94" i="12"/>
  <c r="AI84" i="16"/>
  <c r="B99" i="16"/>
  <c r="I99" i="16"/>
  <c r="AH99" i="12"/>
  <c r="H97" i="12" s="1"/>
  <c r="H98" i="12" s="1"/>
  <c r="H99" i="12" s="1"/>
  <c r="AB97" i="9"/>
  <c r="AB86" i="9"/>
  <c r="AH86" i="13"/>
  <c r="AJ86" i="13" s="1"/>
  <c r="AH93" i="13"/>
  <c r="AJ93" i="13"/>
  <c r="AJ102" i="13"/>
  <c r="AH102" i="13"/>
  <c r="E97" i="18"/>
  <c r="E98" i="18" s="1"/>
  <c r="E99" i="18" s="1"/>
  <c r="C97" i="18"/>
  <c r="C98" i="18" s="1"/>
  <c r="C99" i="18" s="1"/>
  <c r="B97" i="18"/>
  <c r="B98" i="18" s="1"/>
  <c r="D97" i="18"/>
  <c r="D98" i="18" s="1"/>
  <c r="D99" i="18" s="1"/>
  <c r="F97" i="18"/>
  <c r="F98" i="18" s="1"/>
  <c r="F99" i="18" s="1"/>
  <c r="I97" i="18"/>
  <c r="I98" i="18" s="1"/>
  <c r="G97" i="18"/>
  <c r="G98" i="18" s="1"/>
  <c r="G99" i="18" s="1"/>
  <c r="AB102" i="9"/>
  <c r="H97" i="15"/>
  <c r="H98" i="15" s="1"/>
  <c r="H99" i="15" s="1"/>
  <c r="AJ89" i="13"/>
  <c r="AH89" i="13"/>
  <c r="AH98" i="13"/>
  <c r="AJ98" i="13" s="1"/>
  <c r="AH94" i="13"/>
  <c r="AJ94" i="13" s="1"/>
  <c r="AJ104" i="13"/>
  <c r="AH104" i="13"/>
  <c r="AB90" i="9"/>
  <c r="AH87" i="13"/>
  <c r="AJ87" i="13" s="1"/>
  <c r="AH100" i="13"/>
  <c r="AJ100" i="13"/>
  <c r="AJ91" i="13"/>
  <c r="AH91" i="13"/>
  <c r="D97" i="17"/>
  <c r="D98" i="17" s="1"/>
  <c r="D99" i="17" s="1"/>
  <c r="B97" i="17"/>
  <c r="B98" i="17" s="1"/>
  <c r="G97" i="17"/>
  <c r="G98" i="17" s="1"/>
  <c r="G99" i="17" s="1"/>
  <c r="F97" i="17"/>
  <c r="F98" i="17" s="1"/>
  <c r="F99" i="17" s="1"/>
  <c r="I97" i="17"/>
  <c r="I98" i="17" s="1"/>
  <c r="C97" i="17"/>
  <c r="C98" i="17" s="1"/>
  <c r="C99" i="17" s="1"/>
  <c r="E97" i="17"/>
  <c r="E98" i="17" s="1"/>
  <c r="E99" i="17" s="1"/>
  <c r="H97" i="18"/>
  <c r="H98" i="18" s="1"/>
  <c r="H99" i="18" s="1"/>
  <c r="AH99" i="13"/>
  <c r="AJ99" i="13" s="1"/>
  <c r="AH88" i="13"/>
  <c r="AJ88" i="13"/>
  <c r="AH95" i="13"/>
  <c r="AJ95" i="13" s="1"/>
  <c r="AJ84" i="17"/>
  <c r="AJ90" i="18"/>
  <c r="AL86" i="14"/>
  <c r="F66" i="9"/>
  <c r="F67" i="9" s="1"/>
  <c r="AB95" i="9"/>
  <c r="AB104" i="9"/>
  <c r="AE60" i="13"/>
  <c r="AH54" i="13"/>
  <c r="AH54" i="14"/>
  <c r="AE60" i="14"/>
  <c r="AB96" i="9"/>
  <c r="AB107" i="9"/>
  <c r="AB100" i="9"/>
  <c r="AB101" i="9"/>
  <c r="AB85" i="9"/>
  <c r="AC85" i="9" s="1"/>
  <c r="AE85" i="9" s="1"/>
  <c r="Z102" i="9"/>
  <c r="AB88" i="9"/>
  <c r="AB103" i="9"/>
  <c r="G66" i="9"/>
  <c r="G67" i="9" s="1"/>
  <c r="AH54" i="12"/>
  <c r="AE60" i="12"/>
  <c r="AJ90" i="12"/>
  <c r="D66" i="9"/>
  <c r="D67" i="9" s="1"/>
  <c r="AB91" i="9"/>
  <c r="AB38" i="7"/>
  <c r="AB106" i="9"/>
  <c r="Z103" i="9"/>
  <c r="Z101" i="9"/>
  <c r="Z88" i="9"/>
  <c r="Z90" i="9"/>
  <c r="Z107" i="9"/>
  <c r="Z104" i="9"/>
  <c r="Z96" i="9"/>
  <c r="AB84" i="9"/>
  <c r="AB87" i="9"/>
  <c r="AB37" i="7"/>
  <c r="Z95" i="9"/>
  <c r="H38" i="39"/>
  <c r="G5" i="45" s="1"/>
  <c r="Z94" i="9"/>
  <c r="Z100" i="9"/>
  <c r="Z93" i="9"/>
  <c r="Y32" i="4"/>
  <c r="AB98" i="9"/>
  <c r="Z105" i="9"/>
  <c r="Z106" i="9"/>
  <c r="Z98" i="9"/>
  <c r="Z91" i="9"/>
  <c r="Z87" i="9"/>
  <c r="H41" i="4"/>
  <c r="F7" i="39"/>
  <c r="H37" i="39" s="1"/>
  <c r="G6" i="45" s="1"/>
  <c r="H37" i="40"/>
  <c r="O6" i="45" s="1"/>
  <c r="V30" i="33"/>
  <c r="V31" i="33" s="1"/>
  <c r="AW5" i="33"/>
  <c r="AW6" i="33" s="1"/>
  <c r="AW7" i="33" s="1"/>
  <c r="AW8" i="33" s="1"/>
  <c r="AW9" i="33" s="1"/>
  <c r="AW10" i="33" s="1"/>
  <c r="AW11" i="33" s="1"/>
  <c r="AW12" i="33" s="1"/>
  <c r="AW13" i="33" s="1"/>
  <c r="AW14" i="33" s="1"/>
  <c r="AW15" i="33" s="1"/>
  <c r="AW16" i="33" s="1"/>
  <c r="AW17" i="33" s="1"/>
  <c r="AB86" i="7"/>
  <c r="B93" i="2"/>
  <c r="Z39" i="9"/>
  <c r="D8" i="40"/>
  <c r="G8" i="40" s="1"/>
  <c r="F8" i="40" s="1"/>
  <c r="H36" i="40" s="1"/>
  <c r="O7" i="45" s="1"/>
  <c r="AB89" i="9"/>
  <c r="Z92" i="9"/>
  <c r="Z89" i="9"/>
  <c r="Z97" i="9"/>
  <c r="Z99" i="9"/>
  <c r="G93" i="2"/>
  <c r="AB38" i="9"/>
  <c r="AD54" i="8"/>
  <c r="AB104" i="7"/>
  <c r="G41" i="2"/>
  <c r="AB34" i="7"/>
  <c r="AH36" i="16"/>
  <c r="AJ36" i="16" s="1"/>
  <c r="AH33" i="17"/>
  <c r="AJ33" i="17" s="1"/>
  <c r="AH42" i="30"/>
  <c r="AJ42" i="30" s="1"/>
  <c r="AH38" i="22"/>
  <c r="AJ38" i="22" s="1"/>
  <c r="Z32" i="7"/>
  <c r="AB43" i="7"/>
  <c r="AB102" i="7"/>
  <c r="AH43" i="16"/>
  <c r="AJ43" i="16" s="1"/>
  <c r="AH42" i="16"/>
  <c r="AJ42" i="16" s="1"/>
  <c r="AH40" i="31"/>
  <c r="AJ40" i="31" s="1"/>
  <c r="AH34" i="18"/>
  <c r="AJ34" i="18" s="1"/>
  <c r="AC59" i="10"/>
  <c r="B66" i="10" s="1"/>
  <c r="B67" i="10" s="1"/>
  <c r="Z102" i="7"/>
  <c r="AH36" i="17"/>
  <c r="AJ36" i="17" s="1"/>
  <c r="AH37" i="30"/>
  <c r="AJ37" i="30" s="1"/>
  <c r="AH35" i="30"/>
  <c r="AJ35" i="30" s="1"/>
  <c r="AB107" i="7"/>
  <c r="AG35" i="12"/>
  <c r="AG42" i="12"/>
  <c r="AG39" i="12"/>
  <c r="AG43" i="12"/>
  <c r="AG37" i="12"/>
  <c r="AG34" i="12"/>
  <c r="AG41" i="12"/>
  <c r="AG36" i="12"/>
  <c r="AG38" i="12"/>
  <c r="AG32" i="12"/>
  <c r="AG33" i="12"/>
  <c r="AG40" i="12"/>
  <c r="AH40" i="15"/>
  <c r="AJ40" i="15" s="1"/>
  <c r="AH38" i="28"/>
  <c r="AJ38" i="28" s="1"/>
  <c r="AH35" i="28"/>
  <c r="AJ35" i="28" s="1"/>
  <c r="Z84" i="7"/>
  <c r="E93" i="2"/>
  <c r="AH37" i="20"/>
  <c r="AJ37" i="20" s="1"/>
  <c r="F68" i="8"/>
  <c r="AH35" i="22"/>
  <c r="AJ35" i="22" s="1"/>
  <c r="AH34" i="22"/>
  <c r="AJ34" i="22" s="1"/>
  <c r="Z35" i="9"/>
  <c r="AB36" i="9"/>
  <c r="H41" i="5"/>
  <c r="AB106" i="7"/>
  <c r="Z102" i="8"/>
  <c r="AB105" i="8"/>
  <c r="AB101" i="8"/>
  <c r="AB86" i="8"/>
  <c r="AB98" i="8"/>
  <c r="AB95" i="8"/>
  <c r="AH34" i="27"/>
  <c r="AJ34" i="27" s="1"/>
  <c r="Y32" i="2"/>
  <c r="B41" i="2"/>
  <c r="H41" i="2"/>
  <c r="Z106" i="8"/>
  <c r="Z91" i="8"/>
  <c r="AB90" i="8"/>
  <c r="AB104" i="8"/>
  <c r="AB99" i="8"/>
  <c r="AH35" i="27"/>
  <c r="AJ35" i="27" s="1"/>
  <c r="AH37" i="27"/>
  <c r="AJ37" i="27" s="1"/>
  <c r="F41" i="2"/>
  <c r="Z39" i="7"/>
  <c r="AB33" i="7"/>
  <c r="AC33" i="7" s="1"/>
  <c r="AE33" i="7" s="1"/>
  <c r="AB84" i="7"/>
  <c r="AE44" i="16"/>
  <c r="AH32" i="16"/>
  <c r="AJ32" i="16" s="1"/>
  <c r="AH35" i="16"/>
  <c r="AJ35" i="16" s="1"/>
  <c r="AH37" i="31"/>
  <c r="AJ37" i="31" s="1"/>
  <c r="AH36" i="18"/>
  <c r="AJ36" i="18" s="1"/>
  <c r="AH41" i="17"/>
  <c r="AJ41" i="17" s="1"/>
  <c r="AH37" i="17"/>
  <c r="AJ37" i="17"/>
  <c r="AH38" i="30"/>
  <c r="AJ38" i="30" s="1"/>
  <c r="AH34" i="30"/>
  <c r="AJ34" i="30" s="1"/>
  <c r="Z100" i="7"/>
  <c r="AH38" i="15"/>
  <c r="AJ38" i="15" s="1"/>
  <c r="AH41" i="15"/>
  <c r="AJ41" i="15" s="1"/>
  <c r="AH41" i="28"/>
  <c r="AJ41" i="28" s="1"/>
  <c r="AE44" i="20"/>
  <c r="AH32" i="20"/>
  <c r="AJ32" i="20" s="1"/>
  <c r="D68" i="8"/>
  <c r="B68" i="8"/>
  <c r="G68" i="8"/>
  <c r="AH41" i="22"/>
  <c r="AJ41" i="22" s="1"/>
  <c r="AB101" i="7"/>
  <c r="Z41" i="9"/>
  <c r="Z37" i="9"/>
  <c r="AB43" i="9"/>
  <c r="Z91" i="7"/>
  <c r="Z90" i="8"/>
  <c r="AB100" i="8"/>
  <c r="AB91" i="8"/>
  <c r="AB106" i="8"/>
  <c r="AB89" i="8"/>
  <c r="AB90" i="7"/>
  <c r="AH38" i="27"/>
  <c r="AJ38" i="27" s="1"/>
  <c r="AH40" i="27"/>
  <c r="AJ40" i="27" s="1"/>
  <c r="F41" i="5"/>
  <c r="AH33" i="16"/>
  <c r="AJ33" i="16"/>
  <c r="AE44" i="18"/>
  <c r="AH32" i="18"/>
  <c r="AJ32" i="18" s="1"/>
  <c r="AH39" i="30"/>
  <c r="AJ39" i="30" s="1"/>
  <c r="AH42" i="15"/>
  <c r="AJ42" i="15" s="1"/>
  <c r="AH39" i="20"/>
  <c r="AJ39" i="20" s="1"/>
  <c r="AH37" i="16"/>
  <c r="AJ37" i="16" s="1"/>
  <c r="AH41" i="16"/>
  <c r="AJ41" i="16" s="1"/>
  <c r="AH39" i="31"/>
  <c r="AJ39" i="31" s="1"/>
  <c r="AH33" i="18"/>
  <c r="AJ33" i="18" s="1"/>
  <c r="AH38" i="17"/>
  <c r="AJ38" i="17" s="1"/>
  <c r="AH35" i="17"/>
  <c r="AJ35" i="17" s="1"/>
  <c r="AH43" i="30"/>
  <c r="AJ43" i="30" s="1"/>
  <c r="AH41" i="30"/>
  <c r="AJ41" i="30" s="1"/>
  <c r="AH43" i="15"/>
  <c r="AJ43" i="15" s="1"/>
  <c r="AH36" i="15"/>
  <c r="AJ36" i="15" s="1"/>
  <c r="AH32" i="28"/>
  <c r="AJ32" i="28" s="1"/>
  <c r="AE44" i="28"/>
  <c r="AH35" i="20"/>
  <c r="AJ35" i="20" s="1"/>
  <c r="AH42" i="20"/>
  <c r="AJ42" i="20" s="1"/>
  <c r="E41" i="5"/>
  <c r="Z34" i="5" s="1"/>
  <c r="AH39" i="22"/>
  <c r="AJ39" i="22" s="1"/>
  <c r="AB89" i="7"/>
  <c r="Z40" i="9"/>
  <c r="AB34" i="9"/>
  <c r="AB37" i="9"/>
  <c r="F93" i="5"/>
  <c r="Z98" i="8"/>
  <c r="AB94" i="8"/>
  <c r="Z103" i="8"/>
  <c r="AB103" i="8"/>
  <c r="Z95" i="8"/>
  <c r="AB92" i="7"/>
  <c r="AH39" i="27"/>
  <c r="AJ39" i="27" s="1"/>
  <c r="AH43" i="27"/>
  <c r="AJ43" i="27" s="1"/>
  <c r="E93" i="5"/>
  <c r="AH34" i="15"/>
  <c r="AJ34" i="15" s="1"/>
  <c r="Z40" i="7"/>
  <c r="AB32" i="7"/>
  <c r="AH34" i="16"/>
  <c r="AJ34" i="16" s="1"/>
  <c r="AH41" i="31"/>
  <c r="AJ41" i="31" s="1"/>
  <c r="AH32" i="31"/>
  <c r="AJ32" i="31" s="1"/>
  <c r="AE44" i="31"/>
  <c r="AH40" i="18"/>
  <c r="AJ40" i="18"/>
  <c r="AH43" i="18"/>
  <c r="AJ43" i="18" s="1"/>
  <c r="AB85" i="7"/>
  <c r="AC85" i="7" s="1"/>
  <c r="AE85" i="7" s="1"/>
  <c r="AH42" i="17"/>
  <c r="AJ42" i="17" s="1"/>
  <c r="AH43" i="17"/>
  <c r="AJ43" i="17" s="1"/>
  <c r="AH33" i="30"/>
  <c r="AJ33" i="30" s="1"/>
  <c r="Y32" i="5"/>
  <c r="Z98" i="7"/>
  <c r="H4" i="47"/>
  <c r="E28" i="47"/>
  <c r="AH35" i="15"/>
  <c r="AJ35" i="15" s="1"/>
  <c r="AH37" i="15"/>
  <c r="AJ37" i="15" s="1"/>
  <c r="AH42" i="28"/>
  <c r="AJ42" i="28" s="1"/>
  <c r="AB94" i="7"/>
  <c r="AH36" i="20"/>
  <c r="AJ36" i="20" s="1"/>
  <c r="AH41" i="20"/>
  <c r="AJ41" i="20" s="1"/>
  <c r="D41" i="2"/>
  <c r="AH42" i="22"/>
  <c r="AJ42" i="22" s="1"/>
  <c r="AB93" i="7"/>
  <c r="Z42" i="9"/>
  <c r="AB42" i="9"/>
  <c r="AB40" i="9"/>
  <c r="E41" i="2"/>
  <c r="AG55" i="5"/>
  <c r="AH55" i="5" s="1"/>
  <c r="Z96" i="8"/>
  <c r="AB97" i="8"/>
  <c r="AB96" i="8"/>
  <c r="Z94" i="8"/>
  <c r="AB88" i="8"/>
  <c r="AC88" i="8" s="1"/>
  <c r="AE88" i="8" s="1"/>
  <c r="AB91" i="7"/>
  <c r="AH33" i="27"/>
  <c r="AJ33" i="27" s="1"/>
  <c r="AH36" i="27"/>
  <c r="AJ36" i="27" s="1"/>
  <c r="AH37" i="28"/>
  <c r="AJ37" i="28" s="1"/>
  <c r="Z37" i="7"/>
  <c r="AB36" i="7"/>
  <c r="AB42" i="7"/>
  <c r="AJ38" i="16"/>
  <c r="AH38" i="16"/>
  <c r="AH36" i="31"/>
  <c r="AJ36" i="31" s="1"/>
  <c r="AH42" i="31"/>
  <c r="AJ42" i="31" s="1"/>
  <c r="AH42" i="18"/>
  <c r="AJ42" i="18" s="1"/>
  <c r="AH35" i="18"/>
  <c r="AJ35" i="18" s="1"/>
  <c r="AB95" i="7"/>
  <c r="AH34" i="17"/>
  <c r="AJ34" i="17" s="1"/>
  <c r="AH32" i="17"/>
  <c r="AJ32" i="17" s="1"/>
  <c r="AE44" i="17"/>
  <c r="AH32" i="30"/>
  <c r="AJ32" i="30" s="1"/>
  <c r="AE44" i="30"/>
  <c r="I99" i="14"/>
  <c r="AL103" i="14" s="1"/>
  <c r="AI84" i="14"/>
  <c r="AH39" i="15"/>
  <c r="AJ39" i="15" s="1"/>
  <c r="AH40" i="28"/>
  <c r="AJ40" i="28" s="1"/>
  <c r="AH39" i="28"/>
  <c r="AJ39" i="28" s="1"/>
  <c r="AB105" i="7"/>
  <c r="F93" i="2"/>
  <c r="AH34" i="20"/>
  <c r="AJ34" i="20" s="1"/>
  <c r="AH43" i="20"/>
  <c r="AJ43" i="20" s="1"/>
  <c r="AH32" i="22"/>
  <c r="AJ32" i="22" s="1"/>
  <c r="AE44" i="22"/>
  <c r="AH43" i="22"/>
  <c r="AJ43" i="22" s="1"/>
  <c r="Z97" i="7"/>
  <c r="Z43" i="9"/>
  <c r="AB33" i="9"/>
  <c r="AC33" i="9" s="1"/>
  <c r="AE33" i="9" s="1"/>
  <c r="AB35" i="9"/>
  <c r="AB96" i="7"/>
  <c r="AB43" i="8"/>
  <c r="AB36" i="8"/>
  <c r="AC36" i="8" s="1"/>
  <c r="AE36" i="8" s="1"/>
  <c r="AB42" i="8"/>
  <c r="AB38" i="8"/>
  <c r="AB32" i="8"/>
  <c r="AB39" i="8"/>
  <c r="AB33" i="8"/>
  <c r="AB41" i="8"/>
  <c r="AB34" i="8"/>
  <c r="AB37" i="8"/>
  <c r="AB35" i="8"/>
  <c r="AC35" i="8" s="1"/>
  <c r="AE35" i="8" s="1"/>
  <c r="AB40" i="8"/>
  <c r="Z37" i="8"/>
  <c r="Z32" i="8"/>
  <c r="Z42" i="8"/>
  <c r="Z41" i="8"/>
  <c r="Z39" i="8"/>
  <c r="Z40" i="8"/>
  <c r="Z43" i="8"/>
  <c r="Z38" i="8"/>
  <c r="Z93" i="8"/>
  <c r="Z101" i="8"/>
  <c r="Z97" i="8"/>
  <c r="AB92" i="8"/>
  <c r="AB93" i="8"/>
  <c r="AB98" i="7"/>
  <c r="AH42" i="27"/>
  <c r="AJ42" i="27" s="1"/>
  <c r="AB88" i="7"/>
  <c r="AH43" i="31"/>
  <c r="AJ43" i="31" s="1"/>
  <c r="Z43" i="7"/>
  <c r="AB40" i="7"/>
  <c r="AH40" i="16"/>
  <c r="AJ40" i="16" s="1"/>
  <c r="AH35" i="31"/>
  <c r="AJ35" i="31" s="1"/>
  <c r="AH38" i="31"/>
  <c r="AJ38" i="31" s="1"/>
  <c r="AH41" i="18"/>
  <c r="AJ41" i="18" s="1"/>
  <c r="AH37" i="18"/>
  <c r="AJ37" i="18" s="1"/>
  <c r="Z106" i="7"/>
  <c r="AH39" i="17"/>
  <c r="AJ39" i="17" s="1"/>
  <c r="I93" i="4"/>
  <c r="Y84" i="4"/>
  <c r="AH40" i="30"/>
  <c r="AJ40" i="30" s="1"/>
  <c r="AJ33" i="15"/>
  <c r="AH33" i="15"/>
  <c r="AH43" i="28"/>
  <c r="AJ43" i="28" s="1"/>
  <c r="AH36" i="28"/>
  <c r="AJ36" i="28" s="1"/>
  <c r="AB87" i="7"/>
  <c r="D9" i="39"/>
  <c r="G8" i="39"/>
  <c r="F8" i="39" s="1"/>
  <c r="Y84" i="2"/>
  <c r="I93" i="2"/>
  <c r="AH33" i="20"/>
  <c r="AJ33" i="20" s="1"/>
  <c r="AH40" i="20"/>
  <c r="AJ40" i="20" s="1"/>
  <c r="AH33" i="22"/>
  <c r="AJ33" i="22" s="1"/>
  <c r="AH37" i="22"/>
  <c r="AJ37" i="22" s="1"/>
  <c r="Z92" i="7"/>
  <c r="Z38" i="9"/>
  <c r="AB32" i="9"/>
  <c r="AB41" i="9"/>
  <c r="AB99" i="7"/>
  <c r="Z100" i="8"/>
  <c r="Z105" i="8"/>
  <c r="Z84" i="8"/>
  <c r="AB107" i="8"/>
  <c r="AB102" i="8"/>
  <c r="AB85" i="8"/>
  <c r="AH41" i="27"/>
  <c r="AJ41" i="27" s="1"/>
  <c r="AG39" i="14"/>
  <c r="AG42" i="14"/>
  <c r="AG36" i="14"/>
  <c r="AG43" i="14"/>
  <c r="AG33" i="14"/>
  <c r="AG32" i="14"/>
  <c r="AG34" i="14"/>
  <c r="AG37" i="14"/>
  <c r="AG35" i="14"/>
  <c r="AG41" i="14"/>
  <c r="AG38" i="14"/>
  <c r="AG40" i="14"/>
  <c r="Y84" i="5"/>
  <c r="Z41" i="7"/>
  <c r="AB41" i="7"/>
  <c r="AB35" i="7"/>
  <c r="AH39" i="16"/>
  <c r="AJ39" i="16" s="1"/>
  <c r="AH33" i="31"/>
  <c r="AJ33" i="31" s="1"/>
  <c r="AH34" i="31"/>
  <c r="AJ34" i="31" s="1"/>
  <c r="AH38" i="18"/>
  <c r="AJ38" i="18"/>
  <c r="AJ39" i="18"/>
  <c r="AH39" i="18"/>
  <c r="AH40" i="17"/>
  <c r="AJ40" i="17" s="1"/>
  <c r="AH36" i="30"/>
  <c r="AJ36" i="30" s="1"/>
  <c r="Z99" i="7"/>
  <c r="AB103" i="7"/>
  <c r="Z103" i="7"/>
  <c r="AB97" i="7"/>
  <c r="AB100" i="7"/>
  <c r="Z95" i="7"/>
  <c r="AG57" i="11"/>
  <c r="AH57" i="11" s="1"/>
  <c r="AH32" i="15"/>
  <c r="AJ32" i="15" s="1"/>
  <c r="AE44" i="15"/>
  <c r="AH33" i="28"/>
  <c r="AJ33" i="28" s="1"/>
  <c r="AH34" i="28"/>
  <c r="AJ34" i="28" s="1"/>
  <c r="Z96" i="7"/>
  <c r="D93" i="2"/>
  <c r="AH38" i="20"/>
  <c r="AJ38" i="20" s="1"/>
  <c r="E68" i="8"/>
  <c r="AH40" i="22"/>
  <c r="AJ40" i="22" s="1"/>
  <c r="AH36" i="22"/>
  <c r="AJ36" i="22" s="1"/>
  <c r="AG34" i="13"/>
  <c r="AG38" i="13"/>
  <c r="AG36" i="13"/>
  <c r="AG33" i="13"/>
  <c r="AG39" i="13"/>
  <c r="AG40" i="13"/>
  <c r="AG41" i="13"/>
  <c r="AG32" i="13"/>
  <c r="AG37" i="13"/>
  <c r="AG35" i="13"/>
  <c r="AG43" i="13"/>
  <c r="AG42" i="13"/>
  <c r="Z36" i="9"/>
  <c r="Z107" i="7"/>
  <c r="Z92" i="8"/>
  <c r="Z99" i="8"/>
  <c r="AB87" i="8"/>
  <c r="AC87" i="8" s="1"/>
  <c r="AE87" i="8" s="1"/>
  <c r="Z89" i="8"/>
  <c r="AB84" i="8"/>
  <c r="Z94" i="7"/>
  <c r="AH32" i="27"/>
  <c r="AJ32" i="27" s="1"/>
  <c r="AE44" i="27"/>
  <c r="I93" i="5"/>
  <c r="AE108" i="34"/>
  <c r="AH103" i="34" s="1"/>
  <c r="AH84" i="34"/>
  <c r="AJ84" i="34" s="1"/>
  <c r="Z96" i="6"/>
  <c r="Z92" i="6"/>
  <c r="Z100" i="6"/>
  <c r="Z90" i="6"/>
  <c r="Z107" i="6"/>
  <c r="Z93" i="6"/>
  <c r="Z104" i="6"/>
  <c r="Z84" i="6"/>
  <c r="Z91" i="6"/>
  <c r="Z95" i="6"/>
  <c r="Z102" i="6"/>
  <c r="Z106" i="6"/>
  <c r="Z88" i="6"/>
  <c r="Z101" i="6"/>
  <c r="Z103" i="6"/>
  <c r="Z86" i="6"/>
  <c r="Z89" i="6"/>
  <c r="Z94" i="6"/>
  <c r="Z105" i="6"/>
  <c r="Z85" i="6"/>
  <c r="Z87" i="6"/>
  <c r="AB88" i="6"/>
  <c r="AB96" i="6"/>
  <c r="AB104" i="6"/>
  <c r="AB97" i="6"/>
  <c r="AB84" i="6"/>
  <c r="AB101" i="6"/>
  <c r="AB94" i="6"/>
  <c r="AB100" i="6"/>
  <c r="AB99" i="6"/>
  <c r="AB103" i="6"/>
  <c r="AB87" i="6"/>
  <c r="AB102" i="6"/>
  <c r="AB105" i="6"/>
  <c r="AB90" i="6"/>
  <c r="AB98" i="6"/>
  <c r="AB92" i="6"/>
  <c r="AB106" i="6"/>
  <c r="AB93" i="6"/>
  <c r="AB85" i="6"/>
  <c r="AB107" i="6"/>
  <c r="AB95" i="6"/>
  <c r="AB86" i="6"/>
  <c r="AB89" i="6"/>
  <c r="AB91" i="6"/>
  <c r="B96" i="19" l="1"/>
  <c r="AG87" i="19" s="1"/>
  <c r="AD84" i="19"/>
  <c r="AM96" i="52"/>
  <c r="AO96" i="52" s="1"/>
  <c r="AO100" i="52"/>
  <c r="AO102" i="52"/>
  <c r="AO106" i="52"/>
  <c r="H42" i="25"/>
  <c r="H43" i="25" s="1"/>
  <c r="AO97" i="52"/>
  <c r="AM88" i="52"/>
  <c r="AE106" i="19"/>
  <c r="AE84" i="19"/>
  <c r="H42" i="32"/>
  <c r="H43" i="32" s="1"/>
  <c r="AM92" i="52"/>
  <c r="AE104" i="19"/>
  <c r="AE90" i="19"/>
  <c r="D94" i="30"/>
  <c r="D95" i="30" s="1"/>
  <c r="D96" i="30" s="1"/>
  <c r="AM87" i="52"/>
  <c r="C94" i="30"/>
  <c r="C95" i="30" s="1"/>
  <c r="C96" i="30" s="1"/>
  <c r="AM93" i="52"/>
  <c r="AJ108" i="52"/>
  <c r="AM107" i="52" s="1"/>
  <c r="AE88" i="19"/>
  <c r="F94" i="30"/>
  <c r="F95" i="30" s="1"/>
  <c r="F96" i="30" s="1"/>
  <c r="AE89" i="19"/>
  <c r="AC103" i="21"/>
  <c r="B94" i="30"/>
  <c r="B95" i="30" s="1"/>
  <c r="AE85" i="19"/>
  <c r="AE86" i="19"/>
  <c r="I94" i="30"/>
  <c r="I95" i="30" s="1"/>
  <c r="AE87" i="19"/>
  <c r="AE105" i="19"/>
  <c r="G94" i="30"/>
  <c r="G95" i="30" s="1"/>
  <c r="G96" i="30" s="1"/>
  <c r="AC106" i="21"/>
  <c r="E94" i="30"/>
  <c r="E95" i="30" s="1"/>
  <c r="E96" i="30" s="1"/>
  <c r="B42" i="32"/>
  <c r="B43" i="32" s="1"/>
  <c r="AN32" i="52"/>
  <c r="B50" i="52"/>
  <c r="H50" i="52"/>
  <c r="E42" i="32"/>
  <c r="E43" i="32" s="1"/>
  <c r="E44" i="32" s="1"/>
  <c r="F42" i="25"/>
  <c r="F43" i="25" s="1"/>
  <c r="F44" i="25" s="1"/>
  <c r="C42" i="25"/>
  <c r="C43" i="25" s="1"/>
  <c r="C44" i="25" s="1"/>
  <c r="C42" i="32"/>
  <c r="C43" i="32" s="1"/>
  <c r="C44" i="32" s="1"/>
  <c r="G42" i="25"/>
  <c r="G43" i="25" s="1"/>
  <c r="G44" i="25" s="1"/>
  <c r="E66" i="4"/>
  <c r="E67" i="4" s="1"/>
  <c r="D42" i="32"/>
  <c r="D43" i="32" s="1"/>
  <c r="F42" i="32"/>
  <c r="F43" i="32" s="1"/>
  <c r="G42" i="32"/>
  <c r="G43" i="32" s="1"/>
  <c r="G44" i="32" s="1"/>
  <c r="D42" i="25"/>
  <c r="D43" i="25" s="1"/>
  <c r="D44" i="25" s="1"/>
  <c r="E42" i="25"/>
  <c r="E43" i="25" s="1"/>
  <c r="E44" i="25" s="1"/>
  <c r="G66" i="4"/>
  <c r="G67" i="4" s="1"/>
  <c r="B42" i="25"/>
  <c r="B43" i="25" s="1"/>
  <c r="AC99" i="21"/>
  <c r="AC88" i="21"/>
  <c r="AC97" i="21"/>
  <c r="AC98" i="21"/>
  <c r="AG98" i="22"/>
  <c r="AH98" i="22" s="1"/>
  <c r="AJ98" i="22" s="1"/>
  <c r="AG86" i="22"/>
  <c r="AG105" i="22"/>
  <c r="AH105" i="22" s="1"/>
  <c r="AJ105" i="22" s="1"/>
  <c r="AG92" i="22"/>
  <c r="AH92" i="22" s="1"/>
  <c r="AJ92" i="22" s="1"/>
  <c r="AG103" i="22"/>
  <c r="AG93" i="22"/>
  <c r="AH93" i="22" s="1"/>
  <c r="AJ93" i="22" s="1"/>
  <c r="AG102" i="22"/>
  <c r="AG91" i="22"/>
  <c r="AH91" i="22" s="1"/>
  <c r="AJ91" i="22" s="1"/>
  <c r="AG89" i="22"/>
  <c r="AH89" i="22" s="1"/>
  <c r="AJ89" i="22" s="1"/>
  <c r="AG100" i="22"/>
  <c r="AH100" i="22" s="1"/>
  <c r="AJ100" i="22" s="1"/>
  <c r="AG99" i="22"/>
  <c r="AH99" i="22" s="1"/>
  <c r="AJ99" i="22" s="1"/>
  <c r="AG88" i="22"/>
  <c r="AH88" i="22" s="1"/>
  <c r="AJ88" i="22" s="1"/>
  <c r="AG104" i="22"/>
  <c r="AG90" i="22"/>
  <c r="AG95" i="22"/>
  <c r="AH95" i="22" s="1"/>
  <c r="AJ95" i="22" s="1"/>
  <c r="AG85" i="22"/>
  <c r="AG97" i="22"/>
  <c r="AH97" i="22" s="1"/>
  <c r="AJ97" i="22" s="1"/>
  <c r="AG87" i="22"/>
  <c r="AG101" i="22"/>
  <c r="AH101" i="22" s="1"/>
  <c r="AJ101" i="22" s="1"/>
  <c r="AG84" i="22"/>
  <c r="AG107" i="22"/>
  <c r="AH107" i="22" s="1"/>
  <c r="AJ107" i="22" s="1"/>
  <c r="AG94" i="22"/>
  <c r="AH94" i="22" s="1"/>
  <c r="AJ94" i="22" s="1"/>
  <c r="AG96" i="22"/>
  <c r="AH96" i="22" s="1"/>
  <c r="AJ96" i="22" s="1"/>
  <c r="AG106" i="22"/>
  <c r="AH106" i="22" s="1"/>
  <c r="AJ106" i="22" s="1"/>
  <c r="C66" i="4"/>
  <c r="C67" i="4" s="1"/>
  <c r="F66" i="4"/>
  <c r="F67" i="4" s="1"/>
  <c r="E42" i="29"/>
  <c r="E43" i="29" s="1"/>
  <c r="H94" i="25"/>
  <c r="H95" i="25" s="1"/>
  <c r="H42" i="26"/>
  <c r="H43" i="26" s="1"/>
  <c r="E42" i="26"/>
  <c r="E43" i="26" s="1"/>
  <c r="E44" i="26" s="1"/>
  <c r="D94" i="25"/>
  <c r="D95" i="25" s="1"/>
  <c r="D96" i="25" s="1"/>
  <c r="AC100" i="21"/>
  <c r="AC94" i="21"/>
  <c r="AG100" i="19"/>
  <c r="AH100" i="19" s="1"/>
  <c r="AJ100" i="19" s="1"/>
  <c r="AC105" i="21"/>
  <c r="AC107" i="21"/>
  <c r="AC84" i="21"/>
  <c r="G42" i="26"/>
  <c r="G43" i="26" s="1"/>
  <c r="C94" i="26"/>
  <c r="C95" i="26" s="1"/>
  <c r="C96" i="26" s="1"/>
  <c r="G94" i="26"/>
  <c r="G95" i="26" s="1"/>
  <c r="F94" i="26"/>
  <c r="F95" i="26" s="1"/>
  <c r="E94" i="26"/>
  <c r="E95" i="26" s="1"/>
  <c r="D94" i="26"/>
  <c r="D95" i="26" s="1"/>
  <c r="I94" i="26"/>
  <c r="I95" i="26" s="1"/>
  <c r="B94" i="26"/>
  <c r="B95" i="26" s="1"/>
  <c r="H94" i="26"/>
  <c r="H95" i="26" s="1"/>
  <c r="H96" i="26" s="1"/>
  <c r="AC102" i="21"/>
  <c r="F42" i="29"/>
  <c r="F43" i="29" s="1"/>
  <c r="F44" i="29" s="1"/>
  <c r="C42" i="26"/>
  <c r="C43" i="26" s="1"/>
  <c r="C44" i="26" s="1"/>
  <c r="F42" i="26"/>
  <c r="F43" i="26" s="1"/>
  <c r="AC101" i="21"/>
  <c r="AC85" i="21"/>
  <c r="AC96" i="21"/>
  <c r="AC104" i="21"/>
  <c r="B42" i="26"/>
  <c r="B43" i="26" s="1"/>
  <c r="D42" i="26"/>
  <c r="D43" i="26" s="1"/>
  <c r="D44" i="26" s="1"/>
  <c r="AC90" i="21"/>
  <c r="AC95" i="21"/>
  <c r="AH92" i="20"/>
  <c r="AJ92" i="20" s="1"/>
  <c r="AH101" i="20"/>
  <c r="AJ101" i="20" s="1"/>
  <c r="AG90" i="19"/>
  <c r="AG96" i="19"/>
  <c r="AG92" i="19"/>
  <c r="AG86" i="19"/>
  <c r="AG99" i="19"/>
  <c r="AG97" i="19"/>
  <c r="AG89" i="19"/>
  <c r="AG84" i="19"/>
  <c r="AG88" i="19"/>
  <c r="AG98" i="19"/>
  <c r="AG93" i="19"/>
  <c r="AG105" i="19"/>
  <c r="AG103" i="19"/>
  <c r="AG101" i="19"/>
  <c r="AG85" i="19"/>
  <c r="AG106" i="19"/>
  <c r="AG107" i="19"/>
  <c r="AG104" i="19"/>
  <c r="G96" i="27"/>
  <c r="B96" i="32"/>
  <c r="I96" i="32"/>
  <c r="AD84" i="32"/>
  <c r="AH87" i="20"/>
  <c r="AJ87" i="20" s="1"/>
  <c r="AH107" i="20"/>
  <c r="AJ107" i="20" s="1"/>
  <c r="AH89" i="20"/>
  <c r="AJ89" i="20" s="1"/>
  <c r="AH88" i="20"/>
  <c r="AJ88" i="20" s="1"/>
  <c r="AH102" i="20"/>
  <c r="AJ102" i="20" s="1"/>
  <c r="C96" i="32"/>
  <c r="AH85" i="20"/>
  <c r="AJ85" i="20" s="1"/>
  <c r="AC93" i="21"/>
  <c r="AH100" i="20"/>
  <c r="AJ100" i="20" s="1"/>
  <c r="B42" i="29"/>
  <c r="B43" i="29" s="1"/>
  <c r="B44" i="29" s="1"/>
  <c r="D96" i="27"/>
  <c r="AH94" i="20"/>
  <c r="AJ94" i="20" s="1"/>
  <c r="E96" i="32"/>
  <c r="AH84" i="20"/>
  <c r="AJ84" i="20" s="1"/>
  <c r="AE108" i="20"/>
  <c r="AH90" i="20"/>
  <c r="AJ90" i="20" s="1"/>
  <c r="I94" i="25"/>
  <c r="I95" i="25" s="1"/>
  <c r="H42" i="29"/>
  <c r="H43" i="29" s="1"/>
  <c r="H44" i="32"/>
  <c r="B44" i="32"/>
  <c r="C94" i="25"/>
  <c r="C95" i="25" s="1"/>
  <c r="C96" i="25" s="1"/>
  <c r="D42" i="29"/>
  <c r="D43" i="29" s="1"/>
  <c r="D44" i="29" s="1"/>
  <c r="F94" i="25"/>
  <c r="F95" i="25" s="1"/>
  <c r="G44" i="19"/>
  <c r="B96" i="27"/>
  <c r="AD84" i="27"/>
  <c r="I96" i="27"/>
  <c r="G94" i="25"/>
  <c r="G95" i="25" s="1"/>
  <c r="C42" i="29"/>
  <c r="C43" i="29" s="1"/>
  <c r="C44" i="29" s="1"/>
  <c r="E94" i="25"/>
  <c r="E95" i="25" s="1"/>
  <c r="F44" i="32"/>
  <c r="F96" i="27"/>
  <c r="G42" i="29"/>
  <c r="G43" i="29" s="1"/>
  <c r="G44" i="29" s="1"/>
  <c r="E96" i="27"/>
  <c r="B94" i="25"/>
  <c r="B95" i="25" s="1"/>
  <c r="H96" i="27"/>
  <c r="D44" i="32"/>
  <c r="AD32" i="19"/>
  <c r="H44" i="19"/>
  <c r="B44" i="19"/>
  <c r="C96" i="27"/>
  <c r="H97" i="31"/>
  <c r="H98" i="31" s="1"/>
  <c r="H99" i="31" s="1"/>
  <c r="AC35" i="21"/>
  <c r="AC33" i="21"/>
  <c r="H97" i="28"/>
  <c r="H98" i="28" s="1"/>
  <c r="H99" i="28" s="1"/>
  <c r="AC32" i="21"/>
  <c r="B97" i="28"/>
  <c r="B98" i="28" s="1"/>
  <c r="C97" i="28"/>
  <c r="C98" i="28" s="1"/>
  <c r="C99" i="28" s="1"/>
  <c r="I97" i="28"/>
  <c r="I98" i="28" s="1"/>
  <c r="E97" i="28"/>
  <c r="E98" i="28" s="1"/>
  <c r="E99" i="28" s="1"/>
  <c r="G97" i="28"/>
  <c r="G98" i="28" s="1"/>
  <c r="G99" i="28" s="1"/>
  <c r="F97" i="28"/>
  <c r="F98" i="28" s="1"/>
  <c r="F99" i="28" s="1"/>
  <c r="D97" i="28"/>
  <c r="D98" i="28" s="1"/>
  <c r="D99" i="28" s="1"/>
  <c r="E97" i="31"/>
  <c r="E98" i="31" s="1"/>
  <c r="E99" i="31" s="1"/>
  <c r="B97" i="31"/>
  <c r="B98" i="31" s="1"/>
  <c r="D97" i="31"/>
  <c r="D98" i="31" s="1"/>
  <c r="D99" i="31" s="1"/>
  <c r="F97" i="31"/>
  <c r="F98" i="31" s="1"/>
  <c r="F99" i="31" s="1"/>
  <c r="C97" i="31"/>
  <c r="C98" i="31" s="1"/>
  <c r="C99" i="31" s="1"/>
  <c r="I97" i="31"/>
  <c r="I98" i="31" s="1"/>
  <c r="G97" i="31"/>
  <c r="G98" i="31" s="1"/>
  <c r="G99" i="31" s="1"/>
  <c r="AL104" i="29"/>
  <c r="AL95" i="29"/>
  <c r="AL86" i="29"/>
  <c r="AL103" i="29"/>
  <c r="AL90" i="29"/>
  <c r="AL100" i="29"/>
  <c r="AL101" i="29"/>
  <c r="AL96" i="29"/>
  <c r="AL92" i="29"/>
  <c r="AL99" i="29"/>
  <c r="AL98" i="29"/>
  <c r="AL89" i="29"/>
  <c r="AL88" i="29"/>
  <c r="AL107" i="29"/>
  <c r="AL85" i="29"/>
  <c r="AL106" i="29"/>
  <c r="AL84" i="29"/>
  <c r="AL105" i="29"/>
  <c r="AL97" i="29"/>
  <c r="AL87" i="29"/>
  <c r="AL91" i="29"/>
  <c r="AL94" i="29"/>
  <c r="AL102" i="29"/>
  <c r="AL93" i="29"/>
  <c r="AD24" i="21"/>
  <c r="AD4" i="21"/>
  <c r="AD8" i="21"/>
  <c r="AD7" i="21"/>
  <c r="AD26" i="21"/>
  <c r="AD20" i="21"/>
  <c r="AD25" i="21"/>
  <c r="AD23" i="21"/>
  <c r="AD17" i="21"/>
  <c r="AD6" i="21"/>
  <c r="AD13" i="21"/>
  <c r="AD18" i="21"/>
  <c r="AD11" i="21"/>
  <c r="AD19" i="21"/>
  <c r="AD5" i="21"/>
  <c r="AD9" i="21"/>
  <c r="AD14" i="21"/>
  <c r="AD12" i="21"/>
  <c r="AD21" i="21"/>
  <c r="AD16" i="21"/>
  <c r="AD15" i="21"/>
  <c r="AD3" i="21"/>
  <c r="AD10" i="21"/>
  <c r="AD27" i="21"/>
  <c r="AD22" i="21"/>
  <c r="F66" i="2"/>
  <c r="F67" i="2" s="1"/>
  <c r="F68" i="2" s="1"/>
  <c r="B45" i="34"/>
  <c r="B46" i="34" s="1"/>
  <c r="AG58" i="5"/>
  <c r="AE60" i="21"/>
  <c r="AH55" i="21" s="1"/>
  <c r="AC43" i="21"/>
  <c r="AC34" i="21"/>
  <c r="AG57" i="32"/>
  <c r="AH57" i="32" s="1"/>
  <c r="AG56" i="32"/>
  <c r="AG55" i="32"/>
  <c r="AG58" i="32"/>
  <c r="AH58" i="32" s="1"/>
  <c r="AG59" i="32"/>
  <c r="AG54" i="32"/>
  <c r="AE56" i="32"/>
  <c r="AE55" i="32"/>
  <c r="AE59" i="32"/>
  <c r="AE54" i="32"/>
  <c r="AG57" i="5"/>
  <c r="AG59" i="5"/>
  <c r="AG56" i="5"/>
  <c r="AH54" i="21"/>
  <c r="AE59" i="5"/>
  <c r="AG54" i="5"/>
  <c r="AH54" i="5" s="1"/>
  <c r="AB43" i="4"/>
  <c r="AB94" i="4"/>
  <c r="AM85" i="51"/>
  <c r="AO85" i="51" s="1"/>
  <c r="AM89" i="51"/>
  <c r="AO89" i="51" s="1"/>
  <c r="AM98" i="51"/>
  <c r="AO98" i="51" s="1"/>
  <c r="Z43" i="4"/>
  <c r="Z44" i="10"/>
  <c r="AC38" i="10" s="1"/>
  <c r="AE54" i="11"/>
  <c r="AM103" i="51"/>
  <c r="AO103" i="51" s="1"/>
  <c r="AM104" i="51"/>
  <c r="AO104" i="51" s="1"/>
  <c r="AM84" i="51"/>
  <c r="AO84" i="51" s="1"/>
  <c r="AJ108" i="51"/>
  <c r="AM97" i="51" s="1"/>
  <c r="AO97" i="51" s="1"/>
  <c r="AM96" i="51"/>
  <c r="AO96" i="51" s="1"/>
  <c r="AM105" i="51"/>
  <c r="AO105" i="51"/>
  <c r="AM101" i="51"/>
  <c r="AO101" i="51" s="1"/>
  <c r="AM90" i="51"/>
  <c r="AO90" i="51" s="1"/>
  <c r="AM88" i="51"/>
  <c r="AO88" i="51" s="1"/>
  <c r="AM106" i="51"/>
  <c r="AO106" i="51" s="1"/>
  <c r="AM99" i="51"/>
  <c r="AO99" i="51" s="1"/>
  <c r="AM102" i="51"/>
  <c r="AO102" i="51" s="1"/>
  <c r="E48" i="51"/>
  <c r="E49" i="51" s="1"/>
  <c r="E50" i="51" s="1"/>
  <c r="G48" i="51"/>
  <c r="G49" i="51" s="1"/>
  <c r="G50" i="51" s="1"/>
  <c r="F48" i="51"/>
  <c r="F49" i="51" s="1"/>
  <c r="F50" i="51" s="1"/>
  <c r="C48" i="51"/>
  <c r="C49" i="51" s="1"/>
  <c r="C50" i="51" s="1"/>
  <c r="B48" i="51"/>
  <c r="B49" i="51" s="1"/>
  <c r="H48" i="51"/>
  <c r="H49" i="51" s="1"/>
  <c r="D48" i="51"/>
  <c r="D49" i="51" s="1"/>
  <c r="D50" i="51" s="1"/>
  <c r="AM107" i="51"/>
  <c r="AO107" i="51" s="1"/>
  <c r="AM86" i="51"/>
  <c r="AO86" i="51" s="1"/>
  <c r="AM95" i="51"/>
  <c r="AO95" i="51" s="1"/>
  <c r="AM87" i="51"/>
  <c r="AO87" i="51" s="1"/>
  <c r="AM100" i="51"/>
  <c r="AO100" i="51" s="1"/>
  <c r="B102" i="50"/>
  <c r="AN84" i="50"/>
  <c r="I102" i="50"/>
  <c r="AG56" i="11"/>
  <c r="AN32" i="50"/>
  <c r="H50" i="50"/>
  <c r="B50" i="50"/>
  <c r="AG58" i="11"/>
  <c r="AG59" i="11"/>
  <c r="AG55" i="11"/>
  <c r="AE55" i="11"/>
  <c r="AG54" i="11"/>
  <c r="AG56" i="7"/>
  <c r="AG55" i="7"/>
  <c r="D66" i="2"/>
  <c r="D67" i="2" s="1"/>
  <c r="H45" i="34"/>
  <c r="H46" i="34" s="1"/>
  <c r="AC96" i="11"/>
  <c r="AC103" i="11"/>
  <c r="AC87" i="11"/>
  <c r="F45" i="49"/>
  <c r="F46" i="49" s="1"/>
  <c r="F47" i="49" s="1"/>
  <c r="AH57" i="49"/>
  <c r="B66" i="4"/>
  <c r="B67" i="4" s="1"/>
  <c r="B68" i="4" s="1"/>
  <c r="AC95" i="11"/>
  <c r="H45" i="49"/>
  <c r="H46" i="49" s="1"/>
  <c r="AC86" i="11"/>
  <c r="AC106" i="11"/>
  <c r="AC88" i="11"/>
  <c r="Z108" i="11"/>
  <c r="AC92" i="11" s="1"/>
  <c r="AC107" i="11"/>
  <c r="AC97" i="11"/>
  <c r="AC93" i="11"/>
  <c r="AB37" i="4"/>
  <c r="Z108" i="10"/>
  <c r="AC99" i="10" s="1"/>
  <c r="G45" i="49"/>
  <c r="G46" i="49" s="1"/>
  <c r="G47" i="49" s="1"/>
  <c r="AC91" i="11"/>
  <c r="AC85" i="11"/>
  <c r="AC84" i="11"/>
  <c r="AC94" i="11"/>
  <c r="AC105" i="11"/>
  <c r="AC41" i="11"/>
  <c r="C66" i="2"/>
  <c r="C67" i="2" s="1"/>
  <c r="C68" i="2" s="1"/>
  <c r="C45" i="34"/>
  <c r="C46" i="34" s="1"/>
  <c r="C47" i="34" s="1"/>
  <c r="Z34" i="4"/>
  <c r="Z42" i="5"/>
  <c r="D66" i="4"/>
  <c r="D67" i="4" s="1"/>
  <c r="E66" i="2"/>
  <c r="E67" i="2" s="1"/>
  <c r="E68" i="2" s="1"/>
  <c r="E45" i="49"/>
  <c r="E46" i="49" s="1"/>
  <c r="E47" i="49" s="1"/>
  <c r="B66" i="2"/>
  <c r="B67" i="2" s="1"/>
  <c r="B68" i="2" s="1"/>
  <c r="AE56" i="2" s="1"/>
  <c r="C45" i="49"/>
  <c r="C46" i="49" s="1"/>
  <c r="F45" i="34"/>
  <c r="F46" i="34" s="1"/>
  <c r="Z37" i="5"/>
  <c r="G45" i="34"/>
  <c r="G46" i="34" s="1"/>
  <c r="G47" i="34" s="1"/>
  <c r="Z33" i="4"/>
  <c r="Z41" i="5"/>
  <c r="B45" i="49"/>
  <c r="B46" i="49" s="1"/>
  <c r="B47" i="49" s="1"/>
  <c r="D45" i="34"/>
  <c r="D46" i="34" s="1"/>
  <c r="Z38" i="4"/>
  <c r="Z37" i="4"/>
  <c r="Z39" i="5"/>
  <c r="AB36" i="4"/>
  <c r="Z36" i="4"/>
  <c r="Z32" i="4"/>
  <c r="Z35" i="4"/>
  <c r="Z42" i="4"/>
  <c r="Z40" i="5"/>
  <c r="G66" i="2"/>
  <c r="G67" i="2" s="1"/>
  <c r="E45" i="34"/>
  <c r="E46" i="34" s="1"/>
  <c r="Z39" i="4"/>
  <c r="AG57" i="7"/>
  <c r="D45" i="49"/>
  <c r="D46" i="49" s="1"/>
  <c r="D47" i="49" s="1"/>
  <c r="AC33" i="11"/>
  <c r="AC43" i="11"/>
  <c r="C97" i="48"/>
  <c r="C98" i="48" s="1"/>
  <c r="C99" i="48" s="1"/>
  <c r="AH40" i="48"/>
  <c r="AH32" i="48"/>
  <c r="AH36" i="48"/>
  <c r="AH33" i="48"/>
  <c r="AH37" i="48"/>
  <c r="AH34" i="48"/>
  <c r="AC35" i="11"/>
  <c r="AG58" i="7"/>
  <c r="Z38" i="5"/>
  <c r="D97" i="48"/>
  <c r="D98" i="48" s="1"/>
  <c r="E68" i="4"/>
  <c r="C97" i="12"/>
  <c r="C98" i="12" s="1"/>
  <c r="C99" i="12" s="1"/>
  <c r="Z43" i="5"/>
  <c r="AG59" i="7"/>
  <c r="AC36" i="6"/>
  <c r="Z35" i="5"/>
  <c r="G97" i="48"/>
  <c r="G98" i="48" s="1"/>
  <c r="G99" i="48" s="1"/>
  <c r="B97" i="48"/>
  <c r="B98" i="48" s="1"/>
  <c r="Z87" i="5"/>
  <c r="AD5" i="11"/>
  <c r="AD27" i="11"/>
  <c r="AD19" i="11"/>
  <c r="AD9" i="11"/>
  <c r="AD26" i="11"/>
  <c r="AD18" i="11"/>
  <c r="AD3" i="11"/>
  <c r="AD12" i="11"/>
  <c r="AD24" i="11"/>
  <c r="AD17" i="11"/>
  <c r="AD4" i="11"/>
  <c r="AD15" i="11"/>
  <c r="AD25" i="11"/>
  <c r="AD23" i="11"/>
  <c r="AD11" i="11"/>
  <c r="AD13" i="11"/>
  <c r="AD22" i="11"/>
  <c r="AD20" i="11"/>
  <c r="AD14" i="11"/>
  <c r="AD8" i="11"/>
  <c r="AD10" i="11"/>
  <c r="AD21" i="11"/>
  <c r="AD7" i="11"/>
  <c r="AD6" i="11"/>
  <c r="AD16" i="11"/>
  <c r="E97" i="48"/>
  <c r="E98" i="48" s="1"/>
  <c r="C68" i="9"/>
  <c r="AC33" i="6"/>
  <c r="AE101" i="11"/>
  <c r="I97" i="48"/>
  <c r="I98" i="48" s="1"/>
  <c r="F97" i="48"/>
  <c r="F98" i="48" s="1"/>
  <c r="H97" i="48"/>
  <c r="H98" i="48" s="1"/>
  <c r="H99" i="48" s="1"/>
  <c r="AC37" i="6"/>
  <c r="AC39" i="6"/>
  <c r="Z88" i="5"/>
  <c r="Z36" i="5"/>
  <c r="AC32" i="6"/>
  <c r="AE54" i="8"/>
  <c r="AE55" i="8"/>
  <c r="AH103" i="49"/>
  <c r="AH88" i="34"/>
  <c r="AH102" i="49"/>
  <c r="AH102" i="34"/>
  <c r="AH101" i="34"/>
  <c r="AC34" i="6"/>
  <c r="AH98" i="34"/>
  <c r="Z41" i="4"/>
  <c r="AH85" i="49"/>
  <c r="AC85" i="10"/>
  <c r="AC98" i="10"/>
  <c r="AE56" i="6"/>
  <c r="AE57" i="6"/>
  <c r="AE54" i="6"/>
  <c r="AE58" i="6"/>
  <c r="AG54" i="6"/>
  <c r="AG59" i="6"/>
  <c r="AH59" i="6" s="1"/>
  <c r="AG58" i="6"/>
  <c r="AG55" i="6"/>
  <c r="AG56" i="6"/>
  <c r="AG57" i="6"/>
  <c r="AH90" i="34"/>
  <c r="AH105" i="49"/>
  <c r="AH86" i="34"/>
  <c r="AH97" i="49"/>
  <c r="AH97" i="34"/>
  <c r="AH56" i="49"/>
  <c r="AH89" i="34"/>
  <c r="AH59" i="49"/>
  <c r="AC42" i="10"/>
  <c r="AC86" i="10"/>
  <c r="AH93" i="34"/>
  <c r="AD15" i="6"/>
  <c r="AD20" i="6"/>
  <c r="AD6" i="6"/>
  <c r="AD9" i="6"/>
  <c r="AD27" i="6"/>
  <c r="AD25" i="6"/>
  <c r="AD22" i="6"/>
  <c r="AD8" i="6"/>
  <c r="AD26" i="6"/>
  <c r="AD13" i="6"/>
  <c r="AD11" i="6"/>
  <c r="AD7" i="6"/>
  <c r="AD18" i="6"/>
  <c r="AD5" i="6"/>
  <c r="AD3" i="6"/>
  <c r="AD12" i="6"/>
  <c r="AD24" i="6"/>
  <c r="AD21" i="6"/>
  <c r="AD16" i="6"/>
  <c r="AD17" i="6"/>
  <c r="AD23" i="6"/>
  <c r="AD4" i="6"/>
  <c r="AD19" i="6"/>
  <c r="AD14" i="6"/>
  <c r="AD10" i="6"/>
  <c r="AC89" i="10"/>
  <c r="AH107" i="49"/>
  <c r="AH89" i="49"/>
  <c r="AH106" i="34"/>
  <c r="AC104" i="10"/>
  <c r="AH86" i="49"/>
  <c r="AE55" i="6"/>
  <c r="AH106" i="49"/>
  <c r="AC106" i="10"/>
  <c r="AH101" i="49"/>
  <c r="AH104" i="49"/>
  <c r="AH95" i="34"/>
  <c r="AH87" i="34"/>
  <c r="Z38" i="2"/>
  <c r="Z35" i="2"/>
  <c r="Z36" i="2"/>
  <c r="AC39" i="10"/>
  <c r="AH99" i="49"/>
  <c r="AC90" i="10"/>
  <c r="AH87" i="49"/>
  <c r="AG54" i="7"/>
  <c r="AH54" i="7" s="1"/>
  <c r="AE59" i="7"/>
  <c r="AE58" i="7"/>
  <c r="AE57" i="7"/>
  <c r="AE55" i="7"/>
  <c r="AH92" i="34"/>
  <c r="AH92" i="49"/>
  <c r="AC38" i="6"/>
  <c r="Z102" i="4"/>
  <c r="AC43" i="6"/>
  <c r="AH94" i="49"/>
  <c r="AH91" i="34"/>
  <c r="AC93" i="10"/>
  <c r="AH96" i="49"/>
  <c r="AH85" i="34"/>
  <c r="AC94" i="10"/>
  <c r="AH95" i="49"/>
  <c r="AH107" i="34"/>
  <c r="AH99" i="34"/>
  <c r="AC101" i="10"/>
  <c r="AH98" i="49"/>
  <c r="AC105" i="10"/>
  <c r="AH105" i="34"/>
  <c r="AH90" i="49"/>
  <c r="AH104" i="34"/>
  <c r="AH84" i="49"/>
  <c r="AC96" i="10"/>
  <c r="AC88" i="10"/>
  <c r="AH100" i="49"/>
  <c r="AH94" i="34"/>
  <c r="AH93" i="49"/>
  <c r="AH96" i="34"/>
  <c r="AC91" i="10"/>
  <c r="AH100" i="34"/>
  <c r="AC41" i="10"/>
  <c r="AE56" i="7"/>
  <c r="AB39" i="4"/>
  <c r="AB33" i="4"/>
  <c r="AB40" i="4"/>
  <c r="AC40" i="4" s="1"/>
  <c r="AE40" i="4" s="1"/>
  <c r="AB35" i="4"/>
  <c r="AB42" i="4"/>
  <c r="AB38" i="4"/>
  <c r="AB32" i="4"/>
  <c r="AC8" i="4" s="1"/>
  <c r="AC9" i="4" s="1"/>
  <c r="AB34" i="4"/>
  <c r="AB41" i="4"/>
  <c r="F68" i="9"/>
  <c r="AM103" i="14"/>
  <c r="AO103" i="14" s="1"/>
  <c r="AL99" i="14"/>
  <c r="AL85" i="14"/>
  <c r="H97" i="13"/>
  <c r="H98" i="13" s="1"/>
  <c r="H99" i="13" s="1"/>
  <c r="G68" i="9"/>
  <c r="B97" i="12"/>
  <c r="B98" i="12" s="1"/>
  <c r="B99" i="12" s="1"/>
  <c r="AL107" i="14"/>
  <c r="AL96" i="14"/>
  <c r="AL103" i="16"/>
  <c r="AL99" i="16"/>
  <c r="AL104" i="16"/>
  <c r="AL93" i="16"/>
  <c r="AL96" i="16"/>
  <c r="AL105" i="16"/>
  <c r="AL98" i="16"/>
  <c r="AL101" i="16"/>
  <c r="AL94" i="16"/>
  <c r="AL91" i="16"/>
  <c r="AL87" i="16"/>
  <c r="AL85" i="16"/>
  <c r="AL84" i="16"/>
  <c r="AL95" i="16"/>
  <c r="AL90" i="16"/>
  <c r="AL102" i="16"/>
  <c r="AL86" i="16"/>
  <c r="AL97" i="16"/>
  <c r="AL89" i="16"/>
  <c r="AL88" i="16"/>
  <c r="AL107" i="16"/>
  <c r="AL106" i="16"/>
  <c r="AL100" i="16"/>
  <c r="AL92" i="16"/>
  <c r="AL84" i="14"/>
  <c r="AL95" i="14"/>
  <c r="D68" i="9"/>
  <c r="D97" i="12"/>
  <c r="D98" i="12" s="1"/>
  <c r="D99" i="12" s="1"/>
  <c r="AL106" i="14"/>
  <c r="AL97" i="14"/>
  <c r="AI84" i="18"/>
  <c r="B99" i="18"/>
  <c r="I99" i="18"/>
  <c r="B99" i="15"/>
  <c r="AI84" i="15"/>
  <c r="I99" i="15"/>
  <c r="AL90" i="14"/>
  <c r="B99" i="17"/>
  <c r="AI84" i="17"/>
  <c r="I99" i="17"/>
  <c r="AL94" i="14"/>
  <c r="I97" i="12"/>
  <c r="I98" i="12" s="1"/>
  <c r="F97" i="12"/>
  <c r="F98" i="12" s="1"/>
  <c r="F99" i="12" s="1"/>
  <c r="AL102" i="14"/>
  <c r="AL100" i="14"/>
  <c r="AL101" i="14"/>
  <c r="AJ94" i="12"/>
  <c r="E97" i="13"/>
  <c r="E98" i="13" s="1"/>
  <c r="E99" i="13" s="1"/>
  <c r="F97" i="13"/>
  <c r="F98" i="13" s="1"/>
  <c r="F99" i="13" s="1"/>
  <c r="C97" i="13"/>
  <c r="C98" i="13" s="1"/>
  <c r="C99" i="13" s="1"/>
  <c r="B97" i="13"/>
  <c r="B98" i="13" s="1"/>
  <c r="D97" i="13"/>
  <c r="D98" i="13" s="1"/>
  <c r="D99" i="13" s="1"/>
  <c r="G97" i="13"/>
  <c r="G98" i="13" s="1"/>
  <c r="G99" i="13" s="1"/>
  <c r="I97" i="13"/>
  <c r="I98" i="13" s="1"/>
  <c r="AM86" i="14"/>
  <c r="AO86" i="14" s="1"/>
  <c r="AD54" i="9"/>
  <c r="E97" i="12"/>
  <c r="E98" i="12" s="1"/>
  <c r="E99" i="12" s="1"/>
  <c r="AL91" i="14"/>
  <c r="AL87" i="14"/>
  <c r="AL89" i="14"/>
  <c r="AL92" i="14"/>
  <c r="AL93" i="14"/>
  <c r="AL98" i="14"/>
  <c r="G97" i="12"/>
  <c r="G98" i="12" s="1"/>
  <c r="G99" i="12" s="1"/>
  <c r="AL105" i="14"/>
  <c r="AL104" i="14"/>
  <c r="AJ99" i="12"/>
  <c r="AL88" i="14"/>
  <c r="E68" i="9"/>
  <c r="AB38" i="5"/>
  <c r="AB32" i="5"/>
  <c r="AC32" i="5" s="1"/>
  <c r="AE32" i="5" s="1"/>
  <c r="AB43" i="5"/>
  <c r="AB33" i="5"/>
  <c r="AC33" i="5" s="1"/>
  <c r="AE33" i="5" s="1"/>
  <c r="AB35" i="5"/>
  <c r="E7" i="39"/>
  <c r="E8" i="40"/>
  <c r="D9" i="40"/>
  <c r="D10" i="40" s="1"/>
  <c r="D11" i="40" s="1"/>
  <c r="Z108" i="9"/>
  <c r="AC86" i="9" s="1"/>
  <c r="Z90" i="2"/>
  <c r="Z88" i="2"/>
  <c r="Z87" i="2"/>
  <c r="AB37" i="5"/>
  <c r="AB42" i="5"/>
  <c r="AB40" i="5"/>
  <c r="AB102" i="2"/>
  <c r="AB105" i="5"/>
  <c r="AB39" i="5"/>
  <c r="AB41" i="5"/>
  <c r="AB34" i="5"/>
  <c r="AB36" i="5"/>
  <c r="AH41" i="13"/>
  <c r="AJ41" i="13" s="1"/>
  <c r="AH35" i="14"/>
  <c r="AJ35" i="14" s="1"/>
  <c r="AH39" i="14"/>
  <c r="AJ39" i="14"/>
  <c r="H36" i="39"/>
  <c r="G7" i="45" s="1"/>
  <c r="E8" i="39"/>
  <c r="Z85" i="2"/>
  <c r="Z99" i="2"/>
  <c r="Z96" i="2"/>
  <c r="AB89" i="2"/>
  <c r="AC89" i="2" s="1"/>
  <c r="AE89" i="2" s="1"/>
  <c r="AB93" i="2"/>
  <c r="AB91" i="2"/>
  <c r="Z104" i="5"/>
  <c r="Z99" i="5"/>
  <c r="Z103" i="5"/>
  <c r="AB100" i="5"/>
  <c r="AB85" i="5"/>
  <c r="AC85" i="5" s="1"/>
  <c r="AE85" i="5" s="1"/>
  <c r="AB95" i="5"/>
  <c r="Z100" i="4"/>
  <c r="Z96" i="4"/>
  <c r="Z105" i="4"/>
  <c r="AB100" i="4"/>
  <c r="AB104" i="4"/>
  <c r="AB86" i="4"/>
  <c r="AJ36" i="12"/>
  <c r="AH36" i="12"/>
  <c r="AH40" i="13"/>
  <c r="AJ40" i="13" s="1"/>
  <c r="AJ37" i="14"/>
  <c r="AH37" i="14"/>
  <c r="G9" i="39"/>
  <c r="F9" i="39" s="1"/>
  <c r="D10" i="39"/>
  <c r="Z44" i="8"/>
  <c r="AC40" i="8" s="1"/>
  <c r="AC8" i="8"/>
  <c r="AC9" i="8" s="1"/>
  <c r="F45" i="17"/>
  <c r="F46" i="17" s="1"/>
  <c r="F47" i="17" s="1"/>
  <c r="D45" i="17"/>
  <c r="D46" i="17" s="1"/>
  <c r="D47" i="17" s="1"/>
  <c r="B45" i="17"/>
  <c r="B46" i="17" s="1"/>
  <c r="H45" i="17"/>
  <c r="H46" i="17" s="1"/>
  <c r="E45" i="17"/>
  <c r="E46" i="17" s="1"/>
  <c r="E47" i="17" s="1"/>
  <c r="G45" i="17"/>
  <c r="G46" i="17" s="1"/>
  <c r="G47" i="17" s="1"/>
  <c r="C45" i="17"/>
  <c r="C46" i="17" s="1"/>
  <c r="C47" i="17" s="1"/>
  <c r="F45" i="28"/>
  <c r="F46" i="28" s="1"/>
  <c r="F47" i="28" s="1"/>
  <c r="G45" i="28"/>
  <c r="G46" i="28" s="1"/>
  <c r="G47" i="28" s="1"/>
  <c r="B45" i="28"/>
  <c r="B46" i="28" s="1"/>
  <c r="H45" i="28"/>
  <c r="H46" i="28" s="1"/>
  <c r="C45" i="28"/>
  <c r="C46" i="28" s="1"/>
  <c r="C47" i="28" s="1"/>
  <c r="E45" i="28"/>
  <c r="E46" i="28" s="1"/>
  <c r="E47" i="28" s="1"/>
  <c r="D45" i="28"/>
  <c r="D46" i="28" s="1"/>
  <c r="D47" i="28" s="1"/>
  <c r="Z84" i="2"/>
  <c r="Z101" i="2"/>
  <c r="Z92" i="2"/>
  <c r="AB107" i="2"/>
  <c r="AB101" i="2"/>
  <c r="AB96" i="2"/>
  <c r="Z105" i="5"/>
  <c r="Z107" i="5"/>
  <c r="Z90" i="5"/>
  <c r="AB96" i="5"/>
  <c r="AB90" i="5"/>
  <c r="AB98" i="5"/>
  <c r="Z108" i="7"/>
  <c r="AC90" i="7" s="1"/>
  <c r="Z90" i="4"/>
  <c r="Z86" i="4"/>
  <c r="Z85" i="4"/>
  <c r="AB91" i="4"/>
  <c r="AB92" i="4"/>
  <c r="AB103" i="4"/>
  <c r="AH41" i="12"/>
  <c r="AJ41" i="12" s="1"/>
  <c r="C45" i="27"/>
  <c r="C46" i="27" s="1"/>
  <c r="C47" i="27" s="1"/>
  <c r="B45" i="27"/>
  <c r="B46" i="27" s="1"/>
  <c r="G45" i="27"/>
  <c r="G46" i="27" s="1"/>
  <c r="G47" i="27" s="1"/>
  <c r="E45" i="27"/>
  <c r="E46" i="27" s="1"/>
  <c r="E47" i="27" s="1"/>
  <c r="H45" i="27"/>
  <c r="H46" i="27" s="1"/>
  <c r="D45" i="27"/>
  <c r="D46" i="27" s="1"/>
  <c r="D47" i="27" s="1"/>
  <c r="F45" i="27"/>
  <c r="F46" i="27" s="1"/>
  <c r="F47" i="27" s="1"/>
  <c r="AJ39" i="13"/>
  <c r="AH39" i="13"/>
  <c r="AH34" i="14"/>
  <c r="AJ34" i="14"/>
  <c r="Z94" i="2"/>
  <c r="Z106" i="2"/>
  <c r="Z100" i="2"/>
  <c r="AB94" i="2"/>
  <c r="AB103" i="2"/>
  <c r="AB92" i="2"/>
  <c r="Z101" i="5"/>
  <c r="Z106" i="5"/>
  <c r="AB93" i="5"/>
  <c r="AB89" i="5"/>
  <c r="AB99" i="5"/>
  <c r="Z91" i="4"/>
  <c r="Z103" i="4"/>
  <c r="AB89" i="4"/>
  <c r="AB96" i="4"/>
  <c r="AB90" i="4"/>
  <c r="AH34" i="12"/>
  <c r="AJ34" i="12" s="1"/>
  <c r="D66" i="10"/>
  <c r="D67" i="10" s="1"/>
  <c r="Z108" i="8"/>
  <c r="AC91" i="8" s="1"/>
  <c r="AH42" i="13"/>
  <c r="AJ42" i="13" s="1"/>
  <c r="AH33" i="13"/>
  <c r="AJ33" i="13"/>
  <c r="AH32" i="14"/>
  <c r="AJ32" i="14" s="1"/>
  <c r="AE44" i="14"/>
  <c r="E45" i="22"/>
  <c r="E46" i="22" s="1"/>
  <c r="E47" i="22" s="1"/>
  <c r="D45" i="22"/>
  <c r="D46" i="22" s="1"/>
  <c r="D47" i="22" s="1"/>
  <c r="G45" i="22"/>
  <c r="G46" i="22" s="1"/>
  <c r="G47" i="22" s="1"/>
  <c r="B45" i="22"/>
  <c r="B46" i="22" s="1"/>
  <c r="C45" i="22"/>
  <c r="C46" i="22" s="1"/>
  <c r="C47" i="22" s="1"/>
  <c r="F45" i="22"/>
  <c r="F46" i="22" s="1"/>
  <c r="F47" i="22" s="1"/>
  <c r="H45" i="22"/>
  <c r="H46" i="22" s="1"/>
  <c r="AC8" i="7"/>
  <c r="AC9" i="7" s="1"/>
  <c r="Z44" i="7"/>
  <c r="AC39" i="7" s="1"/>
  <c r="Z95" i="2"/>
  <c r="Z86" i="2"/>
  <c r="AB95" i="2"/>
  <c r="AB100" i="2"/>
  <c r="AB105" i="2"/>
  <c r="Z97" i="5"/>
  <c r="Z95" i="5"/>
  <c r="AB86" i="5"/>
  <c r="AB94" i="5"/>
  <c r="AB87" i="5"/>
  <c r="AB34" i="2"/>
  <c r="AB36" i="2"/>
  <c r="AB35" i="2"/>
  <c r="AB37" i="2"/>
  <c r="AC37" i="2" s="1"/>
  <c r="AE37" i="2" s="1"/>
  <c r="AB40" i="2"/>
  <c r="AB42" i="2"/>
  <c r="AB41" i="2"/>
  <c r="AB33" i="2"/>
  <c r="AB39" i="2"/>
  <c r="AB43" i="2"/>
  <c r="AB38" i="2"/>
  <c r="AB32" i="2"/>
  <c r="Z41" i="2"/>
  <c r="Z42" i="2"/>
  <c r="Z32" i="2"/>
  <c r="Z43" i="2"/>
  <c r="Z39" i="2"/>
  <c r="Z33" i="2"/>
  <c r="Z34" i="2"/>
  <c r="Z40" i="2"/>
  <c r="Z84" i="4"/>
  <c r="Z99" i="4"/>
  <c r="AB106" i="4"/>
  <c r="AB98" i="4"/>
  <c r="AB97" i="4"/>
  <c r="AH37" i="12"/>
  <c r="AJ37" i="12" s="1"/>
  <c r="E66" i="10"/>
  <c r="E67" i="10" s="1"/>
  <c r="AH43" i="13"/>
  <c r="AJ43" i="13" s="1"/>
  <c r="AH36" i="13"/>
  <c r="AJ36" i="13" s="1"/>
  <c r="AJ33" i="14"/>
  <c r="AH33" i="14"/>
  <c r="AC37" i="8"/>
  <c r="Z97" i="2"/>
  <c r="Z102" i="2"/>
  <c r="AB97" i="2"/>
  <c r="AB86" i="2"/>
  <c r="AB85" i="2"/>
  <c r="Z92" i="5"/>
  <c r="Z94" i="5"/>
  <c r="AB104" i="5"/>
  <c r="AB84" i="5"/>
  <c r="AB103" i="5"/>
  <c r="Z89" i="4"/>
  <c r="Z97" i="4"/>
  <c r="Z93" i="4"/>
  <c r="AB105" i="4"/>
  <c r="AB101" i="4"/>
  <c r="AC101" i="4" s="1"/>
  <c r="AE101" i="4" s="1"/>
  <c r="AB84" i="4"/>
  <c r="AJ40" i="12"/>
  <c r="AH40" i="12"/>
  <c r="AH43" i="12"/>
  <c r="AJ43" i="12" s="1"/>
  <c r="F66" i="10"/>
  <c r="F67" i="10" s="1"/>
  <c r="AH35" i="13"/>
  <c r="AJ35" i="13" s="1"/>
  <c r="AH38" i="13"/>
  <c r="AJ38" i="13" s="1"/>
  <c r="AH40" i="14"/>
  <c r="AJ40" i="14"/>
  <c r="AH43" i="14"/>
  <c r="AJ43" i="14" s="1"/>
  <c r="Z44" i="9"/>
  <c r="AC41" i="9" s="1"/>
  <c r="AC8" i="9"/>
  <c r="AC9" i="9" s="1"/>
  <c r="AC43" i="8"/>
  <c r="Y172" i="45"/>
  <c r="Y87" i="45"/>
  <c r="Y169" i="45"/>
  <c r="Y57" i="45"/>
  <c r="Y288" i="45"/>
  <c r="Y84" i="45"/>
  <c r="Y237" i="45"/>
  <c r="Y241" i="45"/>
  <c r="Y162" i="45"/>
  <c r="Y199" i="45"/>
  <c r="Y269" i="45"/>
  <c r="Y224" i="45"/>
  <c r="Y90" i="45"/>
  <c r="Y290" i="45"/>
  <c r="Y215" i="45"/>
  <c r="Y69" i="45"/>
  <c r="Y117" i="45"/>
  <c r="Y180" i="45"/>
  <c r="Y233" i="45"/>
  <c r="Y262" i="45"/>
  <c r="Y217" i="45"/>
  <c r="Y190" i="45"/>
  <c r="Y235" i="45"/>
  <c r="Y45" i="45"/>
  <c r="Y152" i="45"/>
  <c r="Y119" i="45"/>
  <c r="Y208" i="45"/>
  <c r="Y113" i="45"/>
  <c r="Y106" i="45"/>
  <c r="Y175" i="45"/>
  <c r="Y186" i="45"/>
  <c r="Y150" i="45"/>
  <c r="Y195" i="45"/>
  <c r="Y105" i="45"/>
  <c r="Y223" i="45"/>
  <c r="Y291" i="45"/>
  <c r="Y64" i="45"/>
  <c r="Y107" i="45"/>
  <c r="Y222" i="45"/>
  <c r="Y111" i="45"/>
  <c r="Y30" i="45"/>
  <c r="Y219" i="45"/>
  <c r="Y283" i="45"/>
  <c r="Y284" i="45"/>
  <c r="Y265" i="45"/>
  <c r="Y125" i="45"/>
  <c r="Y236" i="45"/>
  <c r="Y206" i="45"/>
  <c r="Y48" i="45"/>
  <c r="Y32" i="45"/>
  <c r="Y230" i="45"/>
  <c r="Y282" i="45"/>
  <c r="Y29" i="45"/>
  <c r="Y165" i="45"/>
  <c r="Y151" i="45"/>
  <c r="Y79" i="45"/>
  <c r="Y33" i="45"/>
  <c r="Y142" i="45"/>
  <c r="Y101" i="45"/>
  <c r="Y182" i="45"/>
  <c r="Y80" i="45"/>
  <c r="Y243" i="45"/>
  <c r="Y35" i="45"/>
  <c r="Y55" i="45"/>
  <c r="Y211" i="45"/>
  <c r="Y78" i="45"/>
  <c r="Y249" i="45"/>
  <c r="Y39" i="45"/>
  <c r="Y153" i="45"/>
  <c r="Y53" i="45"/>
  <c r="Y82" i="45"/>
  <c r="Y238" i="45"/>
  <c r="Y278" i="45"/>
  <c r="Y179" i="45"/>
  <c r="Y261" i="45"/>
  <c r="Y155" i="45"/>
  <c r="Y176" i="45"/>
  <c r="Y63" i="45"/>
  <c r="Y133" i="45"/>
  <c r="Y181" i="45"/>
  <c r="Y62" i="45"/>
  <c r="Y83" i="45"/>
  <c r="Y242" i="45"/>
  <c r="Y232" i="45"/>
  <c r="Y267" i="45"/>
  <c r="Y225" i="45"/>
  <c r="Y70" i="45"/>
  <c r="Y130" i="45"/>
  <c r="Y220" i="45"/>
  <c r="Y42" i="45"/>
  <c r="Y49" i="45"/>
  <c r="Y127" i="45"/>
  <c r="Y287" i="45"/>
  <c r="Y260" i="45"/>
  <c r="Y65" i="45"/>
  <c r="Y86" i="45"/>
  <c r="Y245" i="45"/>
  <c r="Y102" i="45"/>
  <c r="Y58" i="45"/>
  <c r="Y99" i="45"/>
  <c r="Y248" i="45"/>
  <c r="Y100" i="45"/>
  <c r="Y71" i="45"/>
  <c r="Y159" i="45"/>
  <c r="Y161" i="45"/>
  <c r="Y88" i="45"/>
  <c r="Y163" i="45"/>
  <c r="Y221" i="45"/>
  <c r="Y108" i="45"/>
  <c r="Y47" i="45"/>
  <c r="Y97" i="45"/>
  <c r="Y240" i="45"/>
  <c r="Y275" i="45"/>
  <c r="Y154" i="45"/>
  <c r="Y74" i="45"/>
  <c r="Y126" i="45"/>
  <c r="Y59" i="45"/>
  <c r="Y103" i="45"/>
  <c r="Y188" i="45"/>
  <c r="Y52" i="45"/>
  <c r="Y192" i="45"/>
  <c r="Y128" i="45"/>
  <c r="Y73" i="45"/>
  <c r="Y178" i="45"/>
  <c r="Y244" i="45"/>
  <c r="Y34" i="45"/>
  <c r="Y255" i="45"/>
  <c r="Y143" i="45"/>
  <c r="Y50" i="45"/>
  <c r="Y177" i="45"/>
  <c r="Y250" i="45"/>
  <c r="Y216" i="45"/>
  <c r="Y37" i="45"/>
  <c r="Y198" i="45"/>
  <c r="Y285" i="45"/>
  <c r="Y196" i="45"/>
  <c r="Y56" i="45"/>
  <c r="Y213" i="45"/>
  <c r="Y270" i="45"/>
  <c r="Y273" i="45"/>
  <c r="Y137" i="45"/>
  <c r="Y167" i="45"/>
  <c r="Y281" i="45"/>
  <c r="Y129" i="45"/>
  <c r="Y120" i="45"/>
  <c r="Y271" i="45"/>
  <c r="Y234" i="45"/>
  <c r="Y60" i="45"/>
  <c r="Y193" i="45"/>
  <c r="Y91" i="45"/>
  <c r="Y276" i="45"/>
  <c r="Y72" i="45"/>
  <c r="Y95" i="45"/>
  <c r="Y203" i="45"/>
  <c r="Y231" i="45"/>
  <c r="Y46" i="45"/>
  <c r="Y239" i="45"/>
  <c r="Y36" i="45"/>
  <c r="Y187" i="45"/>
  <c r="Y139" i="45"/>
  <c r="Y136" i="45"/>
  <c r="Y210" i="45"/>
  <c r="Y75" i="45"/>
  <c r="Y156" i="45"/>
  <c r="Y115" i="45"/>
  <c r="Y214" i="45"/>
  <c r="Y280" i="45"/>
  <c r="Y174" i="45"/>
  <c r="Y200" i="45"/>
  <c r="Y212" i="45"/>
  <c r="Y140" i="45"/>
  <c r="Y251" i="45"/>
  <c r="Y76" i="45"/>
  <c r="Y92" i="45"/>
  <c r="Y257" i="45"/>
  <c r="Y67" i="45"/>
  <c r="Y185" i="45"/>
  <c r="Y264" i="45"/>
  <c r="Y44" i="45"/>
  <c r="Y54" i="45"/>
  <c r="Y93" i="45"/>
  <c r="Y146" i="45"/>
  <c r="Y254" i="45"/>
  <c r="Y191" i="45"/>
  <c r="Y197" i="45"/>
  <c r="Y256" i="45"/>
  <c r="Y134" i="45"/>
  <c r="Y51" i="45"/>
  <c r="Y121" i="45"/>
  <c r="Y194" i="45"/>
  <c r="Y43" i="45"/>
  <c r="Y94" i="45"/>
  <c r="Y131" i="45"/>
  <c r="Y246" i="45"/>
  <c r="Y289" i="45"/>
  <c r="Y189" i="45"/>
  <c r="Y201" i="45"/>
  <c r="Y158" i="45"/>
  <c r="Y27" i="45"/>
  <c r="Y183" i="45"/>
  <c r="Y112" i="45"/>
  <c r="Y164" i="45"/>
  <c r="Y148" i="45"/>
  <c r="Y138" i="45"/>
  <c r="Y77" i="45"/>
  <c r="Y202" i="45"/>
  <c r="Y274" i="45"/>
  <c r="Y116" i="45"/>
  <c r="Y31" i="45"/>
  <c r="Y149" i="45"/>
  <c r="Y135" i="45"/>
  <c r="Y229" i="45"/>
  <c r="Y145" i="45"/>
  <c r="Y205" i="45"/>
  <c r="Y28" i="45"/>
  <c r="Y85" i="45"/>
  <c r="Y160" i="45"/>
  <c r="Y168" i="45"/>
  <c r="Y66" i="45"/>
  <c r="Y118" i="45"/>
  <c r="Y277" i="45"/>
  <c r="Y286" i="45"/>
  <c r="Y81" i="45"/>
  <c r="Y268" i="45"/>
  <c r="Y263" i="45"/>
  <c r="Y218" i="45"/>
  <c r="Y122" i="45"/>
  <c r="Y157" i="45"/>
  <c r="Y247" i="45"/>
  <c r="Y40" i="45"/>
  <c r="Y68" i="45"/>
  <c r="Y144" i="45"/>
  <c r="Y141" i="45"/>
  <c r="Y207" i="45"/>
  <c r="Y41" i="45"/>
  <c r="Y170" i="45"/>
  <c r="Y253" i="45"/>
  <c r="Y171" i="45"/>
  <c r="Y209" i="45"/>
  <c r="Y124" i="45"/>
  <c r="Y227" i="45"/>
  <c r="Y114" i="45"/>
  <c r="Y266" i="45"/>
  <c r="Y173" i="45"/>
  <c r="Y147" i="45"/>
  <c r="Y110" i="45"/>
  <c r="Y96" i="45"/>
  <c r="Y272" i="45"/>
  <c r="Y204" i="45"/>
  <c r="Y252" i="45"/>
  <c r="Y104" i="45"/>
  <c r="Y38" i="45"/>
  <c r="Y98" i="45"/>
  <c r="Y123" i="45"/>
  <c r="Y279" i="45"/>
  <c r="Y132" i="45"/>
  <c r="Y109" i="45"/>
  <c r="Y228" i="45"/>
  <c r="Y166" i="45"/>
  <c r="Y258" i="45"/>
  <c r="Y184" i="45"/>
  <c r="Y89" i="45"/>
  <c r="Y61" i="45"/>
  <c r="Y226" i="45"/>
  <c r="Y259" i="45"/>
  <c r="D45" i="20"/>
  <c r="D46" i="20" s="1"/>
  <c r="D47" i="20" s="1"/>
  <c r="F45" i="20"/>
  <c r="F46" i="20" s="1"/>
  <c r="F47" i="20" s="1"/>
  <c r="B45" i="20"/>
  <c r="B46" i="20" s="1"/>
  <c r="C45" i="20"/>
  <c r="C46" i="20" s="1"/>
  <c r="C47" i="20" s="1"/>
  <c r="E45" i="20"/>
  <c r="E46" i="20" s="1"/>
  <c r="E47" i="20" s="1"/>
  <c r="H45" i="20"/>
  <c r="H46" i="20" s="1"/>
  <c r="G45" i="20"/>
  <c r="G46" i="20" s="1"/>
  <c r="G47" i="20" s="1"/>
  <c r="Z103" i="2"/>
  <c r="Z105" i="2"/>
  <c r="AB99" i="2"/>
  <c r="AB106" i="2"/>
  <c r="AB88" i="2"/>
  <c r="Z98" i="5"/>
  <c r="Z96" i="5"/>
  <c r="AB107" i="5"/>
  <c r="AB101" i="5"/>
  <c r="AB91" i="5"/>
  <c r="Z107" i="4"/>
  <c r="Z94" i="4"/>
  <c r="Z87" i="4"/>
  <c r="AB99" i="4"/>
  <c r="AB87" i="4"/>
  <c r="AB93" i="4"/>
  <c r="AH33" i="12"/>
  <c r="AJ33" i="12" s="1"/>
  <c r="AH39" i="12"/>
  <c r="AJ39" i="12" s="1"/>
  <c r="AC102" i="7"/>
  <c r="C66" i="10"/>
  <c r="C67" i="10" s="1"/>
  <c r="AH37" i="13"/>
  <c r="AJ37" i="13" s="1"/>
  <c r="AH34" i="13"/>
  <c r="AJ34" i="13" s="1"/>
  <c r="G45" i="15"/>
  <c r="G46" i="15" s="1"/>
  <c r="G47" i="15" s="1"/>
  <c r="F45" i="15"/>
  <c r="F46" i="15" s="1"/>
  <c r="F47" i="15" s="1"/>
  <c r="D45" i="15"/>
  <c r="D46" i="15" s="1"/>
  <c r="D47" i="15" s="1"/>
  <c r="B45" i="15"/>
  <c r="B46" i="15" s="1"/>
  <c r="C45" i="15"/>
  <c r="C46" i="15" s="1"/>
  <c r="C47" i="15" s="1"/>
  <c r="E45" i="15"/>
  <c r="E46" i="15" s="1"/>
  <c r="E47" i="15" s="1"/>
  <c r="H45" i="15"/>
  <c r="H46" i="15" s="1"/>
  <c r="AH38" i="14"/>
  <c r="AJ38" i="14"/>
  <c r="AH36" i="14"/>
  <c r="AJ36" i="14" s="1"/>
  <c r="AC92" i="8"/>
  <c r="AC41" i="8"/>
  <c r="AC93" i="7"/>
  <c r="H45" i="31"/>
  <c r="H46" i="31" s="1"/>
  <c r="G45" i="31"/>
  <c r="G46" i="31" s="1"/>
  <c r="G47" i="31" s="1"/>
  <c r="E45" i="31"/>
  <c r="E46" i="31" s="1"/>
  <c r="E47" i="31" s="1"/>
  <c r="C45" i="31"/>
  <c r="C46" i="31" s="1"/>
  <c r="C47" i="31" s="1"/>
  <c r="F45" i="31"/>
  <c r="F46" i="31" s="1"/>
  <c r="F47" i="31" s="1"/>
  <c r="D45" i="31"/>
  <c r="D46" i="31" s="1"/>
  <c r="D47" i="31" s="1"/>
  <c r="B45" i="31"/>
  <c r="B46" i="31" s="1"/>
  <c r="Z91" i="2"/>
  <c r="Z98" i="2"/>
  <c r="AB104" i="2"/>
  <c r="AB84" i="2"/>
  <c r="AB98" i="2"/>
  <c r="Z93" i="5"/>
  <c r="Z100" i="5"/>
  <c r="AB102" i="5"/>
  <c r="AB88" i="5"/>
  <c r="AB106" i="5"/>
  <c r="H45" i="16"/>
  <c r="H46" i="16" s="1"/>
  <c r="B45" i="16"/>
  <c r="B46" i="16" s="1"/>
  <c r="D45" i="16"/>
  <c r="D46" i="16" s="1"/>
  <c r="D47" i="16" s="1"/>
  <c r="F45" i="16"/>
  <c r="F46" i="16" s="1"/>
  <c r="F47" i="16" s="1"/>
  <c r="G45" i="16"/>
  <c r="G46" i="16" s="1"/>
  <c r="G47" i="16" s="1"/>
  <c r="E45" i="16"/>
  <c r="E46" i="16" s="1"/>
  <c r="E47" i="16" s="1"/>
  <c r="C45" i="16"/>
  <c r="C46" i="16" s="1"/>
  <c r="C47" i="16" s="1"/>
  <c r="Z104" i="4"/>
  <c r="Z88" i="4"/>
  <c r="Z106" i="4"/>
  <c r="AB107" i="4"/>
  <c r="AB102" i="4"/>
  <c r="AB95" i="4"/>
  <c r="AH32" i="12"/>
  <c r="AJ32" i="12" s="1"/>
  <c r="AE44" i="12"/>
  <c r="AH42" i="12"/>
  <c r="AJ42" i="12" s="1"/>
  <c r="AC43" i="7"/>
  <c r="G66" i="10"/>
  <c r="G67" i="10" s="1"/>
  <c r="AH32" i="13"/>
  <c r="AJ32" i="13" s="1"/>
  <c r="AE44" i="13"/>
  <c r="AH41" i="14"/>
  <c r="AJ41" i="14" s="1"/>
  <c r="AH42" i="14"/>
  <c r="AJ42" i="14" s="1"/>
  <c r="AC40" i="7"/>
  <c r="H45" i="30"/>
  <c r="H46" i="30" s="1"/>
  <c r="C45" i="30"/>
  <c r="C46" i="30" s="1"/>
  <c r="C47" i="30" s="1"/>
  <c r="G45" i="30"/>
  <c r="G46" i="30" s="1"/>
  <c r="G47" i="30" s="1"/>
  <c r="E45" i="30"/>
  <c r="E46" i="30" s="1"/>
  <c r="E47" i="30" s="1"/>
  <c r="D45" i="30"/>
  <c r="D46" i="30" s="1"/>
  <c r="D47" i="30" s="1"/>
  <c r="B45" i="30"/>
  <c r="B46" i="30" s="1"/>
  <c r="F45" i="30"/>
  <c r="F46" i="30" s="1"/>
  <c r="F47" i="30" s="1"/>
  <c r="AC97" i="8"/>
  <c r="AC92" i="7"/>
  <c r="E45" i="18"/>
  <c r="E46" i="18" s="1"/>
  <c r="E47" i="18" s="1"/>
  <c r="C45" i="18"/>
  <c r="C46" i="18" s="1"/>
  <c r="C47" i="18" s="1"/>
  <c r="D45" i="18"/>
  <c r="D46" i="18" s="1"/>
  <c r="D47" i="18" s="1"/>
  <c r="B45" i="18"/>
  <c r="B46" i="18" s="1"/>
  <c r="H45" i="18"/>
  <c r="H46" i="18" s="1"/>
  <c r="G45" i="18"/>
  <c r="G46" i="18" s="1"/>
  <c r="G47" i="18" s="1"/>
  <c r="F45" i="18"/>
  <c r="F46" i="18" s="1"/>
  <c r="F47" i="18" s="1"/>
  <c r="AC89" i="8"/>
  <c r="AG59" i="8"/>
  <c r="AG55" i="8"/>
  <c r="AG54" i="8"/>
  <c r="AG58" i="8"/>
  <c r="AE58" i="8"/>
  <c r="AE59" i="8"/>
  <c r="AG56" i="8"/>
  <c r="AH56" i="8" s="1"/>
  <c r="AG57" i="8"/>
  <c r="AH57" i="8" s="1"/>
  <c r="Z104" i="2"/>
  <c r="Z93" i="2"/>
  <c r="Z107" i="2"/>
  <c r="AB87" i="2"/>
  <c r="AB90" i="2"/>
  <c r="Z102" i="5"/>
  <c r="Z91" i="5"/>
  <c r="Z89" i="5"/>
  <c r="AB97" i="5"/>
  <c r="AB92" i="5"/>
  <c r="Z95" i="4"/>
  <c r="Z92" i="4"/>
  <c r="Z98" i="4"/>
  <c r="AB85" i="4"/>
  <c r="AB88" i="4"/>
  <c r="AH38" i="12"/>
  <c r="AJ38" i="12" s="1"/>
  <c r="AH35" i="12"/>
  <c r="AJ35" i="12" s="1"/>
  <c r="Z108" i="6"/>
  <c r="AC88" i="6" s="1"/>
  <c r="AC99" i="6"/>
  <c r="AE99" i="6" s="1"/>
  <c r="AC98" i="6"/>
  <c r="AG91" i="19" l="1"/>
  <c r="AG102" i="19"/>
  <c r="AG95" i="19"/>
  <c r="AH95" i="19" s="1"/>
  <c r="AJ95" i="19" s="1"/>
  <c r="AG94" i="19"/>
  <c r="AH94" i="19" s="1"/>
  <c r="AJ94" i="19" s="1"/>
  <c r="AD32" i="32"/>
  <c r="H96" i="25"/>
  <c r="H44" i="25"/>
  <c r="AD84" i="30"/>
  <c r="B96" i="30"/>
  <c r="I96" i="30"/>
  <c r="H96" i="30"/>
  <c r="AM84" i="52"/>
  <c r="AM90" i="52"/>
  <c r="AM89" i="52"/>
  <c r="AM94" i="52"/>
  <c r="AM91" i="52"/>
  <c r="AM85" i="52"/>
  <c r="AM86" i="52"/>
  <c r="B44" i="25"/>
  <c r="AG42" i="25" s="1"/>
  <c r="AD32" i="25"/>
  <c r="AQ35" i="52"/>
  <c r="AR35" i="52" s="1"/>
  <c r="AQ33" i="52"/>
  <c r="AR33" i="52" s="1"/>
  <c r="AQ43" i="52"/>
  <c r="AR43" i="52" s="1"/>
  <c r="AQ34" i="52"/>
  <c r="AR34" i="52" s="1"/>
  <c r="AQ40" i="52"/>
  <c r="AR40" i="52" s="1"/>
  <c r="AQ32" i="52"/>
  <c r="AQ38" i="52"/>
  <c r="AR38" i="52" s="1"/>
  <c r="AQ42" i="52"/>
  <c r="AR42" i="52" s="1"/>
  <c r="AQ36" i="52"/>
  <c r="AR36" i="52" s="1"/>
  <c r="AQ41" i="52"/>
  <c r="AR41" i="52" s="1"/>
  <c r="AQ37" i="52"/>
  <c r="AR37" i="52" s="1"/>
  <c r="AQ39" i="52"/>
  <c r="AR39" i="52" s="1"/>
  <c r="AH84" i="22"/>
  <c r="AJ84" i="22" s="1"/>
  <c r="AE108" i="22"/>
  <c r="AH87" i="22"/>
  <c r="AJ87" i="22" s="1"/>
  <c r="AH86" i="22"/>
  <c r="AJ86" i="22" s="1"/>
  <c r="AH85" i="22"/>
  <c r="AJ85" i="22" s="1"/>
  <c r="AH102" i="22"/>
  <c r="AJ102" i="22" s="1"/>
  <c r="AH90" i="22"/>
  <c r="H97" i="22" s="1"/>
  <c r="H98" i="22" s="1"/>
  <c r="H99" i="22" s="1"/>
  <c r="AH104" i="22"/>
  <c r="AJ104" i="22" s="1"/>
  <c r="AH103" i="22"/>
  <c r="AJ103" i="22" s="1"/>
  <c r="AC8" i="5"/>
  <c r="AC9" i="5" s="1"/>
  <c r="D96" i="26"/>
  <c r="E96" i="26"/>
  <c r="F96" i="26"/>
  <c r="G96" i="26"/>
  <c r="AD84" i="26"/>
  <c r="B96" i="26"/>
  <c r="I96" i="26"/>
  <c r="F44" i="26"/>
  <c r="AE89" i="27"/>
  <c r="B44" i="26"/>
  <c r="H44" i="26"/>
  <c r="AD32" i="26"/>
  <c r="B94" i="21"/>
  <c r="B95" i="21" s="1"/>
  <c r="G44" i="26"/>
  <c r="AH96" i="19"/>
  <c r="AJ96" i="19" s="1"/>
  <c r="F94" i="21"/>
  <c r="F95" i="21" s="1"/>
  <c r="AH102" i="19"/>
  <c r="AJ102" i="19" s="1"/>
  <c r="I94" i="21"/>
  <c r="I95" i="21" s="1"/>
  <c r="AH84" i="19"/>
  <c r="AE108" i="19"/>
  <c r="AH85" i="19" s="1"/>
  <c r="C94" i="21"/>
  <c r="C95" i="21" s="1"/>
  <c r="AH101" i="19"/>
  <c r="AJ101" i="19" s="1"/>
  <c r="H97" i="20"/>
  <c r="H98" i="20" s="1"/>
  <c r="H99" i="20" s="1"/>
  <c r="AE103" i="32"/>
  <c r="AE97" i="32"/>
  <c r="AE96" i="32"/>
  <c r="AE85" i="32"/>
  <c r="AE100" i="32"/>
  <c r="AE102" i="32"/>
  <c r="AE87" i="32"/>
  <c r="AG94" i="32"/>
  <c r="AG95" i="32"/>
  <c r="AG87" i="32"/>
  <c r="AG105" i="32"/>
  <c r="AG92" i="32"/>
  <c r="AG84" i="32"/>
  <c r="AG86" i="32"/>
  <c r="AG85" i="32"/>
  <c r="AG99" i="32"/>
  <c r="AE84" i="32"/>
  <c r="AE101" i="32"/>
  <c r="AG88" i="32"/>
  <c r="AG91" i="32"/>
  <c r="AE89" i="32"/>
  <c r="AE99" i="32"/>
  <c r="AE88" i="32"/>
  <c r="AG102" i="32"/>
  <c r="AE105" i="32"/>
  <c r="AG104" i="32"/>
  <c r="AG100" i="32"/>
  <c r="AE93" i="32"/>
  <c r="AG90" i="32"/>
  <c r="AH90" i="32" s="1"/>
  <c r="AJ90" i="32" s="1"/>
  <c r="AE98" i="32"/>
  <c r="AE95" i="32"/>
  <c r="AE106" i="32"/>
  <c r="AE104" i="32"/>
  <c r="AG93" i="32"/>
  <c r="AE107" i="32"/>
  <c r="AE94" i="32"/>
  <c r="AG97" i="32"/>
  <c r="AG101" i="32"/>
  <c r="AG103" i="32"/>
  <c r="AE92" i="32"/>
  <c r="AG89" i="32"/>
  <c r="AG96" i="32"/>
  <c r="AG106" i="32"/>
  <c r="AE86" i="32"/>
  <c r="AG98" i="32"/>
  <c r="AG107" i="32"/>
  <c r="AH103" i="19"/>
  <c r="AJ103" i="19" s="1"/>
  <c r="AH87" i="19"/>
  <c r="E94" i="21"/>
  <c r="E95" i="21" s="1"/>
  <c r="AH105" i="19"/>
  <c r="AH97" i="19"/>
  <c r="AJ97" i="19" s="1"/>
  <c r="G94" i="21"/>
  <c r="G95" i="21" s="1"/>
  <c r="H94" i="21"/>
  <c r="H95" i="21" s="1"/>
  <c r="AH104" i="19"/>
  <c r="AH93" i="19"/>
  <c r="AJ93" i="19" s="1"/>
  <c r="AH99" i="19"/>
  <c r="AJ99" i="19" s="1"/>
  <c r="D94" i="21"/>
  <c r="D95" i="21" s="1"/>
  <c r="AH107" i="19"/>
  <c r="AH98" i="19"/>
  <c r="AJ98" i="19" s="1"/>
  <c r="AH86" i="19"/>
  <c r="I97" i="20"/>
  <c r="I98" i="20" s="1"/>
  <c r="E97" i="20"/>
  <c r="E98" i="20" s="1"/>
  <c r="E99" i="20" s="1"/>
  <c r="G97" i="20"/>
  <c r="G98" i="20" s="1"/>
  <c r="G99" i="20" s="1"/>
  <c r="F97" i="20"/>
  <c r="F98" i="20" s="1"/>
  <c r="F99" i="20" s="1"/>
  <c r="D97" i="20"/>
  <c r="D98" i="20" s="1"/>
  <c r="D99" i="20" s="1"/>
  <c r="B97" i="20"/>
  <c r="B98" i="20" s="1"/>
  <c r="C97" i="20"/>
  <c r="C98" i="20" s="1"/>
  <c r="C99" i="20" s="1"/>
  <c r="AH106" i="19"/>
  <c r="AH88" i="19"/>
  <c r="AH92" i="19"/>
  <c r="AJ92" i="19" s="1"/>
  <c r="B96" i="25"/>
  <c r="AD84" i="25"/>
  <c r="I96" i="25"/>
  <c r="AE42" i="19"/>
  <c r="AG32" i="19"/>
  <c r="AG33" i="19"/>
  <c r="AG43" i="19"/>
  <c r="AG35" i="19"/>
  <c r="AH35" i="19" s="1"/>
  <c r="AJ35" i="19" s="1"/>
  <c r="AG41" i="19"/>
  <c r="AG36" i="19"/>
  <c r="AH36" i="19" s="1"/>
  <c r="AJ36" i="19" s="1"/>
  <c r="AE43" i="19"/>
  <c r="AG39" i="19"/>
  <c r="AH39" i="19" s="1"/>
  <c r="AJ39" i="19" s="1"/>
  <c r="AG37" i="19"/>
  <c r="AH37" i="19" s="1"/>
  <c r="AJ37" i="19" s="1"/>
  <c r="AE34" i="19"/>
  <c r="AG38" i="19"/>
  <c r="AG40" i="19"/>
  <c r="AG42" i="19"/>
  <c r="AE33" i="19"/>
  <c r="AE41" i="19"/>
  <c r="AG34" i="19"/>
  <c r="AE32" i="19"/>
  <c r="E96" i="25"/>
  <c r="AE33" i="32"/>
  <c r="AG37" i="32"/>
  <c r="AE36" i="32"/>
  <c r="AE41" i="32"/>
  <c r="AE35" i="32"/>
  <c r="AG43" i="32"/>
  <c r="AG36" i="32"/>
  <c r="AE43" i="32"/>
  <c r="AE37" i="32"/>
  <c r="AG32" i="32"/>
  <c r="AG38" i="32"/>
  <c r="AH38" i="32" s="1"/>
  <c r="AJ38" i="32" s="1"/>
  <c r="AG40" i="32"/>
  <c r="AE34" i="32"/>
  <c r="AG42" i="32"/>
  <c r="AG41" i="32"/>
  <c r="AE42" i="32"/>
  <c r="AG39" i="32"/>
  <c r="AH39" i="32" s="1"/>
  <c r="AJ39" i="32" s="1"/>
  <c r="AG35" i="32"/>
  <c r="AG34" i="32"/>
  <c r="AE40" i="32"/>
  <c r="AE32" i="32"/>
  <c r="AG33" i="32"/>
  <c r="G96" i="25"/>
  <c r="AE40" i="25"/>
  <c r="AE32" i="25"/>
  <c r="AE42" i="25"/>
  <c r="AE33" i="25"/>
  <c r="AE41" i="25"/>
  <c r="AE34" i="25"/>
  <c r="AE35" i="25"/>
  <c r="AE43" i="25"/>
  <c r="E44" i="29"/>
  <c r="AG100" i="27"/>
  <c r="F96" i="25"/>
  <c r="AD32" i="29"/>
  <c r="D42" i="21"/>
  <c r="D43" i="21" s="1"/>
  <c r="D44" i="21" s="1"/>
  <c r="AG85" i="27"/>
  <c r="AG92" i="27"/>
  <c r="AG103" i="27"/>
  <c r="AE97" i="27"/>
  <c r="AE87" i="27"/>
  <c r="AG89" i="27"/>
  <c r="AE96" i="27"/>
  <c r="AG96" i="27"/>
  <c r="AG98" i="27"/>
  <c r="AE91" i="27"/>
  <c r="AG104" i="27"/>
  <c r="AE100" i="27"/>
  <c r="AE107" i="27"/>
  <c r="AG87" i="27"/>
  <c r="AE101" i="27"/>
  <c r="AG99" i="27"/>
  <c r="AE90" i="27"/>
  <c r="AG107" i="27"/>
  <c r="AE86" i="27"/>
  <c r="AG95" i="27"/>
  <c r="AG84" i="27"/>
  <c r="AE102" i="27"/>
  <c r="AG94" i="27"/>
  <c r="AE103" i="27"/>
  <c r="AG88" i="27"/>
  <c r="AE98" i="27"/>
  <c r="AE88" i="27"/>
  <c r="AE99" i="27"/>
  <c r="AE106" i="27"/>
  <c r="AG97" i="27"/>
  <c r="AE104" i="27"/>
  <c r="AG91" i="27"/>
  <c r="AE105" i="27"/>
  <c r="AG102" i="27"/>
  <c r="AG105" i="27"/>
  <c r="AG101" i="27"/>
  <c r="AE84" i="27"/>
  <c r="AG90" i="27"/>
  <c r="AG106" i="27"/>
  <c r="AG86" i="27"/>
  <c r="AE85" i="27"/>
  <c r="AG93" i="27"/>
  <c r="H44" i="29"/>
  <c r="G42" i="21"/>
  <c r="G43" i="21" s="1"/>
  <c r="AM87" i="29"/>
  <c r="AO87" i="29" s="1"/>
  <c r="AM89" i="29"/>
  <c r="AO89" i="29" s="1"/>
  <c r="AM103" i="29"/>
  <c r="AO103" i="29" s="1"/>
  <c r="AM97" i="29"/>
  <c r="AO97" i="29" s="1"/>
  <c r="AM98" i="29"/>
  <c r="AO98" i="29" s="1"/>
  <c r="AM86" i="29"/>
  <c r="AO86" i="29" s="1"/>
  <c r="B99" i="28"/>
  <c r="I99" i="28"/>
  <c r="AI84" i="28"/>
  <c r="AM105" i="29"/>
  <c r="AO105" i="29" s="1"/>
  <c r="AM99" i="29"/>
  <c r="AO99" i="29" s="1"/>
  <c r="AM95" i="29"/>
  <c r="AO95" i="29" s="1"/>
  <c r="AJ108" i="29"/>
  <c r="AM84" i="29"/>
  <c r="AO84" i="29" s="1"/>
  <c r="AM92" i="29"/>
  <c r="AO92" i="29" s="1"/>
  <c r="AM104" i="29"/>
  <c r="AO104" i="29" s="1"/>
  <c r="I99" i="31"/>
  <c r="AI84" i="31"/>
  <c r="B99" i="31"/>
  <c r="AM93" i="29"/>
  <c r="AO93" i="29" s="1"/>
  <c r="AM106" i="29"/>
  <c r="AO106" i="29" s="1"/>
  <c r="AM96" i="29"/>
  <c r="AO96" i="29" s="1"/>
  <c r="AM102" i="29"/>
  <c r="AO102" i="29" s="1"/>
  <c r="AM85" i="29"/>
  <c r="AO85" i="29" s="1"/>
  <c r="AM101" i="29"/>
  <c r="AO101" i="29" s="1"/>
  <c r="AM94" i="29"/>
  <c r="AO94" i="29" s="1"/>
  <c r="AM107" i="29"/>
  <c r="AO107" i="29" s="1"/>
  <c r="AM100" i="29"/>
  <c r="AO100" i="29" s="1"/>
  <c r="F42" i="21"/>
  <c r="F43" i="21" s="1"/>
  <c r="AM91" i="29"/>
  <c r="AO91" i="29" s="1"/>
  <c r="AM88" i="29"/>
  <c r="AO88" i="29" s="1"/>
  <c r="AM90" i="29"/>
  <c r="AO90" i="29" s="1"/>
  <c r="B42" i="21"/>
  <c r="B43" i="21" s="1"/>
  <c r="C42" i="21"/>
  <c r="C43" i="21" s="1"/>
  <c r="E42" i="21"/>
  <c r="E43" i="21" s="1"/>
  <c r="H42" i="21"/>
  <c r="H43" i="21" s="1"/>
  <c r="AC34" i="10"/>
  <c r="AC37" i="10"/>
  <c r="AC43" i="10"/>
  <c r="AC33" i="10"/>
  <c r="AE60" i="5"/>
  <c r="AH57" i="5" s="1"/>
  <c r="AC36" i="10"/>
  <c r="AE60" i="32"/>
  <c r="AH55" i="32" s="1"/>
  <c r="AC32" i="10"/>
  <c r="C68" i="4"/>
  <c r="AC35" i="10"/>
  <c r="AE60" i="11"/>
  <c r="AH58" i="11" s="1"/>
  <c r="AC102" i="8"/>
  <c r="AC107" i="8"/>
  <c r="AC95" i="10"/>
  <c r="AD54" i="2"/>
  <c r="G68" i="2"/>
  <c r="H100" i="51"/>
  <c r="H101" i="51" s="1"/>
  <c r="H102" i="51" s="1"/>
  <c r="B50" i="51"/>
  <c r="H50" i="51"/>
  <c r="AN32" i="51"/>
  <c r="D100" i="51"/>
  <c r="D101" i="51" s="1"/>
  <c r="D102" i="51" s="1"/>
  <c r="E100" i="51"/>
  <c r="E101" i="51" s="1"/>
  <c r="E102" i="51" s="1"/>
  <c r="G100" i="51"/>
  <c r="G101" i="51" s="1"/>
  <c r="G102" i="51" s="1"/>
  <c r="I100" i="51"/>
  <c r="I101" i="51" s="1"/>
  <c r="F100" i="51"/>
  <c r="F101" i="51" s="1"/>
  <c r="F102" i="51" s="1"/>
  <c r="B100" i="51"/>
  <c r="B101" i="51" s="1"/>
  <c r="C100" i="51"/>
  <c r="C101" i="51" s="1"/>
  <c r="C102" i="51" s="1"/>
  <c r="D97" i="34"/>
  <c r="D98" i="34" s="1"/>
  <c r="AQ38" i="50"/>
  <c r="AR38" i="50" s="1"/>
  <c r="AQ36" i="50"/>
  <c r="AR36" i="50" s="1"/>
  <c r="AQ33" i="50"/>
  <c r="AR33" i="50" s="1"/>
  <c r="AQ40" i="50"/>
  <c r="AR40" i="50" s="1"/>
  <c r="AQ42" i="50"/>
  <c r="AR42" i="50" s="1"/>
  <c r="AQ41" i="50"/>
  <c r="AR41" i="50" s="1"/>
  <c r="AQ37" i="50"/>
  <c r="AR37" i="50" s="1"/>
  <c r="AQ43" i="50"/>
  <c r="AR43" i="50" s="1"/>
  <c r="AQ32" i="50"/>
  <c r="AQ35" i="50"/>
  <c r="AR35" i="50" s="1"/>
  <c r="AQ39" i="50"/>
  <c r="AR39" i="50" s="1"/>
  <c r="AQ34" i="50"/>
  <c r="AR34" i="50" s="1"/>
  <c r="I97" i="34"/>
  <c r="I98" i="34" s="1"/>
  <c r="AQ103" i="50"/>
  <c r="AR103" i="50" s="1"/>
  <c r="AQ85" i="50"/>
  <c r="AR85" i="50" s="1"/>
  <c r="AQ105" i="50"/>
  <c r="AR105" i="50" s="1"/>
  <c r="AQ89" i="50"/>
  <c r="AR89" i="50" s="1"/>
  <c r="AQ92" i="50"/>
  <c r="AR92" i="50" s="1"/>
  <c r="AQ84" i="50"/>
  <c r="AQ90" i="50"/>
  <c r="AR90" i="50" s="1"/>
  <c r="AQ107" i="50"/>
  <c r="AR107" i="50" s="1"/>
  <c r="AQ104" i="50"/>
  <c r="AR104" i="50" s="1"/>
  <c r="AQ93" i="50"/>
  <c r="AR93" i="50" s="1"/>
  <c r="AQ91" i="50"/>
  <c r="AR91" i="50" s="1"/>
  <c r="AQ98" i="50"/>
  <c r="AR98" i="50" s="1"/>
  <c r="AQ99" i="50"/>
  <c r="AR99" i="50" s="1"/>
  <c r="AQ97" i="50"/>
  <c r="AR97" i="50" s="1"/>
  <c r="AQ100" i="50"/>
  <c r="AR100" i="50" s="1"/>
  <c r="AQ87" i="50"/>
  <c r="AR87" i="50" s="1"/>
  <c r="AQ96" i="50"/>
  <c r="AR96" i="50" s="1"/>
  <c r="AQ102" i="50"/>
  <c r="AR102" i="50" s="1"/>
  <c r="AQ88" i="50"/>
  <c r="AR88" i="50" s="1"/>
  <c r="AQ101" i="50"/>
  <c r="AR101" i="50" s="1"/>
  <c r="AQ94" i="50"/>
  <c r="AR94" i="50" s="1"/>
  <c r="AQ106" i="50"/>
  <c r="AR106" i="50" s="1"/>
  <c r="AQ95" i="50"/>
  <c r="AR95" i="50" s="1"/>
  <c r="AQ86" i="50"/>
  <c r="AR86" i="50" s="1"/>
  <c r="AC84" i="10"/>
  <c r="D47" i="34"/>
  <c r="AC42" i="8"/>
  <c r="AC97" i="10"/>
  <c r="AC87" i="10"/>
  <c r="AC103" i="10"/>
  <c r="D68" i="2"/>
  <c r="AC100" i="10"/>
  <c r="AC90" i="11"/>
  <c r="H94" i="11" s="1"/>
  <c r="H95" i="11" s="1"/>
  <c r="AC107" i="10"/>
  <c r="AC104" i="11"/>
  <c r="AC102" i="10"/>
  <c r="H42" i="11"/>
  <c r="H43" i="11" s="1"/>
  <c r="AC89" i="11"/>
  <c r="AC102" i="11"/>
  <c r="C97" i="34"/>
  <c r="C98" i="34" s="1"/>
  <c r="D42" i="11"/>
  <c r="D43" i="11" s="1"/>
  <c r="B97" i="34"/>
  <c r="B98" i="34" s="1"/>
  <c r="E97" i="34"/>
  <c r="E98" i="34" s="1"/>
  <c r="G68" i="4"/>
  <c r="H47" i="49"/>
  <c r="AI32" i="34"/>
  <c r="G97" i="34"/>
  <c r="G98" i="34" s="1"/>
  <c r="Z44" i="4"/>
  <c r="AC32" i="4" s="1"/>
  <c r="F99" i="48"/>
  <c r="C47" i="49"/>
  <c r="E47" i="34"/>
  <c r="B42" i="11"/>
  <c r="B43" i="11" s="1"/>
  <c r="B44" i="11" s="1"/>
  <c r="F47" i="34"/>
  <c r="B47" i="34"/>
  <c r="AJ40" i="34" s="1"/>
  <c r="F97" i="34"/>
  <c r="F98" i="34" s="1"/>
  <c r="D68" i="4"/>
  <c r="E42" i="11"/>
  <c r="E43" i="11" s="1"/>
  <c r="AI32" i="49"/>
  <c r="H47" i="34"/>
  <c r="G42" i="11"/>
  <c r="G43" i="11" s="1"/>
  <c r="AD54" i="4"/>
  <c r="F68" i="4"/>
  <c r="AC94" i="7"/>
  <c r="AC103" i="7"/>
  <c r="C42" i="11"/>
  <c r="C43" i="11" s="1"/>
  <c r="C44" i="11" s="1"/>
  <c r="F42" i="11"/>
  <c r="F43" i="11" s="1"/>
  <c r="AC96" i="7"/>
  <c r="F45" i="48"/>
  <c r="F46" i="48" s="1"/>
  <c r="E45" i="48"/>
  <c r="E46" i="48" s="1"/>
  <c r="C45" i="48"/>
  <c r="C46" i="48" s="1"/>
  <c r="H45" i="48"/>
  <c r="H46" i="48" s="1"/>
  <c r="D45" i="48"/>
  <c r="D46" i="48" s="1"/>
  <c r="B45" i="48"/>
  <c r="B46" i="48" s="1"/>
  <c r="G45" i="48"/>
  <c r="G46" i="48" s="1"/>
  <c r="G47" i="48" s="1"/>
  <c r="AC90" i="8"/>
  <c r="AC104" i="8"/>
  <c r="AC101" i="8"/>
  <c r="AC98" i="8"/>
  <c r="E99" i="48"/>
  <c r="AJ36" i="34"/>
  <c r="AC84" i="7"/>
  <c r="AC99" i="8"/>
  <c r="AC95" i="7"/>
  <c r="B99" i="48"/>
  <c r="AI84" i="48"/>
  <c r="I99" i="48"/>
  <c r="AC96" i="8"/>
  <c r="D99" i="48"/>
  <c r="AC38" i="8"/>
  <c r="AE56" i="9"/>
  <c r="B42" i="6"/>
  <c r="B43" i="6" s="1"/>
  <c r="AJ40" i="48"/>
  <c r="AJ38" i="48"/>
  <c r="AJ39" i="48"/>
  <c r="AC97" i="6"/>
  <c r="C68" i="10"/>
  <c r="H42" i="6"/>
  <c r="H43" i="6" s="1"/>
  <c r="AH56" i="5"/>
  <c r="AC33" i="8"/>
  <c r="AC85" i="8"/>
  <c r="AC34" i="8"/>
  <c r="AC86" i="8"/>
  <c r="AH56" i="7"/>
  <c r="AC91" i="7"/>
  <c r="AG59" i="9"/>
  <c r="AE60" i="7"/>
  <c r="AH59" i="7" s="1"/>
  <c r="AJ33" i="49"/>
  <c r="AJ34" i="49"/>
  <c r="AJ37" i="49"/>
  <c r="AC87" i="7"/>
  <c r="AH59" i="11"/>
  <c r="AH56" i="11"/>
  <c r="AE56" i="4"/>
  <c r="AE55" i="4"/>
  <c r="AE57" i="4"/>
  <c r="AE59" i="4"/>
  <c r="G42" i="6"/>
  <c r="G43" i="6" s="1"/>
  <c r="AJ39" i="34"/>
  <c r="AC32" i="9"/>
  <c r="AC97" i="7"/>
  <c r="AC106" i="7"/>
  <c r="F42" i="6"/>
  <c r="F43" i="6" s="1"/>
  <c r="H97" i="34"/>
  <c r="H98" i="34" s="1"/>
  <c r="H99" i="34" s="1"/>
  <c r="AE60" i="6"/>
  <c r="AH54" i="6" s="1"/>
  <c r="AC98" i="7"/>
  <c r="AC41" i="4"/>
  <c r="AC101" i="7"/>
  <c r="AC100" i="7"/>
  <c r="D97" i="49"/>
  <c r="D98" i="49" s="1"/>
  <c r="G97" i="49"/>
  <c r="G98" i="49" s="1"/>
  <c r="G99" i="49" s="1"/>
  <c r="F97" i="49"/>
  <c r="F98" i="49" s="1"/>
  <c r="F99" i="49" s="1"/>
  <c r="E97" i="49"/>
  <c r="E98" i="49" s="1"/>
  <c r="I97" i="49"/>
  <c r="I98" i="49" s="1"/>
  <c r="C97" i="49"/>
  <c r="C98" i="49" s="1"/>
  <c r="C99" i="49" s="1"/>
  <c r="B97" i="49"/>
  <c r="B98" i="49" s="1"/>
  <c r="AE55" i="2"/>
  <c r="D42" i="6"/>
  <c r="D43" i="6" s="1"/>
  <c r="AH58" i="7"/>
  <c r="E42" i="6"/>
  <c r="E43" i="6" s="1"/>
  <c r="AH55" i="7"/>
  <c r="AC34" i="9"/>
  <c r="AE58" i="2"/>
  <c r="AC34" i="7"/>
  <c r="AC36" i="7"/>
  <c r="C42" i="6"/>
  <c r="C43" i="6" s="1"/>
  <c r="AC87" i="9"/>
  <c r="AC84" i="9"/>
  <c r="H97" i="49"/>
  <c r="H98" i="49" s="1"/>
  <c r="AE54" i="9"/>
  <c r="AC105" i="7"/>
  <c r="AC86" i="7"/>
  <c r="AC88" i="7"/>
  <c r="AC35" i="7"/>
  <c r="AI84" i="12"/>
  <c r="AE57" i="9"/>
  <c r="AG54" i="9"/>
  <c r="AI32" i="27"/>
  <c r="AG56" i="9"/>
  <c r="AE58" i="9"/>
  <c r="AG55" i="9"/>
  <c r="AH55" i="9" s="1"/>
  <c r="AE59" i="9"/>
  <c r="AG58" i="9"/>
  <c r="AG57" i="9"/>
  <c r="AM93" i="14"/>
  <c r="AO93" i="14" s="1"/>
  <c r="AM101" i="14"/>
  <c r="AO101" i="14"/>
  <c r="AM97" i="14"/>
  <c r="AO97" i="14"/>
  <c r="AO106" i="16"/>
  <c r="AM106" i="16"/>
  <c r="AM95" i="16"/>
  <c r="AO95" i="16" s="1"/>
  <c r="AM105" i="16"/>
  <c r="AO105" i="16" s="1"/>
  <c r="AL86" i="12"/>
  <c r="AM86" i="12" s="1"/>
  <c r="AO86" i="12" s="1"/>
  <c r="AM92" i="14"/>
  <c r="AO92" i="14" s="1"/>
  <c r="AM100" i="14"/>
  <c r="AO100" i="14" s="1"/>
  <c r="AM90" i="14"/>
  <c r="AO90" i="14" s="1"/>
  <c r="AM106" i="14"/>
  <c r="AO106" i="14"/>
  <c r="AO107" i="16"/>
  <c r="AM107" i="16"/>
  <c r="AM84" i="16"/>
  <c r="AO84" i="16" s="1"/>
  <c r="AJ108" i="16"/>
  <c r="AM96" i="16"/>
  <c r="AO96" i="16" s="1"/>
  <c r="AL97" i="17"/>
  <c r="AL99" i="17"/>
  <c r="AL105" i="17"/>
  <c r="AL95" i="17"/>
  <c r="AL106" i="17"/>
  <c r="AL91" i="17"/>
  <c r="AL84" i="17"/>
  <c r="AL94" i="17"/>
  <c r="AL102" i="17"/>
  <c r="AL98" i="17"/>
  <c r="AL87" i="17"/>
  <c r="AL89" i="17"/>
  <c r="AL101" i="17"/>
  <c r="AL85" i="17"/>
  <c r="AL96" i="17"/>
  <c r="AL93" i="17"/>
  <c r="AL104" i="17"/>
  <c r="AL100" i="17"/>
  <c r="AL90" i="17"/>
  <c r="AL107" i="17"/>
  <c r="AL86" i="17"/>
  <c r="AL92" i="17"/>
  <c r="AL103" i="17"/>
  <c r="AL88" i="17"/>
  <c r="AL91" i="12"/>
  <c r="AM88" i="14"/>
  <c r="AO88" i="14" s="1"/>
  <c r="AM89" i="14"/>
  <c r="AO89" i="14" s="1"/>
  <c r="AM102" i="14"/>
  <c r="AO102" i="14"/>
  <c r="AM88" i="16"/>
  <c r="AO88" i="16" s="1"/>
  <c r="AM85" i="16"/>
  <c r="AO85" i="16" s="1"/>
  <c r="AO93" i="16"/>
  <c r="AM93" i="16"/>
  <c r="AL85" i="12"/>
  <c r="AM85" i="12" s="1"/>
  <c r="AM87" i="14"/>
  <c r="AO87" i="14" s="1"/>
  <c r="B99" i="13"/>
  <c r="I99" i="13"/>
  <c r="AI84" i="13"/>
  <c r="AM89" i="16"/>
  <c r="AO89" i="16"/>
  <c r="AM87" i="16"/>
  <c r="AO87" i="16" s="1"/>
  <c r="AO104" i="16"/>
  <c r="AM104" i="16"/>
  <c r="AM85" i="14"/>
  <c r="AO85" i="14" s="1"/>
  <c r="AL84" i="12"/>
  <c r="AM84" i="12" s="1"/>
  <c r="AO84" i="12" s="1"/>
  <c r="AM104" i="14"/>
  <c r="AO104" i="14" s="1"/>
  <c r="AM91" i="14"/>
  <c r="AO91" i="14" s="1"/>
  <c r="AL98" i="15"/>
  <c r="AL86" i="15"/>
  <c r="AL97" i="15"/>
  <c r="AL107" i="15"/>
  <c r="AL105" i="15"/>
  <c r="AL87" i="15"/>
  <c r="AL106" i="15"/>
  <c r="AL95" i="15"/>
  <c r="AL104" i="15"/>
  <c r="AL84" i="15"/>
  <c r="AL103" i="15"/>
  <c r="AL85" i="15"/>
  <c r="AL91" i="15"/>
  <c r="AL88" i="15"/>
  <c r="AL102" i="15"/>
  <c r="AL94" i="15"/>
  <c r="AL99" i="15"/>
  <c r="AL90" i="15"/>
  <c r="AL100" i="15"/>
  <c r="AL96" i="15"/>
  <c r="AL101" i="15"/>
  <c r="AL93" i="15"/>
  <c r="AL89" i="15"/>
  <c r="AL92" i="15"/>
  <c r="AO95" i="14"/>
  <c r="AM95" i="14"/>
  <c r="AO97" i="16"/>
  <c r="AM97" i="16"/>
  <c r="AO91" i="16"/>
  <c r="AM91" i="16"/>
  <c r="AM99" i="16"/>
  <c r="AO99" i="16" s="1"/>
  <c r="AM99" i="14"/>
  <c r="AO99" i="14" s="1"/>
  <c r="AL96" i="12"/>
  <c r="AM96" i="12" s="1"/>
  <c r="AO105" i="14"/>
  <c r="AM105" i="14"/>
  <c r="AM94" i="14"/>
  <c r="AO94" i="14" s="1"/>
  <c r="AM84" i="14"/>
  <c r="AJ108" i="14"/>
  <c r="AO84" i="14"/>
  <c r="AM86" i="16"/>
  <c r="AO86" i="16" s="1"/>
  <c r="AM94" i="16"/>
  <c r="AO94" i="16" s="1"/>
  <c r="AM103" i="16"/>
  <c r="AO103" i="16" s="1"/>
  <c r="AL88" i="12"/>
  <c r="AM88" i="12" s="1"/>
  <c r="AO88" i="12" s="1"/>
  <c r="AL85" i="18"/>
  <c r="AL86" i="18"/>
  <c r="AL99" i="18"/>
  <c r="AL88" i="18"/>
  <c r="AL90" i="18"/>
  <c r="AL107" i="18"/>
  <c r="AL92" i="18"/>
  <c r="AL89" i="18"/>
  <c r="AL93" i="18"/>
  <c r="AL97" i="18"/>
  <c r="AL98" i="18"/>
  <c r="AL105" i="18"/>
  <c r="AL96" i="18"/>
  <c r="AL100" i="18"/>
  <c r="AL94" i="18"/>
  <c r="AL84" i="18"/>
  <c r="AL102" i="18"/>
  <c r="AL103" i="18"/>
  <c r="AL87" i="18"/>
  <c r="AL104" i="18"/>
  <c r="AL91" i="18"/>
  <c r="AL95" i="18"/>
  <c r="AL101" i="18"/>
  <c r="AL106" i="18"/>
  <c r="AO92" i="16"/>
  <c r="AM92" i="16"/>
  <c r="AM102" i="16"/>
  <c r="AO102" i="16" s="1"/>
  <c r="AM101" i="16"/>
  <c r="AO101" i="16"/>
  <c r="AM96" i="14"/>
  <c r="AO96" i="14" s="1"/>
  <c r="I99" i="12"/>
  <c r="AL89" i="12" s="1"/>
  <c r="AM98" i="14"/>
  <c r="AO98" i="14" s="1"/>
  <c r="AO100" i="16"/>
  <c r="AM100" i="16"/>
  <c r="AM90" i="16"/>
  <c r="AM98" i="16"/>
  <c r="AO98" i="16"/>
  <c r="AM107" i="14"/>
  <c r="AO107" i="14" s="1"/>
  <c r="AC40" i="9"/>
  <c r="AC102" i="9"/>
  <c r="AC104" i="9"/>
  <c r="AC106" i="9"/>
  <c r="AC93" i="9"/>
  <c r="AC89" i="9"/>
  <c r="AC101" i="9"/>
  <c r="AC107" i="9"/>
  <c r="AC95" i="9"/>
  <c r="AC94" i="9"/>
  <c r="AC92" i="9"/>
  <c r="Z44" i="5"/>
  <c r="AC39" i="5" s="1"/>
  <c r="AC88" i="9"/>
  <c r="AC91" i="9"/>
  <c r="G10" i="40"/>
  <c r="G9" i="40"/>
  <c r="F9" i="40" s="1"/>
  <c r="E9" i="40" s="1"/>
  <c r="AI32" i="22"/>
  <c r="AC103" i="9"/>
  <c r="AC105" i="9"/>
  <c r="AC43" i="9"/>
  <c r="AC97" i="9"/>
  <c r="AC96" i="9"/>
  <c r="AC98" i="9"/>
  <c r="AC99" i="9"/>
  <c r="AI32" i="30"/>
  <c r="AI32" i="15"/>
  <c r="AI32" i="20"/>
  <c r="AC100" i="9"/>
  <c r="AC90" i="9"/>
  <c r="AI32" i="28"/>
  <c r="AD54" i="10"/>
  <c r="AI32" i="31"/>
  <c r="AI32" i="16"/>
  <c r="H35" i="39"/>
  <c r="G8" i="45" s="1"/>
  <c r="E9" i="39"/>
  <c r="H47" i="30"/>
  <c r="B47" i="30"/>
  <c r="AC8" i="2"/>
  <c r="AC9" i="2" s="1"/>
  <c r="AC32" i="7"/>
  <c r="B47" i="22"/>
  <c r="H47" i="22"/>
  <c r="AC35" i="9"/>
  <c r="AC103" i="8"/>
  <c r="AC106" i="8"/>
  <c r="AC39" i="8"/>
  <c r="AC93" i="8"/>
  <c r="AC37" i="9"/>
  <c r="AD5" i="8"/>
  <c r="AD6" i="8"/>
  <c r="AD25" i="8"/>
  <c r="AD9" i="8"/>
  <c r="AD24" i="8"/>
  <c r="AD23" i="8"/>
  <c r="AD14" i="8"/>
  <c r="AD19" i="8"/>
  <c r="AD11" i="8"/>
  <c r="AD16" i="8"/>
  <c r="AD10" i="8"/>
  <c r="AD17" i="8"/>
  <c r="AD20" i="8"/>
  <c r="AD15" i="8"/>
  <c r="AD8" i="8"/>
  <c r="AD7" i="8"/>
  <c r="AD26" i="8"/>
  <c r="AD22" i="8"/>
  <c r="AD3" i="8"/>
  <c r="AD4" i="8"/>
  <c r="AD12" i="8"/>
  <c r="AD18" i="8"/>
  <c r="AD27" i="8"/>
  <c r="AD21" i="8"/>
  <c r="AD13" i="8"/>
  <c r="AC99" i="7"/>
  <c r="AC42" i="4"/>
  <c r="AC36" i="9"/>
  <c r="AC38" i="7"/>
  <c r="AI32" i="18"/>
  <c r="AD16" i="7"/>
  <c r="AD15" i="7"/>
  <c r="AD9" i="7"/>
  <c r="AD14" i="7"/>
  <c r="AD24" i="7"/>
  <c r="AD5" i="7"/>
  <c r="AD12" i="7"/>
  <c r="AD13" i="7"/>
  <c r="AD11" i="7"/>
  <c r="AD3" i="7"/>
  <c r="AD20" i="7"/>
  <c r="AD22" i="7"/>
  <c r="AD26" i="7"/>
  <c r="AD7" i="7"/>
  <c r="AD17" i="7"/>
  <c r="AD8" i="7"/>
  <c r="AD6" i="7"/>
  <c r="AD27" i="7"/>
  <c r="AD23" i="7"/>
  <c r="AD10" i="7"/>
  <c r="AD4" i="7"/>
  <c r="AD19" i="7"/>
  <c r="AD25" i="7"/>
  <c r="AD21" i="7"/>
  <c r="AD18" i="7"/>
  <c r="AC84" i="8"/>
  <c r="G11" i="40"/>
  <c r="D12" i="40"/>
  <c r="B47" i="28"/>
  <c r="H47" i="28"/>
  <c r="AC32" i="8"/>
  <c r="AC37" i="7"/>
  <c r="AH54" i="8"/>
  <c r="AE60" i="8"/>
  <c r="AH59" i="8" s="1"/>
  <c r="H47" i="18"/>
  <c r="B47" i="18"/>
  <c r="AD16" i="9"/>
  <c r="AD21" i="9"/>
  <c r="AD15" i="9"/>
  <c r="AD14" i="9"/>
  <c r="AD4" i="9"/>
  <c r="AD5" i="9"/>
  <c r="AD23" i="9"/>
  <c r="AD6" i="9"/>
  <c r="AD17" i="9"/>
  <c r="AD12" i="9"/>
  <c r="AD9" i="9"/>
  <c r="AD11" i="9"/>
  <c r="AD8" i="9"/>
  <c r="AD13" i="9"/>
  <c r="AD20" i="9"/>
  <c r="AD27" i="9"/>
  <c r="AD24" i="9"/>
  <c r="AD18" i="9"/>
  <c r="AD10" i="9"/>
  <c r="AD3" i="9"/>
  <c r="AD25" i="9"/>
  <c r="AD19" i="9"/>
  <c r="AD22" i="9"/>
  <c r="AD26" i="9"/>
  <c r="AD7" i="9"/>
  <c r="AD6" i="4"/>
  <c r="AD11" i="4"/>
  <c r="AD7" i="4"/>
  <c r="AD23" i="4"/>
  <c r="AD24" i="4"/>
  <c r="AD14" i="4"/>
  <c r="AD26" i="4"/>
  <c r="AD21" i="4"/>
  <c r="AD8" i="4"/>
  <c r="AD19" i="4"/>
  <c r="AD12" i="4"/>
  <c r="AD9" i="4"/>
  <c r="AD3" i="4"/>
  <c r="AD18" i="4"/>
  <c r="AD16" i="4"/>
  <c r="AD13" i="4"/>
  <c r="AD27" i="4"/>
  <c r="AD25" i="4"/>
  <c r="AD5" i="4"/>
  <c r="AD10" i="4"/>
  <c r="AD20" i="4"/>
  <c r="AD17" i="4"/>
  <c r="AD4" i="4"/>
  <c r="AD22" i="4"/>
  <c r="AD15" i="4"/>
  <c r="AC105" i="8"/>
  <c r="AC42" i="9"/>
  <c r="AH58" i="5"/>
  <c r="AH59" i="5"/>
  <c r="AH55" i="11"/>
  <c r="AH54" i="11"/>
  <c r="B47" i="31"/>
  <c r="H47" i="31"/>
  <c r="AC42" i="7"/>
  <c r="E68" i="10"/>
  <c r="H47" i="27"/>
  <c r="B47" i="27"/>
  <c r="Z108" i="2"/>
  <c r="AC91" i="2" s="1"/>
  <c r="AI32" i="17"/>
  <c r="AC35" i="4"/>
  <c r="AC104" i="7"/>
  <c r="G68" i="10"/>
  <c r="H47" i="20"/>
  <c r="B47" i="20"/>
  <c r="AC95" i="8"/>
  <c r="AC84" i="5"/>
  <c r="Z108" i="5"/>
  <c r="AC90" i="5" s="1"/>
  <c r="Z108" i="4"/>
  <c r="AC86" i="4" s="1"/>
  <c r="Z44" i="2"/>
  <c r="AC32" i="2" s="1"/>
  <c r="AC38" i="4"/>
  <c r="B47" i="17"/>
  <c r="H47" i="17"/>
  <c r="AC41" i="7"/>
  <c r="AC107" i="7"/>
  <c r="AC38" i="9"/>
  <c r="AG54" i="2"/>
  <c r="AG58" i="2"/>
  <c r="AE59" i="2"/>
  <c r="AG55" i="2"/>
  <c r="AE54" i="2"/>
  <c r="AG59" i="2"/>
  <c r="AG56" i="2"/>
  <c r="AG57" i="2"/>
  <c r="AH57" i="2" s="1"/>
  <c r="F45" i="13"/>
  <c r="F46" i="13" s="1"/>
  <c r="F47" i="13" s="1"/>
  <c r="G45" i="13"/>
  <c r="G46" i="13" s="1"/>
  <c r="G47" i="13" s="1"/>
  <c r="C45" i="13"/>
  <c r="C46" i="13" s="1"/>
  <c r="C47" i="13" s="1"/>
  <c r="D45" i="13"/>
  <c r="D46" i="13" s="1"/>
  <c r="D47" i="13" s="1"/>
  <c r="E45" i="13"/>
  <c r="E46" i="13" s="1"/>
  <c r="E47" i="13" s="1"/>
  <c r="B45" i="13"/>
  <c r="B46" i="13" s="1"/>
  <c r="H45" i="13"/>
  <c r="H46" i="13" s="1"/>
  <c r="D45" i="12"/>
  <c r="D46" i="12" s="1"/>
  <c r="D47" i="12" s="1"/>
  <c r="H45" i="12"/>
  <c r="H46" i="12" s="1"/>
  <c r="E45" i="12"/>
  <c r="E46" i="12" s="1"/>
  <c r="E47" i="12" s="1"/>
  <c r="C45" i="12"/>
  <c r="C46" i="12" s="1"/>
  <c r="C47" i="12" s="1"/>
  <c r="B45" i="12"/>
  <c r="B46" i="12" s="1"/>
  <c r="G45" i="12"/>
  <c r="G46" i="12" s="1"/>
  <c r="G47" i="12" s="1"/>
  <c r="F45" i="12"/>
  <c r="F46" i="12" s="1"/>
  <c r="F47" i="12" s="1"/>
  <c r="H47" i="16"/>
  <c r="B47" i="16"/>
  <c r="H47" i="15"/>
  <c r="B47" i="15"/>
  <c r="B68" i="10"/>
  <c r="F68" i="10"/>
  <c r="AD19" i="5"/>
  <c r="AD6" i="5"/>
  <c r="AD4" i="5"/>
  <c r="AD23" i="5"/>
  <c r="AD16" i="5"/>
  <c r="AD11" i="5"/>
  <c r="AD13" i="5"/>
  <c r="AD8" i="5"/>
  <c r="AD9" i="5"/>
  <c r="AD7" i="5"/>
  <c r="AD26" i="5"/>
  <c r="AD24" i="5"/>
  <c r="AD25" i="5"/>
  <c r="AD10" i="5"/>
  <c r="AD3" i="5"/>
  <c r="AD12" i="5"/>
  <c r="AD20" i="5"/>
  <c r="AD27" i="5"/>
  <c r="AD22" i="5"/>
  <c r="AD15" i="5"/>
  <c r="AD17" i="5"/>
  <c r="AD5" i="5"/>
  <c r="AD14" i="5"/>
  <c r="AD18" i="5"/>
  <c r="AD21" i="5"/>
  <c r="AC94" i="8"/>
  <c r="E45" i="14"/>
  <c r="E46" i="14" s="1"/>
  <c r="E47" i="14" s="1"/>
  <c r="B45" i="14"/>
  <c r="B46" i="14" s="1"/>
  <c r="H45" i="14"/>
  <c r="H46" i="14" s="1"/>
  <c r="C45" i="14"/>
  <c r="C46" i="14" s="1"/>
  <c r="C47" i="14" s="1"/>
  <c r="D45" i="14"/>
  <c r="D46" i="14" s="1"/>
  <c r="D47" i="14" s="1"/>
  <c r="G45" i="14"/>
  <c r="G46" i="14" s="1"/>
  <c r="G47" i="14" s="1"/>
  <c r="F45" i="14"/>
  <c r="F46" i="14" s="1"/>
  <c r="F47" i="14" s="1"/>
  <c r="D68" i="10"/>
  <c r="AC100" i="8"/>
  <c r="AC89" i="7"/>
  <c r="G10" i="39"/>
  <c r="F10" i="39" s="1"/>
  <c r="D11" i="39"/>
  <c r="AC39" i="9"/>
  <c r="AC90" i="6"/>
  <c r="AC96" i="6"/>
  <c r="AC94" i="6"/>
  <c r="AC93" i="6"/>
  <c r="AC100" i="6"/>
  <c r="AC91" i="6"/>
  <c r="AC92" i="6"/>
  <c r="AC95" i="6"/>
  <c r="AC101" i="6"/>
  <c r="AC107" i="6"/>
  <c r="AC103" i="6"/>
  <c r="AC105" i="6"/>
  <c r="AC86" i="6"/>
  <c r="AC89" i="6"/>
  <c r="AC106" i="6"/>
  <c r="AC84" i="6"/>
  <c r="AC104" i="6"/>
  <c r="AC102" i="6"/>
  <c r="AC85" i="6"/>
  <c r="AC87" i="6"/>
  <c r="BD13" i="33"/>
  <c r="X5" i="33"/>
  <c r="BD25" i="33"/>
  <c r="X26" i="33"/>
  <c r="X9" i="33"/>
  <c r="X19" i="33"/>
  <c r="BD8" i="33"/>
  <c r="X29" i="33"/>
  <c r="BD16" i="33"/>
  <c r="X28" i="33"/>
  <c r="X21" i="33"/>
  <c r="BD27" i="33"/>
  <c r="X23" i="33"/>
  <c r="BD24" i="33"/>
  <c r="X8" i="33"/>
  <c r="BD29" i="33"/>
  <c r="X16" i="33"/>
  <c r="BD28" i="33"/>
  <c r="BD21" i="33"/>
  <c r="X27" i="33"/>
  <c r="BD20" i="33"/>
  <c r="BD11" i="33"/>
  <c r="X12" i="33"/>
  <c r="BD6" i="33"/>
  <c r="X10" i="33"/>
  <c r="BD15" i="33"/>
  <c r="X18" i="33"/>
  <c r="X14" i="33"/>
  <c r="X20" i="33"/>
  <c r="X11" i="33"/>
  <c r="BD12" i="33"/>
  <c r="X6" i="33"/>
  <c r="BD10" i="33"/>
  <c r="X15" i="33"/>
  <c r="BD14" i="33"/>
  <c r="BD7" i="33"/>
  <c r="BD18" i="33"/>
  <c r="BD17" i="33"/>
  <c r="BD22" i="33"/>
  <c r="X24" i="33"/>
  <c r="X7" i="33"/>
  <c r="X17" i="33"/>
  <c r="BD23" i="33"/>
  <c r="X13" i="33"/>
  <c r="BD5" i="33"/>
  <c r="X25" i="33"/>
  <c r="BD26" i="33"/>
  <c r="BD9" i="33"/>
  <c r="BD19" i="33"/>
  <c r="X22" i="33"/>
  <c r="AG39" i="25" l="1"/>
  <c r="AH39" i="25" s="1"/>
  <c r="AJ39" i="25" s="1"/>
  <c r="AG41" i="25"/>
  <c r="AG36" i="25"/>
  <c r="AG32" i="25"/>
  <c r="AG35" i="25"/>
  <c r="AG40" i="25"/>
  <c r="AG33" i="25"/>
  <c r="AG34" i="25"/>
  <c r="AG37" i="25"/>
  <c r="AH37" i="25" s="1"/>
  <c r="AJ37" i="25" s="1"/>
  <c r="AG43" i="25"/>
  <c r="AG38" i="25"/>
  <c r="AH38" i="25" s="1"/>
  <c r="AJ38" i="25" s="1"/>
  <c r="H96" i="21"/>
  <c r="AH91" i="19"/>
  <c r="AH90" i="19"/>
  <c r="G100" i="52"/>
  <c r="G101" i="52" s="1"/>
  <c r="G102" i="52" s="1"/>
  <c r="F100" i="52"/>
  <c r="F101" i="52" s="1"/>
  <c r="F102" i="52" s="1"/>
  <c r="E100" i="52"/>
  <c r="E101" i="52" s="1"/>
  <c r="E102" i="52" s="1"/>
  <c r="C100" i="52"/>
  <c r="C101" i="52" s="1"/>
  <c r="C102" i="52" s="1"/>
  <c r="D100" i="52"/>
  <c r="D101" i="52" s="1"/>
  <c r="D102" i="52" s="1"/>
  <c r="B100" i="52"/>
  <c r="B101" i="52" s="1"/>
  <c r="I100" i="52"/>
  <c r="I101" i="52" s="1"/>
  <c r="AH89" i="19"/>
  <c r="B97" i="19" s="1"/>
  <c r="B98" i="19" s="1"/>
  <c r="AG105" i="30"/>
  <c r="AH105" i="30" s="1"/>
  <c r="AJ105" i="30" s="1"/>
  <c r="AG87" i="30"/>
  <c r="AG104" i="30"/>
  <c r="AH104" i="30" s="1"/>
  <c r="AJ104" i="30" s="1"/>
  <c r="AG102" i="30"/>
  <c r="AH102" i="30" s="1"/>
  <c r="AJ102" i="30" s="1"/>
  <c r="AG107" i="30"/>
  <c r="AG91" i="30"/>
  <c r="AG93" i="30"/>
  <c r="AG84" i="30"/>
  <c r="AG99" i="30"/>
  <c r="AH99" i="30" s="1"/>
  <c r="AJ99" i="30" s="1"/>
  <c r="AG96" i="30"/>
  <c r="AH96" i="30" s="1"/>
  <c r="AJ96" i="30" s="1"/>
  <c r="AG88" i="30"/>
  <c r="AG90" i="30"/>
  <c r="AG106" i="30"/>
  <c r="AH106" i="30" s="1"/>
  <c r="AJ106" i="30" s="1"/>
  <c r="AG94" i="30"/>
  <c r="AG86" i="30"/>
  <c r="AG97" i="30"/>
  <c r="AH97" i="30" s="1"/>
  <c r="AJ97" i="30" s="1"/>
  <c r="AG92" i="30"/>
  <c r="AG100" i="30"/>
  <c r="AH100" i="30" s="1"/>
  <c r="AJ100" i="30" s="1"/>
  <c r="AG85" i="30"/>
  <c r="AG101" i="30"/>
  <c r="AH101" i="30" s="1"/>
  <c r="AJ101" i="30" s="1"/>
  <c r="AG95" i="30"/>
  <c r="AH95" i="30" s="1"/>
  <c r="AJ95" i="30" s="1"/>
  <c r="AG98" i="30"/>
  <c r="AH98" i="30" s="1"/>
  <c r="AJ98" i="30" s="1"/>
  <c r="AG103" i="30"/>
  <c r="AH103" i="30" s="1"/>
  <c r="AJ103" i="30" s="1"/>
  <c r="AG89" i="30"/>
  <c r="AE93" i="30"/>
  <c r="AE85" i="30"/>
  <c r="AE90" i="30"/>
  <c r="AE94" i="30"/>
  <c r="AE86" i="30"/>
  <c r="AE91" i="30"/>
  <c r="AE87" i="30"/>
  <c r="AE88" i="30"/>
  <c r="AE107" i="30"/>
  <c r="AE92" i="30"/>
  <c r="AE84" i="30"/>
  <c r="AE89" i="30"/>
  <c r="H100" i="52"/>
  <c r="H101" i="52" s="1"/>
  <c r="AR32" i="52"/>
  <c r="AO44" i="52"/>
  <c r="AJ90" i="22"/>
  <c r="G97" i="22"/>
  <c r="G98" i="22" s="1"/>
  <c r="G99" i="22" s="1"/>
  <c r="D97" i="22"/>
  <c r="D98" i="22" s="1"/>
  <c r="D99" i="22" s="1"/>
  <c r="F97" i="22"/>
  <c r="F98" i="22" s="1"/>
  <c r="F99" i="22" s="1"/>
  <c r="C97" i="22"/>
  <c r="C98" i="22" s="1"/>
  <c r="C99" i="22" s="1"/>
  <c r="B97" i="22"/>
  <c r="B98" i="22" s="1"/>
  <c r="E97" i="22"/>
  <c r="E98" i="22" s="1"/>
  <c r="E99" i="22" s="1"/>
  <c r="I97" i="22"/>
  <c r="I98" i="22" s="1"/>
  <c r="AG39" i="29"/>
  <c r="AG101" i="26"/>
  <c r="AH101" i="26" s="1"/>
  <c r="AJ101" i="26" s="1"/>
  <c r="AE87" i="26"/>
  <c r="AG97" i="26"/>
  <c r="AH97" i="26" s="1"/>
  <c r="AJ97" i="26" s="1"/>
  <c r="AG96" i="26"/>
  <c r="AE89" i="26"/>
  <c r="AG105" i="26"/>
  <c r="AG90" i="26"/>
  <c r="AE103" i="26"/>
  <c r="AG107" i="26"/>
  <c r="AE84" i="26"/>
  <c r="AE90" i="26"/>
  <c r="AG84" i="26"/>
  <c r="AE86" i="26"/>
  <c r="AG98" i="26"/>
  <c r="AH98" i="26" s="1"/>
  <c r="AJ98" i="26" s="1"/>
  <c r="AE104" i="26"/>
  <c r="AE93" i="26"/>
  <c r="AG93" i="26"/>
  <c r="AG104" i="26"/>
  <c r="AE91" i="26"/>
  <c r="AG87" i="26"/>
  <c r="AE107" i="26"/>
  <c r="AG94" i="26"/>
  <c r="AE96" i="26"/>
  <c r="AG102" i="26"/>
  <c r="AH102" i="26" s="1"/>
  <c r="AJ102" i="26" s="1"/>
  <c r="AE88" i="26"/>
  <c r="AG86" i="26"/>
  <c r="AE85" i="26"/>
  <c r="AG85" i="26"/>
  <c r="AE94" i="26"/>
  <c r="AG99" i="26"/>
  <c r="AH99" i="26" s="1"/>
  <c r="AJ99" i="26" s="1"/>
  <c r="AG92" i="26"/>
  <c r="AG95" i="26"/>
  <c r="AG91" i="26"/>
  <c r="AE95" i="26"/>
  <c r="AG89" i="26"/>
  <c r="AE106" i="26"/>
  <c r="AG88" i="26"/>
  <c r="AE92" i="26"/>
  <c r="AG100" i="26"/>
  <c r="AH100" i="26" s="1"/>
  <c r="AJ100" i="26" s="1"/>
  <c r="AG103" i="26"/>
  <c r="AE105" i="26"/>
  <c r="AG106" i="26"/>
  <c r="D96" i="21"/>
  <c r="AE32" i="26"/>
  <c r="AG37" i="26"/>
  <c r="AH37" i="26" s="1"/>
  <c r="AJ37" i="26" s="1"/>
  <c r="AG34" i="26"/>
  <c r="AG35" i="26"/>
  <c r="AH35" i="26" s="1"/>
  <c r="AJ35" i="26" s="1"/>
  <c r="AG42" i="26"/>
  <c r="AG36" i="26"/>
  <c r="AH36" i="26" s="1"/>
  <c r="AJ36" i="26" s="1"/>
  <c r="AG38" i="26"/>
  <c r="AH38" i="26" s="1"/>
  <c r="AJ38" i="26" s="1"/>
  <c r="AG41" i="26"/>
  <c r="AG40" i="26"/>
  <c r="AH40" i="26" s="1"/>
  <c r="AJ40" i="26" s="1"/>
  <c r="AE41" i="26"/>
  <c r="AG43" i="26"/>
  <c r="AE33" i="26"/>
  <c r="AE42" i="26"/>
  <c r="AG33" i="26"/>
  <c r="AE43" i="26"/>
  <c r="AG39" i="26"/>
  <c r="AH39" i="26" s="1"/>
  <c r="AJ39" i="26" s="1"/>
  <c r="AE34" i="26"/>
  <c r="AG32" i="26"/>
  <c r="AE42" i="29"/>
  <c r="I97" i="19"/>
  <c r="I98" i="19" s="1"/>
  <c r="C97" i="19"/>
  <c r="C98" i="19" s="1"/>
  <c r="C99" i="19" s="1"/>
  <c r="D97" i="19"/>
  <c r="D98" i="19" s="1"/>
  <c r="D99" i="19" s="1"/>
  <c r="F96" i="21"/>
  <c r="AI84" i="20"/>
  <c r="B99" i="20"/>
  <c r="I99" i="20"/>
  <c r="AH91" i="32"/>
  <c r="AJ91" i="32" s="1"/>
  <c r="AH92" i="32"/>
  <c r="AJ92" i="32" s="1"/>
  <c r="G42" i="10"/>
  <c r="G43" i="10" s="1"/>
  <c r="G44" i="10" s="1"/>
  <c r="E96" i="21"/>
  <c r="AG41" i="29"/>
  <c r="AG36" i="29"/>
  <c r="AH89" i="32"/>
  <c r="AJ89" i="32" s="1"/>
  <c r="AE108" i="32"/>
  <c r="AH100" i="32" s="1"/>
  <c r="C96" i="21"/>
  <c r="AD84" i="21"/>
  <c r="G96" i="21"/>
  <c r="I96" i="21"/>
  <c r="B96" i="21"/>
  <c r="AE36" i="29"/>
  <c r="AE108" i="27"/>
  <c r="AH90" i="27" s="1"/>
  <c r="AG43" i="29"/>
  <c r="AG42" i="29"/>
  <c r="AE43" i="29"/>
  <c r="AE44" i="32"/>
  <c r="AH32" i="32" s="1"/>
  <c r="F42" i="10"/>
  <c r="F43" i="10" s="1"/>
  <c r="F44" i="10" s="1"/>
  <c r="AH95" i="27"/>
  <c r="AJ95" i="27" s="1"/>
  <c r="AE41" i="29"/>
  <c r="AG32" i="29"/>
  <c r="AH32" i="29" s="1"/>
  <c r="AH40" i="32"/>
  <c r="AJ40" i="32" s="1"/>
  <c r="AH40" i="19"/>
  <c r="AJ40" i="19" s="1"/>
  <c r="AG99" i="25"/>
  <c r="AG38" i="29"/>
  <c r="AE38" i="29"/>
  <c r="AH38" i="19"/>
  <c r="AJ38" i="19" s="1"/>
  <c r="AH93" i="27"/>
  <c r="AJ93" i="27" s="1"/>
  <c r="AH92" i="27"/>
  <c r="AJ92" i="27" s="1"/>
  <c r="AE39" i="29"/>
  <c r="AE37" i="29"/>
  <c r="AH37" i="32"/>
  <c r="AJ37" i="32" s="1"/>
  <c r="AG93" i="25"/>
  <c r="AG97" i="25"/>
  <c r="AG100" i="25"/>
  <c r="AG106" i="25"/>
  <c r="AG88" i="25"/>
  <c r="AG104" i="25"/>
  <c r="AG91" i="25"/>
  <c r="AG84" i="25"/>
  <c r="AG86" i="25"/>
  <c r="AG96" i="25"/>
  <c r="AG89" i="25"/>
  <c r="AG102" i="25"/>
  <c r="AG90" i="25"/>
  <c r="AG101" i="25"/>
  <c r="AG85" i="25"/>
  <c r="AG98" i="25"/>
  <c r="AG94" i="25"/>
  <c r="AG95" i="25"/>
  <c r="AG87" i="25"/>
  <c r="AG103" i="25"/>
  <c r="AG107" i="25"/>
  <c r="AG105" i="25"/>
  <c r="AG92" i="25"/>
  <c r="AE89" i="25"/>
  <c r="AE93" i="25"/>
  <c r="AE104" i="25"/>
  <c r="AE105" i="25"/>
  <c r="AE101" i="25"/>
  <c r="AE87" i="25"/>
  <c r="AE94" i="25"/>
  <c r="AE91" i="25"/>
  <c r="AE102" i="25"/>
  <c r="AE90" i="25"/>
  <c r="AE92" i="25"/>
  <c r="AE107" i="25"/>
  <c r="AE106" i="25"/>
  <c r="AE100" i="25"/>
  <c r="AE86" i="25"/>
  <c r="AE88" i="25"/>
  <c r="AE85" i="25"/>
  <c r="AE103" i="25"/>
  <c r="AE84" i="25"/>
  <c r="AG37" i="29"/>
  <c r="AE44" i="19"/>
  <c r="AH42" i="19" s="1"/>
  <c r="AG35" i="29"/>
  <c r="AG33" i="29"/>
  <c r="AH33" i="29" s="1"/>
  <c r="AJ33" i="29" s="1"/>
  <c r="AE40" i="29"/>
  <c r="AE95" i="25"/>
  <c r="AH94" i="27"/>
  <c r="AJ94" i="27" s="1"/>
  <c r="AG34" i="29"/>
  <c r="AH34" i="29" s="1"/>
  <c r="AJ34" i="29" s="1"/>
  <c r="AG40" i="29"/>
  <c r="AH36" i="25"/>
  <c r="AJ36" i="25" s="1"/>
  <c r="AE44" i="25"/>
  <c r="AG54" i="4"/>
  <c r="AL94" i="28"/>
  <c r="AL89" i="28"/>
  <c r="AL92" i="28"/>
  <c r="AL97" i="28"/>
  <c r="AL105" i="28"/>
  <c r="AL86" i="28"/>
  <c r="AL88" i="28"/>
  <c r="AL91" i="28"/>
  <c r="AL107" i="28"/>
  <c r="AL87" i="28"/>
  <c r="AL104" i="28"/>
  <c r="AL99" i="28"/>
  <c r="AL106" i="28"/>
  <c r="AL103" i="28"/>
  <c r="AL96" i="28"/>
  <c r="AL90" i="28"/>
  <c r="AL84" i="28"/>
  <c r="AL101" i="28"/>
  <c r="AL100" i="28"/>
  <c r="AL93" i="28"/>
  <c r="AL95" i="28"/>
  <c r="AL98" i="28"/>
  <c r="AL102" i="28"/>
  <c r="AL85" i="28"/>
  <c r="AL36" i="49"/>
  <c r="E44" i="21"/>
  <c r="H100" i="29"/>
  <c r="H101" i="29" s="1"/>
  <c r="H102" i="29" s="1"/>
  <c r="D100" i="29"/>
  <c r="D101" i="29" s="1"/>
  <c r="D102" i="29" s="1"/>
  <c r="F100" i="29"/>
  <c r="F101" i="29" s="1"/>
  <c r="F102" i="29" s="1"/>
  <c r="E100" i="29"/>
  <c r="E101" i="29" s="1"/>
  <c r="E102" i="29" s="1"/>
  <c r="G100" i="29"/>
  <c r="G101" i="29" s="1"/>
  <c r="G102" i="29" s="1"/>
  <c r="I100" i="29"/>
  <c r="I101" i="29" s="1"/>
  <c r="C100" i="29"/>
  <c r="C101" i="29" s="1"/>
  <c r="C102" i="29" s="1"/>
  <c r="B100" i="29"/>
  <c r="B101" i="29" s="1"/>
  <c r="AL85" i="31"/>
  <c r="AL107" i="31"/>
  <c r="AL97" i="31"/>
  <c r="AL89" i="31"/>
  <c r="AL93" i="31"/>
  <c r="AL96" i="31"/>
  <c r="AL87" i="31"/>
  <c r="AL104" i="31"/>
  <c r="AL84" i="31"/>
  <c r="AL103" i="31"/>
  <c r="AL86" i="31"/>
  <c r="AL98" i="31"/>
  <c r="AL105" i="31"/>
  <c r="AL100" i="31"/>
  <c r="AL90" i="31"/>
  <c r="AL94" i="31"/>
  <c r="AL91" i="31"/>
  <c r="AL101" i="31"/>
  <c r="AL102" i="31"/>
  <c r="AL99" i="31"/>
  <c r="AL92" i="31"/>
  <c r="AL95" i="31"/>
  <c r="AL106" i="31"/>
  <c r="AL88" i="31"/>
  <c r="C44" i="21"/>
  <c r="B42" i="10"/>
  <c r="B43" i="10" s="1"/>
  <c r="B44" i="10" s="1"/>
  <c r="AD32" i="21"/>
  <c r="H44" i="21"/>
  <c r="B44" i="21"/>
  <c r="D42" i="10"/>
  <c r="D43" i="10" s="1"/>
  <c r="D44" i="10" s="1"/>
  <c r="G44" i="21"/>
  <c r="C42" i="10"/>
  <c r="C43" i="10" s="1"/>
  <c r="C44" i="10" s="1"/>
  <c r="F44" i="21"/>
  <c r="AG57" i="4"/>
  <c r="H42" i="10"/>
  <c r="H43" i="10" s="1"/>
  <c r="AG58" i="4"/>
  <c r="AH58" i="4" s="1"/>
  <c r="AG56" i="4"/>
  <c r="AH56" i="32"/>
  <c r="AH59" i="32"/>
  <c r="E42" i="10"/>
  <c r="E43" i="10" s="1"/>
  <c r="E44" i="10" s="1"/>
  <c r="AH54" i="32"/>
  <c r="AG55" i="4"/>
  <c r="AC34" i="4"/>
  <c r="AC33" i="4"/>
  <c r="H94" i="10"/>
  <c r="H95" i="10" s="1"/>
  <c r="H96" i="10" s="1"/>
  <c r="G94" i="10"/>
  <c r="G95" i="10" s="1"/>
  <c r="AL43" i="34"/>
  <c r="C94" i="10"/>
  <c r="C95" i="10" s="1"/>
  <c r="C96" i="10" s="1"/>
  <c r="X30" i="33"/>
  <c r="X31" i="33" s="1"/>
  <c r="BE5" i="33"/>
  <c r="BE6" i="33" s="1"/>
  <c r="BE7" i="33" s="1"/>
  <c r="BE8" i="33" s="1"/>
  <c r="BE9" i="33" s="1"/>
  <c r="BE10" i="33" s="1"/>
  <c r="BE11" i="33" s="1"/>
  <c r="BE12" i="33" s="1"/>
  <c r="BE13" i="33" s="1"/>
  <c r="BE14" i="33" s="1"/>
  <c r="BE15" i="33" s="1"/>
  <c r="BE16" i="33" s="1"/>
  <c r="BE17" i="33" s="1"/>
  <c r="BE18" i="33" s="1"/>
  <c r="BE19" i="33" s="1"/>
  <c r="BE20" i="33" s="1"/>
  <c r="BE21" i="33" s="1"/>
  <c r="BE22" i="33" s="1"/>
  <c r="BE23" i="33" s="1"/>
  <c r="BE24" i="33" s="1"/>
  <c r="BE25" i="33" s="1"/>
  <c r="BE26" i="33" s="1"/>
  <c r="BE27" i="33" s="1"/>
  <c r="BE28" i="33" s="1"/>
  <c r="BE29" i="33" s="1"/>
  <c r="AC39" i="4"/>
  <c r="D94" i="10"/>
  <c r="D95" i="10" s="1"/>
  <c r="D96" i="10" s="1"/>
  <c r="AL39" i="34"/>
  <c r="AG59" i="4"/>
  <c r="AC43" i="4"/>
  <c r="AI84" i="34"/>
  <c r="I94" i="10"/>
  <c r="I95" i="10" s="1"/>
  <c r="B102" i="51"/>
  <c r="AN84" i="51"/>
  <c r="I102" i="51"/>
  <c r="AQ33" i="51"/>
  <c r="AR33" i="51" s="1"/>
  <c r="AQ34" i="51"/>
  <c r="AR34" i="51" s="1"/>
  <c r="AQ41" i="51"/>
  <c r="AR41" i="51" s="1"/>
  <c r="AQ35" i="51"/>
  <c r="AR35" i="51" s="1"/>
  <c r="AQ42" i="51"/>
  <c r="AR42" i="51" s="1"/>
  <c r="AQ32" i="51"/>
  <c r="AQ39" i="51"/>
  <c r="AR39" i="51" s="1"/>
  <c r="AQ36" i="51"/>
  <c r="AR36" i="51" s="1"/>
  <c r="AQ37" i="51"/>
  <c r="AR37" i="51" s="1"/>
  <c r="AQ43" i="51"/>
  <c r="AR43" i="51" s="1"/>
  <c r="AQ40" i="51"/>
  <c r="AR40" i="51" s="1"/>
  <c r="AQ38" i="51"/>
  <c r="AC40" i="5"/>
  <c r="AL37" i="34"/>
  <c r="E94" i="11"/>
  <c r="E95" i="11" s="1"/>
  <c r="AR84" i="50"/>
  <c r="AO108" i="50"/>
  <c r="AL41" i="34"/>
  <c r="I99" i="34"/>
  <c r="B94" i="10"/>
  <c r="B95" i="10" s="1"/>
  <c r="AR32" i="50"/>
  <c r="AO44" i="50"/>
  <c r="F94" i="10"/>
  <c r="F95" i="10" s="1"/>
  <c r="AD32" i="11"/>
  <c r="AL39" i="49"/>
  <c r="AC41" i="5"/>
  <c r="AC43" i="5"/>
  <c r="D94" i="11"/>
  <c r="D95" i="11" s="1"/>
  <c r="D96" i="11" s="1"/>
  <c r="AC42" i="5"/>
  <c r="AE54" i="4"/>
  <c r="AL32" i="34"/>
  <c r="AM32" i="34" s="1"/>
  <c r="AO32" i="34" s="1"/>
  <c r="AL32" i="49"/>
  <c r="AM32" i="49" s="1"/>
  <c r="C94" i="11"/>
  <c r="C95" i="11" s="1"/>
  <c r="C96" i="11" s="1"/>
  <c r="G94" i="11"/>
  <c r="G95" i="11" s="1"/>
  <c r="G96" i="11" s="1"/>
  <c r="H99" i="49"/>
  <c r="B94" i="11"/>
  <c r="B95" i="11" s="1"/>
  <c r="H96" i="11" s="1"/>
  <c r="F94" i="11"/>
  <c r="F95" i="11" s="1"/>
  <c r="F96" i="11" s="1"/>
  <c r="I94" i="11"/>
  <c r="I95" i="11" s="1"/>
  <c r="E94" i="10"/>
  <c r="E95" i="10" s="1"/>
  <c r="AL38" i="34"/>
  <c r="AL34" i="34"/>
  <c r="AJ35" i="34"/>
  <c r="AJ42" i="34"/>
  <c r="AL43" i="49"/>
  <c r="AJ43" i="34"/>
  <c r="G44" i="6"/>
  <c r="AJ35" i="49"/>
  <c r="AJ41" i="49"/>
  <c r="AL41" i="49"/>
  <c r="AJ41" i="34"/>
  <c r="G44" i="11"/>
  <c r="AL42" i="34"/>
  <c r="AJ42" i="49"/>
  <c r="AL33" i="49"/>
  <c r="AM33" i="49" s="1"/>
  <c r="AJ33" i="34"/>
  <c r="AL40" i="34"/>
  <c r="AJ34" i="34"/>
  <c r="AJ39" i="49"/>
  <c r="AJ38" i="49"/>
  <c r="AL35" i="49"/>
  <c r="AJ38" i="34"/>
  <c r="H94" i="7"/>
  <c r="H95" i="7" s="1"/>
  <c r="H96" i="7" s="1"/>
  <c r="AJ40" i="49"/>
  <c r="AL42" i="49"/>
  <c r="AL38" i="49"/>
  <c r="AJ37" i="34"/>
  <c r="F44" i="11"/>
  <c r="AL33" i="34"/>
  <c r="AL35" i="34"/>
  <c r="AJ43" i="49"/>
  <c r="AL34" i="49"/>
  <c r="AM34" i="49" s="1"/>
  <c r="AL37" i="49"/>
  <c r="F47" i="48"/>
  <c r="G99" i="34"/>
  <c r="AC37" i="4"/>
  <c r="AL36" i="34"/>
  <c r="AJ36" i="49"/>
  <c r="AL40" i="49"/>
  <c r="H44" i="11"/>
  <c r="AC36" i="4"/>
  <c r="B47" i="48"/>
  <c r="H47" i="48"/>
  <c r="AI32" i="48"/>
  <c r="D47" i="48"/>
  <c r="E44" i="11"/>
  <c r="D44" i="11"/>
  <c r="C47" i="48"/>
  <c r="E47" i="48"/>
  <c r="F44" i="6"/>
  <c r="AC94" i="5"/>
  <c r="B99" i="34"/>
  <c r="F99" i="34"/>
  <c r="E44" i="6"/>
  <c r="E99" i="49"/>
  <c r="C99" i="34"/>
  <c r="E99" i="34"/>
  <c r="D44" i="6"/>
  <c r="D99" i="49"/>
  <c r="D99" i="34"/>
  <c r="AH55" i="6"/>
  <c r="AL87" i="48"/>
  <c r="AH57" i="7"/>
  <c r="AL92" i="48"/>
  <c r="AL93" i="48"/>
  <c r="AL85" i="48"/>
  <c r="AL88" i="48"/>
  <c r="AL86" i="48"/>
  <c r="AL102" i="48"/>
  <c r="AL96" i="48"/>
  <c r="AM96" i="48" s="1"/>
  <c r="AO96" i="48" s="1"/>
  <c r="AL98" i="48"/>
  <c r="AL103" i="48"/>
  <c r="AL105" i="48"/>
  <c r="AL107" i="48"/>
  <c r="AL95" i="48"/>
  <c r="AM95" i="48" s="1"/>
  <c r="AO95" i="48" s="1"/>
  <c r="AL91" i="48"/>
  <c r="AL100" i="48"/>
  <c r="AL104" i="48"/>
  <c r="AL106" i="48"/>
  <c r="AL90" i="48"/>
  <c r="AL84" i="48"/>
  <c r="AL97" i="48"/>
  <c r="AL101" i="48"/>
  <c r="AL99" i="48"/>
  <c r="AL94" i="48"/>
  <c r="AM94" i="48" s="1"/>
  <c r="AO94" i="48" s="1"/>
  <c r="AL89" i="48"/>
  <c r="AJ84" i="48"/>
  <c r="AJ90" i="48"/>
  <c r="AJ103" i="48"/>
  <c r="AJ107" i="48"/>
  <c r="AJ87" i="48"/>
  <c r="AJ102" i="48"/>
  <c r="AJ98" i="48"/>
  <c r="AJ99" i="48"/>
  <c r="AJ89" i="48"/>
  <c r="AJ97" i="48"/>
  <c r="AJ85" i="48"/>
  <c r="AJ92" i="48"/>
  <c r="AJ88" i="48"/>
  <c r="AJ86" i="48"/>
  <c r="AJ106" i="48"/>
  <c r="AJ93" i="48"/>
  <c r="AJ104" i="48"/>
  <c r="AJ105" i="48"/>
  <c r="AJ91" i="48"/>
  <c r="AJ100" i="48"/>
  <c r="AJ101" i="48"/>
  <c r="AE42" i="11"/>
  <c r="AE39" i="11"/>
  <c r="AJ85" i="34"/>
  <c r="AC97" i="5"/>
  <c r="AC89" i="5"/>
  <c r="AE39" i="10"/>
  <c r="AC37" i="5"/>
  <c r="AC38" i="5"/>
  <c r="AC104" i="5"/>
  <c r="AC100" i="5"/>
  <c r="AC35" i="5"/>
  <c r="AC87" i="5"/>
  <c r="AC88" i="5"/>
  <c r="AC87" i="2"/>
  <c r="C44" i="6"/>
  <c r="AC86" i="5"/>
  <c r="AC34" i="5"/>
  <c r="AH55" i="8"/>
  <c r="AC36" i="5"/>
  <c r="AC88" i="2"/>
  <c r="B99" i="49"/>
  <c r="AI84" i="49"/>
  <c r="I99" i="49"/>
  <c r="AE41" i="10"/>
  <c r="AE91" i="10"/>
  <c r="AJ87" i="34"/>
  <c r="AH58" i="6"/>
  <c r="AC35" i="2"/>
  <c r="AH56" i="6"/>
  <c r="AH57" i="6"/>
  <c r="AE93" i="10"/>
  <c r="H44" i="6"/>
  <c r="AC38" i="2"/>
  <c r="AC90" i="2"/>
  <c r="B44" i="6"/>
  <c r="AE58" i="10"/>
  <c r="AE55" i="10"/>
  <c r="AE57" i="10"/>
  <c r="AC36" i="2"/>
  <c r="AE94" i="10"/>
  <c r="AE42" i="10"/>
  <c r="AD32" i="6"/>
  <c r="AJ102" i="34"/>
  <c r="AJ107" i="34"/>
  <c r="AE60" i="9"/>
  <c r="AH58" i="9" s="1"/>
  <c r="AM89" i="12"/>
  <c r="AO89" i="12" s="1"/>
  <c r="AO91" i="12"/>
  <c r="AM107" i="18"/>
  <c r="AO107" i="18" s="1"/>
  <c r="AM103" i="15"/>
  <c r="AO103" i="15"/>
  <c r="AO97" i="15"/>
  <c r="AM97" i="15"/>
  <c r="AM104" i="17"/>
  <c r="AO104" i="17" s="1"/>
  <c r="AM91" i="18"/>
  <c r="AO91" i="18"/>
  <c r="AM96" i="18"/>
  <c r="AO96" i="18" s="1"/>
  <c r="AM90" i="18"/>
  <c r="AO90" i="18"/>
  <c r="F100" i="14"/>
  <c r="F101" i="14" s="1"/>
  <c r="F102" i="14" s="1"/>
  <c r="C100" i="14"/>
  <c r="C101" i="14" s="1"/>
  <c r="C102" i="14" s="1"/>
  <c r="B100" i="14"/>
  <c r="B101" i="14" s="1"/>
  <c r="G100" i="14"/>
  <c r="G101" i="14" s="1"/>
  <c r="G102" i="14" s="1"/>
  <c r="E100" i="14"/>
  <c r="E101" i="14" s="1"/>
  <c r="E102" i="14" s="1"/>
  <c r="D100" i="14"/>
  <c r="D101" i="14" s="1"/>
  <c r="D102" i="14" s="1"/>
  <c r="I100" i="14"/>
  <c r="I101" i="14" s="1"/>
  <c r="AM90" i="15"/>
  <c r="AO90" i="15"/>
  <c r="AJ108" i="15"/>
  <c r="AM84" i="15"/>
  <c r="AM86" i="15"/>
  <c r="AO86" i="15" s="1"/>
  <c r="AL99" i="12"/>
  <c r="AL97" i="12"/>
  <c r="AO88" i="17"/>
  <c r="AM88" i="17"/>
  <c r="AM93" i="17"/>
  <c r="AO93" i="17" s="1"/>
  <c r="AM94" i="17"/>
  <c r="AO94" i="17" s="1"/>
  <c r="AL93" i="12"/>
  <c r="AM93" i="12" s="1"/>
  <c r="AO93" i="12" s="1"/>
  <c r="AM104" i="18"/>
  <c r="AO104" i="18"/>
  <c r="AO105" i="18"/>
  <c r="AM105" i="18"/>
  <c r="AM88" i="18"/>
  <c r="AO88" i="18" s="1"/>
  <c r="AM99" i="15"/>
  <c r="AO99" i="15" s="1"/>
  <c r="AM104" i="15"/>
  <c r="AO104" i="15"/>
  <c r="AM98" i="15"/>
  <c r="AO98" i="15" s="1"/>
  <c r="AM103" i="17"/>
  <c r="AO103" i="17" s="1"/>
  <c r="AM96" i="17"/>
  <c r="AO96" i="17" s="1"/>
  <c r="AM84" i="17"/>
  <c r="AJ108" i="17"/>
  <c r="AM100" i="18"/>
  <c r="AO100" i="18"/>
  <c r="AM100" i="15"/>
  <c r="AO100" i="15" s="1"/>
  <c r="AL100" i="12"/>
  <c r="AM100" i="12" s="1"/>
  <c r="AO100" i="12" s="1"/>
  <c r="AL92" i="12"/>
  <c r="AM92" i="12" s="1"/>
  <c r="AO92" i="12" s="1"/>
  <c r="AL105" i="12"/>
  <c r="AM105" i="12" s="1"/>
  <c r="AO105" i="12" s="1"/>
  <c r="AM87" i="18"/>
  <c r="AO87" i="18" s="1"/>
  <c r="AM98" i="18"/>
  <c r="AO98" i="18"/>
  <c r="AO99" i="18"/>
  <c r="AM99" i="18"/>
  <c r="AM92" i="15"/>
  <c r="AO92" i="15" s="1"/>
  <c r="AM94" i="15"/>
  <c r="AO94" i="15" s="1"/>
  <c r="AM95" i="15"/>
  <c r="AO95" i="15" s="1"/>
  <c r="AO92" i="17"/>
  <c r="AM92" i="17"/>
  <c r="AM85" i="17"/>
  <c r="AO85" i="17" s="1"/>
  <c r="AO91" i="17"/>
  <c r="AM91" i="17"/>
  <c r="H100" i="14"/>
  <c r="H101" i="14" s="1"/>
  <c r="H102" i="14" s="1"/>
  <c r="AM95" i="18"/>
  <c r="AO95" i="18"/>
  <c r="AM97" i="17"/>
  <c r="AO97" i="17" s="1"/>
  <c r="AL107" i="12"/>
  <c r="AM107" i="12" s="1"/>
  <c r="AO107" i="12" s="1"/>
  <c r="AO103" i="18"/>
  <c r="AM103" i="18"/>
  <c r="AM97" i="18"/>
  <c r="AO97" i="18" s="1"/>
  <c r="AO86" i="18"/>
  <c r="AM86" i="18"/>
  <c r="AM89" i="15"/>
  <c r="AO89" i="15"/>
  <c r="AO102" i="15"/>
  <c r="AM102" i="15"/>
  <c r="AM106" i="15"/>
  <c r="AO106" i="15" s="1"/>
  <c r="AL85" i="13"/>
  <c r="AL98" i="13"/>
  <c r="AL97" i="13"/>
  <c r="AL100" i="13"/>
  <c r="AL84" i="13"/>
  <c r="AL105" i="13"/>
  <c r="AL92" i="13"/>
  <c r="AL88" i="13"/>
  <c r="AL102" i="13"/>
  <c r="AL94" i="13"/>
  <c r="AL95" i="13"/>
  <c r="AL86" i="13"/>
  <c r="AL106" i="13"/>
  <c r="AL89" i="13"/>
  <c r="AL96" i="13"/>
  <c r="AL90" i="13"/>
  <c r="AL93" i="13"/>
  <c r="AL103" i="13"/>
  <c r="AL87" i="13"/>
  <c r="AL104" i="13"/>
  <c r="AL107" i="13"/>
  <c r="AL101" i="13"/>
  <c r="AL91" i="13"/>
  <c r="AL99" i="13"/>
  <c r="AM86" i="17"/>
  <c r="AO86" i="17" s="1"/>
  <c r="AM101" i="17"/>
  <c r="AO101" i="17"/>
  <c r="AO106" i="17"/>
  <c r="AM106" i="17"/>
  <c r="AM91" i="12"/>
  <c r="H100" i="16"/>
  <c r="H101" i="16" s="1"/>
  <c r="H102" i="16" s="1"/>
  <c r="AL90" i="12"/>
  <c r="AM90" i="12" s="1"/>
  <c r="AM102" i="18"/>
  <c r="AO102" i="18"/>
  <c r="AM93" i="18"/>
  <c r="AO93" i="18" s="1"/>
  <c r="AM85" i="18"/>
  <c r="AO85" i="18" s="1"/>
  <c r="AM93" i="15"/>
  <c r="AO93" i="15" s="1"/>
  <c r="AM88" i="15"/>
  <c r="AO88" i="15"/>
  <c r="AO87" i="15"/>
  <c r="AM87" i="15"/>
  <c r="AM107" i="17"/>
  <c r="AO107" i="17" s="1"/>
  <c r="AM89" i="17"/>
  <c r="AO89" i="17"/>
  <c r="AM95" i="17"/>
  <c r="AO95" i="17" s="1"/>
  <c r="E100" i="16"/>
  <c r="E101" i="16" s="1"/>
  <c r="E102" i="16" s="1"/>
  <c r="D100" i="16"/>
  <c r="D101" i="16" s="1"/>
  <c r="D102" i="16" s="1"/>
  <c r="B100" i="16"/>
  <c r="B101" i="16" s="1"/>
  <c r="F100" i="16"/>
  <c r="F101" i="16" s="1"/>
  <c r="F102" i="16" s="1"/>
  <c r="C100" i="16"/>
  <c r="C101" i="16" s="1"/>
  <c r="C102" i="16" s="1"/>
  <c r="G100" i="16"/>
  <c r="G101" i="16" s="1"/>
  <c r="G102" i="16" s="1"/>
  <c r="I100" i="16"/>
  <c r="I101" i="16" s="1"/>
  <c r="AM102" i="17"/>
  <c r="AO102" i="17" s="1"/>
  <c r="AO96" i="12"/>
  <c r="AO85" i="12"/>
  <c r="AO90" i="16"/>
  <c r="AM106" i="18"/>
  <c r="AO106" i="18" s="1"/>
  <c r="AM84" i="18"/>
  <c r="AJ108" i="18"/>
  <c r="AM89" i="18"/>
  <c r="AO89" i="18" s="1"/>
  <c r="AL94" i="12"/>
  <c r="AM94" i="12" s="1"/>
  <c r="AO94" i="12" s="1"/>
  <c r="AL102" i="12"/>
  <c r="AM101" i="15"/>
  <c r="AO101" i="15" s="1"/>
  <c r="AM91" i="15"/>
  <c r="AO91" i="15" s="1"/>
  <c r="AM105" i="15"/>
  <c r="AO105" i="15" s="1"/>
  <c r="AL87" i="12"/>
  <c r="AM87" i="12" s="1"/>
  <c r="AO87" i="12" s="1"/>
  <c r="AM90" i="17"/>
  <c r="AO90" i="17"/>
  <c r="AM87" i="17"/>
  <c r="AO87" i="17" s="1"/>
  <c r="AO105" i="17"/>
  <c r="AM105" i="17"/>
  <c r="AM101" i="18"/>
  <c r="AO101" i="18"/>
  <c r="AM94" i="18"/>
  <c r="AO94" i="18"/>
  <c r="AM92" i="18"/>
  <c r="AO92" i="18" s="1"/>
  <c r="AL98" i="12"/>
  <c r="AM98" i="12" s="1"/>
  <c r="AO98" i="12" s="1"/>
  <c r="AL104" i="12"/>
  <c r="AM96" i="15"/>
  <c r="AO96" i="15"/>
  <c r="AM85" i="15"/>
  <c r="AO85" i="15"/>
  <c r="AM107" i="15"/>
  <c r="AO107" i="15" s="1"/>
  <c r="AL106" i="12"/>
  <c r="AM106" i="12" s="1"/>
  <c r="AO106" i="12" s="1"/>
  <c r="AL95" i="12"/>
  <c r="AM95" i="12" s="1"/>
  <c r="AO95" i="12" s="1"/>
  <c r="AL101" i="12"/>
  <c r="AM101" i="12" s="1"/>
  <c r="AO101" i="12" s="1"/>
  <c r="AO100" i="17"/>
  <c r="AM100" i="17"/>
  <c r="AM98" i="17"/>
  <c r="AO98" i="17" s="1"/>
  <c r="AM99" i="17"/>
  <c r="AO99" i="17"/>
  <c r="AL103" i="12"/>
  <c r="D94" i="9"/>
  <c r="D95" i="9" s="1"/>
  <c r="E94" i="9"/>
  <c r="E95" i="9" s="1"/>
  <c r="G94" i="7"/>
  <c r="G95" i="7" s="1"/>
  <c r="F11" i="40"/>
  <c r="H33" i="40" s="1"/>
  <c r="O10" i="45" s="1"/>
  <c r="H35" i="40"/>
  <c r="O8" i="45" s="1"/>
  <c r="F10" i="40"/>
  <c r="H34" i="40" s="1"/>
  <c r="O9" i="45" s="1"/>
  <c r="H94" i="8"/>
  <c r="H95" i="8" s="1"/>
  <c r="H96" i="8" s="1"/>
  <c r="AC84" i="2"/>
  <c r="C94" i="9"/>
  <c r="C95" i="9" s="1"/>
  <c r="H94" i="9"/>
  <c r="H95" i="9" s="1"/>
  <c r="H96" i="9" s="1"/>
  <c r="G94" i="9"/>
  <c r="G95" i="9" s="1"/>
  <c r="AC99" i="2"/>
  <c r="AC98" i="2"/>
  <c r="B94" i="9"/>
  <c r="B95" i="9" s="1"/>
  <c r="H42" i="9"/>
  <c r="H43" i="9" s="1"/>
  <c r="I94" i="9"/>
  <c r="I95" i="9" s="1"/>
  <c r="F94" i="9"/>
  <c r="F95" i="9" s="1"/>
  <c r="AC34" i="2"/>
  <c r="AC96" i="2"/>
  <c r="AC40" i="2"/>
  <c r="E94" i="7"/>
  <c r="E95" i="7" s="1"/>
  <c r="D42" i="9"/>
  <c r="D43" i="9" s="1"/>
  <c r="F42" i="9"/>
  <c r="F43" i="9" s="1"/>
  <c r="AC42" i="2"/>
  <c r="AI32" i="12"/>
  <c r="E10" i="39"/>
  <c r="H34" i="39"/>
  <c r="G9" i="45" s="1"/>
  <c r="AL40" i="15"/>
  <c r="AL32" i="15"/>
  <c r="AL38" i="15"/>
  <c r="AL34" i="15"/>
  <c r="AL33" i="15"/>
  <c r="AL39" i="15"/>
  <c r="AL42" i="15"/>
  <c r="AL35" i="15"/>
  <c r="AL43" i="15"/>
  <c r="AL36" i="15"/>
  <c r="AL37" i="15"/>
  <c r="AL41" i="15"/>
  <c r="B47" i="12"/>
  <c r="H47" i="12"/>
  <c r="B42" i="9"/>
  <c r="B43" i="9" s="1"/>
  <c r="AC93" i="5"/>
  <c r="AC95" i="4"/>
  <c r="AC98" i="4"/>
  <c r="I94" i="7"/>
  <c r="I95" i="7" s="1"/>
  <c r="AC94" i="2"/>
  <c r="AC107" i="5"/>
  <c r="AL34" i="22"/>
  <c r="AL35" i="22"/>
  <c r="AL42" i="22"/>
  <c r="AL33" i="22"/>
  <c r="AL43" i="22"/>
  <c r="AL37" i="22"/>
  <c r="AL32" i="22"/>
  <c r="AL41" i="22"/>
  <c r="AL39" i="22"/>
  <c r="AL36" i="22"/>
  <c r="AL40" i="22"/>
  <c r="AL38" i="22"/>
  <c r="AC87" i="4"/>
  <c r="G11" i="39"/>
  <c r="F11" i="39" s="1"/>
  <c r="D12" i="39"/>
  <c r="E42" i="8"/>
  <c r="E43" i="8" s="1"/>
  <c r="F42" i="8"/>
  <c r="F43" i="8" s="1"/>
  <c r="H42" i="8"/>
  <c r="H43" i="8" s="1"/>
  <c r="C42" i="8"/>
  <c r="C43" i="8" s="1"/>
  <c r="G42" i="8"/>
  <c r="G43" i="8" s="1"/>
  <c r="B42" i="8"/>
  <c r="B43" i="8" s="1"/>
  <c r="D42" i="8"/>
  <c r="D43" i="8" s="1"/>
  <c r="F94" i="8"/>
  <c r="F95" i="8" s="1"/>
  <c r="D94" i="8"/>
  <c r="D95" i="8" s="1"/>
  <c r="C94" i="8"/>
  <c r="C95" i="8" s="1"/>
  <c r="E94" i="8"/>
  <c r="E95" i="8" s="1"/>
  <c r="B94" i="8"/>
  <c r="B95" i="8" s="1"/>
  <c r="I94" i="8"/>
  <c r="I95" i="8" s="1"/>
  <c r="G94" i="8"/>
  <c r="G95" i="8" s="1"/>
  <c r="AI32" i="14"/>
  <c r="AC96" i="4"/>
  <c r="AE84" i="5"/>
  <c r="C42" i="9"/>
  <c r="C43" i="9" s="1"/>
  <c r="AC103" i="5"/>
  <c r="AC39" i="2"/>
  <c r="C94" i="7"/>
  <c r="C95" i="7" s="1"/>
  <c r="AC107" i="2"/>
  <c r="AC103" i="4"/>
  <c r="B42" i="7"/>
  <c r="B43" i="7" s="1"/>
  <c r="D42" i="7"/>
  <c r="D43" i="7" s="1"/>
  <c r="E42" i="7"/>
  <c r="E43" i="7" s="1"/>
  <c r="C42" i="7"/>
  <c r="C43" i="7" s="1"/>
  <c r="F42" i="7"/>
  <c r="F43" i="7" s="1"/>
  <c r="H42" i="7"/>
  <c r="H43" i="7" s="1"/>
  <c r="G42" i="7"/>
  <c r="G43" i="7" s="1"/>
  <c r="AC106" i="5"/>
  <c r="H47" i="14"/>
  <c r="B47" i="14"/>
  <c r="AE60" i="2"/>
  <c r="AH54" i="2" s="1"/>
  <c r="AC104" i="4"/>
  <c r="AL39" i="20"/>
  <c r="AL33" i="20"/>
  <c r="AL43" i="20"/>
  <c r="AL41" i="20"/>
  <c r="AL36" i="20"/>
  <c r="AL42" i="20"/>
  <c r="AL34" i="20"/>
  <c r="AL40" i="20"/>
  <c r="AL38" i="20"/>
  <c r="AL32" i="20"/>
  <c r="AL35" i="20"/>
  <c r="AL37" i="20"/>
  <c r="AC93" i="4"/>
  <c r="AC90" i="4"/>
  <c r="AL40" i="18"/>
  <c r="AL33" i="18"/>
  <c r="AL42" i="18"/>
  <c r="AL37" i="18"/>
  <c r="AL35" i="18"/>
  <c r="AL38" i="18"/>
  <c r="AL43" i="18"/>
  <c r="AL39" i="18"/>
  <c r="AL36" i="18"/>
  <c r="AL41" i="18"/>
  <c r="AL34" i="18"/>
  <c r="AL32" i="18"/>
  <c r="AC91" i="4"/>
  <c r="AC86" i="2"/>
  <c r="B94" i="7"/>
  <c r="B95" i="7" s="1"/>
  <c r="AC105" i="2"/>
  <c r="AC99" i="4"/>
  <c r="AC102" i="2"/>
  <c r="AC89" i="4"/>
  <c r="AC84" i="4"/>
  <c r="AC106" i="4"/>
  <c r="D94" i="7"/>
  <c r="D95" i="7" s="1"/>
  <c r="AC98" i="5"/>
  <c r="AD25" i="2"/>
  <c r="AD14" i="2"/>
  <c r="AD8" i="2"/>
  <c r="AD9" i="2"/>
  <c r="AD16" i="2"/>
  <c r="AD22" i="2"/>
  <c r="AD11" i="2"/>
  <c r="AD15" i="2"/>
  <c r="AD19" i="2"/>
  <c r="AD12" i="2"/>
  <c r="AD27" i="2"/>
  <c r="AD21" i="2"/>
  <c r="AD3" i="2"/>
  <c r="AD6" i="2"/>
  <c r="AD13" i="2"/>
  <c r="AD26" i="2"/>
  <c r="AD20" i="2"/>
  <c r="AD4" i="2"/>
  <c r="AD7" i="2"/>
  <c r="AD23" i="2"/>
  <c r="AD18" i="2"/>
  <c r="AD10" i="2"/>
  <c r="AD17" i="2"/>
  <c r="AD5" i="2"/>
  <c r="AD24" i="2"/>
  <c r="AC102" i="4"/>
  <c r="AC105" i="5"/>
  <c r="AL41" i="16"/>
  <c r="AL37" i="16"/>
  <c r="AL33" i="16"/>
  <c r="AL36" i="16"/>
  <c r="AL35" i="16"/>
  <c r="AL42" i="16"/>
  <c r="AL39" i="16"/>
  <c r="AL32" i="16"/>
  <c r="AL43" i="16"/>
  <c r="AL38" i="16"/>
  <c r="AL40" i="16"/>
  <c r="AL34" i="16"/>
  <c r="E42" i="9"/>
  <c r="E43" i="9" s="1"/>
  <c r="AL33" i="31"/>
  <c r="AL35" i="31"/>
  <c r="AL37" i="31"/>
  <c r="AL40" i="31"/>
  <c r="AL41" i="31"/>
  <c r="AL38" i="31"/>
  <c r="AL32" i="31"/>
  <c r="AL43" i="31"/>
  <c r="AL34" i="31"/>
  <c r="AL42" i="31"/>
  <c r="AL36" i="31"/>
  <c r="AL39" i="31"/>
  <c r="AC92" i="5"/>
  <c r="AC96" i="5"/>
  <c r="AC99" i="5"/>
  <c r="AC100" i="2"/>
  <c r="AC102" i="5"/>
  <c r="F94" i="7"/>
  <c r="F95" i="7" s="1"/>
  <c r="AC97" i="4"/>
  <c r="AC91" i="5"/>
  <c r="AC103" i="2"/>
  <c r="AC105" i="4"/>
  <c r="AL37" i="30"/>
  <c r="AL41" i="30"/>
  <c r="AL33" i="30"/>
  <c r="AL43" i="30"/>
  <c r="AL34" i="30"/>
  <c r="AL35" i="30"/>
  <c r="AL32" i="30"/>
  <c r="AL36" i="30"/>
  <c r="AL40" i="30"/>
  <c r="AL38" i="30"/>
  <c r="AL39" i="30"/>
  <c r="AL42" i="30"/>
  <c r="AG57" i="10"/>
  <c r="AG58" i="10"/>
  <c r="AE59" i="10"/>
  <c r="AG54" i="10"/>
  <c r="AG55" i="10"/>
  <c r="AG59" i="10"/>
  <c r="AE54" i="10"/>
  <c r="AG56" i="10"/>
  <c r="AH56" i="10" s="1"/>
  <c r="AI32" i="13"/>
  <c r="AC85" i="4"/>
  <c r="AC41" i="2"/>
  <c r="G42" i="9"/>
  <c r="G43" i="9" s="1"/>
  <c r="AC106" i="2"/>
  <c r="AC88" i="4"/>
  <c r="AL42" i="27"/>
  <c r="AL43" i="27"/>
  <c r="AL37" i="27"/>
  <c r="AL34" i="27"/>
  <c r="AL35" i="27"/>
  <c r="AL40" i="27"/>
  <c r="AL33" i="27"/>
  <c r="AL38" i="27"/>
  <c r="AL39" i="27"/>
  <c r="AL32" i="27"/>
  <c r="AL41" i="27"/>
  <c r="AL36" i="27"/>
  <c r="AC95" i="2"/>
  <c r="AC97" i="2"/>
  <c r="AL41" i="28"/>
  <c r="AL38" i="28"/>
  <c r="AL32" i="28"/>
  <c r="AL33" i="28"/>
  <c r="AL34" i="28"/>
  <c r="AL42" i="28"/>
  <c r="AL35" i="28"/>
  <c r="AL37" i="28"/>
  <c r="AL43" i="28"/>
  <c r="AL36" i="28"/>
  <c r="AL39" i="28"/>
  <c r="AL40" i="28"/>
  <c r="G12" i="40"/>
  <c r="F12" i="40" s="1"/>
  <c r="D13" i="40"/>
  <c r="AC92" i="4"/>
  <c r="AC85" i="2"/>
  <c r="AC94" i="4"/>
  <c r="AC100" i="4"/>
  <c r="H47" i="13"/>
  <c r="B47" i="13"/>
  <c r="AL37" i="17"/>
  <c r="AL34" i="17"/>
  <c r="AL42" i="17"/>
  <c r="AL40" i="17"/>
  <c r="AL43" i="17"/>
  <c r="AL41" i="17"/>
  <c r="AL35" i="17"/>
  <c r="AL36" i="17"/>
  <c r="AL32" i="17"/>
  <c r="AL33" i="17"/>
  <c r="AL39" i="17"/>
  <c r="AL38" i="17"/>
  <c r="AC33" i="2"/>
  <c r="AC104" i="2"/>
  <c r="AC95" i="5"/>
  <c r="AC93" i="2"/>
  <c r="AC43" i="2"/>
  <c r="AC92" i="2"/>
  <c r="AC107" i="4"/>
  <c r="AC101" i="2"/>
  <c r="AC101" i="5"/>
  <c r="AH58" i="8"/>
  <c r="H94" i="6"/>
  <c r="H95" i="6" s="1"/>
  <c r="C94" i="6"/>
  <c r="C95" i="6" s="1"/>
  <c r="B94" i="6"/>
  <c r="B95" i="6" s="1"/>
  <c r="I94" i="6"/>
  <c r="I95" i="6" s="1"/>
  <c r="G94" i="6"/>
  <c r="G95" i="6" s="1"/>
  <c r="F94" i="6"/>
  <c r="F95" i="6" s="1"/>
  <c r="D94" i="6"/>
  <c r="D95" i="6" s="1"/>
  <c r="E94" i="6"/>
  <c r="E95" i="6" s="1"/>
  <c r="F97" i="19" l="1"/>
  <c r="F98" i="19" s="1"/>
  <c r="F99" i="19" s="1"/>
  <c r="E97" i="19"/>
  <c r="E98" i="19" s="1"/>
  <c r="E99" i="19" s="1"/>
  <c r="AH33" i="25"/>
  <c r="H97" i="19"/>
  <c r="H98" i="19" s="1"/>
  <c r="H102" i="52"/>
  <c r="G97" i="19"/>
  <c r="G98" i="19" s="1"/>
  <c r="G99" i="19" s="1"/>
  <c r="AE108" i="30"/>
  <c r="AH107" i="30" s="1"/>
  <c r="B102" i="52"/>
  <c r="AN84" i="52"/>
  <c r="I102" i="52"/>
  <c r="AH92" i="30"/>
  <c r="B99" i="22"/>
  <c r="I99" i="22"/>
  <c r="AI84" i="22"/>
  <c r="AH101" i="27"/>
  <c r="AH104" i="27"/>
  <c r="AH96" i="27"/>
  <c r="AH34" i="19"/>
  <c r="AH98" i="27"/>
  <c r="AH88" i="27"/>
  <c r="G42" i="4"/>
  <c r="G43" i="4" s="1"/>
  <c r="G44" i="4" s="1"/>
  <c r="AE108" i="26"/>
  <c r="AH88" i="26" s="1"/>
  <c r="AH91" i="27"/>
  <c r="AH43" i="19"/>
  <c r="AH85" i="27"/>
  <c r="AE44" i="26"/>
  <c r="AH42" i="26" s="1"/>
  <c r="AH104" i="32"/>
  <c r="AH106" i="32"/>
  <c r="AL86" i="20"/>
  <c r="AM86" i="20" s="1"/>
  <c r="AO86" i="20" s="1"/>
  <c r="AL95" i="20"/>
  <c r="AM95" i="20" s="1"/>
  <c r="AO95" i="20" s="1"/>
  <c r="AL99" i="20"/>
  <c r="AL98" i="20"/>
  <c r="AL97" i="20"/>
  <c r="AM97" i="20" s="1"/>
  <c r="AO97" i="20" s="1"/>
  <c r="AL92" i="20"/>
  <c r="AL89" i="20"/>
  <c r="AL93" i="20"/>
  <c r="AM93" i="20" s="1"/>
  <c r="AO93" i="20" s="1"/>
  <c r="AL105" i="20"/>
  <c r="AL107" i="20"/>
  <c r="AM107" i="20" s="1"/>
  <c r="AO107" i="20" s="1"/>
  <c r="AL96" i="20"/>
  <c r="AL103" i="20"/>
  <c r="AM103" i="20" s="1"/>
  <c r="AO103" i="20" s="1"/>
  <c r="AL94" i="20"/>
  <c r="AM94" i="20" s="1"/>
  <c r="AO94" i="20" s="1"/>
  <c r="AL104" i="20"/>
  <c r="AM104" i="20" s="1"/>
  <c r="AO104" i="20" s="1"/>
  <c r="AL100" i="20"/>
  <c r="AL85" i="20"/>
  <c r="AM85" i="20" s="1"/>
  <c r="AO85" i="20" s="1"/>
  <c r="AL87" i="20"/>
  <c r="AM87" i="20" s="1"/>
  <c r="AO87" i="20" s="1"/>
  <c r="AL91" i="20"/>
  <c r="AM91" i="20" s="1"/>
  <c r="AO91" i="20" s="1"/>
  <c r="AL106" i="20"/>
  <c r="AM106" i="20" s="1"/>
  <c r="AO106" i="20" s="1"/>
  <c r="AL101" i="20"/>
  <c r="AL102" i="20"/>
  <c r="AM102" i="20" s="1"/>
  <c r="AO102" i="20" s="1"/>
  <c r="AL84" i="20"/>
  <c r="AL88" i="20"/>
  <c r="AM88" i="20" s="1"/>
  <c r="AO88" i="20" s="1"/>
  <c r="AL90" i="20"/>
  <c r="AM90" i="20" s="1"/>
  <c r="AO90" i="20" s="1"/>
  <c r="AH106" i="27"/>
  <c r="AH99" i="27"/>
  <c r="AH84" i="27"/>
  <c r="AH94" i="32"/>
  <c r="AH93" i="32"/>
  <c r="AH97" i="27"/>
  <c r="AH99" i="32"/>
  <c r="AH96" i="32"/>
  <c r="AH101" i="32"/>
  <c r="AH36" i="32"/>
  <c r="AH86" i="27"/>
  <c r="AH34" i="32"/>
  <c r="AH43" i="32"/>
  <c r="AE107" i="21"/>
  <c r="AE87" i="21"/>
  <c r="AE102" i="21"/>
  <c r="AG104" i="21"/>
  <c r="AE89" i="21"/>
  <c r="AE100" i="21"/>
  <c r="AG100" i="21"/>
  <c r="AG101" i="21"/>
  <c r="AE96" i="21"/>
  <c r="AG87" i="21"/>
  <c r="AG95" i="21"/>
  <c r="AE104" i="21"/>
  <c r="AG99" i="21"/>
  <c r="AG89" i="21"/>
  <c r="AE95" i="21"/>
  <c r="AG103" i="21"/>
  <c r="AE106" i="21"/>
  <c r="AE85" i="21"/>
  <c r="AG88" i="21"/>
  <c r="AG86" i="21"/>
  <c r="AG96" i="21"/>
  <c r="AG92" i="21"/>
  <c r="AH92" i="21" s="1"/>
  <c r="AJ92" i="21" s="1"/>
  <c r="AE101" i="21"/>
  <c r="AG106" i="21"/>
  <c r="AG105" i="21"/>
  <c r="AE84" i="21"/>
  <c r="AG85" i="21"/>
  <c r="AE93" i="21"/>
  <c r="AE98" i="21"/>
  <c r="AG107" i="21"/>
  <c r="AE97" i="21"/>
  <c r="AG98" i="21"/>
  <c r="AE103" i="21"/>
  <c r="AG94" i="21"/>
  <c r="AG90" i="21"/>
  <c r="AE94" i="21"/>
  <c r="AG91" i="21"/>
  <c r="AE88" i="21"/>
  <c r="AG93" i="21"/>
  <c r="AG84" i="21"/>
  <c r="AE105" i="21"/>
  <c r="AG102" i="21"/>
  <c r="AE99" i="21"/>
  <c r="AE90" i="21"/>
  <c r="AG97" i="21"/>
  <c r="AE86" i="21"/>
  <c r="AH102" i="32"/>
  <c r="AH84" i="32"/>
  <c r="AH41" i="32"/>
  <c r="AH107" i="27"/>
  <c r="AH100" i="27"/>
  <c r="AH33" i="32"/>
  <c r="AH85" i="32"/>
  <c r="AH107" i="32"/>
  <c r="B99" i="19"/>
  <c r="I99" i="19"/>
  <c r="AH97" i="32"/>
  <c r="AH32" i="19"/>
  <c r="AH35" i="32"/>
  <c r="AH102" i="27"/>
  <c r="AH103" i="32"/>
  <c r="AH105" i="32"/>
  <c r="AH98" i="32"/>
  <c r="AH86" i="32"/>
  <c r="AH88" i="32"/>
  <c r="AH95" i="32"/>
  <c r="AH87" i="32"/>
  <c r="AH42" i="32"/>
  <c r="AH35" i="29"/>
  <c r="AJ35" i="29" s="1"/>
  <c r="AH42" i="25"/>
  <c r="AH89" i="27"/>
  <c r="AE108" i="25"/>
  <c r="AH103" i="25" s="1"/>
  <c r="AH96" i="25"/>
  <c r="AJ96" i="25" s="1"/>
  <c r="AH97" i="25"/>
  <c r="AJ97" i="25" s="1"/>
  <c r="AH103" i="27"/>
  <c r="AH43" i="25"/>
  <c r="AH41" i="19"/>
  <c r="AH35" i="25"/>
  <c r="AH87" i="27"/>
  <c r="AH86" i="25"/>
  <c r="AH34" i="25"/>
  <c r="AH32" i="25"/>
  <c r="AH98" i="25"/>
  <c r="AJ98" i="25" s="1"/>
  <c r="AH84" i="25"/>
  <c r="AH33" i="19"/>
  <c r="AH105" i="27"/>
  <c r="AJ32" i="29"/>
  <c r="AE44" i="29"/>
  <c r="AH41" i="29" s="1"/>
  <c r="AH41" i="25"/>
  <c r="AH38" i="29"/>
  <c r="AH99" i="25"/>
  <c r="AJ99" i="25" s="1"/>
  <c r="AH40" i="25"/>
  <c r="AM101" i="31"/>
  <c r="AO101" i="31" s="1"/>
  <c r="AM103" i="31"/>
  <c r="AO103" i="31" s="1"/>
  <c r="AM107" i="31"/>
  <c r="AO107" i="31" s="1"/>
  <c r="AM93" i="28"/>
  <c r="AO93" i="28" s="1"/>
  <c r="AM99" i="28"/>
  <c r="AO99" i="28" s="1"/>
  <c r="AM97" i="28"/>
  <c r="AO97" i="28" s="1"/>
  <c r="AM91" i="31"/>
  <c r="AO91" i="31" s="1"/>
  <c r="AJ108" i="31"/>
  <c r="AM84" i="31"/>
  <c r="AM85" i="31"/>
  <c r="AO85" i="31" s="1"/>
  <c r="AM100" i="28"/>
  <c r="AO100" i="28" s="1"/>
  <c r="AM104" i="28"/>
  <c r="AO104" i="28" s="1"/>
  <c r="AM92" i="28"/>
  <c r="AO92" i="28" s="1"/>
  <c r="AM88" i="31"/>
  <c r="AO88" i="31" s="1"/>
  <c r="AM94" i="31"/>
  <c r="AO94" i="31" s="1"/>
  <c r="AM104" i="31"/>
  <c r="AO104" i="31" s="1"/>
  <c r="AM101" i="28"/>
  <c r="AO101" i="28" s="1"/>
  <c r="AM87" i="28"/>
  <c r="AO87" i="28" s="1"/>
  <c r="AM89" i="28"/>
  <c r="AO89" i="28" s="1"/>
  <c r="AM106" i="31"/>
  <c r="AO106" i="31" s="1"/>
  <c r="AM90" i="31"/>
  <c r="AM87" i="31"/>
  <c r="AO87" i="31" s="1"/>
  <c r="AM84" i="28"/>
  <c r="AO84" i="28" s="1"/>
  <c r="AJ108" i="28"/>
  <c r="AM107" i="28"/>
  <c r="AO107" i="28" s="1"/>
  <c r="AM94" i="28"/>
  <c r="AO94" i="28" s="1"/>
  <c r="AM95" i="31"/>
  <c r="AO95" i="31" s="1"/>
  <c r="AM100" i="31"/>
  <c r="AO100" i="31" s="1"/>
  <c r="AM96" i="31"/>
  <c r="AO96" i="31" s="1"/>
  <c r="AM85" i="28"/>
  <c r="AO85" i="28" s="1"/>
  <c r="AM90" i="28"/>
  <c r="AO90" i="28" s="1"/>
  <c r="AM91" i="28"/>
  <c r="AO91" i="28" s="1"/>
  <c r="AM92" i="31"/>
  <c r="AO92" i="31" s="1"/>
  <c r="AM105" i="31"/>
  <c r="AO105" i="31" s="1"/>
  <c r="AM93" i="31"/>
  <c r="AO93" i="31" s="1"/>
  <c r="I102" i="29"/>
  <c r="B102" i="29"/>
  <c r="AN84" i="29"/>
  <c r="AM102" i="28"/>
  <c r="AO102" i="28" s="1"/>
  <c r="AM96" i="28"/>
  <c r="AO96" i="28" s="1"/>
  <c r="AM88" i="28"/>
  <c r="AO88" i="28" s="1"/>
  <c r="AM99" i="31"/>
  <c r="AO99" i="31" s="1"/>
  <c r="AM98" i="31"/>
  <c r="AO98" i="31" s="1"/>
  <c r="AM89" i="31"/>
  <c r="AO89" i="31" s="1"/>
  <c r="AM98" i="28"/>
  <c r="AO98" i="28" s="1"/>
  <c r="AM103" i="28"/>
  <c r="AO103" i="28" s="1"/>
  <c r="AM86" i="28"/>
  <c r="AO86" i="28" s="1"/>
  <c r="AM102" i="31"/>
  <c r="AO102" i="31" s="1"/>
  <c r="AM86" i="31"/>
  <c r="AO86" i="31" s="1"/>
  <c r="AM97" i="31"/>
  <c r="AO97" i="31" s="1"/>
  <c r="AM95" i="28"/>
  <c r="AO95" i="28" s="1"/>
  <c r="AM106" i="28"/>
  <c r="AO106" i="28" s="1"/>
  <c r="AM105" i="28"/>
  <c r="AO105" i="28" s="1"/>
  <c r="AD32" i="10"/>
  <c r="AL91" i="34"/>
  <c r="AG37" i="21"/>
  <c r="AG42" i="21"/>
  <c r="AG36" i="21"/>
  <c r="AG41" i="21"/>
  <c r="AG33" i="21"/>
  <c r="AG39" i="21"/>
  <c r="AG35" i="21"/>
  <c r="AG38" i="21"/>
  <c r="AG32" i="21"/>
  <c r="AG34" i="21"/>
  <c r="AG43" i="21"/>
  <c r="AG40" i="21"/>
  <c r="AE32" i="21"/>
  <c r="AE34" i="21"/>
  <c r="AE33" i="21"/>
  <c r="AE43" i="21"/>
  <c r="AE35" i="21"/>
  <c r="AE42" i="21"/>
  <c r="H44" i="10"/>
  <c r="AG43" i="10" s="1"/>
  <c r="AH57" i="9"/>
  <c r="AE60" i="4"/>
  <c r="AH55" i="4" s="1"/>
  <c r="AH59" i="9"/>
  <c r="G42" i="5"/>
  <c r="G43" i="5" s="1"/>
  <c r="G96" i="10"/>
  <c r="C42" i="4"/>
  <c r="C43" i="4" s="1"/>
  <c r="AH59" i="2"/>
  <c r="AL88" i="34"/>
  <c r="AL86" i="34"/>
  <c r="AL94" i="34"/>
  <c r="AL85" i="34"/>
  <c r="AL106" i="34"/>
  <c r="AL95" i="34"/>
  <c r="AL101" i="34"/>
  <c r="AL90" i="34"/>
  <c r="AR32" i="51"/>
  <c r="AO44" i="51"/>
  <c r="AR38" i="51" s="1"/>
  <c r="AQ107" i="51"/>
  <c r="AR107" i="51" s="1"/>
  <c r="AQ101" i="51"/>
  <c r="AR101" i="51" s="1"/>
  <c r="AQ95" i="51"/>
  <c r="AR95" i="51" s="1"/>
  <c r="AQ86" i="51"/>
  <c r="AR86" i="51" s="1"/>
  <c r="AQ89" i="51"/>
  <c r="AR89" i="51" s="1"/>
  <c r="AQ84" i="51"/>
  <c r="AQ91" i="51"/>
  <c r="AR91" i="51" s="1"/>
  <c r="AQ87" i="51"/>
  <c r="AR87" i="51" s="1"/>
  <c r="AQ90" i="51"/>
  <c r="AR90" i="51" s="1"/>
  <c r="AQ99" i="51"/>
  <c r="AR99" i="51" s="1"/>
  <c r="AQ93" i="51"/>
  <c r="AR93" i="51" s="1"/>
  <c r="AQ105" i="51"/>
  <c r="AR105" i="51" s="1"/>
  <c r="AQ104" i="51"/>
  <c r="AR104" i="51" s="1"/>
  <c r="AQ106" i="51"/>
  <c r="AR106" i="51" s="1"/>
  <c r="AQ85" i="51"/>
  <c r="AR85" i="51" s="1"/>
  <c r="AQ98" i="51"/>
  <c r="AR98" i="51" s="1"/>
  <c r="AQ103" i="51"/>
  <c r="AR103" i="51" s="1"/>
  <c r="AQ97" i="51"/>
  <c r="AR97" i="51" s="1"/>
  <c r="AQ102" i="51"/>
  <c r="AR102" i="51" s="1"/>
  <c r="AQ88" i="51"/>
  <c r="AR88" i="51" s="1"/>
  <c r="AQ100" i="51"/>
  <c r="AR100" i="51" s="1"/>
  <c r="AQ92" i="51"/>
  <c r="AR92" i="51" s="1"/>
  <c r="AQ96" i="51"/>
  <c r="AQ94" i="51"/>
  <c r="AR94" i="51" s="1"/>
  <c r="D42" i="5"/>
  <c r="D43" i="5" s="1"/>
  <c r="H42" i="4"/>
  <c r="H43" i="4" s="1"/>
  <c r="D42" i="4"/>
  <c r="D43" i="4" s="1"/>
  <c r="E42" i="4"/>
  <c r="E43" i="4" s="1"/>
  <c r="B42" i="4"/>
  <c r="B43" i="4" s="1"/>
  <c r="B44" i="4" s="1"/>
  <c r="E42" i="5"/>
  <c r="E43" i="5" s="1"/>
  <c r="F42" i="4"/>
  <c r="F43" i="4" s="1"/>
  <c r="E96" i="10"/>
  <c r="AG37" i="11"/>
  <c r="AH37" i="11" s="1"/>
  <c r="AJ37" i="11" s="1"/>
  <c r="F96" i="10"/>
  <c r="AJ89" i="34"/>
  <c r="B96" i="11"/>
  <c r="I96" i="11"/>
  <c r="AD84" i="11"/>
  <c r="G96" i="6"/>
  <c r="C42" i="5"/>
  <c r="C43" i="5" s="1"/>
  <c r="AG39" i="11"/>
  <c r="AH39" i="11" s="1"/>
  <c r="AJ44" i="34"/>
  <c r="AM35" i="34" s="1"/>
  <c r="B96" i="10"/>
  <c r="AD84" i="10"/>
  <c r="I96" i="10"/>
  <c r="E96" i="11"/>
  <c r="AE43" i="11"/>
  <c r="AG36" i="11"/>
  <c r="AH36" i="11" s="1"/>
  <c r="AJ36" i="11" s="1"/>
  <c r="G44" i="7"/>
  <c r="H42" i="5"/>
  <c r="H43" i="5" s="1"/>
  <c r="G96" i="8"/>
  <c r="F42" i="5"/>
  <c r="F43" i="5" s="1"/>
  <c r="AJ96" i="34"/>
  <c r="AE34" i="10"/>
  <c r="AJ44" i="49"/>
  <c r="AM42" i="49" s="1"/>
  <c r="AE33" i="11"/>
  <c r="AG41" i="11"/>
  <c r="AL93" i="34"/>
  <c r="AL103" i="34"/>
  <c r="AL107" i="34"/>
  <c r="AG42" i="10"/>
  <c r="G44" i="8"/>
  <c r="AJ94" i="34"/>
  <c r="AG40" i="11"/>
  <c r="AG43" i="11"/>
  <c r="AE36" i="10"/>
  <c r="AL96" i="34"/>
  <c r="AL97" i="34"/>
  <c r="AL98" i="34"/>
  <c r="AE33" i="10"/>
  <c r="AE40" i="11"/>
  <c r="AG33" i="11"/>
  <c r="AG38" i="11"/>
  <c r="AH38" i="11" s="1"/>
  <c r="AJ38" i="11" s="1"/>
  <c r="AJ90" i="34"/>
  <c r="AL99" i="34"/>
  <c r="AL89" i="34"/>
  <c r="AL104" i="34"/>
  <c r="AG34" i="10"/>
  <c r="AG32" i="10"/>
  <c r="AJ103" i="34"/>
  <c r="AE34" i="11"/>
  <c r="AG34" i="11"/>
  <c r="AL84" i="34"/>
  <c r="AM84" i="34" s="1"/>
  <c r="AO84" i="34" s="1"/>
  <c r="AL105" i="34"/>
  <c r="AL102" i="34"/>
  <c r="B42" i="5"/>
  <c r="B43" i="5" s="1"/>
  <c r="AG35" i="10"/>
  <c r="AJ106" i="34"/>
  <c r="AJ98" i="34"/>
  <c r="AE32" i="11"/>
  <c r="G96" i="7"/>
  <c r="F96" i="6"/>
  <c r="AL100" i="34"/>
  <c r="AL87" i="34"/>
  <c r="AL92" i="34"/>
  <c r="AG41" i="10"/>
  <c r="AG33" i="10"/>
  <c r="AE35" i="11"/>
  <c r="AG32" i="11"/>
  <c r="AM38" i="34"/>
  <c r="AE38" i="10"/>
  <c r="AJ92" i="34"/>
  <c r="AJ86" i="34"/>
  <c r="AE41" i="11"/>
  <c r="AG35" i="11"/>
  <c r="AM36" i="34"/>
  <c r="F96" i="7"/>
  <c r="AM39" i="49"/>
  <c r="AM43" i="34"/>
  <c r="D44" i="7"/>
  <c r="AM36" i="49"/>
  <c r="AM37" i="49"/>
  <c r="AM43" i="49"/>
  <c r="AJ104" i="34"/>
  <c r="AG42" i="11"/>
  <c r="AM38" i="49"/>
  <c r="AM37" i="34"/>
  <c r="F44" i="7"/>
  <c r="AL93" i="49"/>
  <c r="AL37" i="48"/>
  <c r="AJ43" i="48"/>
  <c r="AL43" i="48"/>
  <c r="AJ35" i="48"/>
  <c r="AL34" i="48"/>
  <c r="AJ32" i="48"/>
  <c r="AL35" i="48"/>
  <c r="AL32" i="48"/>
  <c r="AJ34" i="48"/>
  <c r="AL36" i="48"/>
  <c r="AL42" i="48"/>
  <c r="AM42" i="48" s="1"/>
  <c r="AO42" i="48" s="1"/>
  <c r="AJ36" i="48"/>
  <c r="AL38" i="48"/>
  <c r="AL33" i="48"/>
  <c r="AJ33" i="48"/>
  <c r="AL39" i="48"/>
  <c r="AM39" i="48" s="1"/>
  <c r="AL40" i="48"/>
  <c r="AM40" i="48" s="1"/>
  <c r="AJ37" i="48"/>
  <c r="AL41" i="48"/>
  <c r="AM41" i="48" s="1"/>
  <c r="AO41" i="48" s="1"/>
  <c r="AH54" i="4"/>
  <c r="B96" i="8"/>
  <c r="AJ95" i="34"/>
  <c r="AM35" i="49"/>
  <c r="AJ93" i="34"/>
  <c r="AJ97" i="34"/>
  <c r="AJ88" i="34"/>
  <c r="E96" i="8"/>
  <c r="AJ99" i="34"/>
  <c r="D96" i="7"/>
  <c r="AJ108" i="48"/>
  <c r="AM90" i="48" s="1"/>
  <c r="C96" i="6"/>
  <c r="AJ91" i="34"/>
  <c r="AJ100" i="34"/>
  <c r="AJ105" i="34"/>
  <c r="AJ101" i="34"/>
  <c r="AM93" i="48"/>
  <c r="C44" i="8"/>
  <c r="C44" i="7"/>
  <c r="C96" i="7"/>
  <c r="C44" i="9"/>
  <c r="C96" i="8"/>
  <c r="AE86" i="8" s="1"/>
  <c r="AM39" i="34"/>
  <c r="G44" i="9"/>
  <c r="AM41" i="34"/>
  <c r="D96" i="9"/>
  <c r="AH57" i="4"/>
  <c r="AH56" i="9"/>
  <c r="AL90" i="49"/>
  <c r="AL96" i="49"/>
  <c r="AL98" i="49"/>
  <c r="AL106" i="49"/>
  <c r="AL103" i="49"/>
  <c r="AL89" i="49"/>
  <c r="AL88" i="49"/>
  <c r="AL87" i="49"/>
  <c r="AL92" i="49"/>
  <c r="AL104" i="49"/>
  <c r="AL95" i="49"/>
  <c r="AL101" i="49"/>
  <c r="AL94" i="49"/>
  <c r="AL105" i="49"/>
  <c r="AL97" i="49"/>
  <c r="AL100" i="49"/>
  <c r="AL86" i="49"/>
  <c r="AL107" i="49"/>
  <c r="AL102" i="49"/>
  <c r="AL84" i="49"/>
  <c r="AL85" i="49"/>
  <c r="AL99" i="49"/>
  <c r="AL91" i="49"/>
  <c r="AM91" i="49" s="1"/>
  <c r="AO91" i="49" s="1"/>
  <c r="AJ84" i="49"/>
  <c r="AJ90" i="49"/>
  <c r="AJ104" i="49"/>
  <c r="AJ88" i="49"/>
  <c r="AJ97" i="49"/>
  <c r="AJ93" i="49"/>
  <c r="AJ100" i="49"/>
  <c r="AJ101" i="49"/>
  <c r="AJ95" i="49"/>
  <c r="AJ98" i="49"/>
  <c r="AJ96" i="49"/>
  <c r="AJ87" i="49"/>
  <c r="AJ92" i="49"/>
  <c r="AJ107" i="49"/>
  <c r="AJ85" i="49"/>
  <c r="AJ106" i="49"/>
  <c r="AJ103" i="49"/>
  <c r="AJ86" i="49"/>
  <c r="AJ105" i="49"/>
  <c r="AJ99" i="49"/>
  <c r="AJ89" i="49"/>
  <c r="AJ102" i="49"/>
  <c r="AJ94" i="49"/>
  <c r="AM42" i="34"/>
  <c r="AH59" i="4"/>
  <c r="AM40" i="34"/>
  <c r="G96" i="9"/>
  <c r="C96" i="9"/>
  <c r="AM34" i="34"/>
  <c r="AH55" i="2"/>
  <c r="AH56" i="4"/>
  <c r="B96" i="7"/>
  <c r="AM33" i="34"/>
  <c r="AH56" i="2"/>
  <c r="AH58" i="2"/>
  <c r="AE34" i="6"/>
  <c r="AG40" i="6"/>
  <c r="AG34" i="6"/>
  <c r="AE36" i="6"/>
  <c r="AG43" i="6"/>
  <c r="AG33" i="6"/>
  <c r="AE35" i="6"/>
  <c r="AG36" i="6"/>
  <c r="AG35" i="6"/>
  <c r="AG39" i="6"/>
  <c r="AE43" i="6"/>
  <c r="AE38" i="6"/>
  <c r="AE33" i="6"/>
  <c r="AE42" i="6"/>
  <c r="AG42" i="6"/>
  <c r="AG32" i="6"/>
  <c r="AG38" i="6"/>
  <c r="AE32" i="6"/>
  <c r="AE37" i="6"/>
  <c r="AG41" i="6"/>
  <c r="AH41" i="6" s="1"/>
  <c r="AJ41" i="6" s="1"/>
  <c r="AG37" i="6"/>
  <c r="AE40" i="6"/>
  <c r="AE39" i="6"/>
  <c r="AO32" i="49"/>
  <c r="AH54" i="9"/>
  <c r="AO93" i="13"/>
  <c r="AM93" i="13"/>
  <c r="AM85" i="13"/>
  <c r="AO85" i="13"/>
  <c r="H100" i="17"/>
  <c r="H101" i="17" s="1"/>
  <c r="H102" i="17" s="1"/>
  <c r="AM102" i="12"/>
  <c r="AO102" i="12"/>
  <c r="AM99" i="13"/>
  <c r="AO99" i="13" s="1"/>
  <c r="AM90" i="13"/>
  <c r="AO90" i="13"/>
  <c r="AM88" i="13"/>
  <c r="AO88" i="13"/>
  <c r="AM102" i="13"/>
  <c r="AO102" i="13"/>
  <c r="AM91" i="13"/>
  <c r="AO91" i="13"/>
  <c r="AM96" i="13"/>
  <c r="AO96" i="13" s="1"/>
  <c r="AM92" i="13"/>
  <c r="AO92" i="13" s="1"/>
  <c r="F100" i="15"/>
  <c r="F101" i="15" s="1"/>
  <c r="F102" i="15" s="1"/>
  <c r="B100" i="15"/>
  <c r="B101" i="15" s="1"/>
  <c r="C100" i="15"/>
  <c r="C101" i="15" s="1"/>
  <c r="C102" i="15" s="1"/>
  <c r="E100" i="15"/>
  <c r="E101" i="15" s="1"/>
  <c r="E102" i="15" s="1"/>
  <c r="G100" i="15"/>
  <c r="G101" i="15" s="1"/>
  <c r="G102" i="15" s="1"/>
  <c r="D100" i="15"/>
  <c r="D101" i="15" s="1"/>
  <c r="D102" i="15" s="1"/>
  <c r="I100" i="15"/>
  <c r="I101" i="15" s="1"/>
  <c r="I102" i="16"/>
  <c r="AN84" i="16"/>
  <c r="B102" i="16"/>
  <c r="AM101" i="13"/>
  <c r="AO101" i="13" s="1"/>
  <c r="AO89" i="13"/>
  <c r="AM89" i="13"/>
  <c r="AM105" i="13"/>
  <c r="AO105" i="13" s="1"/>
  <c r="AO84" i="15"/>
  <c r="B102" i="14"/>
  <c r="AN84" i="14"/>
  <c r="I102" i="14"/>
  <c r="AM103" i="12"/>
  <c r="AM104" i="12"/>
  <c r="AO104" i="12"/>
  <c r="AO107" i="13"/>
  <c r="AM107" i="13"/>
  <c r="AO106" i="13"/>
  <c r="AM106" i="13"/>
  <c r="AO84" i="13"/>
  <c r="AM84" i="13"/>
  <c r="AJ108" i="13"/>
  <c r="AJ108" i="12"/>
  <c r="AM104" i="13"/>
  <c r="AO104" i="13"/>
  <c r="AM86" i="13"/>
  <c r="AO86" i="13" s="1"/>
  <c r="AM100" i="13"/>
  <c r="AO100" i="13"/>
  <c r="E100" i="17"/>
  <c r="E101" i="17" s="1"/>
  <c r="E102" i="17" s="1"/>
  <c r="G100" i="17"/>
  <c r="G101" i="17" s="1"/>
  <c r="G102" i="17" s="1"/>
  <c r="F100" i="17"/>
  <c r="F101" i="17" s="1"/>
  <c r="F102" i="17" s="1"/>
  <c r="D100" i="17"/>
  <c r="D101" i="17" s="1"/>
  <c r="D102" i="17" s="1"/>
  <c r="C100" i="17"/>
  <c r="C101" i="17" s="1"/>
  <c r="C102" i="17" s="1"/>
  <c r="I100" i="17"/>
  <c r="I101" i="17" s="1"/>
  <c r="B100" i="17"/>
  <c r="B101" i="17" s="1"/>
  <c r="AO90" i="12"/>
  <c r="E100" i="18"/>
  <c r="E101" i="18" s="1"/>
  <c r="E102" i="18" s="1"/>
  <c r="F100" i="18"/>
  <c r="F101" i="18" s="1"/>
  <c r="F102" i="18" s="1"/>
  <c r="D100" i="18"/>
  <c r="D101" i="18" s="1"/>
  <c r="D102" i="18" s="1"/>
  <c r="B100" i="18"/>
  <c r="B101" i="18" s="1"/>
  <c r="C100" i="18"/>
  <c r="C101" i="18" s="1"/>
  <c r="C102" i="18" s="1"/>
  <c r="I100" i="18"/>
  <c r="I101" i="18" s="1"/>
  <c r="G100" i="18"/>
  <c r="G101" i="18" s="1"/>
  <c r="G102" i="18" s="1"/>
  <c r="AM87" i="13"/>
  <c r="AO87" i="13"/>
  <c r="AO95" i="13"/>
  <c r="AM95" i="13"/>
  <c r="AM97" i="13"/>
  <c r="AO97" i="13" s="1"/>
  <c r="AO84" i="17"/>
  <c r="AO97" i="12"/>
  <c r="AM97" i="12"/>
  <c r="H100" i="15"/>
  <c r="H101" i="15" s="1"/>
  <c r="H102" i="15" s="1"/>
  <c r="I100" i="12"/>
  <c r="I101" i="12" s="1"/>
  <c r="AO84" i="18"/>
  <c r="AO103" i="13"/>
  <c r="AM103" i="13"/>
  <c r="AM94" i="13"/>
  <c r="AO94" i="13" s="1"/>
  <c r="AM98" i="13"/>
  <c r="AO98" i="13"/>
  <c r="AO99" i="12"/>
  <c r="AM99" i="12"/>
  <c r="H100" i="18"/>
  <c r="H101" i="18" s="1"/>
  <c r="H102" i="18" s="1"/>
  <c r="E11" i="40"/>
  <c r="E10" i="40"/>
  <c r="D42" i="2"/>
  <c r="D43" i="2" s="1"/>
  <c r="F44" i="9"/>
  <c r="B96" i="9"/>
  <c r="I96" i="9"/>
  <c r="AD84" i="9"/>
  <c r="AD32" i="9"/>
  <c r="F96" i="9"/>
  <c r="E44" i="9"/>
  <c r="E96" i="9"/>
  <c r="C94" i="5"/>
  <c r="C95" i="5" s="1"/>
  <c r="I94" i="2"/>
  <c r="I95" i="2" s="1"/>
  <c r="D94" i="2"/>
  <c r="D95" i="2" s="1"/>
  <c r="H42" i="2"/>
  <c r="H43" i="2" s="1"/>
  <c r="AD32" i="8"/>
  <c r="F94" i="2"/>
  <c r="F95" i="2" s="1"/>
  <c r="H94" i="5"/>
  <c r="H95" i="5" s="1"/>
  <c r="H96" i="5" s="1"/>
  <c r="H94" i="2"/>
  <c r="H95" i="2" s="1"/>
  <c r="H96" i="2" s="1"/>
  <c r="B42" i="2"/>
  <c r="B43" i="2" s="1"/>
  <c r="AM36" i="22"/>
  <c r="AO36" i="22" s="1"/>
  <c r="AM35" i="22"/>
  <c r="AO35" i="22" s="1"/>
  <c r="AO39" i="15"/>
  <c r="AM39" i="15"/>
  <c r="AM39" i="17"/>
  <c r="AO39" i="17" s="1"/>
  <c r="AO42" i="17"/>
  <c r="AM42" i="17"/>
  <c r="G13" i="40"/>
  <c r="F13" i="40" s="1"/>
  <c r="D14" i="40"/>
  <c r="AM42" i="28"/>
  <c r="AO42" i="28" s="1"/>
  <c r="AM33" i="27"/>
  <c r="AO33" i="27" s="1"/>
  <c r="AM42" i="30"/>
  <c r="AO42" i="30" s="1"/>
  <c r="AM43" i="30"/>
  <c r="AO43" i="30" s="1"/>
  <c r="AM32" i="31"/>
  <c r="AO32" i="31" s="1"/>
  <c r="AJ44" i="31"/>
  <c r="AM34" i="16"/>
  <c r="AO34" i="16" s="1"/>
  <c r="AM36" i="16"/>
  <c r="AO36" i="16" s="1"/>
  <c r="E94" i="2"/>
  <c r="E95" i="2" s="1"/>
  <c r="AM41" i="18"/>
  <c r="AO41" i="18" s="1"/>
  <c r="AM33" i="18"/>
  <c r="AO33" i="18" s="1"/>
  <c r="AM35" i="20"/>
  <c r="AO35" i="20" s="1"/>
  <c r="AM43" i="20"/>
  <c r="AO43" i="20" s="1"/>
  <c r="B44" i="7"/>
  <c r="H44" i="7"/>
  <c r="F44" i="8"/>
  <c r="AM39" i="22"/>
  <c r="AO39" i="22" s="1"/>
  <c r="AM34" i="22"/>
  <c r="AO34" i="22" s="1"/>
  <c r="AL36" i="12"/>
  <c r="AL33" i="12"/>
  <c r="AL35" i="12"/>
  <c r="AL37" i="12"/>
  <c r="AL40" i="12"/>
  <c r="AL42" i="12"/>
  <c r="AL38" i="12"/>
  <c r="AL32" i="12"/>
  <c r="AL34" i="12"/>
  <c r="AL43" i="12"/>
  <c r="AL39" i="12"/>
  <c r="AL41" i="12"/>
  <c r="AM33" i="15"/>
  <c r="AO33" i="15" s="1"/>
  <c r="AM40" i="17"/>
  <c r="AO40" i="17" s="1"/>
  <c r="AM35" i="28"/>
  <c r="AO35" i="28" s="1"/>
  <c r="AM38" i="27"/>
  <c r="AO38" i="27" s="1"/>
  <c r="AM43" i="31"/>
  <c r="AO43" i="31" s="1"/>
  <c r="AM35" i="16"/>
  <c r="AO35" i="16" s="1"/>
  <c r="AM42" i="18"/>
  <c r="AO42" i="18" s="1"/>
  <c r="C42" i="2"/>
  <c r="C43" i="2" s="1"/>
  <c r="AM33" i="17"/>
  <c r="AO33" i="17" s="1"/>
  <c r="AM34" i="17"/>
  <c r="AO34" i="17" s="1"/>
  <c r="H32" i="40"/>
  <c r="O11" i="45" s="1"/>
  <c r="E12" i="40"/>
  <c r="AM34" i="28"/>
  <c r="AO34" i="28" s="1"/>
  <c r="AM40" i="27"/>
  <c r="AO40" i="27" s="1"/>
  <c r="AM39" i="30"/>
  <c r="AO39" i="30" s="1"/>
  <c r="AM33" i="30"/>
  <c r="AO33" i="30" s="1"/>
  <c r="AM38" i="31"/>
  <c r="AO38" i="31" s="1"/>
  <c r="AM40" i="16"/>
  <c r="AO40" i="16" s="1"/>
  <c r="AM33" i="16"/>
  <c r="AO33" i="16" s="1"/>
  <c r="G94" i="2"/>
  <c r="G95" i="2" s="1"/>
  <c r="AM36" i="18"/>
  <c r="AO36" i="18" s="1"/>
  <c r="AM40" i="18"/>
  <c r="AO40" i="18"/>
  <c r="AM32" i="20"/>
  <c r="AO32" i="20" s="1"/>
  <c r="AJ44" i="20"/>
  <c r="AM33" i="20"/>
  <c r="AO33" i="20" s="1"/>
  <c r="B94" i="5"/>
  <c r="B95" i="5" s="1"/>
  <c r="D96" i="8"/>
  <c r="E44" i="8"/>
  <c r="AM41" i="22"/>
  <c r="AO41" i="22" s="1"/>
  <c r="AM41" i="15"/>
  <c r="AO41" i="15" s="1"/>
  <c r="AM34" i="15"/>
  <c r="AO34" i="15" s="1"/>
  <c r="G42" i="2"/>
  <c r="G43" i="2" s="1"/>
  <c r="AM32" i="17"/>
  <c r="AO32" i="17" s="1"/>
  <c r="AJ44" i="17"/>
  <c r="AM37" i="17"/>
  <c r="AO37" i="17" s="1"/>
  <c r="AM40" i="28"/>
  <c r="AO40" i="28" s="1"/>
  <c r="AM33" i="28"/>
  <c r="AO33" i="28" s="1"/>
  <c r="AM35" i="27"/>
  <c r="AO35" i="27" s="1"/>
  <c r="AE60" i="10"/>
  <c r="AH59" i="10" s="1"/>
  <c r="AM38" i="30"/>
  <c r="AO38" i="30" s="1"/>
  <c r="AM41" i="30"/>
  <c r="AO41" i="30" s="1"/>
  <c r="AM41" i="31"/>
  <c r="AO41" i="31" s="1"/>
  <c r="AO38" i="16"/>
  <c r="AM38" i="16"/>
  <c r="AM37" i="16"/>
  <c r="AO37" i="16" s="1"/>
  <c r="B94" i="2"/>
  <c r="B95" i="2" s="1"/>
  <c r="AM39" i="18"/>
  <c r="AO39" i="18" s="1"/>
  <c r="AM38" i="20"/>
  <c r="AO38" i="20" s="1"/>
  <c r="AM39" i="20"/>
  <c r="AO39" i="20" s="1"/>
  <c r="I94" i="5"/>
  <c r="I95" i="5" s="1"/>
  <c r="F96" i="8"/>
  <c r="D13" i="39"/>
  <c r="G12" i="39"/>
  <c r="F12" i="39" s="1"/>
  <c r="AM32" i="22"/>
  <c r="AO32" i="22" s="1"/>
  <c r="AJ44" i="22"/>
  <c r="AM37" i="15"/>
  <c r="AO37" i="15" s="1"/>
  <c r="AM38" i="15"/>
  <c r="AO38" i="15" s="1"/>
  <c r="AM38" i="17"/>
  <c r="AO38" i="17" s="1"/>
  <c r="AM37" i="20"/>
  <c r="AO37" i="20" s="1"/>
  <c r="E42" i="2"/>
  <c r="E43" i="2" s="1"/>
  <c r="AM36" i="17"/>
  <c r="AO36" i="17" s="1"/>
  <c r="AM39" i="28"/>
  <c r="AO39" i="28" s="1"/>
  <c r="AJ44" i="28"/>
  <c r="AM32" i="28"/>
  <c r="AO32" i="28" s="1"/>
  <c r="AM36" i="27"/>
  <c r="AO36" i="27" s="1"/>
  <c r="AM34" i="27"/>
  <c r="AO34" i="27" s="1"/>
  <c r="AM40" i="30"/>
  <c r="AO40" i="30" s="1"/>
  <c r="AM37" i="30"/>
  <c r="AO37" i="30" s="1"/>
  <c r="AM39" i="31"/>
  <c r="AO39" i="31" s="1"/>
  <c r="AM40" i="31"/>
  <c r="AO40" i="31" s="1"/>
  <c r="AM43" i="16"/>
  <c r="AO43" i="16" s="1"/>
  <c r="AM41" i="16"/>
  <c r="AO41" i="16" s="1"/>
  <c r="G94" i="4"/>
  <c r="G95" i="4" s="1"/>
  <c r="E94" i="4"/>
  <c r="E95" i="4" s="1"/>
  <c r="D94" i="4"/>
  <c r="D95" i="4" s="1"/>
  <c r="I94" i="4"/>
  <c r="I95" i="4" s="1"/>
  <c r="C94" i="4"/>
  <c r="C95" i="4" s="1"/>
  <c r="B94" i="4"/>
  <c r="B95" i="4" s="1"/>
  <c r="F94" i="4"/>
  <c r="F95" i="4" s="1"/>
  <c r="AO43" i="18"/>
  <c r="AM43" i="18"/>
  <c r="AM40" i="20"/>
  <c r="AO40" i="20" s="1"/>
  <c r="AD32" i="7"/>
  <c r="D94" i="5"/>
  <c r="D95" i="5" s="1"/>
  <c r="D44" i="8"/>
  <c r="H33" i="39"/>
  <c r="G10" i="45" s="1"/>
  <c r="E11" i="39"/>
  <c r="AM37" i="22"/>
  <c r="AO37" i="22" s="1"/>
  <c r="AM36" i="15"/>
  <c r="AO36" i="15" s="1"/>
  <c r="AM32" i="15"/>
  <c r="AO32" i="15" s="1"/>
  <c r="AJ44" i="15"/>
  <c r="E96" i="7"/>
  <c r="AM35" i="17"/>
  <c r="AO35" i="17" s="1"/>
  <c r="AL36" i="13"/>
  <c r="AL43" i="13"/>
  <c r="AL39" i="13"/>
  <c r="AL38" i="13"/>
  <c r="AL33" i="13"/>
  <c r="AL40" i="13"/>
  <c r="AL32" i="13"/>
  <c r="AL42" i="13"/>
  <c r="AL35" i="13"/>
  <c r="AL37" i="13"/>
  <c r="AL34" i="13"/>
  <c r="AL41" i="13"/>
  <c r="AM36" i="28"/>
  <c r="AO36" i="28" s="1"/>
  <c r="AM38" i="28"/>
  <c r="AO38" i="28" s="1"/>
  <c r="AM41" i="27"/>
  <c r="AO41" i="27" s="1"/>
  <c r="AM37" i="27"/>
  <c r="AO37" i="27" s="1"/>
  <c r="AM36" i="30"/>
  <c r="AO36" i="30" s="1"/>
  <c r="AM36" i="31"/>
  <c r="AO36" i="31" s="1"/>
  <c r="AM37" i="31"/>
  <c r="AO37" i="31" s="1"/>
  <c r="AM32" i="16"/>
  <c r="AO32" i="16" s="1"/>
  <c r="AJ44" i="16"/>
  <c r="AM38" i="18"/>
  <c r="AO38" i="18" s="1"/>
  <c r="AM34" i="20"/>
  <c r="AO34" i="20" s="1"/>
  <c r="G94" i="5"/>
  <c r="G95" i="5" s="1"/>
  <c r="H44" i="8"/>
  <c r="B44" i="8"/>
  <c r="AM43" i="22"/>
  <c r="AO43" i="22" s="1"/>
  <c r="AO43" i="15"/>
  <c r="AM43" i="15"/>
  <c r="AM40" i="15"/>
  <c r="AO40" i="15" s="1"/>
  <c r="F42" i="2"/>
  <c r="F43" i="2" s="1"/>
  <c r="AM41" i="17"/>
  <c r="AO41" i="17" s="1"/>
  <c r="AM43" i="28"/>
  <c r="AO43" i="28" s="1"/>
  <c r="AM41" i="28"/>
  <c r="AO41" i="28" s="1"/>
  <c r="AM32" i="27"/>
  <c r="AO32" i="27" s="1"/>
  <c r="AJ44" i="27"/>
  <c r="AM43" i="27"/>
  <c r="AO43" i="27" s="1"/>
  <c r="AM32" i="30"/>
  <c r="AO32" i="30" s="1"/>
  <c r="AJ44" i="30"/>
  <c r="AM42" i="31"/>
  <c r="AO42" i="31" s="1"/>
  <c r="AM35" i="31"/>
  <c r="AO35" i="31" s="1"/>
  <c r="AM39" i="16"/>
  <c r="AO39" i="16" s="1"/>
  <c r="D44" i="9"/>
  <c r="C94" i="2"/>
  <c r="C95" i="2" s="1"/>
  <c r="C96" i="2" s="1"/>
  <c r="AM35" i="18"/>
  <c r="AO35" i="18" s="1"/>
  <c r="H94" i="4"/>
  <c r="H95" i="4" s="1"/>
  <c r="H96" i="4" s="1"/>
  <c r="AM42" i="20"/>
  <c r="AO42" i="20" s="1"/>
  <c r="AL39" i="14"/>
  <c r="AL35" i="14"/>
  <c r="AL41" i="14"/>
  <c r="AL33" i="14"/>
  <c r="AL43" i="14"/>
  <c r="AL42" i="14"/>
  <c r="AL38" i="14"/>
  <c r="AL40" i="14"/>
  <c r="AL32" i="14"/>
  <c r="AL37" i="14"/>
  <c r="AL36" i="14"/>
  <c r="AL34" i="14"/>
  <c r="E94" i="5"/>
  <c r="E95" i="5" s="1"/>
  <c r="I96" i="8"/>
  <c r="AD84" i="8"/>
  <c r="AM38" i="22"/>
  <c r="AO38" i="22" s="1"/>
  <c r="AM33" i="22"/>
  <c r="AO33" i="22" s="1"/>
  <c r="I96" i="7"/>
  <c r="AD84" i="7"/>
  <c r="B44" i="9"/>
  <c r="H44" i="9"/>
  <c r="AM35" i="15"/>
  <c r="AO35" i="15" s="1"/>
  <c r="AM34" i="30"/>
  <c r="AO34" i="30" s="1"/>
  <c r="AM34" i="18"/>
  <c r="AO34" i="18" s="1"/>
  <c r="AM41" i="20"/>
  <c r="AO41" i="20" s="1"/>
  <c r="AM43" i="17"/>
  <c r="AO43" i="17" s="1"/>
  <c r="AM37" i="28"/>
  <c r="AO37" i="28" s="1"/>
  <c r="AM39" i="27"/>
  <c r="AO39" i="27" s="1"/>
  <c r="AM42" i="27"/>
  <c r="AO42" i="27" s="1"/>
  <c r="AM35" i="30"/>
  <c r="AO35" i="30" s="1"/>
  <c r="AM34" i="31"/>
  <c r="AO34" i="31" s="1"/>
  <c r="AM33" i="31"/>
  <c r="AO33" i="31" s="1"/>
  <c r="AO42" i="16"/>
  <c r="AM42" i="16"/>
  <c r="AJ44" i="18"/>
  <c r="AM32" i="18"/>
  <c r="AO32" i="18" s="1"/>
  <c r="AM37" i="18"/>
  <c r="AO37" i="18"/>
  <c r="AM36" i="20"/>
  <c r="AO36" i="20" s="1"/>
  <c r="E44" i="7"/>
  <c r="F94" i="5"/>
  <c r="F95" i="5" s="1"/>
  <c r="AM40" i="22"/>
  <c r="AO40" i="22" s="1"/>
  <c r="AM42" i="22"/>
  <c r="AO42" i="22" s="1"/>
  <c r="AM42" i="15"/>
  <c r="AO42" i="15" s="1"/>
  <c r="H96" i="6"/>
  <c r="D96" i="6"/>
  <c r="E96" i="6"/>
  <c r="I96" i="6"/>
  <c r="AD84" i="6"/>
  <c r="B96" i="6"/>
  <c r="AI84" i="19" l="1"/>
  <c r="AH88" i="30"/>
  <c r="AH91" i="30"/>
  <c r="AH85" i="30"/>
  <c r="AH94" i="30"/>
  <c r="AH93" i="30"/>
  <c r="AH86" i="30"/>
  <c r="AH90" i="30"/>
  <c r="AH84" i="30"/>
  <c r="AO92" i="52"/>
  <c r="AO89" i="52"/>
  <c r="AO107" i="52"/>
  <c r="AO90" i="52"/>
  <c r="AO84" i="52"/>
  <c r="AO88" i="52"/>
  <c r="AO94" i="52"/>
  <c r="AO86" i="52"/>
  <c r="AO87" i="52"/>
  <c r="AO91" i="52"/>
  <c r="AO85" i="52"/>
  <c r="AO93" i="52"/>
  <c r="AQ94" i="52"/>
  <c r="AQ84" i="52"/>
  <c r="AQ95" i="52"/>
  <c r="AR95" i="52" s="1"/>
  <c r="AQ101" i="52"/>
  <c r="AR101" i="52" s="1"/>
  <c r="AQ89" i="52"/>
  <c r="AQ96" i="52"/>
  <c r="AR96" i="52" s="1"/>
  <c r="AQ104" i="52"/>
  <c r="AR104" i="52" s="1"/>
  <c r="AQ103" i="52"/>
  <c r="AR103" i="52" s="1"/>
  <c r="AQ88" i="52"/>
  <c r="AQ85" i="52"/>
  <c r="AQ100" i="52"/>
  <c r="AR100" i="52" s="1"/>
  <c r="AQ86" i="52"/>
  <c r="AQ107" i="52"/>
  <c r="AQ105" i="52"/>
  <c r="AR105" i="52" s="1"/>
  <c r="AQ90" i="52"/>
  <c r="AQ102" i="52"/>
  <c r="AR102" i="52" s="1"/>
  <c r="AQ87" i="52"/>
  <c r="AQ93" i="52"/>
  <c r="AQ99" i="52"/>
  <c r="AR99" i="52" s="1"/>
  <c r="AQ98" i="52"/>
  <c r="AR98" i="52" s="1"/>
  <c r="AQ106" i="52"/>
  <c r="AR106" i="52" s="1"/>
  <c r="AQ91" i="52"/>
  <c r="AQ97" i="52"/>
  <c r="AR97" i="52" s="1"/>
  <c r="AQ92" i="52"/>
  <c r="AH89" i="30"/>
  <c r="AH87" i="30"/>
  <c r="AJ89" i="19"/>
  <c r="AH91" i="25"/>
  <c r="AJ91" i="19"/>
  <c r="H99" i="19"/>
  <c r="AJ107" i="19" s="1"/>
  <c r="AL105" i="22"/>
  <c r="AM105" i="22" s="1"/>
  <c r="AO105" i="22" s="1"/>
  <c r="AH86" i="26"/>
  <c r="AL96" i="22"/>
  <c r="AM96" i="22" s="1"/>
  <c r="AO96" i="22" s="1"/>
  <c r="AL97" i="22"/>
  <c r="AM97" i="22" s="1"/>
  <c r="AO97" i="22" s="1"/>
  <c r="AL98" i="22"/>
  <c r="AM98" i="22" s="1"/>
  <c r="AO98" i="22" s="1"/>
  <c r="AL104" i="22"/>
  <c r="AM104" i="22" s="1"/>
  <c r="AO104" i="22" s="1"/>
  <c r="AL107" i="22"/>
  <c r="AM107" i="22" s="1"/>
  <c r="AO107" i="22" s="1"/>
  <c r="AL89" i="22"/>
  <c r="AM89" i="22" s="1"/>
  <c r="AO89" i="22" s="1"/>
  <c r="AL93" i="22"/>
  <c r="AM93" i="22" s="1"/>
  <c r="AO93" i="22" s="1"/>
  <c r="AL99" i="22"/>
  <c r="AM99" i="22" s="1"/>
  <c r="AO99" i="22" s="1"/>
  <c r="AL95" i="22"/>
  <c r="AM95" i="22" s="1"/>
  <c r="AO95" i="22" s="1"/>
  <c r="AL91" i="22"/>
  <c r="AM91" i="22" s="1"/>
  <c r="AO91" i="22" s="1"/>
  <c r="AL86" i="22"/>
  <c r="AM86" i="22" s="1"/>
  <c r="AO86" i="22" s="1"/>
  <c r="AL106" i="22"/>
  <c r="AM106" i="22" s="1"/>
  <c r="AO106" i="22" s="1"/>
  <c r="AL84" i="22"/>
  <c r="AL94" i="22"/>
  <c r="AM94" i="22" s="1"/>
  <c r="AO94" i="22" s="1"/>
  <c r="AL87" i="22"/>
  <c r="AM87" i="22" s="1"/>
  <c r="AO87" i="22" s="1"/>
  <c r="AL88" i="22"/>
  <c r="AM88" i="22" s="1"/>
  <c r="AO88" i="22" s="1"/>
  <c r="AL100" i="22"/>
  <c r="AM100" i="22" s="1"/>
  <c r="AO100" i="22" s="1"/>
  <c r="AL92" i="22"/>
  <c r="AM92" i="22" s="1"/>
  <c r="AO92" i="22" s="1"/>
  <c r="AL101" i="22"/>
  <c r="AM101" i="22" s="1"/>
  <c r="AO101" i="22" s="1"/>
  <c r="AL85" i="22"/>
  <c r="AM85" i="22" s="1"/>
  <c r="AO85" i="22" s="1"/>
  <c r="AL90" i="22"/>
  <c r="AM90" i="22" s="1"/>
  <c r="AL103" i="22"/>
  <c r="AM103" i="22" s="1"/>
  <c r="AO103" i="22" s="1"/>
  <c r="AL102" i="22"/>
  <c r="AM102" i="22" s="1"/>
  <c r="AO102" i="22" s="1"/>
  <c r="AH85" i="25"/>
  <c r="AH105" i="25"/>
  <c r="AH89" i="26"/>
  <c r="AH90" i="26"/>
  <c r="AH93" i="26"/>
  <c r="AH92" i="26"/>
  <c r="C97" i="27"/>
  <c r="C98" i="27" s="1"/>
  <c r="AH91" i="26"/>
  <c r="AH96" i="26"/>
  <c r="AH105" i="26"/>
  <c r="AH87" i="26"/>
  <c r="AH95" i="26"/>
  <c r="AH104" i="25"/>
  <c r="AH93" i="25"/>
  <c r="AH84" i="26"/>
  <c r="AH85" i="26"/>
  <c r="AH103" i="26"/>
  <c r="AH107" i="26"/>
  <c r="AH39" i="29"/>
  <c r="D45" i="32"/>
  <c r="D46" i="32" s="1"/>
  <c r="AH104" i="26"/>
  <c r="AH94" i="26"/>
  <c r="AH106" i="26"/>
  <c r="H97" i="32"/>
  <c r="H98" i="32" s="1"/>
  <c r="H99" i="32" s="1"/>
  <c r="AH101" i="25"/>
  <c r="AH92" i="25"/>
  <c r="AH32" i="26"/>
  <c r="C45" i="32"/>
  <c r="C46" i="32" s="1"/>
  <c r="AH102" i="25"/>
  <c r="AH34" i="26"/>
  <c r="F45" i="32"/>
  <c r="F46" i="32" s="1"/>
  <c r="AH43" i="26"/>
  <c r="AH94" i="25"/>
  <c r="H97" i="27"/>
  <c r="H98" i="27" s="1"/>
  <c r="AH90" i="21"/>
  <c r="AJ90" i="21" s="1"/>
  <c r="AH33" i="26"/>
  <c r="F45" i="19"/>
  <c r="F46" i="19" s="1"/>
  <c r="F47" i="19" s="1"/>
  <c r="AH41" i="26"/>
  <c r="D45" i="19"/>
  <c r="D46" i="19" s="1"/>
  <c r="D47" i="19" s="1"/>
  <c r="AH93" i="21"/>
  <c r="AJ93" i="21" s="1"/>
  <c r="AM101" i="20"/>
  <c r="AO101" i="20" s="1"/>
  <c r="AM98" i="20"/>
  <c r="AO98" i="20" s="1"/>
  <c r="H45" i="19"/>
  <c r="H46" i="19" s="1"/>
  <c r="H45" i="32"/>
  <c r="H46" i="32" s="1"/>
  <c r="AH89" i="21"/>
  <c r="AJ89" i="21" s="1"/>
  <c r="AM96" i="20"/>
  <c r="AO96" i="20" s="1"/>
  <c r="AM99" i="20"/>
  <c r="AO99" i="20" s="1"/>
  <c r="B45" i="19"/>
  <c r="B46" i="19" s="1"/>
  <c r="B47" i="19" s="1"/>
  <c r="E45" i="32"/>
  <c r="E46" i="32" s="1"/>
  <c r="AH91" i="21"/>
  <c r="AL85" i="19"/>
  <c r="AL95" i="19"/>
  <c r="AL97" i="19"/>
  <c r="AL88" i="19"/>
  <c r="AL84" i="19"/>
  <c r="AL91" i="19"/>
  <c r="AL89" i="19"/>
  <c r="AL101" i="19"/>
  <c r="AM101" i="19" s="1"/>
  <c r="AO101" i="19" s="1"/>
  <c r="AL86" i="19"/>
  <c r="AL106" i="19"/>
  <c r="G45" i="32"/>
  <c r="G46" i="32" s="1"/>
  <c r="G47" i="32" s="1"/>
  <c r="I97" i="27"/>
  <c r="I98" i="27" s="1"/>
  <c r="AM105" i="20"/>
  <c r="AO105" i="20" s="1"/>
  <c r="E97" i="32"/>
  <c r="E98" i="32" s="1"/>
  <c r="G97" i="32"/>
  <c r="G98" i="32" s="1"/>
  <c r="G99" i="32" s="1"/>
  <c r="I97" i="32"/>
  <c r="I98" i="32" s="1"/>
  <c r="C97" i="32"/>
  <c r="C98" i="32" s="1"/>
  <c r="B97" i="32"/>
  <c r="B98" i="32" s="1"/>
  <c r="D97" i="32"/>
  <c r="D98" i="32" s="1"/>
  <c r="F97" i="32"/>
  <c r="F98" i="32" s="1"/>
  <c r="F99" i="32" s="1"/>
  <c r="B45" i="32"/>
  <c r="B46" i="32" s="1"/>
  <c r="AE108" i="21"/>
  <c r="AH88" i="21" s="1"/>
  <c r="AM100" i="20"/>
  <c r="AO100" i="20" s="1"/>
  <c r="AM89" i="20"/>
  <c r="AO89" i="20" s="1"/>
  <c r="G97" i="27"/>
  <c r="G98" i="27" s="1"/>
  <c r="AJ108" i="20"/>
  <c r="AM84" i="20"/>
  <c r="AM92" i="20"/>
  <c r="AO92" i="20" s="1"/>
  <c r="B97" i="27"/>
  <c r="B98" i="27" s="1"/>
  <c r="C45" i="19"/>
  <c r="C46" i="19" s="1"/>
  <c r="C47" i="19" s="1"/>
  <c r="AH40" i="29"/>
  <c r="F97" i="27"/>
  <c r="F98" i="27" s="1"/>
  <c r="E45" i="19"/>
  <c r="E46" i="19" s="1"/>
  <c r="E47" i="19" s="1"/>
  <c r="AH107" i="25"/>
  <c r="AH42" i="29"/>
  <c r="G45" i="19"/>
  <c r="G46" i="19" s="1"/>
  <c r="AH100" i="25"/>
  <c r="G44" i="5"/>
  <c r="C45" i="25"/>
  <c r="C46" i="25" s="1"/>
  <c r="C47" i="25" s="1"/>
  <c r="F45" i="25"/>
  <c r="F46" i="25" s="1"/>
  <c r="F47" i="25" s="1"/>
  <c r="D45" i="25"/>
  <c r="D46" i="25" s="1"/>
  <c r="D47" i="25" s="1"/>
  <c r="B45" i="25"/>
  <c r="B46" i="25" s="1"/>
  <c r="G45" i="25"/>
  <c r="G46" i="25" s="1"/>
  <c r="E45" i="25"/>
  <c r="E46" i="25" s="1"/>
  <c r="H45" i="25"/>
  <c r="H46" i="25" s="1"/>
  <c r="AH43" i="29"/>
  <c r="AH88" i="25"/>
  <c r="E97" i="27"/>
  <c r="E98" i="27" s="1"/>
  <c r="AH95" i="25"/>
  <c r="AH89" i="25"/>
  <c r="AH90" i="25"/>
  <c r="D97" i="27"/>
  <c r="D98" i="27" s="1"/>
  <c r="AH106" i="25"/>
  <c r="AH37" i="29"/>
  <c r="AH87" i="25"/>
  <c r="AH36" i="29"/>
  <c r="H100" i="31"/>
  <c r="H101" i="31" s="1"/>
  <c r="H102" i="31" s="1"/>
  <c r="AO90" i="31"/>
  <c r="C100" i="31"/>
  <c r="C101" i="31" s="1"/>
  <c r="C102" i="31" s="1"/>
  <c r="F100" i="31"/>
  <c r="F101" i="31" s="1"/>
  <c r="F102" i="31" s="1"/>
  <c r="I100" i="31"/>
  <c r="I101" i="31" s="1"/>
  <c r="D100" i="31"/>
  <c r="D101" i="31" s="1"/>
  <c r="D102" i="31" s="1"/>
  <c r="E100" i="31"/>
  <c r="E101" i="31" s="1"/>
  <c r="E102" i="31" s="1"/>
  <c r="G100" i="31"/>
  <c r="G101" i="31" s="1"/>
  <c r="G102" i="31" s="1"/>
  <c r="B100" i="31"/>
  <c r="B101" i="31" s="1"/>
  <c r="AQ104" i="29"/>
  <c r="AR104" i="29" s="1"/>
  <c r="AQ100" i="29"/>
  <c r="AR100" i="29" s="1"/>
  <c r="AQ92" i="29"/>
  <c r="AR92" i="29" s="1"/>
  <c r="AQ86" i="29"/>
  <c r="AR86" i="29" s="1"/>
  <c r="AQ88" i="29"/>
  <c r="AR88" i="29" s="1"/>
  <c r="AQ102" i="29"/>
  <c r="AR102" i="29" s="1"/>
  <c r="AQ84" i="29"/>
  <c r="AQ106" i="29"/>
  <c r="AR106" i="29" s="1"/>
  <c r="AQ93" i="29"/>
  <c r="AR93" i="29" s="1"/>
  <c r="AQ95" i="29"/>
  <c r="AR95" i="29" s="1"/>
  <c r="AQ99" i="29"/>
  <c r="AR99" i="29" s="1"/>
  <c r="AQ98" i="29"/>
  <c r="AR98" i="29" s="1"/>
  <c r="AQ85" i="29"/>
  <c r="AR85" i="29" s="1"/>
  <c r="AQ96" i="29"/>
  <c r="AR96" i="29" s="1"/>
  <c r="AQ90" i="29"/>
  <c r="AR90" i="29" s="1"/>
  <c r="AQ91" i="29"/>
  <c r="AR91" i="29" s="1"/>
  <c r="AQ87" i="29"/>
  <c r="AR87" i="29" s="1"/>
  <c r="AQ101" i="29"/>
  <c r="AR101" i="29" s="1"/>
  <c r="AQ89" i="29"/>
  <c r="AR89" i="29" s="1"/>
  <c r="AQ107" i="29"/>
  <c r="AR107" i="29" s="1"/>
  <c r="AQ105" i="29"/>
  <c r="AR105" i="29" s="1"/>
  <c r="AQ97" i="29"/>
  <c r="AR97" i="29" s="1"/>
  <c r="AQ103" i="29"/>
  <c r="AR103" i="29" s="1"/>
  <c r="AQ94" i="29"/>
  <c r="AR94" i="29" s="1"/>
  <c r="AO84" i="31"/>
  <c r="C100" i="28"/>
  <c r="C101" i="28" s="1"/>
  <c r="C102" i="28" s="1"/>
  <c r="E100" i="28"/>
  <c r="E101" i="28" s="1"/>
  <c r="E102" i="28" s="1"/>
  <c r="I100" i="28"/>
  <c r="I101" i="28" s="1"/>
  <c r="F100" i="28"/>
  <c r="F101" i="28" s="1"/>
  <c r="F102" i="28" s="1"/>
  <c r="D100" i="28"/>
  <c r="D101" i="28" s="1"/>
  <c r="D102" i="28" s="1"/>
  <c r="G100" i="28"/>
  <c r="G101" i="28" s="1"/>
  <c r="G102" i="28" s="1"/>
  <c r="B100" i="28"/>
  <c r="B101" i="28" s="1"/>
  <c r="H100" i="28"/>
  <c r="H101" i="28" s="1"/>
  <c r="H102" i="28" s="1"/>
  <c r="AH39" i="21"/>
  <c r="AJ39" i="21" s="1"/>
  <c r="AE44" i="21"/>
  <c r="AH42" i="21" s="1"/>
  <c r="AH40" i="21"/>
  <c r="AJ40" i="21" s="1"/>
  <c r="AH41" i="21"/>
  <c r="AJ41" i="21" s="1"/>
  <c r="AH36" i="21"/>
  <c r="AJ36" i="21" s="1"/>
  <c r="AH37" i="21"/>
  <c r="AJ37" i="21" s="1"/>
  <c r="AH38" i="21"/>
  <c r="AJ38" i="21" s="1"/>
  <c r="AG39" i="10"/>
  <c r="AH39" i="10" s="1"/>
  <c r="AE35" i="10"/>
  <c r="AG37" i="10"/>
  <c r="AE37" i="10"/>
  <c r="AG36" i="10"/>
  <c r="AG38" i="10"/>
  <c r="AG40" i="10"/>
  <c r="AH40" i="10" s="1"/>
  <c r="AJ40" i="10" s="1"/>
  <c r="AE43" i="10"/>
  <c r="AE32" i="10"/>
  <c r="C44" i="4"/>
  <c r="AE90" i="10"/>
  <c r="AE107" i="10"/>
  <c r="AE88" i="10"/>
  <c r="AE86" i="10"/>
  <c r="AG91" i="10"/>
  <c r="AH91" i="10" s="1"/>
  <c r="B44" i="5"/>
  <c r="AE104" i="10"/>
  <c r="AR84" i="51"/>
  <c r="AO108" i="51"/>
  <c r="AR96" i="51" s="1"/>
  <c r="B48" i="34"/>
  <c r="B49" i="34" s="1"/>
  <c r="H50" i="34" s="1"/>
  <c r="E44" i="4"/>
  <c r="AE84" i="10"/>
  <c r="AE100" i="10"/>
  <c r="AE89" i="10"/>
  <c r="AD32" i="4"/>
  <c r="D44" i="4"/>
  <c r="AE98" i="10"/>
  <c r="F44" i="4"/>
  <c r="H44" i="4"/>
  <c r="AM88" i="48"/>
  <c r="G96" i="5"/>
  <c r="AM87" i="48"/>
  <c r="AE88" i="11"/>
  <c r="E44" i="5"/>
  <c r="AM84" i="48"/>
  <c r="AM99" i="48"/>
  <c r="AJ108" i="34"/>
  <c r="AM89" i="34" s="1"/>
  <c r="AE90" i="11"/>
  <c r="AG95" i="11"/>
  <c r="AG102" i="11"/>
  <c r="AG99" i="11"/>
  <c r="AH99" i="11" s="1"/>
  <c r="AJ99" i="11" s="1"/>
  <c r="AG89" i="11"/>
  <c r="AG98" i="11"/>
  <c r="AH98" i="11" s="1"/>
  <c r="AJ98" i="11" s="1"/>
  <c r="AG96" i="11"/>
  <c r="AG105" i="11"/>
  <c r="AG85" i="11"/>
  <c r="AE92" i="11"/>
  <c r="AG94" i="11"/>
  <c r="AG107" i="11"/>
  <c r="AG91" i="11"/>
  <c r="AG104" i="11"/>
  <c r="AG87" i="11"/>
  <c r="AG90" i="11"/>
  <c r="AG103" i="11"/>
  <c r="AG93" i="11"/>
  <c r="AG86" i="11"/>
  <c r="AG106" i="11"/>
  <c r="AG92" i="11"/>
  <c r="AG88" i="11"/>
  <c r="AG100" i="11"/>
  <c r="AH100" i="11" s="1"/>
  <c r="AJ100" i="11" s="1"/>
  <c r="AG101" i="11"/>
  <c r="AH101" i="11" s="1"/>
  <c r="AG84" i="11"/>
  <c r="AE86" i="11"/>
  <c r="AE85" i="11"/>
  <c r="AE106" i="11"/>
  <c r="AG97" i="11"/>
  <c r="AE89" i="11"/>
  <c r="AE95" i="11"/>
  <c r="AE107" i="11"/>
  <c r="AE94" i="11"/>
  <c r="AE103" i="11"/>
  <c r="AE97" i="11"/>
  <c r="AE93" i="11"/>
  <c r="AE102" i="11"/>
  <c r="AE105" i="11"/>
  <c r="AE104" i="11"/>
  <c r="AE84" i="11"/>
  <c r="AE91" i="11"/>
  <c r="AE96" i="11"/>
  <c r="AE87" i="11"/>
  <c r="AM107" i="48"/>
  <c r="AM102" i="48"/>
  <c r="AE95" i="10"/>
  <c r="AG106" i="10"/>
  <c r="AG99" i="10"/>
  <c r="AG98" i="10"/>
  <c r="AG93" i="10"/>
  <c r="AH93" i="10" s="1"/>
  <c r="AG101" i="10"/>
  <c r="AG104" i="10"/>
  <c r="AE85" i="10"/>
  <c r="AG100" i="10"/>
  <c r="AG107" i="10"/>
  <c r="AG89" i="10"/>
  <c r="AG97" i="10"/>
  <c r="AE103" i="10"/>
  <c r="AE101" i="10"/>
  <c r="AE96" i="10"/>
  <c r="AE106" i="10"/>
  <c r="AG95" i="10"/>
  <c r="AG87" i="10"/>
  <c r="AE97" i="10"/>
  <c r="AG103" i="10"/>
  <c r="AG88" i="10"/>
  <c r="AG86" i="10"/>
  <c r="AG84" i="10"/>
  <c r="AE105" i="10"/>
  <c r="AG90" i="10"/>
  <c r="AG96" i="10"/>
  <c r="AE99" i="10"/>
  <c r="AE102" i="10"/>
  <c r="AG102" i="10"/>
  <c r="AG85" i="10"/>
  <c r="AG94" i="10"/>
  <c r="AH94" i="10" s="1"/>
  <c r="AG92" i="10"/>
  <c r="AH92" i="10" s="1"/>
  <c r="AJ92" i="10" s="1"/>
  <c r="AG105" i="10"/>
  <c r="AE87" i="10"/>
  <c r="AM97" i="48"/>
  <c r="AM100" i="48"/>
  <c r="AM101" i="48"/>
  <c r="F44" i="5"/>
  <c r="G96" i="4"/>
  <c r="C44" i="5"/>
  <c r="AM105" i="48"/>
  <c r="AM40" i="49"/>
  <c r="H44" i="5"/>
  <c r="AM106" i="48"/>
  <c r="AD32" i="5"/>
  <c r="D44" i="5"/>
  <c r="F48" i="34"/>
  <c r="F49" i="34" s="1"/>
  <c r="AM85" i="48"/>
  <c r="G96" i="2"/>
  <c r="AM41" i="49"/>
  <c r="H48" i="49" s="1"/>
  <c r="H49" i="49" s="1"/>
  <c r="F44" i="2"/>
  <c r="AE44" i="11"/>
  <c r="AH34" i="11" s="1"/>
  <c r="AM36" i="48"/>
  <c r="AM103" i="48"/>
  <c r="AJ44" i="48"/>
  <c r="AM32" i="48" s="1"/>
  <c r="C48" i="34"/>
  <c r="C49" i="34" s="1"/>
  <c r="H48" i="34"/>
  <c r="H49" i="34" s="1"/>
  <c r="AM34" i="48"/>
  <c r="AM104" i="48"/>
  <c r="E48" i="34"/>
  <c r="E49" i="34" s="1"/>
  <c r="D48" i="34"/>
  <c r="D49" i="34" s="1"/>
  <c r="AH41" i="11"/>
  <c r="AM89" i="48"/>
  <c r="G48" i="34"/>
  <c r="G49" i="34" s="1"/>
  <c r="F96" i="5"/>
  <c r="F96" i="4"/>
  <c r="AH33" i="11"/>
  <c r="AM86" i="48"/>
  <c r="AE100" i="7"/>
  <c r="AM98" i="48"/>
  <c r="AM102" i="34"/>
  <c r="B96" i="5"/>
  <c r="AE98" i="7"/>
  <c r="AM92" i="48"/>
  <c r="AM106" i="34"/>
  <c r="AE89" i="8"/>
  <c r="AM91" i="48"/>
  <c r="D96" i="5"/>
  <c r="AE35" i="5"/>
  <c r="AE106" i="8"/>
  <c r="AE99" i="7"/>
  <c r="C96" i="5"/>
  <c r="C44" i="2"/>
  <c r="AE85" i="8"/>
  <c r="AE34" i="5"/>
  <c r="AE102" i="8"/>
  <c r="AE34" i="8"/>
  <c r="AE33" i="8"/>
  <c r="AE44" i="6"/>
  <c r="AH35" i="6" s="1"/>
  <c r="AE97" i="6"/>
  <c r="AE98" i="6"/>
  <c r="B96" i="4"/>
  <c r="AE34" i="7"/>
  <c r="AE35" i="7"/>
  <c r="AE36" i="7"/>
  <c r="AH42" i="10"/>
  <c r="AM99" i="34"/>
  <c r="AM98" i="34"/>
  <c r="AM104" i="34"/>
  <c r="B44" i="2"/>
  <c r="AH55" i="10"/>
  <c r="AM97" i="34"/>
  <c r="AH41" i="10"/>
  <c r="AE34" i="9"/>
  <c r="AE32" i="9"/>
  <c r="AE86" i="9"/>
  <c r="AE84" i="9"/>
  <c r="AM92" i="34"/>
  <c r="AM96" i="34"/>
  <c r="AH57" i="10"/>
  <c r="AM87" i="34"/>
  <c r="AM107" i="34"/>
  <c r="AH58" i="10"/>
  <c r="AM100" i="34"/>
  <c r="AM95" i="34"/>
  <c r="AM103" i="34"/>
  <c r="AM85" i="34"/>
  <c r="AM86" i="34"/>
  <c r="AH40" i="6"/>
  <c r="AM105" i="34"/>
  <c r="AE86" i="7"/>
  <c r="AE88" i="7"/>
  <c r="AE87" i="7"/>
  <c r="AM93" i="34"/>
  <c r="AM91" i="34"/>
  <c r="AM94" i="34"/>
  <c r="AJ108" i="49"/>
  <c r="AM93" i="49" s="1"/>
  <c r="AM90" i="34"/>
  <c r="AH54" i="10"/>
  <c r="AM101" i="34"/>
  <c r="AM88" i="34"/>
  <c r="G100" i="12"/>
  <c r="G101" i="12" s="1"/>
  <c r="G102" i="12" s="1"/>
  <c r="F100" i="12"/>
  <c r="F101" i="12" s="1"/>
  <c r="F102" i="12" s="1"/>
  <c r="D100" i="12"/>
  <c r="D101" i="12" s="1"/>
  <c r="D102" i="12" s="1"/>
  <c r="E100" i="12"/>
  <c r="E101" i="12" s="1"/>
  <c r="E102" i="12" s="1"/>
  <c r="AQ86" i="14"/>
  <c r="AR86" i="14" s="1"/>
  <c r="AQ107" i="14"/>
  <c r="AR107" i="14" s="1"/>
  <c r="AQ84" i="14"/>
  <c r="AQ88" i="14"/>
  <c r="AR88" i="14" s="1"/>
  <c r="AQ85" i="14"/>
  <c r="AR85" i="14" s="1"/>
  <c r="AQ91" i="14"/>
  <c r="AR91" i="14" s="1"/>
  <c r="AQ106" i="14"/>
  <c r="AR106" i="14" s="1"/>
  <c r="AQ100" i="14"/>
  <c r="AR100" i="14" s="1"/>
  <c r="AQ96" i="14"/>
  <c r="AR96" i="14" s="1"/>
  <c r="AQ92" i="14"/>
  <c r="AR92" i="14" s="1"/>
  <c r="AQ87" i="14"/>
  <c r="AR87" i="14" s="1"/>
  <c r="AQ103" i="14"/>
  <c r="AR103" i="14" s="1"/>
  <c r="AQ97" i="14"/>
  <c r="AR97" i="14" s="1"/>
  <c r="AQ93" i="14"/>
  <c r="AR93" i="14" s="1"/>
  <c r="AQ98" i="14"/>
  <c r="AR98" i="14" s="1"/>
  <c r="AQ99" i="14"/>
  <c r="AR99" i="14" s="1"/>
  <c r="AQ94" i="14"/>
  <c r="AR94" i="14" s="1"/>
  <c r="AQ90" i="14"/>
  <c r="AR90" i="14" s="1"/>
  <c r="AQ104" i="14"/>
  <c r="AR104" i="14" s="1"/>
  <c r="AQ102" i="14"/>
  <c r="AR102" i="14" s="1"/>
  <c r="AQ101" i="14"/>
  <c r="AR101" i="14" s="1"/>
  <c r="AQ95" i="14"/>
  <c r="AR95" i="14" s="1"/>
  <c r="AQ105" i="14"/>
  <c r="AR105" i="14" s="1"/>
  <c r="AQ89" i="14"/>
  <c r="AR89" i="14" s="1"/>
  <c r="AQ105" i="16"/>
  <c r="AR105" i="16" s="1"/>
  <c r="AQ87" i="16"/>
  <c r="AR87" i="16" s="1"/>
  <c r="AQ106" i="16"/>
  <c r="AR106" i="16" s="1"/>
  <c r="AQ92" i="16"/>
  <c r="AR92" i="16" s="1"/>
  <c r="AQ93" i="16"/>
  <c r="AR93" i="16" s="1"/>
  <c r="AQ89" i="16"/>
  <c r="AR89" i="16" s="1"/>
  <c r="AQ99" i="16"/>
  <c r="AR99" i="16" s="1"/>
  <c r="AQ98" i="16"/>
  <c r="AR98" i="16" s="1"/>
  <c r="AQ97" i="16"/>
  <c r="AR97" i="16" s="1"/>
  <c r="AQ84" i="16"/>
  <c r="AQ96" i="16"/>
  <c r="AR96" i="16" s="1"/>
  <c r="AQ86" i="16"/>
  <c r="AR86" i="16" s="1"/>
  <c r="AQ85" i="16"/>
  <c r="AR85" i="16" s="1"/>
  <c r="AQ94" i="16"/>
  <c r="AR94" i="16" s="1"/>
  <c r="AQ88" i="16"/>
  <c r="AR88" i="16" s="1"/>
  <c r="AQ95" i="16"/>
  <c r="AR95" i="16" s="1"/>
  <c r="AQ100" i="16"/>
  <c r="AR100" i="16" s="1"/>
  <c r="AQ90" i="16"/>
  <c r="AR90" i="16" s="1"/>
  <c r="AQ104" i="16"/>
  <c r="AR104" i="16" s="1"/>
  <c r="AQ107" i="16"/>
  <c r="AR107" i="16" s="1"/>
  <c r="AQ103" i="16"/>
  <c r="AR103" i="16" s="1"/>
  <c r="AQ101" i="16"/>
  <c r="AR101" i="16" s="1"/>
  <c r="AQ102" i="16"/>
  <c r="AR102" i="16" s="1"/>
  <c r="AQ91" i="16"/>
  <c r="AR91" i="16" s="1"/>
  <c r="H100" i="13"/>
  <c r="H101" i="13" s="1"/>
  <c r="H102" i="13" s="1"/>
  <c r="AN84" i="18"/>
  <c r="B102" i="18"/>
  <c r="I102" i="18"/>
  <c r="C100" i="12"/>
  <c r="C101" i="12" s="1"/>
  <c r="C102" i="12" s="1"/>
  <c r="B102" i="17"/>
  <c r="I102" i="17"/>
  <c r="AN84" i="17"/>
  <c r="B100" i="13"/>
  <c r="B101" i="13" s="1"/>
  <c r="E100" i="13"/>
  <c r="E101" i="13" s="1"/>
  <c r="E102" i="13" s="1"/>
  <c r="C100" i="13"/>
  <c r="C101" i="13" s="1"/>
  <c r="C102" i="13" s="1"/>
  <c r="G100" i="13"/>
  <c r="G101" i="13" s="1"/>
  <c r="G102" i="13" s="1"/>
  <c r="F100" i="13"/>
  <c r="F101" i="13" s="1"/>
  <c r="F102" i="13" s="1"/>
  <c r="D100" i="13"/>
  <c r="D101" i="13" s="1"/>
  <c r="D102" i="13" s="1"/>
  <c r="I100" i="13"/>
  <c r="I101" i="13" s="1"/>
  <c r="AO103" i="12"/>
  <c r="I102" i="15"/>
  <c r="AN84" i="15"/>
  <c r="B102" i="15"/>
  <c r="B100" i="12"/>
  <c r="B101" i="12" s="1"/>
  <c r="H100" i="12"/>
  <c r="H101" i="12" s="1"/>
  <c r="H102" i="12" s="1"/>
  <c r="AG101" i="7"/>
  <c r="AG98" i="7"/>
  <c r="AG89" i="8"/>
  <c r="AG93" i="8"/>
  <c r="AG91" i="8"/>
  <c r="AG99" i="8"/>
  <c r="AG85" i="8"/>
  <c r="AG97" i="8"/>
  <c r="AG90" i="9"/>
  <c r="AG103" i="8"/>
  <c r="AE98" i="9"/>
  <c r="AE100" i="9"/>
  <c r="AE104" i="9"/>
  <c r="AE90" i="9"/>
  <c r="AE105" i="9"/>
  <c r="AE103" i="9"/>
  <c r="AE87" i="9"/>
  <c r="AE107" i="9"/>
  <c r="AE96" i="9"/>
  <c r="AE95" i="9"/>
  <c r="AE91" i="9"/>
  <c r="AE93" i="9"/>
  <c r="AE101" i="9"/>
  <c r="AE99" i="9"/>
  <c r="AE94" i="9"/>
  <c r="AE88" i="9"/>
  <c r="AE92" i="9"/>
  <c r="AE106" i="9"/>
  <c r="AE102" i="9"/>
  <c r="AE89" i="9"/>
  <c r="AG91" i="9"/>
  <c r="AG100" i="9"/>
  <c r="AG95" i="9"/>
  <c r="AG104" i="9"/>
  <c r="AG101" i="9"/>
  <c r="AG103" i="9"/>
  <c r="AG87" i="9"/>
  <c r="AG106" i="9"/>
  <c r="AG102" i="9"/>
  <c r="AG107" i="9"/>
  <c r="AG105" i="9"/>
  <c r="AE97" i="9"/>
  <c r="AG96" i="9"/>
  <c r="AG97" i="9"/>
  <c r="AG94" i="9"/>
  <c r="AG86" i="9"/>
  <c r="AG93" i="9"/>
  <c r="AG85" i="9"/>
  <c r="AH85" i="9" s="1"/>
  <c r="AJ85" i="9" s="1"/>
  <c r="AG98" i="9"/>
  <c r="AG88" i="9"/>
  <c r="AG92" i="9"/>
  <c r="AG99" i="9"/>
  <c r="AG89" i="9"/>
  <c r="AG84" i="9"/>
  <c r="B96" i="2"/>
  <c r="AG92" i="7"/>
  <c r="AG102" i="8"/>
  <c r="AG98" i="8"/>
  <c r="AG95" i="8"/>
  <c r="G44" i="2"/>
  <c r="AG104" i="7"/>
  <c r="AO39" i="12"/>
  <c r="AM39" i="12"/>
  <c r="AM35" i="12"/>
  <c r="AO35" i="12" s="1"/>
  <c r="G14" i="40"/>
  <c r="F14" i="40" s="1"/>
  <c r="D15" i="40"/>
  <c r="AE95" i="8"/>
  <c r="AE97" i="8"/>
  <c r="AG105" i="8"/>
  <c r="AG96" i="8"/>
  <c r="AG94" i="8"/>
  <c r="AE92" i="7"/>
  <c r="AE91" i="7"/>
  <c r="AE84" i="7"/>
  <c r="AG86" i="7"/>
  <c r="AG84" i="7"/>
  <c r="AG96" i="7"/>
  <c r="AM36" i="14"/>
  <c r="AO36" i="14" s="1"/>
  <c r="AO41" i="14"/>
  <c r="AM41" i="14"/>
  <c r="B48" i="30"/>
  <c r="B49" i="30" s="1"/>
  <c r="F48" i="30"/>
  <c r="F49" i="30" s="1"/>
  <c r="F50" i="30" s="1"/>
  <c r="H48" i="30"/>
  <c r="H49" i="30" s="1"/>
  <c r="D48" i="30"/>
  <c r="D49" i="30" s="1"/>
  <c r="D50" i="30" s="1"/>
  <c r="C48" i="30"/>
  <c r="C49" i="30" s="1"/>
  <c r="C50" i="30" s="1"/>
  <c r="E48" i="30"/>
  <c r="E49" i="30" s="1"/>
  <c r="E50" i="30" s="1"/>
  <c r="G48" i="30"/>
  <c r="G49" i="30" s="1"/>
  <c r="G50" i="30" s="1"/>
  <c r="AM40" i="13"/>
  <c r="AO40" i="13" s="1"/>
  <c r="D96" i="4"/>
  <c r="F48" i="20"/>
  <c r="F49" i="20" s="1"/>
  <c r="F50" i="20" s="1"/>
  <c r="G48" i="20"/>
  <c r="G49" i="20" s="1"/>
  <c r="G50" i="20" s="1"/>
  <c r="E48" i="20"/>
  <c r="E49" i="20" s="1"/>
  <c r="E50" i="20" s="1"/>
  <c r="D48" i="20"/>
  <c r="D49" i="20" s="1"/>
  <c r="D50" i="20" s="1"/>
  <c r="C48" i="20"/>
  <c r="C49" i="20" s="1"/>
  <c r="C50" i="20" s="1"/>
  <c r="H48" i="20"/>
  <c r="H49" i="20" s="1"/>
  <c r="B48" i="20"/>
  <c r="B49" i="20" s="1"/>
  <c r="AM43" i="12"/>
  <c r="AO43" i="12" s="1"/>
  <c r="AM33" i="12"/>
  <c r="AO33" i="12" s="1"/>
  <c r="AG40" i="7"/>
  <c r="H31" i="40"/>
  <c r="O12" i="45" s="1"/>
  <c r="E13" i="40"/>
  <c r="I96" i="2"/>
  <c r="AO34" i="14"/>
  <c r="AM34" i="14"/>
  <c r="AM32" i="13"/>
  <c r="AO32" i="13"/>
  <c r="AJ44" i="13"/>
  <c r="AD84" i="4"/>
  <c r="I96" i="4"/>
  <c r="D96" i="2"/>
  <c r="AE93" i="8"/>
  <c r="AE91" i="8"/>
  <c r="AE104" i="8"/>
  <c r="AG106" i="8"/>
  <c r="AG107" i="8"/>
  <c r="AG100" i="8"/>
  <c r="E48" i="18"/>
  <c r="E49" i="18" s="1"/>
  <c r="E50" i="18" s="1"/>
  <c r="D48" i="18"/>
  <c r="D49" i="18" s="1"/>
  <c r="D50" i="18" s="1"/>
  <c r="G48" i="18"/>
  <c r="G49" i="18" s="1"/>
  <c r="G50" i="18" s="1"/>
  <c r="B48" i="18"/>
  <c r="B49" i="18" s="1"/>
  <c r="H48" i="18"/>
  <c r="H49" i="18" s="1"/>
  <c r="F48" i="18"/>
  <c r="F49" i="18" s="1"/>
  <c r="F50" i="18" s="1"/>
  <c r="C48" i="18"/>
  <c r="C49" i="18" s="1"/>
  <c r="C50" i="18" s="1"/>
  <c r="AE96" i="7"/>
  <c r="AE102" i="7"/>
  <c r="AE104" i="7"/>
  <c r="AG95" i="7"/>
  <c r="AG103" i="7"/>
  <c r="AG105" i="7"/>
  <c r="AM37" i="14"/>
  <c r="AO37" i="14" s="1"/>
  <c r="AM35" i="14"/>
  <c r="AO35" i="14" s="1"/>
  <c r="D48" i="16"/>
  <c r="D49" i="16" s="1"/>
  <c r="D50" i="16" s="1"/>
  <c r="F48" i="16"/>
  <c r="F49" i="16" s="1"/>
  <c r="F50" i="16" s="1"/>
  <c r="E48" i="16"/>
  <c r="E49" i="16" s="1"/>
  <c r="E50" i="16" s="1"/>
  <c r="B48" i="16"/>
  <c r="B49" i="16" s="1"/>
  <c r="G48" i="16"/>
  <c r="G49" i="16" s="1"/>
  <c r="G50" i="16" s="1"/>
  <c r="C48" i="16"/>
  <c r="C49" i="16" s="1"/>
  <c r="C50" i="16" s="1"/>
  <c r="H48" i="16"/>
  <c r="H49" i="16" s="1"/>
  <c r="AM33" i="13"/>
  <c r="AO33" i="13" s="1"/>
  <c r="E96" i="4"/>
  <c r="E48" i="22"/>
  <c r="E49" i="22" s="1"/>
  <c r="E50" i="22" s="1"/>
  <c r="H48" i="22"/>
  <c r="H49" i="22" s="1"/>
  <c r="D48" i="22"/>
  <c r="D49" i="22" s="1"/>
  <c r="D50" i="22" s="1"/>
  <c r="C48" i="22"/>
  <c r="C49" i="22" s="1"/>
  <c r="C50" i="22" s="1"/>
  <c r="G48" i="22"/>
  <c r="G49" i="22" s="1"/>
  <c r="G50" i="22" s="1"/>
  <c r="B48" i="22"/>
  <c r="B49" i="22" s="1"/>
  <c r="F48" i="22"/>
  <c r="F49" i="22" s="1"/>
  <c r="F50" i="22" s="1"/>
  <c r="I96" i="5"/>
  <c r="AD84" i="5"/>
  <c r="AM34" i="12"/>
  <c r="AO34" i="12" s="1"/>
  <c r="AM36" i="12"/>
  <c r="AO36" i="12" s="1"/>
  <c r="AG41" i="7"/>
  <c r="AG39" i="7"/>
  <c r="AG38" i="7"/>
  <c r="AG36" i="7"/>
  <c r="AG42" i="7"/>
  <c r="AG37" i="7"/>
  <c r="AG35" i="7"/>
  <c r="AE39" i="7"/>
  <c r="AG33" i="7"/>
  <c r="AH33" i="7" s="1"/>
  <c r="AJ33" i="7" s="1"/>
  <c r="AG34" i="7"/>
  <c r="AG43" i="7"/>
  <c r="AG32" i="7"/>
  <c r="AE37" i="7"/>
  <c r="AE38" i="7"/>
  <c r="AE40" i="7"/>
  <c r="AE41" i="7"/>
  <c r="AE42" i="7"/>
  <c r="AE32" i="7"/>
  <c r="AE43" i="7"/>
  <c r="AD84" i="2"/>
  <c r="AE92" i="8"/>
  <c r="AG100" i="7"/>
  <c r="AM32" i="14"/>
  <c r="AO32" i="14" s="1"/>
  <c r="AJ44" i="14"/>
  <c r="AM39" i="14"/>
  <c r="AO39" i="14" s="1"/>
  <c r="AM41" i="13"/>
  <c r="AO41" i="13" s="1"/>
  <c r="AM38" i="13"/>
  <c r="AO38" i="13" s="1"/>
  <c r="G48" i="15"/>
  <c r="G49" i="15" s="1"/>
  <c r="G50" i="15" s="1"/>
  <c r="C48" i="15"/>
  <c r="C49" i="15" s="1"/>
  <c r="C50" i="15" s="1"/>
  <c r="B48" i="15"/>
  <c r="B49" i="15" s="1"/>
  <c r="D48" i="15"/>
  <c r="D49" i="15" s="1"/>
  <c r="D50" i="15" s="1"/>
  <c r="H48" i="15"/>
  <c r="H49" i="15" s="1"/>
  <c r="F48" i="15"/>
  <c r="F49" i="15" s="1"/>
  <c r="F50" i="15" s="1"/>
  <c r="E48" i="15"/>
  <c r="E49" i="15" s="1"/>
  <c r="E50" i="15" s="1"/>
  <c r="E48" i="28"/>
  <c r="E49" i="28" s="1"/>
  <c r="E50" i="28" s="1"/>
  <c r="C48" i="28"/>
  <c r="C49" i="28" s="1"/>
  <c r="C50" i="28" s="1"/>
  <c r="B48" i="28"/>
  <c r="B49" i="28" s="1"/>
  <c r="G48" i="28"/>
  <c r="G49" i="28" s="1"/>
  <c r="G50" i="28" s="1"/>
  <c r="H48" i="28"/>
  <c r="H49" i="28" s="1"/>
  <c r="F48" i="28"/>
  <c r="F49" i="28" s="1"/>
  <c r="F50" i="28" s="1"/>
  <c r="D48" i="28"/>
  <c r="D49" i="28" s="1"/>
  <c r="D50" i="28" s="1"/>
  <c r="E44" i="2"/>
  <c r="AM32" i="12"/>
  <c r="AO32" i="12" s="1"/>
  <c r="AJ44" i="12"/>
  <c r="E96" i="2"/>
  <c r="H44" i="2"/>
  <c r="AE84" i="8"/>
  <c r="AE96" i="8"/>
  <c r="AE94" i="7"/>
  <c r="AG106" i="7"/>
  <c r="AE103" i="8"/>
  <c r="AE98" i="8"/>
  <c r="AE107" i="8"/>
  <c r="AG87" i="8"/>
  <c r="AH87" i="8" s="1"/>
  <c r="AJ87" i="8" s="1"/>
  <c r="AG90" i="8"/>
  <c r="AG92" i="8"/>
  <c r="AE97" i="7"/>
  <c r="AE107" i="7"/>
  <c r="AG91" i="7"/>
  <c r="AG107" i="7"/>
  <c r="AG93" i="7"/>
  <c r="AG32" i="9"/>
  <c r="AG39" i="9"/>
  <c r="AG35" i="9"/>
  <c r="AG41" i="9"/>
  <c r="AG33" i="9"/>
  <c r="AH33" i="9" s="1"/>
  <c r="AJ33" i="9" s="1"/>
  <c r="AG36" i="9"/>
  <c r="AG40" i="9"/>
  <c r="AG38" i="9"/>
  <c r="AG37" i="9"/>
  <c r="AG42" i="9"/>
  <c r="AG34" i="9"/>
  <c r="AG43" i="9"/>
  <c r="AE39" i="9"/>
  <c r="AE38" i="9"/>
  <c r="AE41" i="9"/>
  <c r="AE42" i="9"/>
  <c r="AE40" i="9"/>
  <c r="AE35" i="9"/>
  <c r="AE36" i="9"/>
  <c r="AE37" i="9"/>
  <c r="AE43" i="9"/>
  <c r="AM40" i="14"/>
  <c r="AO40" i="14" s="1"/>
  <c r="AM34" i="13"/>
  <c r="AO34" i="13" s="1"/>
  <c r="AM39" i="13"/>
  <c r="AO39" i="13" s="1"/>
  <c r="H32" i="39"/>
  <c r="G11" i="45" s="1"/>
  <c r="E12" i="39"/>
  <c r="AM38" i="12"/>
  <c r="AO38" i="12" s="1"/>
  <c r="AE103" i="7"/>
  <c r="AE90" i="8"/>
  <c r="AE99" i="8"/>
  <c r="AE90" i="7"/>
  <c r="AE105" i="7"/>
  <c r="AG89" i="7"/>
  <c r="AG94" i="7"/>
  <c r="AG85" i="7"/>
  <c r="AH85" i="7" s="1"/>
  <c r="AJ85" i="7" s="1"/>
  <c r="E96" i="5"/>
  <c r="AM38" i="14"/>
  <c r="AO38" i="14" s="1"/>
  <c r="AM37" i="13"/>
  <c r="AO37" i="13" s="1"/>
  <c r="AM43" i="13"/>
  <c r="AO43" i="13" s="1"/>
  <c r="G13" i="39"/>
  <c r="F13" i="39" s="1"/>
  <c r="D14" i="39"/>
  <c r="D48" i="17"/>
  <c r="D49" i="17" s="1"/>
  <c r="D50" i="17" s="1"/>
  <c r="G48" i="17"/>
  <c r="G49" i="17" s="1"/>
  <c r="G50" i="17" s="1"/>
  <c r="E48" i="17"/>
  <c r="E49" i="17" s="1"/>
  <c r="E50" i="17" s="1"/>
  <c r="C48" i="17"/>
  <c r="C49" i="17" s="1"/>
  <c r="C50" i="17" s="1"/>
  <c r="F48" i="17"/>
  <c r="F49" i="17" s="1"/>
  <c r="F50" i="17" s="1"/>
  <c r="B48" i="17"/>
  <c r="B49" i="17" s="1"/>
  <c r="H48" i="17"/>
  <c r="H49" i="17" s="1"/>
  <c r="AM42" i="12"/>
  <c r="AO42" i="12" s="1"/>
  <c r="D44" i="2"/>
  <c r="AM33" i="14"/>
  <c r="AO33" i="14" s="1"/>
  <c r="AG99" i="7"/>
  <c r="AE105" i="8"/>
  <c r="AE94" i="8"/>
  <c r="AG101" i="8"/>
  <c r="AG88" i="8"/>
  <c r="AH88" i="8" s="1"/>
  <c r="AJ88" i="8" s="1"/>
  <c r="AG84" i="8"/>
  <c r="AE95" i="7"/>
  <c r="AE89" i="7"/>
  <c r="AG90" i="7"/>
  <c r="AG102" i="7"/>
  <c r="AG97" i="7"/>
  <c r="AO42" i="14"/>
  <c r="AM42" i="14"/>
  <c r="AG42" i="8"/>
  <c r="AG35" i="8"/>
  <c r="AH35" i="8" s="1"/>
  <c r="AJ35" i="8" s="1"/>
  <c r="AG38" i="8"/>
  <c r="AG39" i="8"/>
  <c r="AG34" i="8"/>
  <c r="AG32" i="8"/>
  <c r="AG40" i="8"/>
  <c r="AG37" i="8"/>
  <c r="AG33" i="8"/>
  <c r="AG41" i="8"/>
  <c r="AG43" i="8"/>
  <c r="AG36" i="8"/>
  <c r="AH36" i="8" s="1"/>
  <c r="AJ36" i="8" s="1"/>
  <c r="AE43" i="8"/>
  <c r="AE39" i="8"/>
  <c r="AE42" i="8"/>
  <c r="AE40" i="8"/>
  <c r="AE41" i="8"/>
  <c r="AE38" i="8"/>
  <c r="AE37" i="8"/>
  <c r="AE32" i="8"/>
  <c r="AO35" i="13"/>
  <c r="AM35" i="13"/>
  <c r="AO36" i="13"/>
  <c r="AM36" i="13"/>
  <c r="AM40" i="12"/>
  <c r="AO40" i="12" s="1"/>
  <c r="AD32" i="2"/>
  <c r="AE101" i="8"/>
  <c r="AE100" i="8"/>
  <c r="AG86" i="8"/>
  <c r="AG104" i="8"/>
  <c r="AE106" i="7"/>
  <c r="AE93" i="7"/>
  <c r="AE101" i="7"/>
  <c r="AG88" i="7"/>
  <c r="AG87" i="7"/>
  <c r="AM43" i="14"/>
  <c r="AO43" i="14" s="1"/>
  <c r="H48" i="27"/>
  <c r="H49" i="27" s="1"/>
  <c r="G48" i="27"/>
  <c r="G49" i="27" s="1"/>
  <c r="G50" i="27" s="1"/>
  <c r="F48" i="27"/>
  <c r="F49" i="27" s="1"/>
  <c r="F50" i="27" s="1"/>
  <c r="D48" i="27"/>
  <c r="D49" i="27" s="1"/>
  <c r="D50" i="27" s="1"/>
  <c r="B48" i="27"/>
  <c r="B49" i="27" s="1"/>
  <c r="C48" i="27"/>
  <c r="C49" i="27" s="1"/>
  <c r="C50" i="27" s="1"/>
  <c r="E48" i="27"/>
  <c r="E49" i="27" s="1"/>
  <c r="E50" i="27" s="1"/>
  <c r="AM42" i="13"/>
  <c r="AO42" i="13" s="1"/>
  <c r="C96" i="4"/>
  <c r="AM41" i="12"/>
  <c r="AO41" i="12" s="1"/>
  <c r="AM37" i="12"/>
  <c r="AO37" i="12" s="1"/>
  <c r="F48" i="31"/>
  <c r="F49" i="31" s="1"/>
  <c r="F50" i="31" s="1"/>
  <c r="G48" i="31"/>
  <c r="G49" i="31" s="1"/>
  <c r="G50" i="31" s="1"/>
  <c r="E48" i="31"/>
  <c r="E49" i="31" s="1"/>
  <c r="E50" i="31" s="1"/>
  <c r="H48" i="31"/>
  <c r="H49" i="31" s="1"/>
  <c r="D48" i="31"/>
  <c r="D49" i="31" s="1"/>
  <c r="D50" i="31" s="1"/>
  <c r="C48" i="31"/>
  <c r="C49" i="31" s="1"/>
  <c r="C50" i="31" s="1"/>
  <c r="B48" i="31"/>
  <c r="B49" i="31" s="1"/>
  <c r="F96" i="2"/>
  <c r="AE96" i="6"/>
  <c r="AE90" i="6"/>
  <c r="AE94" i="6"/>
  <c r="AE93" i="6"/>
  <c r="AE100" i="6"/>
  <c r="AE92" i="6"/>
  <c r="AE91" i="6"/>
  <c r="AE95" i="6"/>
  <c r="AE101" i="6"/>
  <c r="AE102" i="6"/>
  <c r="AE88" i="6"/>
  <c r="AE89" i="6"/>
  <c r="AE103" i="6"/>
  <c r="AE85" i="6"/>
  <c r="AE87" i="6"/>
  <c r="AE105" i="6"/>
  <c r="AE104" i="6"/>
  <c r="AE106" i="6"/>
  <c r="AE86" i="6"/>
  <c r="AE84" i="6"/>
  <c r="AE107" i="6"/>
  <c r="AG87" i="6"/>
  <c r="AG91" i="6"/>
  <c r="AG97" i="6"/>
  <c r="AG99" i="6"/>
  <c r="AG95" i="6"/>
  <c r="AG96" i="6"/>
  <c r="AG92" i="6"/>
  <c r="AG94" i="6"/>
  <c r="AG104" i="6"/>
  <c r="AG107" i="6"/>
  <c r="AG86" i="6"/>
  <c r="AG105" i="6"/>
  <c r="AG84" i="6"/>
  <c r="AG93" i="6"/>
  <c r="AG88" i="6"/>
  <c r="AG98" i="6"/>
  <c r="AG89" i="6"/>
  <c r="AG85" i="6"/>
  <c r="AG103" i="6"/>
  <c r="AG101" i="6"/>
  <c r="AG100" i="6"/>
  <c r="AG90" i="6"/>
  <c r="AG102" i="6"/>
  <c r="AG106" i="6"/>
  <c r="AL107" i="19" l="1"/>
  <c r="AL103" i="19"/>
  <c r="AM103" i="19" s="1"/>
  <c r="AO103" i="19" s="1"/>
  <c r="AL105" i="19"/>
  <c r="AL98" i="19"/>
  <c r="AM98" i="19" s="1"/>
  <c r="AO98" i="19" s="1"/>
  <c r="AL92" i="19"/>
  <c r="AM92" i="19" s="1"/>
  <c r="AO92" i="19" s="1"/>
  <c r="AL99" i="19"/>
  <c r="AM99" i="19" s="1"/>
  <c r="AO99" i="19" s="1"/>
  <c r="AL100" i="19"/>
  <c r="AM100" i="19" s="1"/>
  <c r="AO100" i="19" s="1"/>
  <c r="AL87" i="19"/>
  <c r="AL104" i="19"/>
  <c r="AL94" i="19"/>
  <c r="AM94" i="19" s="1"/>
  <c r="AO94" i="19" s="1"/>
  <c r="AL93" i="19"/>
  <c r="AM93" i="19" s="1"/>
  <c r="AO93" i="19" s="1"/>
  <c r="AJ104" i="19"/>
  <c r="AJ87" i="19"/>
  <c r="AJ86" i="19"/>
  <c r="AJ85" i="19"/>
  <c r="AJ84" i="19"/>
  <c r="AM91" i="19" s="1"/>
  <c r="AL96" i="19"/>
  <c r="AM96" i="19" s="1"/>
  <c r="AO96" i="19" s="1"/>
  <c r="AL90" i="19"/>
  <c r="AL102" i="19"/>
  <c r="AM102" i="19" s="1"/>
  <c r="AO102" i="19" s="1"/>
  <c r="AR86" i="52"/>
  <c r="B97" i="30"/>
  <c r="B98" i="30" s="1"/>
  <c r="D97" i="30"/>
  <c r="D98" i="30" s="1"/>
  <c r="D99" i="30" s="1"/>
  <c r="F97" i="30"/>
  <c r="F98" i="30" s="1"/>
  <c r="F99" i="30" s="1"/>
  <c r="G97" i="30"/>
  <c r="G98" i="30" s="1"/>
  <c r="G99" i="30" s="1"/>
  <c r="E97" i="30"/>
  <c r="E98" i="30" s="1"/>
  <c r="E99" i="30" s="1"/>
  <c r="I97" i="30"/>
  <c r="I98" i="30" s="1"/>
  <c r="C97" i="30"/>
  <c r="C98" i="30" s="1"/>
  <c r="C99" i="30" s="1"/>
  <c r="AJ106" i="19"/>
  <c r="H97" i="30"/>
  <c r="H98" i="30" s="1"/>
  <c r="H99" i="30" s="1"/>
  <c r="AJ105" i="19"/>
  <c r="AR93" i="52"/>
  <c r="AR85" i="52"/>
  <c r="AR84" i="52"/>
  <c r="AJ88" i="19"/>
  <c r="AR87" i="52"/>
  <c r="AR88" i="52"/>
  <c r="AR94" i="52"/>
  <c r="AO108" i="52"/>
  <c r="AR90" i="52" s="1"/>
  <c r="AJ90" i="19"/>
  <c r="AO90" i="22"/>
  <c r="H100" i="22"/>
  <c r="H101" i="22" s="1"/>
  <c r="H102" i="22" s="1"/>
  <c r="AM84" i="22"/>
  <c r="AO84" i="22" s="1"/>
  <c r="AJ108" i="22"/>
  <c r="D47" i="32"/>
  <c r="D97" i="26"/>
  <c r="D98" i="26" s="1"/>
  <c r="C97" i="26"/>
  <c r="C98" i="26" s="1"/>
  <c r="C99" i="26" s="1"/>
  <c r="I97" i="26"/>
  <c r="I98" i="26" s="1"/>
  <c r="B97" i="26"/>
  <c r="B98" i="26" s="1"/>
  <c r="G97" i="26"/>
  <c r="G98" i="26" s="1"/>
  <c r="F97" i="26"/>
  <c r="F98" i="26" s="1"/>
  <c r="E97" i="26"/>
  <c r="E98" i="26" s="1"/>
  <c r="F47" i="32"/>
  <c r="H97" i="26"/>
  <c r="H98" i="26" s="1"/>
  <c r="H99" i="26" s="1"/>
  <c r="D99" i="27"/>
  <c r="AI32" i="19"/>
  <c r="AH105" i="21"/>
  <c r="G45" i="26"/>
  <c r="G46" i="26" s="1"/>
  <c r="E47" i="32"/>
  <c r="C47" i="32"/>
  <c r="B45" i="26"/>
  <c r="B46" i="26" s="1"/>
  <c r="F45" i="26"/>
  <c r="F46" i="26" s="1"/>
  <c r="E45" i="26"/>
  <c r="E46" i="26" s="1"/>
  <c r="E47" i="26" s="1"/>
  <c r="D45" i="26"/>
  <c r="D46" i="26" s="1"/>
  <c r="D47" i="26" s="1"/>
  <c r="H45" i="26"/>
  <c r="H46" i="26" s="1"/>
  <c r="C45" i="26"/>
  <c r="C46" i="26" s="1"/>
  <c r="C47" i="26" s="1"/>
  <c r="H47" i="32"/>
  <c r="B47" i="32"/>
  <c r="AM97" i="19"/>
  <c r="AO97" i="19" s="1"/>
  <c r="AH94" i="21"/>
  <c r="D99" i="32"/>
  <c r="AH104" i="21"/>
  <c r="AJ91" i="21"/>
  <c r="AH102" i="21"/>
  <c r="B99" i="32"/>
  <c r="I99" i="32"/>
  <c r="AI84" i="32"/>
  <c r="AH86" i="21"/>
  <c r="AH97" i="21"/>
  <c r="C99" i="32"/>
  <c r="AH107" i="21"/>
  <c r="AH100" i="21"/>
  <c r="AH106" i="21"/>
  <c r="AM95" i="19"/>
  <c r="AO95" i="19" s="1"/>
  <c r="AI32" i="32"/>
  <c r="H100" i="20"/>
  <c r="H101" i="20" s="1"/>
  <c r="H102" i="20" s="1"/>
  <c r="AH103" i="21"/>
  <c r="AH101" i="21"/>
  <c r="F97" i="25"/>
  <c r="F98" i="25" s="1"/>
  <c r="E97" i="25"/>
  <c r="E98" i="25" s="1"/>
  <c r="B100" i="20"/>
  <c r="B101" i="20" s="1"/>
  <c r="I100" i="20"/>
  <c r="I101" i="20" s="1"/>
  <c r="F100" i="20"/>
  <c r="F101" i="20" s="1"/>
  <c r="F102" i="20" s="1"/>
  <c r="C100" i="20"/>
  <c r="C101" i="20" s="1"/>
  <c r="C102" i="20" s="1"/>
  <c r="D100" i="20"/>
  <c r="D101" i="20" s="1"/>
  <c r="D102" i="20" s="1"/>
  <c r="AO84" i="20"/>
  <c r="E100" i="20"/>
  <c r="E101" i="20" s="1"/>
  <c r="E102" i="20" s="1"/>
  <c r="G100" i="20"/>
  <c r="G101" i="20" s="1"/>
  <c r="G102" i="20" s="1"/>
  <c r="AH95" i="21"/>
  <c r="E99" i="32"/>
  <c r="AM106" i="19"/>
  <c r="AH99" i="21"/>
  <c r="AH84" i="21"/>
  <c r="E47" i="25"/>
  <c r="AH87" i="21"/>
  <c r="AH85" i="21"/>
  <c r="AH96" i="21"/>
  <c r="AH98" i="21"/>
  <c r="E99" i="27"/>
  <c r="F99" i="27"/>
  <c r="H99" i="27"/>
  <c r="AI84" i="27"/>
  <c r="I99" i="27"/>
  <c r="B99" i="27"/>
  <c r="B97" i="25"/>
  <c r="B98" i="25" s="1"/>
  <c r="G47" i="25"/>
  <c r="AH35" i="21"/>
  <c r="H97" i="25"/>
  <c r="H98" i="25" s="1"/>
  <c r="AI32" i="25"/>
  <c r="B47" i="25"/>
  <c r="H47" i="25"/>
  <c r="H47" i="19"/>
  <c r="D45" i="29"/>
  <c r="D46" i="29" s="1"/>
  <c r="D47" i="29" s="1"/>
  <c r="H45" i="29"/>
  <c r="H46" i="29" s="1"/>
  <c r="B45" i="29"/>
  <c r="B46" i="29" s="1"/>
  <c r="G45" i="29"/>
  <c r="G46" i="29" s="1"/>
  <c r="G47" i="29" s="1"/>
  <c r="E45" i="29"/>
  <c r="E46" i="29" s="1"/>
  <c r="F45" i="29"/>
  <c r="F46" i="29" s="1"/>
  <c r="F47" i="29" s="1"/>
  <c r="C45" i="29"/>
  <c r="C46" i="29" s="1"/>
  <c r="C47" i="29" s="1"/>
  <c r="D97" i="25"/>
  <c r="D98" i="25" s="1"/>
  <c r="D99" i="25" s="1"/>
  <c r="AH34" i="21"/>
  <c r="AH33" i="21"/>
  <c r="G97" i="25"/>
  <c r="G98" i="25" s="1"/>
  <c r="C97" i="25"/>
  <c r="C98" i="25" s="1"/>
  <c r="C99" i="25" s="1"/>
  <c r="C99" i="27"/>
  <c r="G47" i="19"/>
  <c r="I97" i="25"/>
  <c r="I98" i="25" s="1"/>
  <c r="G99" i="27"/>
  <c r="AH43" i="21"/>
  <c r="AH32" i="21"/>
  <c r="AR84" i="29"/>
  <c r="AO108" i="29"/>
  <c r="AE99" i="5"/>
  <c r="AN84" i="31"/>
  <c r="B102" i="31"/>
  <c r="I102" i="31"/>
  <c r="I102" i="28"/>
  <c r="AN84" i="28"/>
  <c r="B102" i="28"/>
  <c r="AG32" i="5"/>
  <c r="AH32" i="5" s="1"/>
  <c r="AE38" i="5"/>
  <c r="AE44" i="10"/>
  <c r="AH35" i="10" s="1"/>
  <c r="AJ101" i="11"/>
  <c r="AG34" i="4"/>
  <c r="AN32" i="34"/>
  <c r="B50" i="34"/>
  <c r="AE36" i="4"/>
  <c r="AG35" i="4"/>
  <c r="C48" i="49"/>
  <c r="C49" i="49" s="1"/>
  <c r="F100" i="34"/>
  <c r="F101" i="34" s="1"/>
  <c r="AE42" i="4"/>
  <c r="AE34" i="4"/>
  <c r="AG42" i="4"/>
  <c r="AE43" i="4"/>
  <c r="AE38" i="4"/>
  <c r="AG39" i="4"/>
  <c r="AG32" i="4"/>
  <c r="AE41" i="4"/>
  <c r="AE39" i="4"/>
  <c r="AE32" i="4"/>
  <c r="AG40" i="4"/>
  <c r="AH40" i="4" s="1"/>
  <c r="AJ40" i="4" s="1"/>
  <c r="AG38" i="4"/>
  <c r="AE33" i="4"/>
  <c r="AG37" i="4"/>
  <c r="AG33" i="4"/>
  <c r="AE35" i="4"/>
  <c r="AG36" i="4"/>
  <c r="AG43" i="4"/>
  <c r="AE37" i="4"/>
  <c r="AG41" i="4"/>
  <c r="AE108" i="10"/>
  <c r="AH96" i="10" s="1"/>
  <c r="AG36" i="5"/>
  <c r="AE108" i="11"/>
  <c r="AH97" i="11" s="1"/>
  <c r="AH88" i="11"/>
  <c r="AH104" i="11"/>
  <c r="AH92" i="11"/>
  <c r="AH91" i="11"/>
  <c r="AH89" i="11"/>
  <c r="D50" i="34"/>
  <c r="AH106" i="11"/>
  <c r="AH107" i="11"/>
  <c r="AH86" i="11"/>
  <c r="AH94" i="11"/>
  <c r="AH102" i="11"/>
  <c r="G48" i="49"/>
  <c r="G49" i="49" s="1"/>
  <c r="G50" i="49" s="1"/>
  <c r="AH93" i="11"/>
  <c r="AH95" i="11"/>
  <c r="D100" i="34"/>
  <c r="D101" i="34" s="1"/>
  <c r="AH84" i="11"/>
  <c r="AH103" i="11"/>
  <c r="AH85" i="11"/>
  <c r="AH90" i="11"/>
  <c r="AH105" i="11"/>
  <c r="AH87" i="11"/>
  <c r="AH96" i="11"/>
  <c r="I100" i="34"/>
  <c r="I101" i="34" s="1"/>
  <c r="AG38" i="5"/>
  <c r="AG34" i="5"/>
  <c r="AH32" i="11"/>
  <c r="F48" i="49"/>
  <c r="F49" i="49" s="1"/>
  <c r="F50" i="49" s="1"/>
  <c r="F50" i="34"/>
  <c r="D48" i="49"/>
  <c r="D49" i="49" s="1"/>
  <c r="B100" i="34"/>
  <c r="B101" i="34" s="1"/>
  <c r="AE42" i="5"/>
  <c r="AG37" i="5"/>
  <c r="AG39" i="5"/>
  <c r="C100" i="34"/>
  <c r="C101" i="34" s="1"/>
  <c r="AE43" i="5"/>
  <c r="AG35" i="5"/>
  <c r="AG41" i="5"/>
  <c r="AH37" i="6"/>
  <c r="E48" i="49"/>
  <c r="E49" i="49" s="1"/>
  <c r="E50" i="49" s="1"/>
  <c r="G100" i="34"/>
  <c r="G101" i="34" s="1"/>
  <c r="AE39" i="5"/>
  <c r="AG40" i="5"/>
  <c r="AG33" i="5"/>
  <c r="AH33" i="5" s="1"/>
  <c r="AJ33" i="5" s="1"/>
  <c r="AE36" i="5"/>
  <c r="C50" i="34"/>
  <c r="E100" i="34"/>
  <c r="E101" i="34" s="1"/>
  <c r="AE37" i="5"/>
  <c r="AG42" i="5"/>
  <c r="AE103" i="5"/>
  <c r="AH32" i="6"/>
  <c r="G50" i="34"/>
  <c r="B48" i="49"/>
  <c r="B49" i="49" s="1"/>
  <c r="AE41" i="5"/>
  <c r="AG43" i="5"/>
  <c r="AE40" i="5"/>
  <c r="G100" i="48"/>
  <c r="G101" i="48" s="1"/>
  <c r="G102" i="48" s="1"/>
  <c r="AE106" i="5"/>
  <c r="E50" i="34"/>
  <c r="AO43" i="34" s="1"/>
  <c r="F100" i="48"/>
  <c r="F101" i="48" s="1"/>
  <c r="AM43" i="48"/>
  <c r="AM35" i="48"/>
  <c r="AH35" i="11"/>
  <c r="AM37" i="48"/>
  <c r="C100" i="48"/>
  <c r="C101" i="48" s="1"/>
  <c r="C102" i="48" s="1"/>
  <c r="AM38" i="48"/>
  <c r="AM89" i="49"/>
  <c r="AH43" i="11"/>
  <c r="AM33" i="48"/>
  <c r="AH40" i="11"/>
  <c r="AH42" i="11"/>
  <c r="AM97" i="49"/>
  <c r="AM105" i="49"/>
  <c r="D100" i="48"/>
  <c r="D101" i="48" s="1"/>
  <c r="D102" i="48" s="1"/>
  <c r="B100" i="48"/>
  <c r="B101" i="48" s="1"/>
  <c r="E100" i="48"/>
  <c r="E101" i="48" s="1"/>
  <c r="H100" i="48"/>
  <c r="H101" i="48" s="1"/>
  <c r="I100" i="48"/>
  <c r="I101" i="48" s="1"/>
  <c r="AM88" i="49"/>
  <c r="AM99" i="49"/>
  <c r="AE87" i="5"/>
  <c r="AE94" i="5"/>
  <c r="AE95" i="5"/>
  <c r="AO34" i="34"/>
  <c r="AH34" i="6"/>
  <c r="AH43" i="6"/>
  <c r="AE97" i="5"/>
  <c r="AE101" i="5"/>
  <c r="AE100" i="5"/>
  <c r="AE98" i="5"/>
  <c r="AE89" i="5"/>
  <c r="AH42" i="6"/>
  <c r="AE86" i="5"/>
  <c r="AE93" i="5"/>
  <c r="AE92" i="5"/>
  <c r="AE105" i="5"/>
  <c r="AH33" i="6"/>
  <c r="AE88" i="5"/>
  <c r="AE104" i="5"/>
  <c r="AE96" i="5"/>
  <c r="AH36" i="6"/>
  <c r="AH39" i="6"/>
  <c r="AE90" i="5"/>
  <c r="AE102" i="5"/>
  <c r="AH38" i="6"/>
  <c r="AO33" i="34"/>
  <c r="AE107" i="5"/>
  <c r="AE91" i="5"/>
  <c r="H100" i="34"/>
  <c r="H101" i="34" s="1"/>
  <c r="H102" i="34" s="1"/>
  <c r="AM102" i="49"/>
  <c r="AM101" i="49"/>
  <c r="AM87" i="49"/>
  <c r="AO38" i="34"/>
  <c r="AM100" i="49"/>
  <c r="AO34" i="49"/>
  <c r="AO33" i="49"/>
  <c r="AM84" i="49"/>
  <c r="AE38" i="2"/>
  <c r="AE36" i="2"/>
  <c r="AE35" i="2"/>
  <c r="AM96" i="49"/>
  <c r="AM104" i="49"/>
  <c r="AM103" i="49"/>
  <c r="AE90" i="2"/>
  <c r="AE87" i="2"/>
  <c r="AE88" i="2"/>
  <c r="AM90" i="49"/>
  <c r="AM107" i="49"/>
  <c r="AM94" i="49"/>
  <c r="AM92" i="49"/>
  <c r="AM98" i="49"/>
  <c r="AM85" i="49"/>
  <c r="AM86" i="49"/>
  <c r="AM95" i="49"/>
  <c r="AM106" i="49"/>
  <c r="AG105" i="5"/>
  <c r="AG90" i="5"/>
  <c r="AG93" i="5"/>
  <c r="AQ98" i="17"/>
  <c r="AR98" i="17" s="1"/>
  <c r="AQ97" i="17"/>
  <c r="AR97" i="17" s="1"/>
  <c r="AQ92" i="17"/>
  <c r="AR92" i="17" s="1"/>
  <c r="AQ105" i="17"/>
  <c r="AR105" i="17" s="1"/>
  <c r="AQ95" i="17"/>
  <c r="AR95" i="17" s="1"/>
  <c r="AQ86" i="17"/>
  <c r="AR86" i="17" s="1"/>
  <c r="AQ102" i="17"/>
  <c r="AR102" i="17" s="1"/>
  <c r="AQ93" i="17"/>
  <c r="AR93" i="17" s="1"/>
  <c r="AQ85" i="17"/>
  <c r="AR85" i="17" s="1"/>
  <c r="AQ104" i="17"/>
  <c r="AR104" i="17" s="1"/>
  <c r="AQ96" i="17"/>
  <c r="AR96" i="17" s="1"/>
  <c r="AQ107" i="17"/>
  <c r="AR107" i="17" s="1"/>
  <c r="AQ99" i="17"/>
  <c r="AR99" i="17" s="1"/>
  <c r="AQ87" i="17"/>
  <c r="AR87" i="17" s="1"/>
  <c r="AQ100" i="17"/>
  <c r="AR100" i="17" s="1"/>
  <c r="AQ89" i="17"/>
  <c r="AR89" i="17" s="1"/>
  <c r="AQ84" i="17"/>
  <c r="AQ106" i="17"/>
  <c r="AR106" i="17" s="1"/>
  <c r="AQ94" i="17"/>
  <c r="AR94" i="17" s="1"/>
  <c r="AQ91" i="17"/>
  <c r="AR91" i="17" s="1"/>
  <c r="AQ88" i="17"/>
  <c r="AR88" i="17" s="1"/>
  <c r="AQ90" i="17"/>
  <c r="AR90" i="17" s="1"/>
  <c r="AQ101" i="17"/>
  <c r="AR101" i="17" s="1"/>
  <c r="AQ103" i="17"/>
  <c r="AR103" i="17" s="1"/>
  <c r="B102" i="12"/>
  <c r="I102" i="12"/>
  <c r="AN84" i="12"/>
  <c r="AQ101" i="15"/>
  <c r="AR101" i="15" s="1"/>
  <c r="AQ96" i="15"/>
  <c r="AR96" i="15" s="1"/>
  <c r="AQ85" i="15"/>
  <c r="AR85" i="15" s="1"/>
  <c r="AQ87" i="15"/>
  <c r="AR87" i="15" s="1"/>
  <c r="AQ100" i="15"/>
  <c r="AR100" i="15" s="1"/>
  <c r="AQ92" i="15"/>
  <c r="AR92" i="15" s="1"/>
  <c r="AQ106" i="15"/>
  <c r="AR106" i="15" s="1"/>
  <c r="AQ84" i="15"/>
  <c r="AQ94" i="15"/>
  <c r="AR94" i="15" s="1"/>
  <c r="AQ88" i="15"/>
  <c r="AR88" i="15" s="1"/>
  <c r="AQ97" i="15"/>
  <c r="AR97" i="15" s="1"/>
  <c r="AQ95" i="15"/>
  <c r="AR95" i="15" s="1"/>
  <c r="AQ89" i="15"/>
  <c r="AR89" i="15" s="1"/>
  <c r="AQ103" i="15"/>
  <c r="AR103" i="15" s="1"/>
  <c r="AQ102" i="15"/>
  <c r="AR102" i="15" s="1"/>
  <c r="AQ105" i="15"/>
  <c r="AR105" i="15" s="1"/>
  <c r="AQ104" i="15"/>
  <c r="AR104" i="15" s="1"/>
  <c r="AQ90" i="15"/>
  <c r="AR90" i="15" s="1"/>
  <c r="AQ93" i="15"/>
  <c r="AR93" i="15" s="1"/>
  <c r="AQ86" i="15"/>
  <c r="AR86" i="15" s="1"/>
  <c r="AQ98" i="15"/>
  <c r="AR98" i="15" s="1"/>
  <c r="AQ107" i="15"/>
  <c r="AR107" i="15" s="1"/>
  <c r="AQ91" i="15"/>
  <c r="AR91" i="15" s="1"/>
  <c r="AQ99" i="15"/>
  <c r="AR99" i="15" s="1"/>
  <c r="AQ99" i="18"/>
  <c r="AR99" i="18" s="1"/>
  <c r="AQ97" i="18"/>
  <c r="AR97" i="18" s="1"/>
  <c r="AQ96" i="18"/>
  <c r="AR96" i="18" s="1"/>
  <c r="AQ101" i="18"/>
  <c r="AR101" i="18" s="1"/>
  <c r="AQ93" i="18"/>
  <c r="AR93" i="18" s="1"/>
  <c r="AQ102" i="18"/>
  <c r="AR102" i="18" s="1"/>
  <c r="AQ107" i="18"/>
  <c r="AR107" i="18" s="1"/>
  <c r="AQ106" i="18"/>
  <c r="AR106" i="18" s="1"/>
  <c r="AQ87" i="18"/>
  <c r="AR87" i="18" s="1"/>
  <c r="AQ86" i="18"/>
  <c r="AR86" i="18" s="1"/>
  <c r="AQ89" i="18"/>
  <c r="AR89" i="18" s="1"/>
  <c r="AQ90" i="18"/>
  <c r="AR90" i="18" s="1"/>
  <c r="AQ92" i="18"/>
  <c r="AR92" i="18" s="1"/>
  <c r="AQ88" i="18"/>
  <c r="AR88" i="18" s="1"/>
  <c r="AQ95" i="18"/>
  <c r="AR95" i="18" s="1"/>
  <c r="AQ104" i="18"/>
  <c r="AR104" i="18" s="1"/>
  <c r="AQ91" i="18"/>
  <c r="AR91" i="18" s="1"/>
  <c r="AQ105" i="18"/>
  <c r="AR105" i="18" s="1"/>
  <c r="AQ100" i="18"/>
  <c r="AR100" i="18" s="1"/>
  <c r="AQ103" i="18"/>
  <c r="AR103" i="18" s="1"/>
  <c r="AQ84" i="18"/>
  <c r="AQ98" i="18"/>
  <c r="AR98" i="18" s="1"/>
  <c r="AQ94" i="18"/>
  <c r="AR94" i="18" s="1"/>
  <c r="AQ85" i="18"/>
  <c r="AR85" i="18" s="1"/>
  <c r="AR84" i="14"/>
  <c r="AO108" i="14"/>
  <c r="AR84" i="16"/>
  <c r="AO108" i="16"/>
  <c r="B102" i="13"/>
  <c r="I102" i="13"/>
  <c r="AN84" i="13"/>
  <c r="AG88" i="5"/>
  <c r="AG85" i="5"/>
  <c r="AH85" i="5" s="1"/>
  <c r="AJ85" i="5" s="1"/>
  <c r="AG98" i="5"/>
  <c r="AG99" i="5"/>
  <c r="AG107" i="5"/>
  <c r="AG87" i="5"/>
  <c r="AG91" i="5"/>
  <c r="AG94" i="5"/>
  <c r="AG106" i="5"/>
  <c r="AG101" i="5"/>
  <c r="AG104" i="5"/>
  <c r="AG89" i="5"/>
  <c r="AG95" i="5"/>
  <c r="AG86" i="5"/>
  <c r="AG92" i="5"/>
  <c r="AG102" i="5"/>
  <c r="AG84" i="5"/>
  <c r="AH84" i="5" s="1"/>
  <c r="AG103" i="5"/>
  <c r="AG100" i="5"/>
  <c r="AG96" i="5"/>
  <c r="AG97" i="5"/>
  <c r="AN32" i="18"/>
  <c r="AG105" i="4"/>
  <c r="AE108" i="9"/>
  <c r="AH105" i="9" s="1"/>
  <c r="AG40" i="2"/>
  <c r="AN32" i="30"/>
  <c r="AG32" i="2"/>
  <c r="AG39" i="2"/>
  <c r="AG99" i="2"/>
  <c r="AN32" i="31"/>
  <c r="AE41" i="2"/>
  <c r="AE87" i="4"/>
  <c r="AE91" i="4"/>
  <c r="AE85" i="4"/>
  <c r="AG84" i="4"/>
  <c r="AG102" i="4"/>
  <c r="AG89" i="4"/>
  <c r="AE44" i="8"/>
  <c r="AH43" i="8" s="1"/>
  <c r="AN32" i="16"/>
  <c r="AE105" i="2"/>
  <c r="AE85" i="2"/>
  <c r="AE102" i="2"/>
  <c r="AG97" i="2"/>
  <c r="AG106" i="2"/>
  <c r="AG102" i="2"/>
  <c r="AE96" i="4"/>
  <c r="AE99" i="4"/>
  <c r="AE88" i="4"/>
  <c r="AG96" i="4"/>
  <c r="AG97" i="4"/>
  <c r="AG95" i="4"/>
  <c r="AE42" i="2"/>
  <c r="AG33" i="2"/>
  <c r="H48" i="14"/>
  <c r="H49" i="14" s="1"/>
  <c r="D48" i="14"/>
  <c r="D49" i="14" s="1"/>
  <c r="D50" i="14" s="1"/>
  <c r="F48" i="14"/>
  <c r="F49" i="14" s="1"/>
  <c r="F50" i="14" s="1"/>
  <c r="E48" i="14"/>
  <c r="E49" i="14" s="1"/>
  <c r="E50" i="14" s="1"/>
  <c r="C48" i="14"/>
  <c r="C49" i="14" s="1"/>
  <c r="C50" i="14" s="1"/>
  <c r="B48" i="14"/>
  <c r="B49" i="14" s="1"/>
  <c r="G48" i="14"/>
  <c r="G49" i="14" s="1"/>
  <c r="G50" i="14" s="1"/>
  <c r="AE44" i="7"/>
  <c r="AH39" i="7" s="1"/>
  <c r="AN32" i="22"/>
  <c r="AE84" i="2"/>
  <c r="AE104" i="2"/>
  <c r="AG103" i="2"/>
  <c r="AG95" i="2"/>
  <c r="AG94" i="2"/>
  <c r="B50" i="30"/>
  <c r="H50" i="30"/>
  <c r="G15" i="40"/>
  <c r="F15" i="40" s="1"/>
  <c r="D16" i="40"/>
  <c r="AN32" i="27"/>
  <c r="AE103" i="4"/>
  <c r="AE89" i="4"/>
  <c r="AE92" i="4"/>
  <c r="AG91" i="4"/>
  <c r="AG86" i="4"/>
  <c r="AG104" i="4"/>
  <c r="AN32" i="17"/>
  <c r="G14" i="39"/>
  <c r="F14" i="39" s="1"/>
  <c r="D15" i="39"/>
  <c r="AE33" i="2"/>
  <c r="AG35" i="2"/>
  <c r="D48" i="13"/>
  <c r="D49" i="13" s="1"/>
  <c r="D50" i="13" s="1"/>
  <c r="B48" i="13"/>
  <c r="B49" i="13" s="1"/>
  <c r="G48" i="13"/>
  <c r="G49" i="13" s="1"/>
  <c r="G50" i="13" s="1"/>
  <c r="H48" i="13"/>
  <c r="H49" i="13" s="1"/>
  <c r="F48" i="13"/>
  <c r="F49" i="13" s="1"/>
  <c r="F50" i="13" s="1"/>
  <c r="C48" i="13"/>
  <c r="C49" i="13" s="1"/>
  <c r="C50" i="13" s="1"/>
  <c r="E48" i="13"/>
  <c r="E49" i="13" s="1"/>
  <c r="E50" i="13" s="1"/>
  <c r="AE100" i="2"/>
  <c r="AE93" i="2"/>
  <c r="AG101" i="2"/>
  <c r="AG105" i="2"/>
  <c r="AG87" i="2"/>
  <c r="H30" i="40"/>
  <c r="O13" i="45" s="1"/>
  <c r="E14" i="40"/>
  <c r="AE98" i="4"/>
  <c r="AE84" i="4"/>
  <c r="AE100" i="4"/>
  <c r="AG85" i="4"/>
  <c r="AG93" i="4"/>
  <c r="AG103" i="4"/>
  <c r="H50" i="17"/>
  <c r="B50" i="17"/>
  <c r="H31" i="39"/>
  <c r="G12" i="45" s="1"/>
  <c r="E13" i="39"/>
  <c r="AE43" i="2"/>
  <c r="AG38" i="2"/>
  <c r="H50" i="16"/>
  <c r="B50" i="16"/>
  <c r="AE91" i="2"/>
  <c r="AE92" i="2"/>
  <c r="AG91" i="2"/>
  <c r="AG107" i="2"/>
  <c r="AG92" i="2"/>
  <c r="H50" i="31"/>
  <c r="B50" i="31"/>
  <c r="AE104" i="4"/>
  <c r="AE106" i="4"/>
  <c r="AE107" i="4"/>
  <c r="AG90" i="4"/>
  <c r="AG94" i="4"/>
  <c r="AG99" i="4"/>
  <c r="AE34" i="2"/>
  <c r="AG34" i="2"/>
  <c r="AN32" i="28"/>
  <c r="AH32" i="7"/>
  <c r="H50" i="18"/>
  <c r="B50" i="18"/>
  <c r="AE103" i="2"/>
  <c r="AE101" i="2"/>
  <c r="AG84" i="2"/>
  <c r="AG104" i="2"/>
  <c r="AG96" i="2"/>
  <c r="AE93" i="4"/>
  <c r="AE102" i="4"/>
  <c r="AE94" i="4"/>
  <c r="AG101" i="4"/>
  <c r="AH101" i="4" s="1"/>
  <c r="AJ101" i="4" s="1"/>
  <c r="AG100" i="4"/>
  <c r="AG98" i="4"/>
  <c r="AE108" i="8"/>
  <c r="AH97" i="8" s="1"/>
  <c r="AE39" i="2"/>
  <c r="AG41" i="2"/>
  <c r="AG42" i="2"/>
  <c r="AN32" i="15"/>
  <c r="AH43" i="7"/>
  <c r="AH38" i="7"/>
  <c r="B50" i="22"/>
  <c r="H50" i="22"/>
  <c r="AE94" i="2"/>
  <c r="AE106" i="2"/>
  <c r="AE99" i="2"/>
  <c r="AG85" i="2"/>
  <c r="AG100" i="2"/>
  <c r="AG86" i="2"/>
  <c r="H50" i="27"/>
  <c r="B50" i="27"/>
  <c r="AE86" i="4"/>
  <c r="AE97" i="4"/>
  <c r="AG107" i="4"/>
  <c r="AG106" i="4"/>
  <c r="AG92" i="4"/>
  <c r="AE40" i="2"/>
  <c r="AG43" i="2"/>
  <c r="AG36" i="2"/>
  <c r="H50" i="28"/>
  <c r="B50" i="28"/>
  <c r="H50" i="20"/>
  <c r="B50" i="20"/>
  <c r="AE107" i="2"/>
  <c r="AE95" i="2"/>
  <c r="AE98" i="2"/>
  <c r="AG89" i="2"/>
  <c r="AH89" i="2" s="1"/>
  <c r="AJ89" i="2" s="1"/>
  <c r="AG90" i="2"/>
  <c r="AG98" i="2"/>
  <c r="AE95" i="4"/>
  <c r="AE90" i="4"/>
  <c r="AE105" i="4"/>
  <c r="AG88" i="4"/>
  <c r="AG87" i="4"/>
  <c r="AE32" i="2"/>
  <c r="AG37" i="2"/>
  <c r="AH37" i="2" s="1"/>
  <c r="AJ37" i="2" s="1"/>
  <c r="AE44" i="9"/>
  <c r="AH39" i="9" s="1"/>
  <c r="F48" i="12"/>
  <c r="F49" i="12" s="1"/>
  <c r="F50" i="12" s="1"/>
  <c r="G48" i="12"/>
  <c r="G49" i="12" s="1"/>
  <c r="G50" i="12" s="1"/>
  <c r="C48" i="12"/>
  <c r="C49" i="12" s="1"/>
  <c r="C50" i="12" s="1"/>
  <c r="H48" i="12"/>
  <c r="H49" i="12" s="1"/>
  <c r="E48" i="12"/>
  <c r="E49" i="12" s="1"/>
  <c r="E50" i="12" s="1"/>
  <c r="D48" i="12"/>
  <c r="D49" i="12" s="1"/>
  <c r="D50" i="12" s="1"/>
  <c r="B48" i="12"/>
  <c r="B49" i="12" s="1"/>
  <c r="B50" i="15"/>
  <c r="H50" i="15"/>
  <c r="AH41" i="7"/>
  <c r="AN32" i="20"/>
  <c r="AE86" i="2"/>
  <c r="AE97" i="2"/>
  <c r="AE96" i="2"/>
  <c r="AG88" i="2"/>
  <c r="AG93" i="2"/>
  <c r="AE108" i="7"/>
  <c r="AH99" i="7" s="1"/>
  <c r="AO42" i="34"/>
  <c r="AO35" i="34"/>
  <c r="AO40" i="34"/>
  <c r="AO36" i="34"/>
  <c r="AO39" i="34"/>
  <c r="AO41" i="34"/>
  <c r="AO37" i="34"/>
  <c r="AH99" i="6"/>
  <c r="AJ99" i="6" s="1"/>
  <c r="AH98" i="6"/>
  <c r="AE108" i="6"/>
  <c r="AH95" i="6" s="1"/>
  <c r="AJ108" i="19" l="1"/>
  <c r="AM90" i="19" s="1"/>
  <c r="H100" i="19" s="1"/>
  <c r="H101" i="19" s="1"/>
  <c r="AM105" i="19"/>
  <c r="AL36" i="19"/>
  <c r="AM36" i="19" s="1"/>
  <c r="AO36" i="19" s="1"/>
  <c r="AR107" i="52"/>
  <c r="AM107" i="19"/>
  <c r="AM88" i="19"/>
  <c r="AM85" i="19"/>
  <c r="AM86" i="19"/>
  <c r="AM84" i="19"/>
  <c r="AM87" i="19"/>
  <c r="AM89" i="19"/>
  <c r="AM104" i="19"/>
  <c r="AR91" i="52"/>
  <c r="AR92" i="52"/>
  <c r="H99" i="25"/>
  <c r="I99" i="30"/>
  <c r="B99" i="30"/>
  <c r="AI84" i="30"/>
  <c r="AR89" i="52"/>
  <c r="G100" i="22"/>
  <c r="G101" i="22" s="1"/>
  <c r="G102" i="22" s="1"/>
  <c r="D100" i="22"/>
  <c r="D101" i="22" s="1"/>
  <c r="D102" i="22" s="1"/>
  <c r="F100" i="22"/>
  <c r="F101" i="22" s="1"/>
  <c r="F102" i="22" s="1"/>
  <c r="C100" i="22"/>
  <c r="C101" i="22" s="1"/>
  <c r="C102" i="22" s="1"/>
  <c r="E100" i="22"/>
  <c r="E101" i="22" s="1"/>
  <c r="E102" i="22" s="1"/>
  <c r="I100" i="22"/>
  <c r="I101" i="22" s="1"/>
  <c r="B100" i="22"/>
  <c r="B101" i="22" s="1"/>
  <c r="AJ35" i="32"/>
  <c r="AJ42" i="32"/>
  <c r="AL41" i="32"/>
  <c r="AL37" i="32"/>
  <c r="AL33" i="32"/>
  <c r="E99" i="26"/>
  <c r="AL42" i="32"/>
  <c r="AL36" i="32"/>
  <c r="AL39" i="32"/>
  <c r="AM39" i="32" s="1"/>
  <c r="AO39" i="32" s="1"/>
  <c r="F99" i="26"/>
  <c r="AJ34" i="32"/>
  <c r="AL38" i="32"/>
  <c r="AM38" i="32" s="1"/>
  <c r="AO38" i="32" s="1"/>
  <c r="AJ43" i="32"/>
  <c r="G99" i="26"/>
  <c r="AJ36" i="32"/>
  <c r="AJ41" i="32"/>
  <c r="AL40" i="32"/>
  <c r="B99" i="26"/>
  <c r="AI84" i="26"/>
  <c r="I99" i="26"/>
  <c r="AL43" i="32"/>
  <c r="AL34" i="32"/>
  <c r="AJ33" i="32"/>
  <c r="AL35" i="32"/>
  <c r="AL32" i="32"/>
  <c r="AJ32" i="32"/>
  <c r="D99" i="26"/>
  <c r="F47" i="26"/>
  <c r="B47" i="26"/>
  <c r="H47" i="26"/>
  <c r="AI32" i="26"/>
  <c r="G47" i="26"/>
  <c r="H97" i="21"/>
  <c r="H98" i="21" s="1"/>
  <c r="C97" i="21"/>
  <c r="C98" i="21" s="1"/>
  <c r="F97" i="21"/>
  <c r="F98" i="21" s="1"/>
  <c r="B97" i="21"/>
  <c r="B98" i="21" s="1"/>
  <c r="I97" i="21"/>
  <c r="I98" i="21" s="1"/>
  <c r="E97" i="21"/>
  <c r="E98" i="21" s="1"/>
  <c r="G97" i="21"/>
  <c r="G98" i="21" s="1"/>
  <c r="D97" i="21"/>
  <c r="D98" i="21" s="1"/>
  <c r="D45" i="21"/>
  <c r="D46" i="21" s="1"/>
  <c r="D47" i="21" s="1"/>
  <c r="AL39" i="19"/>
  <c r="AM39" i="19" s="1"/>
  <c r="AO39" i="19" s="1"/>
  <c r="E99" i="25"/>
  <c r="AL42" i="19"/>
  <c r="G45" i="21"/>
  <c r="G46" i="21" s="1"/>
  <c r="AJ34" i="19"/>
  <c r="F45" i="21"/>
  <c r="F46" i="21" s="1"/>
  <c r="AJ32" i="19"/>
  <c r="AN84" i="20"/>
  <c r="I102" i="20"/>
  <c r="B102" i="20"/>
  <c r="AL86" i="32"/>
  <c r="AL90" i="32"/>
  <c r="AM90" i="32" s="1"/>
  <c r="AO90" i="32" s="1"/>
  <c r="AL87" i="32"/>
  <c r="AJ106" i="32"/>
  <c r="AL101" i="32"/>
  <c r="AJ84" i="32"/>
  <c r="AL99" i="32"/>
  <c r="AJ102" i="32"/>
  <c r="AJ98" i="32"/>
  <c r="AL102" i="32"/>
  <c r="AL89" i="32"/>
  <c r="AJ88" i="32"/>
  <c r="AJ103" i="32"/>
  <c r="AL97" i="32"/>
  <c r="AJ85" i="32"/>
  <c r="AL103" i="32"/>
  <c r="AJ96" i="32"/>
  <c r="AL95" i="32"/>
  <c r="AL88" i="32"/>
  <c r="AL100" i="32"/>
  <c r="AL85" i="32"/>
  <c r="AJ104" i="32"/>
  <c r="AJ87" i="32"/>
  <c r="AL105" i="32"/>
  <c r="AJ100" i="32"/>
  <c r="AJ86" i="32"/>
  <c r="AL94" i="32"/>
  <c r="AJ94" i="32"/>
  <c r="AL98" i="32"/>
  <c r="AL93" i="32"/>
  <c r="AJ97" i="32"/>
  <c r="AJ107" i="32"/>
  <c r="AL107" i="32"/>
  <c r="AJ101" i="32"/>
  <c r="AL91" i="32"/>
  <c r="AM91" i="32" s="1"/>
  <c r="AO91" i="32" s="1"/>
  <c r="AJ95" i="32"/>
  <c r="AL96" i="32"/>
  <c r="AJ93" i="32"/>
  <c r="AL84" i="32"/>
  <c r="AJ105" i="32"/>
  <c r="AL104" i="32"/>
  <c r="AL92" i="32"/>
  <c r="AJ99" i="32"/>
  <c r="AL106" i="32"/>
  <c r="B45" i="21"/>
  <c r="B46" i="21" s="1"/>
  <c r="B47" i="21" s="1"/>
  <c r="AL40" i="19"/>
  <c r="AM40" i="19" s="1"/>
  <c r="AO40" i="19" s="1"/>
  <c r="AL41" i="19"/>
  <c r="AL43" i="19"/>
  <c r="AJ85" i="27"/>
  <c r="AJ99" i="27"/>
  <c r="AL94" i="27"/>
  <c r="AL90" i="27"/>
  <c r="AL107" i="27"/>
  <c r="AJ84" i="27"/>
  <c r="AJ106" i="27"/>
  <c r="AJ98" i="27"/>
  <c r="AL93" i="27"/>
  <c r="AM93" i="27" s="1"/>
  <c r="AO93" i="27" s="1"/>
  <c r="AL95" i="27"/>
  <c r="AM95" i="27" s="1"/>
  <c r="AO95" i="27" s="1"/>
  <c r="AL105" i="27"/>
  <c r="AJ107" i="27"/>
  <c r="AJ102" i="27"/>
  <c r="AJ105" i="27"/>
  <c r="AL91" i="27"/>
  <c r="AL96" i="27"/>
  <c r="AL102" i="27"/>
  <c r="AJ104" i="27"/>
  <c r="AL92" i="27"/>
  <c r="AM92" i="27" s="1"/>
  <c r="AO92" i="27" s="1"/>
  <c r="AL98" i="27"/>
  <c r="AL87" i="27"/>
  <c r="AJ100" i="27"/>
  <c r="AJ88" i="27"/>
  <c r="AL100" i="27"/>
  <c r="AL88" i="27"/>
  <c r="AL106" i="27"/>
  <c r="AJ101" i="27"/>
  <c r="AL97" i="27"/>
  <c r="AL104" i="27"/>
  <c r="AL89" i="27"/>
  <c r="AJ86" i="27"/>
  <c r="AJ91" i="27"/>
  <c r="AL103" i="27"/>
  <c r="AL85" i="27"/>
  <c r="AL86" i="27"/>
  <c r="AJ96" i="27"/>
  <c r="AJ103" i="27"/>
  <c r="AL101" i="27"/>
  <c r="AL99" i="27"/>
  <c r="AL84" i="27"/>
  <c r="AJ89" i="27"/>
  <c r="AJ90" i="27"/>
  <c r="AJ87" i="27"/>
  <c r="AJ97" i="27"/>
  <c r="AL38" i="19"/>
  <c r="AM38" i="19" s="1"/>
  <c r="AO38" i="19" s="1"/>
  <c r="AJ41" i="19"/>
  <c r="AJ42" i="19"/>
  <c r="AL34" i="19"/>
  <c r="AL35" i="19"/>
  <c r="AM35" i="19" s="1"/>
  <c r="AO35" i="19" s="1"/>
  <c r="E45" i="21"/>
  <c r="E46" i="21" s="1"/>
  <c r="AL32" i="19"/>
  <c r="AL33" i="19"/>
  <c r="E47" i="29"/>
  <c r="AJ33" i="25"/>
  <c r="AL43" i="25"/>
  <c r="AL42" i="25"/>
  <c r="AL35" i="25"/>
  <c r="AJ34" i="25"/>
  <c r="AL40" i="25"/>
  <c r="AL38" i="25"/>
  <c r="AM38" i="25" s="1"/>
  <c r="AO38" i="25" s="1"/>
  <c r="AJ43" i="25"/>
  <c r="AL39" i="25"/>
  <c r="AL32" i="25"/>
  <c r="AL34" i="25"/>
  <c r="AJ35" i="25"/>
  <c r="AL36" i="25"/>
  <c r="AM36" i="25" s="1"/>
  <c r="AO36" i="25" s="1"/>
  <c r="AL41" i="25"/>
  <c r="AJ41" i="25"/>
  <c r="AJ32" i="25"/>
  <c r="AL33" i="25"/>
  <c r="AJ40" i="25"/>
  <c r="AJ42" i="25"/>
  <c r="AL37" i="25"/>
  <c r="AM37" i="25" s="1"/>
  <c r="AO37" i="25" s="1"/>
  <c r="AL37" i="19"/>
  <c r="AM37" i="19" s="1"/>
  <c r="AO37" i="19" s="1"/>
  <c r="AJ33" i="19"/>
  <c r="G99" i="25"/>
  <c r="AJ43" i="19"/>
  <c r="B47" i="29"/>
  <c r="H47" i="29"/>
  <c r="AI32" i="29"/>
  <c r="B99" i="25"/>
  <c r="I99" i="25"/>
  <c r="AI84" i="25"/>
  <c r="F99" i="25"/>
  <c r="AH88" i="10"/>
  <c r="AQ102" i="28"/>
  <c r="AR102" i="28" s="1"/>
  <c r="AQ93" i="28"/>
  <c r="AR93" i="28" s="1"/>
  <c r="AQ97" i="28"/>
  <c r="AR97" i="28" s="1"/>
  <c r="AQ100" i="28"/>
  <c r="AR100" i="28" s="1"/>
  <c r="AQ92" i="28"/>
  <c r="AR92" i="28" s="1"/>
  <c r="AQ96" i="28"/>
  <c r="AR96" i="28" s="1"/>
  <c r="AQ99" i="28"/>
  <c r="AR99" i="28" s="1"/>
  <c r="AQ104" i="28"/>
  <c r="AR104" i="28" s="1"/>
  <c r="AQ88" i="28"/>
  <c r="AR88" i="28" s="1"/>
  <c r="AQ91" i="28"/>
  <c r="AR91" i="28" s="1"/>
  <c r="AQ87" i="28"/>
  <c r="AR87" i="28" s="1"/>
  <c r="AQ85" i="28"/>
  <c r="AR85" i="28" s="1"/>
  <c r="AQ101" i="28"/>
  <c r="AR101" i="28" s="1"/>
  <c r="AQ103" i="28"/>
  <c r="AR103" i="28" s="1"/>
  <c r="AQ89" i="28"/>
  <c r="AR89" i="28" s="1"/>
  <c r="AQ106" i="28"/>
  <c r="AR106" i="28" s="1"/>
  <c r="AQ98" i="28"/>
  <c r="AR98" i="28" s="1"/>
  <c r="AQ105" i="28"/>
  <c r="AR105" i="28" s="1"/>
  <c r="AQ107" i="28"/>
  <c r="AR107" i="28" s="1"/>
  <c r="AQ84" i="28"/>
  <c r="AQ90" i="28"/>
  <c r="AR90" i="28" s="1"/>
  <c r="AQ95" i="28"/>
  <c r="AR95" i="28" s="1"/>
  <c r="AQ86" i="28"/>
  <c r="AR86" i="28" s="1"/>
  <c r="AQ94" i="28"/>
  <c r="AR94" i="28" s="1"/>
  <c r="H45" i="21"/>
  <c r="H46" i="21" s="1"/>
  <c r="AQ90" i="31"/>
  <c r="AR90" i="31" s="1"/>
  <c r="AQ96" i="31"/>
  <c r="AR96" i="31" s="1"/>
  <c r="AQ106" i="31"/>
  <c r="AR106" i="31" s="1"/>
  <c r="AQ103" i="31"/>
  <c r="AR103" i="31" s="1"/>
  <c r="AQ85" i="31"/>
  <c r="AR85" i="31" s="1"/>
  <c r="AQ84" i="31"/>
  <c r="AQ97" i="31"/>
  <c r="AR97" i="31" s="1"/>
  <c r="AQ98" i="31"/>
  <c r="AR98" i="31" s="1"/>
  <c r="AQ95" i="31"/>
  <c r="AR95" i="31" s="1"/>
  <c r="AQ93" i="31"/>
  <c r="AR93" i="31" s="1"/>
  <c r="AQ92" i="31"/>
  <c r="AR92" i="31" s="1"/>
  <c r="AQ104" i="31"/>
  <c r="AR104" i="31" s="1"/>
  <c r="AQ101" i="31"/>
  <c r="AR101" i="31" s="1"/>
  <c r="AQ94" i="31"/>
  <c r="AR94" i="31" s="1"/>
  <c r="AQ107" i="31"/>
  <c r="AR107" i="31" s="1"/>
  <c r="AQ88" i="31"/>
  <c r="AR88" i="31" s="1"/>
  <c r="AQ87" i="31"/>
  <c r="AR87" i="31" s="1"/>
  <c r="AQ86" i="31"/>
  <c r="AR86" i="31" s="1"/>
  <c r="AQ91" i="31"/>
  <c r="AR91" i="31" s="1"/>
  <c r="AQ89" i="31"/>
  <c r="AR89" i="31" s="1"/>
  <c r="AQ100" i="31"/>
  <c r="AR100" i="31" s="1"/>
  <c r="AQ102" i="31"/>
  <c r="AR102" i="31" s="1"/>
  <c r="AQ99" i="31"/>
  <c r="AR99" i="31" s="1"/>
  <c r="AQ105" i="31"/>
  <c r="AR105" i="31" s="1"/>
  <c r="C45" i="21"/>
  <c r="C46" i="21" s="1"/>
  <c r="AH38" i="10"/>
  <c r="AH36" i="10"/>
  <c r="AH32" i="10"/>
  <c r="AQ42" i="34"/>
  <c r="AH33" i="10"/>
  <c r="AH34" i="10"/>
  <c r="AH37" i="10"/>
  <c r="AH43" i="10"/>
  <c r="AN84" i="34"/>
  <c r="AH41" i="4"/>
  <c r="AE44" i="5"/>
  <c r="AH40" i="5" s="1"/>
  <c r="I102" i="34"/>
  <c r="AH100" i="10"/>
  <c r="AH90" i="10"/>
  <c r="AH97" i="10"/>
  <c r="AQ36" i="34"/>
  <c r="AE44" i="4"/>
  <c r="AH34" i="4" s="1"/>
  <c r="AH95" i="10"/>
  <c r="AQ34" i="34"/>
  <c r="AQ39" i="34"/>
  <c r="AQ37" i="34"/>
  <c r="AH107" i="10"/>
  <c r="AQ33" i="34"/>
  <c r="AQ40" i="34"/>
  <c r="AH98" i="10"/>
  <c r="AQ43" i="34"/>
  <c r="AQ35" i="34"/>
  <c r="AQ41" i="34"/>
  <c r="AH99" i="10"/>
  <c r="AQ38" i="34"/>
  <c r="AQ32" i="34"/>
  <c r="AR32" i="34" s="1"/>
  <c r="AH103" i="10"/>
  <c r="AH89" i="10"/>
  <c r="AH86" i="10"/>
  <c r="AH101" i="10"/>
  <c r="AH102" i="10"/>
  <c r="AH87" i="10"/>
  <c r="AH84" i="10"/>
  <c r="AH104" i="10"/>
  <c r="AH106" i="10"/>
  <c r="AH85" i="10"/>
  <c r="AH105" i="10"/>
  <c r="H102" i="48"/>
  <c r="F48" i="48"/>
  <c r="F49" i="48" s="1"/>
  <c r="H97" i="11"/>
  <c r="H98" i="11" s="1"/>
  <c r="E97" i="11"/>
  <c r="E98" i="11" s="1"/>
  <c r="C97" i="11"/>
  <c r="C98" i="11" s="1"/>
  <c r="C99" i="11" s="1"/>
  <c r="I97" i="11"/>
  <c r="I98" i="11" s="1"/>
  <c r="D97" i="11"/>
  <c r="D98" i="11" s="1"/>
  <c r="D99" i="11" s="1"/>
  <c r="G97" i="11"/>
  <c r="G98" i="11" s="1"/>
  <c r="G99" i="11" s="1"/>
  <c r="F97" i="11"/>
  <c r="F98" i="11" s="1"/>
  <c r="B97" i="11"/>
  <c r="B98" i="11" s="1"/>
  <c r="G102" i="34"/>
  <c r="AH38" i="5"/>
  <c r="D50" i="49"/>
  <c r="H50" i="49"/>
  <c r="B50" i="49"/>
  <c r="AN32" i="49"/>
  <c r="C50" i="49"/>
  <c r="I102" i="48"/>
  <c r="G45" i="11"/>
  <c r="G46" i="11" s="1"/>
  <c r="G47" i="11" s="1"/>
  <c r="E45" i="11"/>
  <c r="E46" i="11" s="1"/>
  <c r="D45" i="11"/>
  <c r="D46" i="11" s="1"/>
  <c r="F45" i="11"/>
  <c r="F46" i="11" s="1"/>
  <c r="H45" i="11"/>
  <c r="H46" i="11" s="1"/>
  <c r="C45" i="11"/>
  <c r="C46" i="11" s="1"/>
  <c r="C47" i="11" s="1"/>
  <c r="F102" i="48"/>
  <c r="AH105" i="8"/>
  <c r="AH102" i="8"/>
  <c r="F102" i="34"/>
  <c r="E48" i="48"/>
  <c r="E49" i="48" s="1"/>
  <c r="B102" i="48"/>
  <c r="C48" i="48"/>
  <c r="C49" i="48" s="1"/>
  <c r="C50" i="48" s="1"/>
  <c r="AH101" i="8"/>
  <c r="AN84" i="48"/>
  <c r="B102" i="34"/>
  <c r="G48" i="48"/>
  <c r="G49" i="48" s="1"/>
  <c r="AH90" i="8"/>
  <c r="F45" i="6"/>
  <c r="F46" i="6" s="1"/>
  <c r="E102" i="48"/>
  <c r="D48" i="48"/>
  <c r="D49" i="48" s="1"/>
  <c r="B48" i="48"/>
  <c r="B49" i="48" s="1"/>
  <c r="H48" i="48"/>
  <c r="H49" i="48" s="1"/>
  <c r="B45" i="11"/>
  <c r="B46" i="11" s="1"/>
  <c r="AH96" i="8"/>
  <c r="E102" i="34"/>
  <c r="E45" i="6"/>
  <c r="E46" i="6" s="1"/>
  <c r="AH37" i="5"/>
  <c r="B45" i="6"/>
  <c r="B46" i="6" s="1"/>
  <c r="D102" i="34"/>
  <c r="AO93" i="48"/>
  <c r="AO89" i="48"/>
  <c r="G45" i="6"/>
  <c r="G46" i="6" s="1"/>
  <c r="C45" i="6"/>
  <c r="C46" i="6" s="1"/>
  <c r="AH97" i="6"/>
  <c r="AH36" i="5"/>
  <c r="AJ39" i="11"/>
  <c r="H45" i="6"/>
  <c r="H46" i="6" s="1"/>
  <c r="AH32" i="9"/>
  <c r="D45" i="6"/>
  <c r="D46" i="6" s="1"/>
  <c r="AH34" i="8"/>
  <c r="AH85" i="8"/>
  <c r="AH34" i="5"/>
  <c r="AH86" i="8"/>
  <c r="AH33" i="8"/>
  <c r="AH35" i="5"/>
  <c r="AO40" i="48"/>
  <c r="AO39" i="48"/>
  <c r="C102" i="34"/>
  <c r="AO101" i="34" s="1"/>
  <c r="AH88" i="7"/>
  <c r="AH34" i="7"/>
  <c r="AH89" i="7"/>
  <c r="AH104" i="7"/>
  <c r="AH87" i="7"/>
  <c r="AJ42" i="10"/>
  <c r="H100" i="49"/>
  <c r="H101" i="49" s="1"/>
  <c r="AJ41" i="10"/>
  <c r="AH34" i="9"/>
  <c r="AH103" i="7"/>
  <c r="AH42" i="7"/>
  <c r="AH37" i="7"/>
  <c r="AH86" i="9"/>
  <c r="AH107" i="7"/>
  <c r="AH84" i="9"/>
  <c r="F100" i="49"/>
  <c r="F101" i="49" s="1"/>
  <c r="F102" i="49" s="1"/>
  <c r="E100" i="49"/>
  <c r="E101" i="49" s="1"/>
  <c r="D100" i="49"/>
  <c r="D101" i="49" s="1"/>
  <c r="C100" i="49"/>
  <c r="C101" i="49" s="1"/>
  <c r="C102" i="49" s="1"/>
  <c r="I100" i="49"/>
  <c r="I101" i="49" s="1"/>
  <c r="B100" i="49"/>
  <c r="B101" i="49" s="1"/>
  <c r="G100" i="49"/>
  <c r="G101" i="49" s="1"/>
  <c r="G102" i="49" s="1"/>
  <c r="AH35" i="7"/>
  <c r="AJ39" i="10"/>
  <c r="AH36" i="7"/>
  <c r="AH86" i="7"/>
  <c r="AH97" i="9"/>
  <c r="AQ99" i="13"/>
  <c r="AR99" i="13" s="1"/>
  <c r="AQ89" i="13"/>
  <c r="AR89" i="13" s="1"/>
  <c r="AQ94" i="13"/>
  <c r="AR94" i="13" s="1"/>
  <c r="AQ101" i="13"/>
  <c r="AR101" i="13" s="1"/>
  <c r="AQ104" i="13"/>
  <c r="AR104" i="13" s="1"/>
  <c r="AQ103" i="13"/>
  <c r="AR103" i="13" s="1"/>
  <c r="AQ102" i="13"/>
  <c r="AR102" i="13" s="1"/>
  <c r="AQ97" i="13"/>
  <c r="AR97" i="13" s="1"/>
  <c r="AQ92" i="13"/>
  <c r="AR92" i="13" s="1"/>
  <c r="AQ96" i="13"/>
  <c r="AR96" i="13" s="1"/>
  <c r="AQ88" i="13"/>
  <c r="AR88" i="13" s="1"/>
  <c r="AQ85" i="13"/>
  <c r="AR85" i="13" s="1"/>
  <c r="AQ84" i="13"/>
  <c r="AQ100" i="13"/>
  <c r="AR100" i="13" s="1"/>
  <c r="AQ107" i="13"/>
  <c r="AR107" i="13" s="1"/>
  <c r="AQ106" i="13"/>
  <c r="AR106" i="13" s="1"/>
  <c r="AQ90" i="13"/>
  <c r="AR90" i="13" s="1"/>
  <c r="AQ105" i="13"/>
  <c r="AR105" i="13" s="1"/>
  <c r="AQ86" i="13"/>
  <c r="AR86" i="13" s="1"/>
  <c r="AQ93" i="13"/>
  <c r="AR93" i="13" s="1"/>
  <c r="AQ95" i="13"/>
  <c r="AR95" i="13" s="1"/>
  <c r="AQ87" i="13"/>
  <c r="AR87" i="13" s="1"/>
  <c r="AQ98" i="13"/>
  <c r="AR98" i="13" s="1"/>
  <c r="AQ91" i="13"/>
  <c r="AR91" i="13" s="1"/>
  <c r="AR84" i="18"/>
  <c r="AO108" i="18"/>
  <c r="AO108" i="15"/>
  <c r="AR84" i="15"/>
  <c r="AQ103" i="12"/>
  <c r="AR103" i="12" s="1"/>
  <c r="AQ88" i="12"/>
  <c r="AR88" i="12" s="1"/>
  <c r="AQ94" i="12"/>
  <c r="AR94" i="12" s="1"/>
  <c r="AQ100" i="12"/>
  <c r="AR100" i="12" s="1"/>
  <c r="AQ102" i="12"/>
  <c r="AR102" i="12" s="1"/>
  <c r="AQ87" i="12"/>
  <c r="AR87" i="12" s="1"/>
  <c r="AQ101" i="12"/>
  <c r="AR101" i="12" s="1"/>
  <c r="AQ95" i="12"/>
  <c r="AR95" i="12" s="1"/>
  <c r="AQ97" i="12"/>
  <c r="AR97" i="12" s="1"/>
  <c r="AQ91" i="12"/>
  <c r="AR91" i="12" s="1"/>
  <c r="AQ84" i="12"/>
  <c r="AQ104" i="12"/>
  <c r="AR104" i="12" s="1"/>
  <c r="AQ86" i="12"/>
  <c r="AR86" i="12" s="1"/>
  <c r="AQ85" i="12"/>
  <c r="AR85" i="12" s="1"/>
  <c r="AQ92" i="12"/>
  <c r="AR92" i="12" s="1"/>
  <c r="AQ90" i="12"/>
  <c r="AR90" i="12" s="1"/>
  <c r="AQ96" i="12"/>
  <c r="AR96" i="12" s="1"/>
  <c r="AQ105" i="12"/>
  <c r="AR105" i="12" s="1"/>
  <c r="AQ93" i="12"/>
  <c r="AR93" i="12" s="1"/>
  <c r="AQ107" i="12"/>
  <c r="AR107" i="12" s="1"/>
  <c r="AQ98" i="12"/>
  <c r="AR98" i="12" s="1"/>
  <c r="AQ99" i="12"/>
  <c r="AR99" i="12" s="1"/>
  <c r="AQ106" i="12"/>
  <c r="AR106" i="12" s="1"/>
  <c r="AQ89" i="12"/>
  <c r="AR89" i="12" s="1"/>
  <c r="AO108" i="17"/>
  <c r="AR84" i="17"/>
  <c r="AH93" i="9"/>
  <c r="AH90" i="9"/>
  <c r="AH103" i="9"/>
  <c r="AE108" i="5"/>
  <c r="AH87" i="5" s="1"/>
  <c r="AH89" i="9"/>
  <c r="AH106" i="9"/>
  <c r="AH102" i="9"/>
  <c r="AH98" i="9"/>
  <c r="AH99" i="9"/>
  <c r="AH91" i="9"/>
  <c r="AH104" i="9"/>
  <c r="AH88" i="9"/>
  <c r="AH87" i="9"/>
  <c r="AH100" i="9"/>
  <c r="AH101" i="9"/>
  <c r="AH94" i="9"/>
  <c r="AH107" i="9"/>
  <c r="AH96" i="9"/>
  <c r="AH95" i="9"/>
  <c r="AH92" i="9"/>
  <c r="AN32" i="14"/>
  <c r="AE44" i="2"/>
  <c r="AH40" i="2" s="1"/>
  <c r="AQ43" i="22"/>
  <c r="AR43" i="22" s="1"/>
  <c r="AQ38" i="22"/>
  <c r="AR38" i="22" s="1"/>
  <c r="AQ37" i="22"/>
  <c r="AR37" i="22" s="1"/>
  <c r="AQ32" i="22"/>
  <c r="AQ34" i="22"/>
  <c r="AR34" i="22" s="1"/>
  <c r="AQ41" i="22"/>
  <c r="AR41" i="22" s="1"/>
  <c r="AQ39" i="22"/>
  <c r="AR39" i="22" s="1"/>
  <c r="AQ40" i="22"/>
  <c r="AR40" i="22" s="1"/>
  <c r="AQ33" i="22"/>
  <c r="AR33" i="22" s="1"/>
  <c r="AQ42" i="22"/>
  <c r="AR42" i="22" s="1"/>
  <c r="AQ36" i="22"/>
  <c r="AR36" i="22" s="1"/>
  <c r="AQ35" i="22"/>
  <c r="AR35" i="22" s="1"/>
  <c r="AH92" i="8"/>
  <c r="AH94" i="8"/>
  <c r="AH41" i="9"/>
  <c r="AH41" i="8"/>
  <c r="AH104" i="8"/>
  <c r="AH39" i="8"/>
  <c r="AJ32" i="5"/>
  <c r="AH40" i="7"/>
  <c r="AH32" i="8"/>
  <c r="AQ41" i="28"/>
  <c r="AR41" i="28" s="1"/>
  <c r="AQ43" i="28"/>
  <c r="AR43" i="28" s="1"/>
  <c r="AQ35" i="28"/>
  <c r="AR35" i="28" s="1"/>
  <c r="AQ42" i="28"/>
  <c r="AR42" i="28" s="1"/>
  <c r="AQ36" i="28"/>
  <c r="AR36" i="28" s="1"/>
  <c r="AQ32" i="28"/>
  <c r="AQ38" i="28"/>
  <c r="AR38" i="28" s="1"/>
  <c r="AQ39" i="28"/>
  <c r="AR39" i="28" s="1"/>
  <c r="AQ34" i="28"/>
  <c r="AR34" i="28" s="1"/>
  <c r="AQ33" i="28"/>
  <c r="AR33" i="28" s="1"/>
  <c r="AQ37" i="28"/>
  <c r="AR37" i="28" s="1"/>
  <c r="AQ40" i="28"/>
  <c r="AR40" i="28" s="1"/>
  <c r="AQ41" i="20"/>
  <c r="AR41" i="20" s="1"/>
  <c r="AQ43" i="20"/>
  <c r="AR43" i="20" s="1"/>
  <c r="AQ37" i="20"/>
  <c r="AR37" i="20" s="1"/>
  <c r="AQ42" i="20"/>
  <c r="AR42" i="20" s="1"/>
  <c r="AQ32" i="20"/>
  <c r="AQ33" i="20"/>
  <c r="AR33" i="20" s="1"/>
  <c r="AQ40" i="20"/>
  <c r="AR40" i="20" s="1"/>
  <c r="AQ39" i="20"/>
  <c r="AR39" i="20" s="1"/>
  <c r="AQ35" i="20"/>
  <c r="AR35" i="20" s="1"/>
  <c r="AQ36" i="20"/>
  <c r="AR36" i="20" s="1"/>
  <c r="AQ34" i="20"/>
  <c r="AR34" i="20" s="1"/>
  <c r="AQ38" i="20"/>
  <c r="AR38" i="20" s="1"/>
  <c r="AH35" i="9"/>
  <c r="AH43" i="9"/>
  <c r="G15" i="39"/>
  <c r="F15" i="39" s="1"/>
  <c r="D16" i="39"/>
  <c r="AH107" i="8"/>
  <c r="B50" i="14"/>
  <c r="H50" i="14"/>
  <c r="AH93" i="8"/>
  <c r="AQ38" i="31"/>
  <c r="AR38" i="31" s="1"/>
  <c r="AQ40" i="31"/>
  <c r="AR40" i="31" s="1"/>
  <c r="AQ37" i="31"/>
  <c r="AR37" i="31" s="1"/>
  <c r="AQ32" i="31"/>
  <c r="AQ39" i="31"/>
  <c r="AR39" i="31" s="1"/>
  <c r="AQ36" i="31"/>
  <c r="AR36" i="31" s="1"/>
  <c r="AQ35" i="31"/>
  <c r="AR35" i="31" s="1"/>
  <c r="AQ42" i="31"/>
  <c r="AR42" i="31" s="1"/>
  <c r="AQ33" i="31"/>
  <c r="AR33" i="31" s="1"/>
  <c r="AQ43" i="31"/>
  <c r="AR43" i="31" s="1"/>
  <c r="AQ41" i="31"/>
  <c r="AR41" i="31" s="1"/>
  <c r="AQ34" i="31"/>
  <c r="AR34" i="31" s="1"/>
  <c r="AQ43" i="17"/>
  <c r="AR43" i="17" s="1"/>
  <c r="AQ34" i="17"/>
  <c r="AR34" i="17" s="1"/>
  <c r="AQ39" i="17"/>
  <c r="AR39" i="17" s="1"/>
  <c r="AQ42" i="17"/>
  <c r="AR42" i="17" s="1"/>
  <c r="AQ40" i="17"/>
  <c r="AR40" i="17" s="1"/>
  <c r="AQ38" i="17"/>
  <c r="AR38" i="17" s="1"/>
  <c r="AQ32" i="17"/>
  <c r="AQ41" i="17"/>
  <c r="AR41" i="17" s="1"/>
  <c r="AQ35" i="17"/>
  <c r="AR35" i="17" s="1"/>
  <c r="AQ36" i="17"/>
  <c r="AR36" i="17" s="1"/>
  <c r="AQ33" i="17"/>
  <c r="AR33" i="17" s="1"/>
  <c r="AQ37" i="17"/>
  <c r="AR37" i="17" s="1"/>
  <c r="B50" i="13"/>
  <c r="H50" i="13"/>
  <c r="AQ34" i="30"/>
  <c r="AR34" i="30" s="1"/>
  <c r="AQ33" i="30"/>
  <c r="AR33" i="30" s="1"/>
  <c r="AQ37" i="30"/>
  <c r="AR37" i="30" s="1"/>
  <c r="AQ40" i="30"/>
  <c r="AR40" i="30" s="1"/>
  <c r="AQ42" i="30"/>
  <c r="AR42" i="30" s="1"/>
  <c r="AQ35" i="30"/>
  <c r="AR35" i="30" s="1"/>
  <c r="AQ36" i="30"/>
  <c r="AR36" i="30" s="1"/>
  <c r="AQ41" i="30"/>
  <c r="AR41" i="30" s="1"/>
  <c r="AQ32" i="30"/>
  <c r="AQ43" i="30"/>
  <c r="AR43" i="30" s="1"/>
  <c r="AQ38" i="30"/>
  <c r="AR38" i="30" s="1"/>
  <c r="AQ39" i="30"/>
  <c r="AR39" i="30" s="1"/>
  <c r="AQ43" i="15"/>
  <c r="AR43" i="15" s="1"/>
  <c r="AQ34" i="15"/>
  <c r="AR34" i="15" s="1"/>
  <c r="AQ37" i="15"/>
  <c r="AR37" i="15" s="1"/>
  <c r="AQ36" i="15"/>
  <c r="AR36" i="15" s="1"/>
  <c r="AQ42" i="15"/>
  <c r="AR42" i="15" s="1"/>
  <c r="AQ40" i="15"/>
  <c r="AR40" i="15" s="1"/>
  <c r="AQ35" i="15"/>
  <c r="AR35" i="15" s="1"/>
  <c r="AQ41" i="15"/>
  <c r="AR41" i="15" s="1"/>
  <c r="AQ39" i="15"/>
  <c r="AR39" i="15" s="1"/>
  <c r="AQ32" i="15"/>
  <c r="AQ33" i="15"/>
  <c r="AR33" i="15" s="1"/>
  <c r="AQ38" i="15"/>
  <c r="AR38" i="15" s="1"/>
  <c r="AH96" i="7"/>
  <c r="AQ38" i="27"/>
  <c r="AR38" i="27" s="1"/>
  <c r="AQ37" i="27"/>
  <c r="AR37" i="27" s="1"/>
  <c r="AQ36" i="27"/>
  <c r="AR36" i="27" s="1"/>
  <c r="AQ32" i="27"/>
  <c r="AQ41" i="27"/>
  <c r="AR41" i="27" s="1"/>
  <c r="AQ40" i="27"/>
  <c r="AR40" i="27" s="1"/>
  <c r="AQ35" i="27"/>
  <c r="AR35" i="27" s="1"/>
  <c r="AQ43" i="27"/>
  <c r="AR43" i="27" s="1"/>
  <c r="AQ39" i="27"/>
  <c r="AR39" i="27" s="1"/>
  <c r="AQ33" i="27"/>
  <c r="AR33" i="27" s="1"/>
  <c r="AQ34" i="27"/>
  <c r="AR34" i="27" s="1"/>
  <c r="AQ42" i="27"/>
  <c r="AR42" i="27" s="1"/>
  <c r="AH84" i="8"/>
  <c r="AH105" i="7"/>
  <c r="AE108" i="4"/>
  <c r="AH99" i="4" s="1"/>
  <c r="H30" i="39"/>
  <c r="G13" i="45" s="1"/>
  <c r="E14" i="39"/>
  <c r="AH40" i="9"/>
  <c r="AH91" i="8"/>
  <c r="AH43" i="5"/>
  <c r="AH99" i="8"/>
  <c r="AH40" i="8"/>
  <c r="AH37" i="8"/>
  <c r="AQ34" i="16"/>
  <c r="AR34" i="16" s="1"/>
  <c r="AQ37" i="16"/>
  <c r="AR37" i="16" s="1"/>
  <c r="AQ33" i="16"/>
  <c r="AR33" i="16" s="1"/>
  <c r="AQ42" i="16"/>
  <c r="AR42" i="16" s="1"/>
  <c r="AQ39" i="16"/>
  <c r="AR39" i="16" s="1"/>
  <c r="AQ38" i="16"/>
  <c r="AR38" i="16" s="1"/>
  <c r="AQ36" i="16"/>
  <c r="AR36" i="16" s="1"/>
  <c r="AQ41" i="16"/>
  <c r="AR41" i="16" s="1"/>
  <c r="AQ43" i="16"/>
  <c r="AR43" i="16" s="1"/>
  <c r="AQ35" i="16"/>
  <c r="AR35" i="16" s="1"/>
  <c r="AQ40" i="16"/>
  <c r="AR40" i="16" s="1"/>
  <c r="AQ32" i="16"/>
  <c r="AH100" i="7"/>
  <c r="AH106" i="8"/>
  <c r="AH89" i="8"/>
  <c r="AH98" i="7"/>
  <c r="AH103" i="8"/>
  <c r="B50" i="12"/>
  <c r="H50" i="12"/>
  <c r="AH84" i="7"/>
  <c r="AH38" i="8"/>
  <c r="AH91" i="7"/>
  <c r="AH100" i="8"/>
  <c r="AH93" i="7"/>
  <c r="AH98" i="8"/>
  <c r="AH101" i="7"/>
  <c r="AH37" i="9"/>
  <c r="AH95" i="7"/>
  <c r="AH106" i="7"/>
  <c r="AH41" i="2"/>
  <c r="AH42" i="8"/>
  <c r="AQ32" i="18"/>
  <c r="AQ43" i="18"/>
  <c r="AR43" i="18" s="1"/>
  <c r="AQ40" i="18"/>
  <c r="AR40" i="18" s="1"/>
  <c r="AQ42" i="18"/>
  <c r="AR42" i="18" s="1"/>
  <c r="AQ38" i="18"/>
  <c r="AR38" i="18" s="1"/>
  <c r="AQ39" i="18"/>
  <c r="AR39" i="18" s="1"/>
  <c r="AQ33" i="18"/>
  <c r="AR33" i="18" s="1"/>
  <c r="AQ36" i="18"/>
  <c r="AR36" i="18" s="1"/>
  <c r="AQ37" i="18"/>
  <c r="AR37" i="18" s="1"/>
  <c r="AQ35" i="18"/>
  <c r="AR35" i="18" s="1"/>
  <c r="AQ41" i="18"/>
  <c r="AR41" i="18" s="1"/>
  <c r="AQ34" i="18"/>
  <c r="AR34" i="18" s="1"/>
  <c r="AH94" i="7"/>
  <c r="AH90" i="7"/>
  <c r="D17" i="40"/>
  <c r="G16" i="40"/>
  <c r="F16" i="40" s="1"/>
  <c r="AE108" i="2"/>
  <c r="AH101" i="2" s="1"/>
  <c r="AH97" i="7"/>
  <c r="AH92" i="7"/>
  <c r="AH95" i="8"/>
  <c r="AN32" i="12"/>
  <c r="AH87" i="4"/>
  <c r="AH42" i="9"/>
  <c r="AH98" i="4"/>
  <c r="AN32" i="13"/>
  <c r="AH36" i="9"/>
  <c r="E15" i="40"/>
  <c r="H29" i="40"/>
  <c r="O14" i="45" s="1"/>
  <c r="AH102" i="7"/>
  <c r="AH38" i="9"/>
  <c r="AJ84" i="5"/>
  <c r="AH96" i="6"/>
  <c r="AH89" i="6"/>
  <c r="AH103" i="6"/>
  <c r="AH90" i="6"/>
  <c r="AH94" i="6"/>
  <c r="AH106" i="6"/>
  <c r="AH105" i="6"/>
  <c r="AH93" i="6"/>
  <c r="AH86" i="6"/>
  <c r="AH91" i="6"/>
  <c r="AH84" i="6"/>
  <c r="AH104" i="6"/>
  <c r="AH88" i="6"/>
  <c r="AH107" i="6"/>
  <c r="AH102" i="6"/>
  <c r="AH92" i="6"/>
  <c r="AH85" i="6"/>
  <c r="AH101" i="6"/>
  <c r="AH100" i="6"/>
  <c r="AH87" i="6"/>
  <c r="D100" i="19" l="1"/>
  <c r="D101" i="19" s="1"/>
  <c r="D102" i="19" s="1"/>
  <c r="E100" i="19"/>
  <c r="E101" i="19" s="1"/>
  <c r="E102" i="19" s="1"/>
  <c r="F100" i="19"/>
  <c r="F101" i="19" s="1"/>
  <c r="F102" i="19" s="1"/>
  <c r="G100" i="19"/>
  <c r="G101" i="19" s="1"/>
  <c r="G102" i="19" s="1"/>
  <c r="C100" i="19"/>
  <c r="C101" i="19" s="1"/>
  <c r="C102" i="19" s="1"/>
  <c r="B100" i="19"/>
  <c r="B101" i="19" s="1"/>
  <c r="B102" i="19" s="1"/>
  <c r="AO104" i="19" s="1"/>
  <c r="I100" i="19"/>
  <c r="I101" i="19" s="1"/>
  <c r="H102" i="19"/>
  <c r="H99" i="21"/>
  <c r="AL100" i="30"/>
  <c r="AM100" i="30" s="1"/>
  <c r="AO100" i="30" s="1"/>
  <c r="AL96" i="30"/>
  <c r="AM96" i="30" s="1"/>
  <c r="AO96" i="30" s="1"/>
  <c r="AL86" i="30"/>
  <c r="AL91" i="30"/>
  <c r="AL87" i="30"/>
  <c r="AL90" i="30"/>
  <c r="AL101" i="30"/>
  <c r="AM101" i="30" s="1"/>
  <c r="AO101" i="30" s="1"/>
  <c r="AL99" i="30"/>
  <c r="AM99" i="30" s="1"/>
  <c r="AO99" i="30" s="1"/>
  <c r="AL88" i="30"/>
  <c r="AL93" i="30"/>
  <c r="AL103" i="30"/>
  <c r="AM103" i="30" s="1"/>
  <c r="AO103" i="30" s="1"/>
  <c r="AL85" i="30"/>
  <c r="AL105" i="30"/>
  <c r="AM105" i="30" s="1"/>
  <c r="AO105" i="30" s="1"/>
  <c r="AL106" i="30"/>
  <c r="AM106" i="30" s="1"/>
  <c r="AO106" i="30" s="1"/>
  <c r="AL107" i="30"/>
  <c r="AL104" i="30"/>
  <c r="AM104" i="30" s="1"/>
  <c r="AO104" i="30" s="1"/>
  <c r="AL95" i="30"/>
  <c r="AM95" i="30" s="1"/>
  <c r="AO95" i="30" s="1"/>
  <c r="AL89" i="30"/>
  <c r="AL94" i="30"/>
  <c r="AL84" i="30"/>
  <c r="AL98" i="30"/>
  <c r="AM98" i="30" s="1"/>
  <c r="AO98" i="30" s="1"/>
  <c r="AL92" i="30"/>
  <c r="AL97" i="30"/>
  <c r="AM97" i="30" s="1"/>
  <c r="AO97" i="30" s="1"/>
  <c r="AL102" i="30"/>
  <c r="AM102" i="30" s="1"/>
  <c r="AO102" i="30" s="1"/>
  <c r="AJ107" i="30"/>
  <c r="AJ92" i="30"/>
  <c r="AJ85" i="30"/>
  <c r="AJ90" i="30"/>
  <c r="AJ94" i="30"/>
  <c r="AJ86" i="30"/>
  <c r="AJ93" i="30"/>
  <c r="AJ91" i="30"/>
  <c r="AJ88" i="30"/>
  <c r="AJ84" i="30"/>
  <c r="AJ87" i="30"/>
  <c r="AJ89" i="30"/>
  <c r="B102" i="22"/>
  <c r="I102" i="22"/>
  <c r="AN84" i="22"/>
  <c r="AJ44" i="32"/>
  <c r="AM36" i="32" s="1"/>
  <c r="AL86" i="26"/>
  <c r="AL101" i="26"/>
  <c r="AJ87" i="26"/>
  <c r="AL90" i="26"/>
  <c r="AJ94" i="26"/>
  <c r="AJ90" i="26"/>
  <c r="AL92" i="26"/>
  <c r="AJ93" i="26"/>
  <c r="AL91" i="26"/>
  <c r="AJ107" i="26"/>
  <c r="AJ92" i="26"/>
  <c r="AL85" i="26"/>
  <c r="AL103" i="26"/>
  <c r="AJ86" i="26"/>
  <c r="AL96" i="26"/>
  <c r="AL87" i="26"/>
  <c r="AJ91" i="26"/>
  <c r="AL107" i="26"/>
  <c r="AJ89" i="26"/>
  <c r="AL94" i="26"/>
  <c r="AJ96" i="26"/>
  <c r="AL89" i="26"/>
  <c r="AJ103" i="26"/>
  <c r="AL100" i="26"/>
  <c r="AM100" i="26" s="1"/>
  <c r="AO100" i="26" s="1"/>
  <c r="AJ84" i="26"/>
  <c r="AL102" i="26"/>
  <c r="AM102" i="26" s="1"/>
  <c r="AO102" i="26" s="1"/>
  <c r="AJ105" i="26"/>
  <c r="AL97" i="26"/>
  <c r="AM97" i="26" s="1"/>
  <c r="AO97" i="26" s="1"/>
  <c r="AL95" i="26"/>
  <c r="AJ106" i="26"/>
  <c r="AL105" i="26"/>
  <c r="AL93" i="26"/>
  <c r="AL84" i="26"/>
  <c r="AJ104" i="26"/>
  <c r="AL106" i="26"/>
  <c r="AJ85" i="26"/>
  <c r="AL88" i="26"/>
  <c r="AJ88" i="26"/>
  <c r="AL104" i="26"/>
  <c r="AJ95" i="26"/>
  <c r="AL98" i="26"/>
  <c r="AM98" i="26" s="1"/>
  <c r="AO98" i="26" s="1"/>
  <c r="AL99" i="26"/>
  <c r="AM99" i="26" s="1"/>
  <c r="AO99" i="26" s="1"/>
  <c r="G99" i="21"/>
  <c r="F47" i="21"/>
  <c r="AL38" i="26"/>
  <c r="AM38" i="26" s="1"/>
  <c r="AO38" i="26" s="1"/>
  <c r="AL39" i="26"/>
  <c r="AM39" i="26" s="1"/>
  <c r="AO39" i="26" s="1"/>
  <c r="AJ33" i="26"/>
  <c r="AL40" i="26"/>
  <c r="AM40" i="26" s="1"/>
  <c r="AO40" i="26" s="1"/>
  <c r="AJ41" i="26"/>
  <c r="AL36" i="26"/>
  <c r="AM36" i="26" s="1"/>
  <c r="AO36" i="26" s="1"/>
  <c r="AJ34" i="26"/>
  <c r="AL32" i="26"/>
  <c r="AL35" i="26"/>
  <c r="AJ43" i="26"/>
  <c r="AL34" i="26"/>
  <c r="AJ42" i="26"/>
  <c r="AL41" i="26"/>
  <c r="AL42" i="26"/>
  <c r="AL33" i="26"/>
  <c r="AJ32" i="26"/>
  <c r="AL37" i="26"/>
  <c r="AM37" i="26" s="1"/>
  <c r="AO37" i="26" s="1"/>
  <c r="AL43" i="26"/>
  <c r="D99" i="21"/>
  <c r="E99" i="21"/>
  <c r="AJ44" i="19"/>
  <c r="AM33" i="19" s="1"/>
  <c r="AQ102" i="20"/>
  <c r="AR102" i="20" s="1"/>
  <c r="AQ99" i="20"/>
  <c r="AR99" i="20" s="1"/>
  <c r="AQ107" i="20"/>
  <c r="AR107" i="20" s="1"/>
  <c r="AQ92" i="20"/>
  <c r="AR92" i="20" s="1"/>
  <c r="AQ85" i="20"/>
  <c r="AR85" i="20" s="1"/>
  <c r="AQ103" i="20"/>
  <c r="AR103" i="20" s="1"/>
  <c r="AQ86" i="20"/>
  <c r="AR86" i="20" s="1"/>
  <c r="AQ91" i="20"/>
  <c r="AR91" i="20" s="1"/>
  <c r="AQ95" i="20"/>
  <c r="AR95" i="20" s="1"/>
  <c r="AQ98" i="20"/>
  <c r="AR98" i="20" s="1"/>
  <c r="AQ106" i="20"/>
  <c r="AR106" i="20" s="1"/>
  <c r="AQ93" i="20"/>
  <c r="AR93" i="20" s="1"/>
  <c r="AQ104" i="20"/>
  <c r="AR104" i="20" s="1"/>
  <c r="AQ94" i="20"/>
  <c r="AR94" i="20" s="1"/>
  <c r="AQ89" i="20"/>
  <c r="AR89" i="20" s="1"/>
  <c r="AQ87" i="20"/>
  <c r="AR87" i="20" s="1"/>
  <c r="AQ97" i="20"/>
  <c r="AR97" i="20" s="1"/>
  <c r="AQ96" i="20"/>
  <c r="AR96" i="20" s="1"/>
  <c r="AQ90" i="20"/>
  <c r="AR90" i="20" s="1"/>
  <c r="AQ88" i="20"/>
  <c r="AR88" i="20" s="1"/>
  <c r="AQ101" i="20"/>
  <c r="AR101" i="20" s="1"/>
  <c r="AQ105" i="20"/>
  <c r="AR105" i="20" s="1"/>
  <c r="AQ100" i="20"/>
  <c r="AR100" i="20" s="1"/>
  <c r="AQ84" i="20"/>
  <c r="E47" i="21"/>
  <c r="I99" i="21"/>
  <c r="B99" i="21"/>
  <c r="AI84" i="21"/>
  <c r="AJ108" i="32"/>
  <c r="AM106" i="32" s="1"/>
  <c r="F99" i="21"/>
  <c r="C47" i="21"/>
  <c r="C99" i="21"/>
  <c r="AJ38" i="29"/>
  <c r="AL40" i="29"/>
  <c r="AL43" i="29"/>
  <c r="AJ43" i="29"/>
  <c r="AL34" i="29"/>
  <c r="AM34" i="29" s="1"/>
  <c r="AO34" i="29" s="1"/>
  <c r="AL38" i="29"/>
  <c r="AJ37" i="29"/>
  <c r="AL37" i="29"/>
  <c r="AL39" i="29"/>
  <c r="AJ39" i="29"/>
  <c r="AL42" i="29"/>
  <c r="AL41" i="29"/>
  <c r="AJ41" i="29"/>
  <c r="AL32" i="29"/>
  <c r="AM32" i="29" s="1"/>
  <c r="AL36" i="29"/>
  <c r="AJ36" i="29"/>
  <c r="AJ40" i="29"/>
  <c r="AL33" i="29"/>
  <c r="AL35" i="29"/>
  <c r="AM35" i="29" s="1"/>
  <c r="AO35" i="29" s="1"/>
  <c r="AJ42" i="29"/>
  <c r="AM39" i="25"/>
  <c r="AO39" i="25" s="1"/>
  <c r="AJ44" i="25"/>
  <c r="AM42" i="25" s="1"/>
  <c r="AJ108" i="27"/>
  <c r="AM105" i="27" s="1"/>
  <c r="H47" i="21"/>
  <c r="AL87" i="25"/>
  <c r="AL98" i="25"/>
  <c r="AL86" i="25"/>
  <c r="AL91" i="25"/>
  <c r="AL90" i="25"/>
  <c r="AL96" i="25"/>
  <c r="AL102" i="25"/>
  <c r="AL93" i="25"/>
  <c r="AL88" i="25"/>
  <c r="AL85" i="25"/>
  <c r="AL104" i="25"/>
  <c r="AL94" i="25"/>
  <c r="AL89" i="25"/>
  <c r="AL106" i="25"/>
  <c r="AL99" i="25"/>
  <c r="AM99" i="25" s="1"/>
  <c r="AO99" i="25" s="1"/>
  <c r="AL105" i="25"/>
  <c r="AL84" i="25"/>
  <c r="AL95" i="25"/>
  <c r="AL92" i="25"/>
  <c r="AL100" i="25"/>
  <c r="AL101" i="25"/>
  <c r="AL103" i="25"/>
  <c r="AL97" i="25"/>
  <c r="AL107" i="25"/>
  <c r="AJ102" i="25"/>
  <c r="AJ93" i="25"/>
  <c r="AJ84" i="25"/>
  <c r="AJ91" i="25"/>
  <c r="AJ101" i="25"/>
  <c r="AJ87" i="25"/>
  <c r="AJ104" i="25"/>
  <c r="AJ106" i="25"/>
  <c r="AJ89" i="25"/>
  <c r="AJ95" i="25"/>
  <c r="AJ88" i="25"/>
  <c r="AJ94" i="25"/>
  <c r="AJ92" i="25"/>
  <c r="AJ100" i="25"/>
  <c r="AJ105" i="25"/>
  <c r="AJ103" i="25"/>
  <c r="AJ107" i="25"/>
  <c r="AJ86" i="25"/>
  <c r="AJ85" i="25"/>
  <c r="AI32" i="21"/>
  <c r="G47" i="21"/>
  <c r="AM40" i="25"/>
  <c r="AM34" i="19"/>
  <c r="AM97" i="27"/>
  <c r="AM34" i="32"/>
  <c r="AM94" i="27"/>
  <c r="AO94" i="27" s="1"/>
  <c r="D45" i="10"/>
  <c r="D46" i="10" s="1"/>
  <c r="D47" i="10" s="1"/>
  <c r="AM35" i="25"/>
  <c r="AM32" i="19"/>
  <c r="AM32" i="25"/>
  <c r="AM34" i="25"/>
  <c r="AM102" i="27"/>
  <c r="AJ90" i="25"/>
  <c r="G45" i="10"/>
  <c r="G46" i="10" s="1"/>
  <c r="G47" i="10" s="1"/>
  <c r="AR84" i="28"/>
  <c r="AO108" i="28"/>
  <c r="E45" i="10"/>
  <c r="E46" i="10" s="1"/>
  <c r="AR84" i="31"/>
  <c r="AO108" i="31"/>
  <c r="B45" i="10"/>
  <c r="B46" i="10" s="1"/>
  <c r="B47" i="10" s="1"/>
  <c r="C45" i="10"/>
  <c r="C46" i="10" s="1"/>
  <c r="C47" i="10" s="1"/>
  <c r="F45" i="10"/>
  <c r="F46" i="10" s="1"/>
  <c r="F47" i="10" s="1"/>
  <c r="H45" i="10"/>
  <c r="H46" i="10" s="1"/>
  <c r="AQ100" i="34"/>
  <c r="AQ84" i="34"/>
  <c r="AR84" i="34" s="1"/>
  <c r="AH41" i="5"/>
  <c r="AH92" i="4"/>
  <c r="AQ89" i="48"/>
  <c r="AQ85" i="34"/>
  <c r="AQ97" i="34"/>
  <c r="AH36" i="4"/>
  <c r="AH33" i="4"/>
  <c r="AH43" i="4"/>
  <c r="AQ106" i="34"/>
  <c r="AQ86" i="34"/>
  <c r="AH39" i="4"/>
  <c r="AH42" i="4"/>
  <c r="AQ102" i="34"/>
  <c r="AQ104" i="34"/>
  <c r="AQ88" i="34"/>
  <c r="AQ87" i="34"/>
  <c r="AH38" i="4"/>
  <c r="AH39" i="5"/>
  <c r="AH42" i="5"/>
  <c r="AQ105" i="34"/>
  <c r="AH37" i="4"/>
  <c r="AQ107" i="34"/>
  <c r="AH35" i="4"/>
  <c r="AQ92" i="34"/>
  <c r="AQ84" i="48"/>
  <c r="AO44" i="34"/>
  <c r="AR37" i="34" s="1"/>
  <c r="AQ99" i="34"/>
  <c r="AQ90" i="34"/>
  <c r="AQ101" i="34"/>
  <c r="AQ93" i="48"/>
  <c r="AR93" i="48" s="1"/>
  <c r="AQ104" i="48"/>
  <c r="G97" i="10"/>
  <c r="G98" i="10" s="1"/>
  <c r="G99" i="10" s="1"/>
  <c r="AQ95" i="34"/>
  <c r="AQ94" i="34"/>
  <c r="AQ93" i="34"/>
  <c r="AQ98" i="34"/>
  <c r="AQ89" i="34"/>
  <c r="AQ103" i="34"/>
  <c r="AQ91" i="34"/>
  <c r="AQ102" i="48"/>
  <c r="AH32" i="4"/>
  <c r="H45" i="4" s="1"/>
  <c r="H46" i="4" s="1"/>
  <c r="F97" i="10"/>
  <c r="F98" i="10" s="1"/>
  <c r="C97" i="10"/>
  <c r="C98" i="10" s="1"/>
  <c r="I97" i="10"/>
  <c r="I98" i="10" s="1"/>
  <c r="D97" i="10"/>
  <c r="D98" i="10" s="1"/>
  <c r="D99" i="10" s="1"/>
  <c r="B97" i="10"/>
  <c r="B98" i="10" s="1"/>
  <c r="B99" i="10" s="1"/>
  <c r="E97" i="10"/>
  <c r="E98" i="10" s="1"/>
  <c r="AQ87" i="48"/>
  <c r="H97" i="10"/>
  <c r="H98" i="10" s="1"/>
  <c r="H99" i="10" s="1"/>
  <c r="AQ99" i="48"/>
  <c r="AQ97" i="48"/>
  <c r="AQ98" i="48"/>
  <c r="H102" i="49"/>
  <c r="B99" i="11"/>
  <c r="I99" i="11"/>
  <c r="AI84" i="11"/>
  <c r="E99" i="11"/>
  <c r="AO92" i="48"/>
  <c r="AQ90" i="48"/>
  <c r="AQ86" i="48"/>
  <c r="AO85" i="48"/>
  <c r="H99" i="11"/>
  <c r="AO84" i="48"/>
  <c r="AQ95" i="48"/>
  <c r="AR95" i="48" s="1"/>
  <c r="AQ103" i="48"/>
  <c r="AQ91" i="48"/>
  <c r="AQ85" i="48"/>
  <c r="AQ100" i="48"/>
  <c r="F99" i="11"/>
  <c r="AQ96" i="48"/>
  <c r="AR96" i="48" s="1"/>
  <c r="AQ92" i="48"/>
  <c r="AQ94" i="48"/>
  <c r="AR94" i="48" s="1"/>
  <c r="AQ105" i="48"/>
  <c r="AQ107" i="48"/>
  <c r="AO98" i="48"/>
  <c r="AO87" i="48"/>
  <c r="G47" i="6"/>
  <c r="AO103" i="48"/>
  <c r="AO104" i="48"/>
  <c r="AO97" i="48"/>
  <c r="AO99" i="48"/>
  <c r="AO91" i="48"/>
  <c r="AO102" i="48"/>
  <c r="H45" i="7"/>
  <c r="H46" i="7" s="1"/>
  <c r="AO101" i="48"/>
  <c r="AO88" i="48"/>
  <c r="AO100" i="48"/>
  <c r="G50" i="48"/>
  <c r="F47" i="11"/>
  <c r="AQ39" i="49"/>
  <c r="AQ40" i="49"/>
  <c r="AO37" i="49"/>
  <c r="AQ32" i="49"/>
  <c r="AR32" i="49" s="1"/>
  <c r="AQ43" i="49"/>
  <c r="AO35" i="49"/>
  <c r="AQ37" i="49"/>
  <c r="AQ34" i="49"/>
  <c r="AR34" i="49" s="1"/>
  <c r="AQ33" i="49"/>
  <c r="AR33" i="49" s="1"/>
  <c r="AQ42" i="49"/>
  <c r="AO43" i="49"/>
  <c r="AQ35" i="49"/>
  <c r="AQ36" i="49"/>
  <c r="AO38" i="49"/>
  <c r="AO36" i="49"/>
  <c r="AQ41" i="49"/>
  <c r="AO39" i="49"/>
  <c r="AO40" i="49"/>
  <c r="AQ38" i="49"/>
  <c r="AO41" i="49"/>
  <c r="AO42" i="49"/>
  <c r="AO106" i="48"/>
  <c r="AO105" i="48"/>
  <c r="AO86" i="48"/>
  <c r="AQ96" i="34"/>
  <c r="AO107" i="48"/>
  <c r="AO90" i="48"/>
  <c r="AQ88" i="48"/>
  <c r="AQ101" i="48"/>
  <c r="F50" i="48"/>
  <c r="D50" i="48"/>
  <c r="E50" i="48"/>
  <c r="D47" i="11"/>
  <c r="E47" i="11"/>
  <c r="F47" i="6"/>
  <c r="AQ106" i="48"/>
  <c r="B47" i="11"/>
  <c r="AI32" i="11"/>
  <c r="H47" i="11"/>
  <c r="H50" i="48"/>
  <c r="B50" i="48"/>
  <c r="AN32" i="48"/>
  <c r="AI32" i="6"/>
  <c r="AJ38" i="6" s="1"/>
  <c r="E102" i="49"/>
  <c r="AO99" i="34"/>
  <c r="AO103" i="34"/>
  <c r="AO105" i="34"/>
  <c r="AO97" i="34"/>
  <c r="AO93" i="34"/>
  <c r="AO102" i="34"/>
  <c r="AO94" i="34"/>
  <c r="B47" i="6"/>
  <c r="AO88" i="34"/>
  <c r="E47" i="6"/>
  <c r="AO107" i="34"/>
  <c r="AO86" i="34"/>
  <c r="AO96" i="34"/>
  <c r="AO100" i="34"/>
  <c r="AH107" i="4"/>
  <c r="AO85" i="34"/>
  <c r="AO95" i="34"/>
  <c r="AO98" i="34"/>
  <c r="AO104" i="34"/>
  <c r="AO90" i="34"/>
  <c r="AO92" i="34"/>
  <c r="AO91" i="34"/>
  <c r="AH103" i="5"/>
  <c r="AH98" i="5"/>
  <c r="D47" i="6"/>
  <c r="D102" i="49"/>
  <c r="AO106" i="34"/>
  <c r="H47" i="6"/>
  <c r="AH101" i="5"/>
  <c r="AH91" i="5"/>
  <c r="AH105" i="5"/>
  <c r="AH94" i="5"/>
  <c r="AH90" i="5"/>
  <c r="AH92" i="5"/>
  <c r="AH89" i="5"/>
  <c r="AH107" i="5"/>
  <c r="AH100" i="5"/>
  <c r="AH95" i="5"/>
  <c r="AH102" i="5"/>
  <c r="E45" i="7"/>
  <c r="E46" i="7" s="1"/>
  <c r="E47" i="7" s="1"/>
  <c r="AH97" i="5"/>
  <c r="AH88" i="5"/>
  <c r="AH96" i="5"/>
  <c r="AH106" i="5"/>
  <c r="AO87" i="34"/>
  <c r="AO89" i="34"/>
  <c r="C47" i="6"/>
  <c r="AH99" i="5"/>
  <c r="AR40" i="34"/>
  <c r="AH104" i="5"/>
  <c r="AH86" i="5"/>
  <c r="AH93" i="5"/>
  <c r="AR39" i="34"/>
  <c r="AH103" i="4"/>
  <c r="AH35" i="2"/>
  <c r="AR38" i="34"/>
  <c r="AH38" i="2"/>
  <c r="AH36" i="2"/>
  <c r="AR33" i="34"/>
  <c r="AJ42" i="6"/>
  <c r="AJ40" i="6"/>
  <c r="AJ91" i="10"/>
  <c r="AJ93" i="10"/>
  <c r="AJ94" i="10"/>
  <c r="AR34" i="34"/>
  <c r="AH106" i="4"/>
  <c r="AH84" i="4"/>
  <c r="AH102" i="4"/>
  <c r="B102" i="49"/>
  <c r="I102" i="49"/>
  <c r="AN84" i="49"/>
  <c r="AO108" i="12"/>
  <c r="AR84" i="12"/>
  <c r="AR84" i="13"/>
  <c r="AO108" i="13"/>
  <c r="D45" i="7"/>
  <c r="D46" i="7" s="1"/>
  <c r="G45" i="7"/>
  <c r="G46" i="7" s="1"/>
  <c r="E97" i="9"/>
  <c r="E98" i="9" s="1"/>
  <c r="F45" i="7"/>
  <c r="F46" i="7" s="1"/>
  <c r="C45" i="7"/>
  <c r="C46" i="7" s="1"/>
  <c r="H97" i="9"/>
  <c r="H98" i="9" s="1"/>
  <c r="H99" i="9" s="1"/>
  <c r="D97" i="9"/>
  <c r="D98" i="9" s="1"/>
  <c r="B45" i="7"/>
  <c r="B46" i="7" s="1"/>
  <c r="C97" i="9"/>
  <c r="C98" i="9" s="1"/>
  <c r="F97" i="9"/>
  <c r="F98" i="9" s="1"/>
  <c r="I97" i="9"/>
  <c r="I98" i="9" s="1"/>
  <c r="B97" i="9"/>
  <c r="B98" i="9" s="1"/>
  <c r="AH87" i="2"/>
  <c r="AH88" i="2"/>
  <c r="G97" i="9"/>
  <c r="G98" i="9" s="1"/>
  <c r="AH90" i="2"/>
  <c r="AH39" i="2"/>
  <c r="H45" i="9"/>
  <c r="H46" i="9" s="1"/>
  <c r="AH32" i="2"/>
  <c r="H97" i="8"/>
  <c r="H98" i="8" s="1"/>
  <c r="H99" i="8" s="1"/>
  <c r="AH34" i="2"/>
  <c r="AH42" i="2"/>
  <c r="AH33" i="2"/>
  <c r="AH43" i="2"/>
  <c r="G17" i="40"/>
  <c r="F17" i="40" s="1"/>
  <c r="D18" i="40"/>
  <c r="G97" i="7"/>
  <c r="G98" i="7" s="1"/>
  <c r="I97" i="7"/>
  <c r="I98" i="7" s="1"/>
  <c r="B97" i="7"/>
  <c r="B98" i="7" s="1"/>
  <c r="E97" i="7"/>
  <c r="E98" i="7" s="1"/>
  <c r="D97" i="7"/>
  <c r="D98" i="7" s="1"/>
  <c r="C97" i="7"/>
  <c r="C98" i="7" s="1"/>
  <c r="F97" i="7"/>
  <c r="F98" i="7" s="1"/>
  <c r="AH107" i="2"/>
  <c r="AH91" i="4"/>
  <c r="F45" i="9"/>
  <c r="F46" i="9" s="1"/>
  <c r="AQ43" i="13"/>
  <c r="AR43" i="13" s="1"/>
  <c r="AQ33" i="13"/>
  <c r="AR33" i="13" s="1"/>
  <c r="AQ36" i="13"/>
  <c r="AR36" i="13" s="1"/>
  <c r="AQ39" i="13"/>
  <c r="AR39" i="13" s="1"/>
  <c r="AQ38" i="13"/>
  <c r="AR38" i="13" s="1"/>
  <c r="AQ37" i="13"/>
  <c r="AR37" i="13" s="1"/>
  <c r="AQ40" i="13"/>
  <c r="AR40" i="13" s="1"/>
  <c r="AQ34" i="13"/>
  <c r="AR34" i="13" s="1"/>
  <c r="AQ42" i="13"/>
  <c r="AR42" i="13" s="1"/>
  <c r="AQ35" i="13"/>
  <c r="AR35" i="13" s="1"/>
  <c r="AQ32" i="13"/>
  <c r="AQ41" i="13"/>
  <c r="AR41" i="13" s="1"/>
  <c r="AR32" i="17"/>
  <c r="AO44" i="17"/>
  <c r="AH94" i="2"/>
  <c r="AH104" i="4"/>
  <c r="AH105" i="2"/>
  <c r="AR32" i="22"/>
  <c r="AO44" i="22"/>
  <c r="AH88" i="4"/>
  <c r="AH86" i="2"/>
  <c r="H97" i="7"/>
  <c r="H98" i="7" s="1"/>
  <c r="H99" i="7" s="1"/>
  <c r="AR32" i="18"/>
  <c r="AO44" i="18"/>
  <c r="AH92" i="2"/>
  <c r="AH84" i="2"/>
  <c r="C45" i="9"/>
  <c r="C46" i="9" s="1"/>
  <c r="AR32" i="15"/>
  <c r="AO44" i="15"/>
  <c r="AH89" i="4"/>
  <c r="AH104" i="2"/>
  <c r="AH95" i="4"/>
  <c r="AH106" i="2"/>
  <c r="AQ40" i="12"/>
  <c r="AR40" i="12" s="1"/>
  <c r="AQ38" i="12"/>
  <c r="AR38" i="12" s="1"/>
  <c r="AQ36" i="12"/>
  <c r="AR36" i="12" s="1"/>
  <c r="AQ32" i="12"/>
  <c r="AQ35" i="12"/>
  <c r="AR35" i="12" s="1"/>
  <c r="AQ42" i="12"/>
  <c r="AR42" i="12" s="1"/>
  <c r="AQ34" i="12"/>
  <c r="AR34" i="12" s="1"/>
  <c r="AQ37" i="12"/>
  <c r="AR37" i="12" s="1"/>
  <c r="AQ33" i="12"/>
  <c r="AR33" i="12" s="1"/>
  <c r="AQ39" i="12"/>
  <c r="AR39" i="12" s="1"/>
  <c r="AQ41" i="12"/>
  <c r="AR41" i="12" s="1"/>
  <c r="AQ43" i="12"/>
  <c r="AR43" i="12" s="1"/>
  <c r="AH97" i="4"/>
  <c r="I97" i="8"/>
  <c r="I98" i="8" s="1"/>
  <c r="C97" i="8"/>
  <c r="C98" i="8" s="1"/>
  <c r="E97" i="8"/>
  <c r="E98" i="8" s="1"/>
  <c r="D97" i="8"/>
  <c r="D98" i="8" s="1"/>
  <c r="B97" i="8"/>
  <c r="B98" i="8" s="1"/>
  <c r="F97" i="8"/>
  <c r="F98" i="8" s="1"/>
  <c r="G97" i="8"/>
  <c r="G98" i="8" s="1"/>
  <c r="B45" i="9"/>
  <c r="B46" i="9" s="1"/>
  <c r="AH85" i="4"/>
  <c r="AH86" i="4"/>
  <c r="AH93" i="4"/>
  <c r="AH103" i="2"/>
  <c r="AR32" i="16"/>
  <c r="AO44" i="16"/>
  <c r="AH98" i="2"/>
  <c r="AH90" i="4"/>
  <c r="AO44" i="27"/>
  <c r="AR32" i="27"/>
  <c r="G45" i="9"/>
  <c r="G46" i="9" s="1"/>
  <c r="AH96" i="4"/>
  <c r="G16" i="39"/>
  <c r="F16" i="39" s="1"/>
  <c r="D17" i="39"/>
  <c r="AH94" i="4"/>
  <c r="AH93" i="2"/>
  <c r="AH102" i="2"/>
  <c r="D45" i="9"/>
  <c r="D46" i="9" s="1"/>
  <c r="AH85" i="2"/>
  <c r="E15" i="39"/>
  <c r="H29" i="39"/>
  <c r="G14" i="45" s="1"/>
  <c r="F45" i="8"/>
  <c r="F46" i="8" s="1"/>
  <c r="G45" i="8"/>
  <c r="G46" i="8" s="1"/>
  <c r="B45" i="8"/>
  <c r="B46" i="8" s="1"/>
  <c r="H45" i="8"/>
  <c r="H46" i="8" s="1"/>
  <c r="C45" i="8"/>
  <c r="C46" i="8" s="1"/>
  <c r="E45" i="8"/>
  <c r="E46" i="8" s="1"/>
  <c r="D45" i="8"/>
  <c r="D46" i="8" s="1"/>
  <c r="AH96" i="2"/>
  <c r="E45" i="9"/>
  <c r="E46" i="9" s="1"/>
  <c r="AQ42" i="14"/>
  <c r="AR42" i="14" s="1"/>
  <c r="AQ39" i="14"/>
  <c r="AR39" i="14" s="1"/>
  <c r="AQ32" i="14"/>
  <c r="AQ38" i="14"/>
  <c r="AR38" i="14" s="1"/>
  <c r="AQ41" i="14"/>
  <c r="AR41" i="14" s="1"/>
  <c r="AQ33" i="14"/>
  <c r="AR33" i="14" s="1"/>
  <c r="AQ34" i="14"/>
  <c r="AR34" i="14" s="1"/>
  <c r="AQ43" i="14"/>
  <c r="AR43" i="14" s="1"/>
  <c r="AQ37" i="14"/>
  <c r="AR37" i="14" s="1"/>
  <c r="AQ40" i="14"/>
  <c r="AR40" i="14" s="1"/>
  <c r="AQ36" i="14"/>
  <c r="AR36" i="14" s="1"/>
  <c r="AQ35" i="14"/>
  <c r="AR35" i="14" s="1"/>
  <c r="AH100" i="2"/>
  <c r="AH105" i="4"/>
  <c r="AH95" i="2"/>
  <c r="AO44" i="30"/>
  <c r="AR32" i="30"/>
  <c r="AR32" i="20"/>
  <c r="AO44" i="20"/>
  <c r="AH100" i="4"/>
  <c r="H28" i="40"/>
  <c r="O15" i="45" s="1"/>
  <c r="E16" i="40"/>
  <c r="AH91" i="2"/>
  <c r="AR32" i="31"/>
  <c r="AO44" i="31"/>
  <c r="AR32" i="28"/>
  <c r="AO44" i="28"/>
  <c r="AH97" i="2"/>
  <c r="AH99" i="2"/>
  <c r="AR43" i="34"/>
  <c r="AR36" i="34"/>
  <c r="AR41" i="34"/>
  <c r="AR42" i="34"/>
  <c r="AR35" i="34"/>
  <c r="H97" i="6"/>
  <c r="H98" i="6" s="1"/>
  <c r="I97" i="6"/>
  <c r="I98" i="6" s="1"/>
  <c r="G97" i="6"/>
  <c r="G98" i="6" s="1"/>
  <c r="E97" i="6"/>
  <c r="E98" i="6" s="1"/>
  <c r="C97" i="6"/>
  <c r="C98" i="6" s="1"/>
  <c r="F97" i="6"/>
  <c r="F98" i="6" s="1"/>
  <c r="B97" i="6"/>
  <c r="B98" i="6" s="1"/>
  <c r="D97" i="6"/>
  <c r="D98" i="6" s="1"/>
  <c r="AN84" i="19" l="1"/>
  <c r="I102" i="19"/>
  <c r="AO85" i="19" s="1"/>
  <c r="AO87" i="19"/>
  <c r="AO89" i="19"/>
  <c r="AO86" i="19"/>
  <c r="AO107" i="19"/>
  <c r="AO88" i="19"/>
  <c r="AO91" i="19"/>
  <c r="AO90" i="19"/>
  <c r="AO105" i="19"/>
  <c r="AO84" i="19"/>
  <c r="AO106" i="19"/>
  <c r="AJ108" i="30"/>
  <c r="AM84" i="30" s="1"/>
  <c r="AM86" i="27"/>
  <c r="AQ104" i="22"/>
  <c r="AR104" i="22" s="1"/>
  <c r="AQ86" i="22"/>
  <c r="AR86" i="22" s="1"/>
  <c r="AQ103" i="22"/>
  <c r="AR103" i="22" s="1"/>
  <c r="AQ96" i="22"/>
  <c r="AR96" i="22" s="1"/>
  <c r="AQ106" i="22"/>
  <c r="AR106" i="22" s="1"/>
  <c r="AQ91" i="22"/>
  <c r="AR91" i="22" s="1"/>
  <c r="AQ90" i="22"/>
  <c r="AR90" i="22" s="1"/>
  <c r="AQ107" i="22"/>
  <c r="AR107" i="22" s="1"/>
  <c r="AQ99" i="22"/>
  <c r="AR99" i="22" s="1"/>
  <c r="AQ102" i="22"/>
  <c r="AR102" i="22" s="1"/>
  <c r="AQ100" i="22"/>
  <c r="AR100" i="22" s="1"/>
  <c r="AQ92" i="22"/>
  <c r="AR92" i="22" s="1"/>
  <c r="AQ87" i="22"/>
  <c r="AR87" i="22" s="1"/>
  <c r="AQ89" i="22"/>
  <c r="AR89" i="22" s="1"/>
  <c r="AQ97" i="22"/>
  <c r="AR97" i="22" s="1"/>
  <c r="AQ105" i="22"/>
  <c r="AR105" i="22" s="1"/>
  <c r="AQ84" i="22"/>
  <c r="AQ93" i="22"/>
  <c r="AR93" i="22" s="1"/>
  <c r="AQ88" i="22"/>
  <c r="AR88" i="22" s="1"/>
  <c r="AQ95" i="22"/>
  <c r="AR95" i="22" s="1"/>
  <c r="AQ101" i="22"/>
  <c r="AR101" i="22" s="1"/>
  <c r="AQ94" i="22"/>
  <c r="AR94" i="22" s="1"/>
  <c r="AQ85" i="22"/>
  <c r="AR85" i="22" s="1"/>
  <c r="AQ98" i="22"/>
  <c r="AR98" i="22" s="1"/>
  <c r="AM88" i="27"/>
  <c r="AM41" i="25"/>
  <c r="AM42" i="32"/>
  <c r="AL35" i="21"/>
  <c r="AM106" i="27"/>
  <c r="AM32" i="32"/>
  <c r="AM43" i="25"/>
  <c r="AM33" i="32"/>
  <c r="AM85" i="27"/>
  <c r="AM98" i="27"/>
  <c r="AM104" i="27"/>
  <c r="AM97" i="32"/>
  <c r="AJ33" i="21"/>
  <c r="AJ42" i="21"/>
  <c r="AM35" i="32"/>
  <c r="AL39" i="21"/>
  <c r="AM39" i="21" s="1"/>
  <c r="AO39" i="21" s="1"/>
  <c r="AL33" i="21"/>
  <c r="AM41" i="32"/>
  <c r="AL40" i="21"/>
  <c r="AM40" i="21" s="1"/>
  <c r="AO40" i="21" s="1"/>
  <c r="AM40" i="32"/>
  <c r="AM43" i="32"/>
  <c r="AL41" i="21"/>
  <c r="AM41" i="21" s="1"/>
  <c r="AO41" i="21" s="1"/>
  <c r="AM37" i="32"/>
  <c r="AJ34" i="21"/>
  <c r="AL32" i="21"/>
  <c r="E45" i="5"/>
  <c r="E46" i="5" s="1"/>
  <c r="AL36" i="21"/>
  <c r="AM36" i="21" s="1"/>
  <c r="AO36" i="21" s="1"/>
  <c r="AL43" i="21"/>
  <c r="AM101" i="26"/>
  <c r="AO101" i="26" s="1"/>
  <c r="AJ108" i="26"/>
  <c r="AM88" i="26" s="1"/>
  <c r="AM96" i="32"/>
  <c r="AL34" i="21"/>
  <c r="AM107" i="32"/>
  <c r="AM35" i="26"/>
  <c r="AO35" i="26" s="1"/>
  <c r="AJ44" i="26"/>
  <c r="AM34" i="26" s="1"/>
  <c r="D45" i="4"/>
  <c r="D46" i="4" s="1"/>
  <c r="D47" i="4" s="1"/>
  <c r="AM87" i="27"/>
  <c r="AM89" i="27"/>
  <c r="AQ97" i="19"/>
  <c r="AR97" i="19" s="1"/>
  <c r="AQ95" i="19"/>
  <c r="AR95" i="19" s="1"/>
  <c r="AQ101" i="19"/>
  <c r="AR101" i="19" s="1"/>
  <c r="AQ105" i="19"/>
  <c r="AQ103" i="19"/>
  <c r="AR103" i="19" s="1"/>
  <c r="AQ88" i="19"/>
  <c r="AQ93" i="19"/>
  <c r="AR93" i="19" s="1"/>
  <c r="AQ107" i="19"/>
  <c r="AQ99" i="19"/>
  <c r="AR99" i="19" s="1"/>
  <c r="AQ90" i="19"/>
  <c r="AQ100" i="19"/>
  <c r="AR100" i="19" s="1"/>
  <c r="AQ96" i="19"/>
  <c r="AR96" i="19" s="1"/>
  <c r="AQ89" i="19"/>
  <c r="AQ86" i="19"/>
  <c r="AQ85" i="19"/>
  <c r="AQ98" i="19"/>
  <c r="AR98" i="19" s="1"/>
  <c r="AQ102" i="19"/>
  <c r="AR102" i="19" s="1"/>
  <c r="AQ91" i="19"/>
  <c r="AQ94" i="19"/>
  <c r="AR94" i="19" s="1"/>
  <c r="AQ104" i="19"/>
  <c r="AQ84" i="19"/>
  <c r="AQ87" i="19"/>
  <c r="AQ106" i="19"/>
  <c r="AQ92" i="19"/>
  <c r="AR92" i="19" s="1"/>
  <c r="AJ43" i="21"/>
  <c r="AL42" i="21"/>
  <c r="AM43" i="19"/>
  <c r="AM93" i="32"/>
  <c r="AM104" i="32"/>
  <c r="AJ35" i="21"/>
  <c r="AL38" i="21"/>
  <c r="AM38" i="21" s="1"/>
  <c r="AO38" i="21" s="1"/>
  <c r="AM41" i="19"/>
  <c r="AM42" i="19"/>
  <c r="AO108" i="20"/>
  <c r="AR84" i="20"/>
  <c r="AM103" i="32"/>
  <c r="AM105" i="32"/>
  <c r="AM87" i="32"/>
  <c r="AM101" i="32"/>
  <c r="AJ104" i="21"/>
  <c r="AJ107" i="21"/>
  <c r="AL100" i="21"/>
  <c r="AL99" i="21"/>
  <c r="AJ98" i="21"/>
  <c r="AJ95" i="21"/>
  <c r="AL87" i="21"/>
  <c r="AJ100" i="21"/>
  <c r="AL85" i="21"/>
  <c r="AJ96" i="21"/>
  <c r="AJ88" i="21"/>
  <c r="AJ94" i="21"/>
  <c r="AL93" i="21"/>
  <c r="AJ106" i="21"/>
  <c r="AL106" i="21"/>
  <c r="AL98" i="21"/>
  <c r="AJ101" i="21"/>
  <c r="AL97" i="21"/>
  <c r="AL102" i="21"/>
  <c r="AL107" i="21"/>
  <c r="AJ87" i="21"/>
  <c r="AL103" i="21"/>
  <c r="AJ85" i="21"/>
  <c r="AL90" i="21"/>
  <c r="AJ102" i="21"/>
  <c r="AL96" i="21"/>
  <c r="AJ105" i="21"/>
  <c r="AL101" i="21"/>
  <c r="AL92" i="21"/>
  <c r="AM92" i="21" s="1"/>
  <c r="AO92" i="21" s="1"/>
  <c r="AL105" i="21"/>
  <c r="AJ84" i="21"/>
  <c r="AL95" i="21"/>
  <c r="AL91" i="21"/>
  <c r="AM91" i="21" s="1"/>
  <c r="AO91" i="21" s="1"/>
  <c r="AL88" i="21"/>
  <c r="AJ103" i="21"/>
  <c r="AL94" i="21"/>
  <c r="AJ97" i="21"/>
  <c r="AL84" i="21"/>
  <c r="AL104" i="21"/>
  <c r="AJ86" i="21"/>
  <c r="AL86" i="21"/>
  <c r="AJ99" i="21"/>
  <c r="AL89" i="21"/>
  <c r="AM102" i="32"/>
  <c r="AM89" i="32"/>
  <c r="AL37" i="21"/>
  <c r="AM37" i="21" s="1"/>
  <c r="AO37" i="21" s="1"/>
  <c r="AM85" i="32"/>
  <c r="AM100" i="32"/>
  <c r="AM95" i="32"/>
  <c r="AM88" i="32"/>
  <c r="AJ32" i="21"/>
  <c r="AM98" i="32"/>
  <c r="AM99" i="32"/>
  <c r="AM92" i="32"/>
  <c r="AM94" i="32"/>
  <c r="AM84" i="32"/>
  <c r="AM86" i="32"/>
  <c r="G45" i="5"/>
  <c r="G46" i="5" s="1"/>
  <c r="G47" i="5" s="1"/>
  <c r="AM103" i="27"/>
  <c r="AM98" i="25"/>
  <c r="AO98" i="25" s="1"/>
  <c r="AM99" i="27"/>
  <c r="AJ108" i="25"/>
  <c r="AM94" i="25" s="1"/>
  <c r="AJ44" i="29"/>
  <c r="AM37" i="29" s="1"/>
  <c r="AM90" i="27"/>
  <c r="AM107" i="27"/>
  <c r="AM101" i="27"/>
  <c r="AO32" i="29"/>
  <c r="AM100" i="27"/>
  <c r="AM96" i="27"/>
  <c r="AM33" i="25"/>
  <c r="AM97" i="25"/>
  <c r="AO97" i="25" s="1"/>
  <c r="AM84" i="27"/>
  <c r="AM96" i="25"/>
  <c r="AO96" i="25" s="1"/>
  <c r="AM33" i="29"/>
  <c r="AM91" i="27"/>
  <c r="AI32" i="10"/>
  <c r="E47" i="10"/>
  <c r="AL41" i="10" s="1"/>
  <c r="AM41" i="10" s="1"/>
  <c r="H47" i="10"/>
  <c r="AJ32" i="10"/>
  <c r="AL40" i="10"/>
  <c r="AM40" i="10" s="1"/>
  <c r="AO40" i="10" s="1"/>
  <c r="AJ43" i="10"/>
  <c r="AJ33" i="10"/>
  <c r="AL34" i="10"/>
  <c r="AL33" i="10"/>
  <c r="D45" i="5"/>
  <c r="D46" i="5" s="1"/>
  <c r="D47" i="5" s="1"/>
  <c r="AJ34" i="10"/>
  <c r="AJ36" i="10"/>
  <c r="AL42" i="10"/>
  <c r="AM42" i="10" s="1"/>
  <c r="AJ38" i="10"/>
  <c r="AJ37" i="10"/>
  <c r="AL43" i="10"/>
  <c r="AJ35" i="10"/>
  <c r="AL35" i="10"/>
  <c r="B45" i="4"/>
  <c r="B46" i="4" s="1"/>
  <c r="E45" i="4"/>
  <c r="E46" i="4" s="1"/>
  <c r="E47" i="4" s="1"/>
  <c r="C45" i="4"/>
  <c r="C46" i="4" s="1"/>
  <c r="B45" i="5"/>
  <c r="B46" i="5" s="1"/>
  <c r="B47" i="5" s="1"/>
  <c r="H45" i="5"/>
  <c r="H46" i="5" s="1"/>
  <c r="G45" i="4"/>
  <c r="G46" i="4" s="1"/>
  <c r="F45" i="4"/>
  <c r="F46" i="4" s="1"/>
  <c r="F47" i="4" s="1"/>
  <c r="F45" i="5"/>
  <c r="F46" i="5" s="1"/>
  <c r="AL43" i="6"/>
  <c r="C45" i="5"/>
  <c r="C46" i="5" s="1"/>
  <c r="C47" i="5" s="1"/>
  <c r="AL38" i="6"/>
  <c r="E99" i="10"/>
  <c r="AR92" i="48"/>
  <c r="AL42" i="6"/>
  <c r="AM42" i="6" s="1"/>
  <c r="AI84" i="10"/>
  <c r="C99" i="10"/>
  <c r="I99" i="10"/>
  <c r="F99" i="10"/>
  <c r="AJ93" i="11"/>
  <c r="AJ87" i="11"/>
  <c r="AJ91" i="11"/>
  <c r="AL103" i="11"/>
  <c r="AL94" i="11"/>
  <c r="AL90" i="11"/>
  <c r="AJ86" i="11"/>
  <c r="AJ90" i="11"/>
  <c r="AL91" i="11"/>
  <c r="AL95" i="11"/>
  <c r="AL86" i="11"/>
  <c r="AJ85" i="11"/>
  <c r="AJ102" i="11"/>
  <c r="AJ97" i="11"/>
  <c r="AL97" i="11"/>
  <c r="AL104" i="11"/>
  <c r="AL106" i="11"/>
  <c r="AJ105" i="11"/>
  <c r="AJ106" i="11"/>
  <c r="AJ103" i="11"/>
  <c r="AL89" i="11"/>
  <c r="AL98" i="11"/>
  <c r="AM98" i="11" s="1"/>
  <c r="AO98" i="11" s="1"/>
  <c r="AL88" i="11"/>
  <c r="AJ94" i="11"/>
  <c r="AJ88" i="11"/>
  <c r="AL100" i="11"/>
  <c r="AM100" i="11" s="1"/>
  <c r="AO100" i="11" s="1"/>
  <c r="AL93" i="11"/>
  <c r="AL99" i="11"/>
  <c r="AM99" i="11" s="1"/>
  <c r="AO99" i="11" s="1"/>
  <c r="AJ89" i="11"/>
  <c r="AJ95" i="11"/>
  <c r="AL85" i="11"/>
  <c r="AL92" i="11"/>
  <c r="AL101" i="11"/>
  <c r="AJ104" i="11"/>
  <c r="AJ107" i="11"/>
  <c r="AL105" i="11"/>
  <c r="AL96" i="11"/>
  <c r="AL84" i="11"/>
  <c r="AJ92" i="11"/>
  <c r="AJ84" i="11"/>
  <c r="AL107" i="11"/>
  <c r="AL87" i="11"/>
  <c r="AL102" i="11"/>
  <c r="AL35" i="6"/>
  <c r="AL34" i="6"/>
  <c r="AL36" i="6"/>
  <c r="AJ96" i="11"/>
  <c r="AO108" i="34"/>
  <c r="AR105" i="34" s="1"/>
  <c r="AR39" i="49"/>
  <c r="B47" i="7"/>
  <c r="G99" i="7"/>
  <c r="AJ36" i="6"/>
  <c r="AL32" i="6"/>
  <c r="AO108" i="48"/>
  <c r="AR84" i="48" s="1"/>
  <c r="G99" i="6"/>
  <c r="AJ32" i="6"/>
  <c r="AL33" i="6"/>
  <c r="AR42" i="49"/>
  <c r="F47" i="7"/>
  <c r="AJ39" i="6"/>
  <c r="AJ34" i="6"/>
  <c r="G47" i="8"/>
  <c r="G99" i="8"/>
  <c r="G47" i="7"/>
  <c r="AJ35" i="6"/>
  <c r="AJ37" i="6"/>
  <c r="AO44" i="49"/>
  <c r="AR36" i="49" s="1"/>
  <c r="AR98" i="48"/>
  <c r="AR85" i="48"/>
  <c r="AR88" i="48"/>
  <c r="AJ33" i="6"/>
  <c r="AJ43" i="6"/>
  <c r="AL41" i="6"/>
  <c r="AM41" i="6" s="1"/>
  <c r="AO41" i="6" s="1"/>
  <c r="F99" i="6"/>
  <c r="B99" i="8"/>
  <c r="F99" i="7"/>
  <c r="G99" i="9"/>
  <c r="AQ41" i="48"/>
  <c r="AR41" i="48" s="1"/>
  <c r="AQ42" i="48"/>
  <c r="AR42" i="48" s="1"/>
  <c r="AO33" i="48"/>
  <c r="AQ38" i="48"/>
  <c r="AQ33" i="48"/>
  <c r="AO36" i="48"/>
  <c r="AQ35" i="48"/>
  <c r="AO32" i="48"/>
  <c r="AO37" i="48"/>
  <c r="AQ36" i="48"/>
  <c r="AO43" i="48"/>
  <c r="AQ37" i="48"/>
  <c r="AQ39" i="48"/>
  <c r="AR39" i="48" s="1"/>
  <c r="AO38" i="48"/>
  <c r="AQ34" i="48"/>
  <c r="AQ43" i="48"/>
  <c r="AO34" i="48"/>
  <c r="AQ32" i="48"/>
  <c r="AQ40" i="48"/>
  <c r="AR40" i="48" s="1"/>
  <c r="AO35" i="48"/>
  <c r="AL34" i="11"/>
  <c r="AL39" i="11"/>
  <c r="AM39" i="11" s="1"/>
  <c r="AJ42" i="11"/>
  <c r="AL33" i="11"/>
  <c r="AJ32" i="11"/>
  <c r="AJ41" i="11"/>
  <c r="AL43" i="11"/>
  <c r="AL32" i="11"/>
  <c r="AJ43" i="11"/>
  <c r="AL38" i="11"/>
  <c r="AM38" i="11" s="1"/>
  <c r="AO38" i="11" s="1"/>
  <c r="AJ33" i="11"/>
  <c r="AL42" i="11"/>
  <c r="AJ34" i="11"/>
  <c r="AL40" i="11"/>
  <c r="AL41" i="11"/>
  <c r="AL36" i="11"/>
  <c r="AM36" i="11" s="1"/>
  <c r="AO36" i="11" s="1"/>
  <c r="AJ35" i="11"/>
  <c r="AL35" i="11"/>
  <c r="AL37" i="11"/>
  <c r="AM37" i="11" s="1"/>
  <c r="AO37" i="11" s="1"/>
  <c r="AJ40" i="11"/>
  <c r="AL39" i="6"/>
  <c r="AR104" i="48"/>
  <c r="AR101" i="48"/>
  <c r="AR103" i="48"/>
  <c r="D99" i="6"/>
  <c r="D99" i="7"/>
  <c r="D47" i="7"/>
  <c r="AL37" i="6"/>
  <c r="AL40" i="6"/>
  <c r="C47" i="8"/>
  <c r="C47" i="7"/>
  <c r="AJ41" i="7" s="1"/>
  <c r="H97" i="5"/>
  <c r="H98" i="5" s="1"/>
  <c r="H99" i="5" s="1"/>
  <c r="C99" i="7"/>
  <c r="C99" i="8"/>
  <c r="C97" i="5"/>
  <c r="C98" i="5" s="1"/>
  <c r="I97" i="5"/>
  <c r="I98" i="5" s="1"/>
  <c r="E97" i="5"/>
  <c r="E98" i="5" s="1"/>
  <c r="B97" i="5"/>
  <c r="B98" i="5" s="1"/>
  <c r="D97" i="5"/>
  <c r="D98" i="5" s="1"/>
  <c r="F97" i="5"/>
  <c r="F98" i="5" s="1"/>
  <c r="G97" i="5"/>
  <c r="G98" i="5" s="1"/>
  <c r="C99" i="6"/>
  <c r="C47" i="9"/>
  <c r="AR95" i="34"/>
  <c r="AR97" i="34"/>
  <c r="AR87" i="34"/>
  <c r="AR101" i="34"/>
  <c r="AR85" i="34"/>
  <c r="B99" i="7"/>
  <c r="C99" i="9"/>
  <c r="AR90" i="34"/>
  <c r="AR88" i="34"/>
  <c r="AR92" i="34"/>
  <c r="AR98" i="34"/>
  <c r="AR106" i="34"/>
  <c r="AR96" i="34"/>
  <c r="AR100" i="34"/>
  <c r="AR91" i="34"/>
  <c r="AR93" i="34"/>
  <c r="AR107" i="34"/>
  <c r="AR86" i="34"/>
  <c r="G47" i="9"/>
  <c r="AR103" i="34"/>
  <c r="AR89" i="34"/>
  <c r="AR104" i="34"/>
  <c r="AR102" i="34"/>
  <c r="AQ88" i="49"/>
  <c r="D99" i="9"/>
  <c r="AQ101" i="49"/>
  <c r="AQ93" i="49"/>
  <c r="AQ106" i="49"/>
  <c r="AQ96" i="49"/>
  <c r="AQ99" i="49"/>
  <c r="AQ95" i="49"/>
  <c r="AQ97" i="49"/>
  <c r="AQ84" i="49"/>
  <c r="AQ103" i="49"/>
  <c r="AQ87" i="49"/>
  <c r="AQ92" i="49"/>
  <c r="AQ102" i="49"/>
  <c r="AQ91" i="49"/>
  <c r="AR91" i="49" s="1"/>
  <c r="AQ105" i="49"/>
  <c r="AQ86" i="49"/>
  <c r="AQ94" i="49"/>
  <c r="AQ107" i="49"/>
  <c r="AQ100" i="49"/>
  <c r="AQ90" i="49"/>
  <c r="AQ89" i="49"/>
  <c r="AQ98" i="49"/>
  <c r="AQ85" i="49"/>
  <c r="AQ104" i="49"/>
  <c r="AO90" i="49"/>
  <c r="AO84" i="49"/>
  <c r="AO97" i="49"/>
  <c r="AO99" i="49"/>
  <c r="AO93" i="49"/>
  <c r="AO89" i="49"/>
  <c r="AO88" i="49"/>
  <c r="AO105" i="49"/>
  <c r="AO98" i="49"/>
  <c r="AO103" i="49"/>
  <c r="AO106" i="49"/>
  <c r="AO86" i="49"/>
  <c r="AO85" i="49"/>
  <c r="AO104" i="49"/>
  <c r="AO96" i="49"/>
  <c r="AO100" i="49"/>
  <c r="AO94" i="49"/>
  <c r="AO107" i="49"/>
  <c r="AO102" i="49"/>
  <c r="AO87" i="49"/>
  <c r="AO101" i="49"/>
  <c r="AO92" i="49"/>
  <c r="AO95" i="49"/>
  <c r="AR94" i="34"/>
  <c r="AR99" i="34"/>
  <c r="H47" i="7"/>
  <c r="B45" i="2"/>
  <c r="B46" i="2" s="1"/>
  <c r="AI32" i="7"/>
  <c r="AJ34" i="7" s="1"/>
  <c r="H45" i="2"/>
  <c r="H46" i="2" s="1"/>
  <c r="C45" i="2"/>
  <c r="C46" i="2" s="1"/>
  <c r="D45" i="2"/>
  <c r="D46" i="2" s="1"/>
  <c r="G45" i="2"/>
  <c r="G46" i="2" s="1"/>
  <c r="E45" i="2"/>
  <c r="E46" i="2" s="1"/>
  <c r="F45" i="2"/>
  <c r="F46" i="2" s="1"/>
  <c r="E47" i="9"/>
  <c r="F99" i="9"/>
  <c r="I97" i="4"/>
  <c r="I98" i="4" s="1"/>
  <c r="F47" i="9"/>
  <c r="B99" i="9"/>
  <c r="I99" i="9"/>
  <c r="AI84" i="9"/>
  <c r="E99" i="9"/>
  <c r="AI32" i="8"/>
  <c r="E97" i="4"/>
  <c r="E98" i="4" s="1"/>
  <c r="F97" i="4"/>
  <c r="F98" i="4" s="1"/>
  <c r="D18" i="39"/>
  <c r="G17" i="39"/>
  <c r="F17" i="39" s="1"/>
  <c r="AI84" i="8"/>
  <c r="I99" i="8"/>
  <c r="H47" i="8"/>
  <c r="B47" i="8"/>
  <c r="D47" i="9"/>
  <c r="H47" i="9"/>
  <c r="B47" i="9"/>
  <c r="AR32" i="13"/>
  <c r="AO44" i="13"/>
  <c r="C97" i="4"/>
  <c r="C98" i="4" s="1"/>
  <c r="AR32" i="12"/>
  <c r="AO44" i="12"/>
  <c r="D97" i="2"/>
  <c r="D98" i="2" s="1"/>
  <c r="F97" i="2"/>
  <c r="F98" i="2" s="1"/>
  <c r="E97" i="2"/>
  <c r="E98" i="2" s="1"/>
  <c r="C97" i="2"/>
  <c r="C98" i="2" s="1"/>
  <c r="I97" i="2"/>
  <c r="I98" i="2" s="1"/>
  <c r="G97" i="2"/>
  <c r="G98" i="2" s="1"/>
  <c r="B97" i="2"/>
  <c r="B98" i="2" s="1"/>
  <c r="E99" i="7"/>
  <c r="D97" i="4"/>
  <c r="D98" i="4" s="1"/>
  <c r="AR32" i="14"/>
  <c r="AO44" i="14"/>
  <c r="F47" i="8"/>
  <c r="F99" i="8"/>
  <c r="H97" i="2"/>
  <c r="H98" i="2" s="1"/>
  <c r="H99" i="2" s="1"/>
  <c r="B97" i="4"/>
  <c r="B98" i="4" s="1"/>
  <c r="AI84" i="7"/>
  <c r="I99" i="7"/>
  <c r="G18" i="40"/>
  <c r="F18" i="40" s="1"/>
  <c r="D19" i="40"/>
  <c r="H28" i="39"/>
  <c r="G15" i="45" s="1"/>
  <c r="E16" i="39"/>
  <c r="G97" i="4"/>
  <c r="G98" i="4" s="1"/>
  <c r="D47" i="8"/>
  <c r="H97" i="4"/>
  <c r="H98" i="4" s="1"/>
  <c r="D99" i="8"/>
  <c r="E17" i="40"/>
  <c r="H27" i="40"/>
  <c r="O16" i="45" s="1"/>
  <c r="E47" i="8"/>
  <c r="E99" i="8"/>
  <c r="AI32" i="9"/>
  <c r="B99" i="6"/>
  <c r="AI84" i="6"/>
  <c r="I99" i="6"/>
  <c r="E99" i="6"/>
  <c r="H99" i="6"/>
  <c r="AM88" i="30" l="1"/>
  <c r="AM93" i="30"/>
  <c r="AM87" i="30"/>
  <c r="AM89" i="30"/>
  <c r="AM86" i="30"/>
  <c r="AM94" i="30"/>
  <c r="AM90" i="30"/>
  <c r="AM91" i="30"/>
  <c r="AM92" i="30"/>
  <c r="AM85" i="30"/>
  <c r="AM91" i="25"/>
  <c r="AM107" i="30"/>
  <c r="C48" i="32"/>
  <c r="C49" i="32" s="1"/>
  <c r="G48" i="25"/>
  <c r="G49" i="25" s="1"/>
  <c r="B48" i="32"/>
  <c r="B49" i="32" s="1"/>
  <c r="B50" i="32" s="1"/>
  <c r="H48" i="19"/>
  <c r="H49" i="19" s="1"/>
  <c r="AM41" i="26"/>
  <c r="H48" i="32"/>
  <c r="H49" i="32" s="1"/>
  <c r="D48" i="25"/>
  <c r="D49" i="25" s="1"/>
  <c r="D50" i="25" s="1"/>
  <c r="AM106" i="25"/>
  <c r="AR84" i="22"/>
  <c r="AO108" i="22"/>
  <c r="E48" i="32"/>
  <c r="E49" i="32" s="1"/>
  <c r="E50" i="32" s="1"/>
  <c r="G48" i="32"/>
  <c r="G49" i="32" s="1"/>
  <c r="G50" i="32" s="1"/>
  <c r="H48" i="25"/>
  <c r="H49" i="25" s="1"/>
  <c r="F48" i="32"/>
  <c r="F49" i="32" s="1"/>
  <c r="F50" i="32" s="1"/>
  <c r="D48" i="32"/>
  <c r="D49" i="32" s="1"/>
  <c r="D50" i="32" s="1"/>
  <c r="AM87" i="26"/>
  <c r="AM101" i="25"/>
  <c r="AM93" i="25"/>
  <c r="AM43" i="29"/>
  <c r="AJ44" i="21"/>
  <c r="AM35" i="21" s="1"/>
  <c r="AM39" i="29"/>
  <c r="AM40" i="29"/>
  <c r="AM93" i="26"/>
  <c r="AM106" i="26"/>
  <c r="AM42" i="29"/>
  <c r="AM95" i="26"/>
  <c r="AM89" i="26"/>
  <c r="AM90" i="26"/>
  <c r="AM96" i="26"/>
  <c r="AM85" i="26"/>
  <c r="AM86" i="26"/>
  <c r="AM94" i="26"/>
  <c r="AM103" i="26"/>
  <c r="AM104" i="26"/>
  <c r="AM38" i="29"/>
  <c r="AM84" i="26"/>
  <c r="AM91" i="26"/>
  <c r="C48" i="25"/>
  <c r="C49" i="25" s="1"/>
  <c r="C50" i="25" s="1"/>
  <c r="AM41" i="29"/>
  <c r="AM107" i="26"/>
  <c r="AM92" i="26"/>
  <c r="AM105" i="26"/>
  <c r="B48" i="25"/>
  <c r="B49" i="25" s="1"/>
  <c r="B50" i="25" s="1"/>
  <c r="AM90" i="25"/>
  <c r="AM105" i="25"/>
  <c r="AM42" i="26"/>
  <c r="E48" i="25"/>
  <c r="E49" i="25" s="1"/>
  <c r="AM89" i="25"/>
  <c r="AM86" i="25"/>
  <c r="AM33" i="26"/>
  <c r="AM43" i="26"/>
  <c r="F48" i="25"/>
  <c r="F49" i="25" s="1"/>
  <c r="F50" i="25" s="1"/>
  <c r="B48" i="19"/>
  <c r="B49" i="19" s="1"/>
  <c r="B50" i="19" s="1"/>
  <c r="AM102" i="25"/>
  <c r="AM42" i="21"/>
  <c r="AM100" i="25"/>
  <c r="AM87" i="25"/>
  <c r="AM32" i="26"/>
  <c r="D48" i="19"/>
  <c r="D49" i="19" s="1"/>
  <c r="D50" i="19" s="1"/>
  <c r="C100" i="32"/>
  <c r="C101" i="32" s="1"/>
  <c r="B100" i="32"/>
  <c r="B101" i="32" s="1"/>
  <c r="F100" i="32"/>
  <c r="F101" i="32" s="1"/>
  <c r="F102" i="32" s="1"/>
  <c r="E100" i="32"/>
  <c r="E101" i="32" s="1"/>
  <c r="D100" i="32"/>
  <c r="D101" i="32" s="1"/>
  <c r="G100" i="32"/>
  <c r="G101" i="32" s="1"/>
  <c r="G102" i="32" s="1"/>
  <c r="I100" i="32"/>
  <c r="I101" i="32" s="1"/>
  <c r="G48" i="19"/>
  <c r="G49" i="19" s="1"/>
  <c r="AM107" i="25"/>
  <c r="AJ108" i="21"/>
  <c r="AM103" i="21" s="1"/>
  <c r="C48" i="19"/>
  <c r="C49" i="19" s="1"/>
  <c r="C50" i="19" s="1"/>
  <c r="H100" i="32"/>
  <c r="H101" i="32" s="1"/>
  <c r="H102" i="32" s="1"/>
  <c r="AO108" i="19"/>
  <c r="AR107" i="19" s="1"/>
  <c r="F48" i="19"/>
  <c r="F49" i="19" s="1"/>
  <c r="F50" i="19" s="1"/>
  <c r="E48" i="19"/>
  <c r="E49" i="19" s="1"/>
  <c r="E50" i="19" s="1"/>
  <c r="AM107" i="21"/>
  <c r="AM99" i="21"/>
  <c r="AM88" i="25"/>
  <c r="AM104" i="25"/>
  <c r="AM85" i="25"/>
  <c r="AM103" i="25"/>
  <c r="E100" i="27"/>
  <c r="E101" i="27" s="1"/>
  <c r="F100" i="27"/>
  <c r="F101" i="27" s="1"/>
  <c r="D100" i="27"/>
  <c r="D101" i="27" s="1"/>
  <c r="B100" i="27"/>
  <c r="B101" i="27" s="1"/>
  <c r="I100" i="27"/>
  <c r="I101" i="27" s="1"/>
  <c r="C100" i="27"/>
  <c r="C101" i="27" s="1"/>
  <c r="G100" i="27"/>
  <c r="G101" i="27" s="1"/>
  <c r="AM95" i="25"/>
  <c r="AM43" i="21"/>
  <c r="AM34" i="21"/>
  <c r="AM84" i="25"/>
  <c r="AM36" i="29"/>
  <c r="C50" i="32"/>
  <c r="AM33" i="21"/>
  <c r="AO33" i="29"/>
  <c r="H100" i="27"/>
  <c r="H101" i="27" s="1"/>
  <c r="AM92" i="25"/>
  <c r="AL37" i="10"/>
  <c r="AL32" i="10"/>
  <c r="AL38" i="10"/>
  <c r="H47" i="4"/>
  <c r="AL36" i="10"/>
  <c r="AJ44" i="10" s="1"/>
  <c r="AM43" i="10" s="1"/>
  <c r="AL39" i="10"/>
  <c r="AM39" i="10" s="1"/>
  <c r="E47" i="5"/>
  <c r="AI32" i="5"/>
  <c r="H47" i="5"/>
  <c r="AL41" i="5" s="1"/>
  <c r="F47" i="5"/>
  <c r="AI32" i="4"/>
  <c r="B47" i="4"/>
  <c r="AJ41" i="4" s="1"/>
  <c r="G47" i="4"/>
  <c r="C47" i="4"/>
  <c r="AL89" i="10"/>
  <c r="AL84" i="10"/>
  <c r="AL97" i="10"/>
  <c r="AL100" i="10"/>
  <c r="AL39" i="7"/>
  <c r="AL107" i="10"/>
  <c r="AL94" i="10"/>
  <c r="AM94" i="10" s="1"/>
  <c r="AL105" i="10"/>
  <c r="AL98" i="10"/>
  <c r="AL99" i="10"/>
  <c r="AJ90" i="10"/>
  <c r="AJ87" i="10"/>
  <c r="AJ89" i="10"/>
  <c r="AJ103" i="10"/>
  <c r="AL95" i="10"/>
  <c r="AJ105" i="10"/>
  <c r="AJ86" i="10"/>
  <c r="AL104" i="10"/>
  <c r="AL96" i="10"/>
  <c r="AL103" i="10"/>
  <c r="AL92" i="10"/>
  <c r="AM92" i="10" s="1"/>
  <c r="AO92" i="10" s="1"/>
  <c r="AL106" i="10"/>
  <c r="AJ106" i="10"/>
  <c r="AJ97" i="10"/>
  <c r="AJ107" i="10"/>
  <c r="AL93" i="10"/>
  <c r="AM93" i="10" s="1"/>
  <c r="AL87" i="10"/>
  <c r="AL102" i="10"/>
  <c r="AJ96" i="10"/>
  <c r="AJ104" i="10"/>
  <c r="AJ88" i="10"/>
  <c r="AL86" i="10"/>
  <c r="AJ102" i="10"/>
  <c r="AJ100" i="10"/>
  <c r="AJ85" i="10"/>
  <c r="AJ95" i="10"/>
  <c r="AJ101" i="10"/>
  <c r="AJ84" i="10"/>
  <c r="AL88" i="10"/>
  <c r="AL91" i="10"/>
  <c r="AM91" i="10" s="1"/>
  <c r="AJ99" i="10"/>
  <c r="AJ98" i="10"/>
  <c r="AL101" i="10"/>
  <c r="AL90" i="10"/>
  <c r="AL85" i="10"/>
  <c r="AR100" i="48"/>
  <c r="H99" i="4"/>
  <c r="AR86" i="48"/>
  <c r="AR89" i="48"/>
  <c r="AR105" i="48"/>
  <c r="AR107" i="48"/>
  <c r="AJ44" i="6"/>
  <c r="AM32" i="6" s="1"/>
  <c r="AR97" i="48"/>
  <c r="AR99" i="48"/>
  <c r="AR106" i="48"/>
  <c r="AM101" i="11"/>
  <c r="AO101" i="11" s="1"/>
  <c r="AJ108" i="11"/>
  <c r="AM87" i="11" s="1"/>
  <c r="AJ38" i="7"/>
  <c r="AL35" i="7"/>
  <c r="AL38" i="7"/>
  <c r="AJ43" i="7"/>
  <c r="AR102" i="48"/>
  <c r="AL42" i="7"/>
  <c r="G47" i="2"/>
  <c r="AL36" i="7"/>
  <c r="AR38" i="48"/>
  <c r="AR87" i="48"/>
  <c r="AR90" i="48"/>
  <c r="AR40" i="49"/>
  <c r="AL37" i="7"/>
  <c r="AR91" i="48"/>
  <c r="AR35" i="49"/>
  <c r="AR41" i="49"/>
  <c r="AJ37" i="7"/>
  <c r="AL43" i="7"/>
  <c r="G99" i="4"/>
  <c r="AR37" i="49"/>
  <c r="AR43" i="49"/>
  <c r="F47" i="2"/>
  <c r="AJ40" i="7"/>
  <c r="G99" i="5"/>
  <c r="AR38" i="49"/>
  <c r="AL41" i="7"/>
  <c r="AJ32" i="7"/>
  <c r="AL33" i="7"/>
  <c r="AM33" i="7" s="1"/>
  <c r="AO33" i="7" s="1"/>
  <c r="AL32" i="7"/>
  <c r="F99" i="4"/>
  <c r="AJ44" i="11"/>
  <c r="AM41" i="11" s="1"/>
  <c r="AO44" i="48"/>
  <c r="AR43" i="48" s="1"/>
  <c r="AJ39" i="7"/>
  <c r="AL40" i="7"/>
  <c r="AL34" i="7"/>
  <c r="F99" i="5"/>
  <c r="AJ42" i="7"/>
  <c r="E99" i="5"/>
  <c r="E99" i="4"/>
  <c r="AM35" i="6"/>
  <c r="E47" i="2"/>
  <c r="D47" i="2"/>
  <c r="D99" i="5"/>
  <c r="AJ85" i="8"/>
  <c r="D99" i="4"/>
  <c r="AJ104" i="7"/>
  <c r="AJ34" i="5"/>
  <c r="AJ35" i="5"/>
  <c r="AM37" i="6"/>
  <c r="AJ36" i="7"/>
  <c r="B99" i="5"/>
  <c r="I99" i="5"/>
  <c r="AI84" i="5"/>
  <c r="AJ86" i="8"/>
  <c r="AM33" i="6"/>
  <c r="AM36" i="6"/>
  <c r="AJ106" i="7"/>
  <c r="C99" i="4"/>
  <c r="AJ33" i="8"/>
  <c r="AJ34" i="8"/>
  <c r="C99" i="2"/>
  <c r="AM39" i="6"/>
  <c r="C99" i="5"/>
  <c r="C47" i="2"/>
  <c r="AJ96" i="7"/>
  <c r="AR93" i="49"/>
  <c r="AJ35" i="7"/>
  <c r="AO108" i="49"/>
  <c r="AR87" i="49" s="1"/>
  <c r="AJ32" i="9"/>
  <c r="B47" i="2"/>
  <c r="AJ97" i="6"/>
  <c r="AJ98" i="6"/>
  <c r="AJ34" i="9"/>
  <c r="AJ84" i="9"/>
  <c r="AJ86" i="9"/>
  <c r="AJ86" i="7"/>
  <c r="AJ87" i="7"/>
  <c r="AJ88" i="7"/>
  <c r="AM34" i="6"/>
  <c r="AM40" i="6"/>
  <c r="AM43" i="6"/>
  <c r="AM38" i="6"/>
  <c r="AR92" i="49"/>
  <c r="AL107" i="7"/>
  <c r="AI32" i="2"/>
  <c r="B99" i="2"/>
  <c r="H47" i="2"/>
  <c r="AJ88" i="9"/>
  <c r="AJ93" i="9"/>
  <c r="AJ106" i="9"/>
  <c r="AJ92" i="9"/>
  <c r="AJ104" i="9"/>
  <c r="AJ90" i="9"/>
  <c r="AJ102" i="9"/>
  <c r="AJ89" i="9"/>
  <c r="AJ99" i="9"/>
  <c r="AL107" i="9"/>
  <c r="AJ96" i="9"/>
  <c r="AJ98" i="9"/>
  <c r="AJ107" i="9"/>
  <c r="AJ91" i="9"/>
  <c r="AJ94" i="9"/>
  <c r="AJ97" i="9"/>
  <c r="AJ101" i="9"/>
  <c r="AJ105" i="9"/>
  <c r="AJ100" i="9"/>
  <c r="AJ87" i="9"/>
  <c r="AJ103" i="9"/>
  <c r="AJ95" i="9"/>
  <c r="AL106" i="9"/>
  <c r="AL94" i="9"/>
  <c r="AL97" i="9"/>
  <c r="AL104" i="9"/>
  <c r="AL93" i="9"/>
  <c r="AL100" i="9"/>
  <c r="AL86" i="9"/>
  <c r="AL88" i="9"/>
  <c r="AL90" i="9"/>
  <c r="AL103" i="9"/>
  <c r="AL91" i="9"/>
  <c r="AL92" i="9"/>
  <c r="AL98" i="9"/>
  <c r="AL84" i="9"/>
  <c r="AL105" i="9"/>
  <c r="AL102" i="9"/>
  <c r="AL96" i="9"/>
  <c r="AL87" i="9"/>
  <c r="AL95" i="9"/>
  <c r="AL99" i="9"/>
  <c r="AL101" i="9"/>
  <c r="AL85" i="9"/>
  <c r="AM85" i="9" s="1"/>
  <c r="AO85" i="9" s="1"/>
  <c r="AL103" i="8"/>
  <c r="AL89" i="9"/>
  <c r="AL99" i="7"/>
  <c r="G99" i="2"/>
  <c r="AL84" i="8"/>
  <c r="AL96" i="7"/>
  <c r="AL105" i="7"/>
  <c r="AL91" i="7"/>
  <c r="AJ105" i="8"/>
  <c r="AJ92" i="8"/>
  <c r="AL85" i="8"/>
  <c r="AL86" i="8"/>
  <c r="AL107" i="8"/>
  <c r="AL92" i="8"/>
  <c r="AJ89" i="7"/>
  <c r="AJ91" i="7"/>
  <c r="AJ98" i="7"/>
  <c r="AL106" i="7"/>
  <c r="AL86" i="7"/>
  <c r="AL89" i="7"/>
  <c r="D99" i="2"/>
  <c r="AL41" i="9"/>
  <c r="AL42" i="9"/>
  <c r="AL33" i="9"/>
  <c r="AM33" i="9" s="1"/>
  <c r="AO33" i="9" s="1"/>
  <c r="AL43" i="9"/>
  <c r="AL36" i="9"/>
  <c r="AL40" i="9"/>
  <c r="AL37" i="9"/>
  <c r="AL35" i="9"/>
  <c r="AL34" i="9"/>
  <c r="AL39" i="9"/>
  <c r="AL32" i="9"/>
  <c r="AL38" i="9"/>
  <c r="AJ41" i="9"/>
  <c r="AJ38" i="9"/>
  <c r="AJ36" i="9"/>
  <c r="AJ42" i="9"/>
  <c r="AJ39" i="9"/>
  <c r="AJ37" i="9"/>
  <c r="AJ43" i="9"/>
  <c r="AJ40" i="9"/>
  <c r="AJ35" i="9"/>
  <c r="D19" i="39"/>
  <c r="G18" i="39"/>
  <c r="F18" i="39" s="1"/>
  <c r="AJ101" i="8"/>
  <c r="AJ94" i="8"/>
  <c r="AL99" i="8"/>
  <c r="AJ89" i="8"/>
  <c r="AJ95" i="8"/>
  <c r="AL91" i="8"/>
  <c r="B99" i="4"/>
  <c r="AJ103" i="7"/>
  <c r="AJ93" i="7"/>
  <c r="AJ101" i="7"/>
  <c r="AL97" i="7"/>
  <c r="AL87" i="7"/>
  <c r="AL95" i="7"/>
  <c r="AL39" i="5"/>
  <c r="AL32" i="5"/>
  <c r="AL35" i="8"/>
  <c r="AM35" i="8" s="1"/>
  <c r="AO35" i="8" s="1"/>
  <c r="AL38" i="8"/>
  <c r="AL32" i="8"/>
  <c r="AL40" i="8"/>
  <c r="AL41" i="8"/>
  <c r="AL42" i="8"/>
  <c r="AL34" i="8"/>
  <c r="AL39" i="8"/>
  <c r="AL36" i="8"/>
  <c r="AM36" i="8" s="1"/>
  <c r="AO36" i="8" s="1"/>
  <c r="AL33" i="8"/>
  <c r="AL37" i="8"/>
  <c r="AL43" i="8"/>
  <c r="AJ32" i="8"/>
  <c r="AJ39" i="8"/>
  <c r="AJ41" i="8"/>
  <c r="AJ43" i="8"/>
  <c r="AJ42" i="8"/>
  <c r="AJ38" i="8"/>
  <c r="AJ37" i="8"/>
  <c r="AJ40" i="8"/>
  <c r="AJ107" i="8"/>
  <c r="AJ104" i="8"/>
  <c r="AL87" i="8"/>
  <c r="AM87" i="8" s="1"/>
  <c r="AO87" i="8" s="1"/>
  <c r="AJ98" i="8"/>
  <c r="AL97" i="8"/>
  <c r="AL104" i="8"/>
  <c r="AJ107" i="7"/>
  <c r="AJ95" i="7"/>
  <c r="AJ92" i="7"/>
  <c r="AL88" i="7"/>
  <c r="AL102" i="7"/>
  <c r="AL93" i="7"/>
  <c r="AJ93" i="8"/>
  <c r="AL95" i="8"/>
  <c r="AL100" i="8"/>
  <c r="AJ84" i="8"/>
  <c r="AL105" i="8"/>
  <c r="AJ37" i="4"/>
  <c r="AJ36" i="4"/>
  <c r="AJ32" i="4"/>
  <c r="G19" i="40"/>
  <c r="F19" i="40" s="1"/>
  <c r="D20" i="40"/>
  <c r="AJ90" i="8"/>
  <c r="AJ91" i="8"/>
  <c r="AL90" i="8"/>
  <c r="AL94" i="8"/>
  <c r="AL96" i="8"/>
  <c r="AJ105" i="7"/>
  <c r="AJ94" i="7"/>
  <c r="AL104" i="7"/>
  <c r="AL103" i="7"/>
  <c r="AL100" i="7"/>
  <c r="AI84" i="2"/>
  <c r="I99" i="2"/>
  <c r="AI84" i="4"/>
  <c r="AL89" i="8"/>
  <c r="H26" i="40"/>
  <c r="O17" i="45" s="1"/>
  <c r="E18" i="40"/>
  <c r="AJ96" i="8"/>
  <c r="AJ99" i="8"/>
  <c r="AL101" i="8"/>
  <c r="AL106" i="8"/>
  <c r="AJ100" i="7"/>
  <c r="AJ90" i="7"/>
  <c r="AL98" i="7"/>
  <c r="AL84" i="7"/>
  <c r="I99" i="4"/>
  <c r="AJ106" i="8"/>
  <c r="AJ103" i="8"/>
  <c r="AL88" i="8"/>
  <c r="AM88" i="8" s="1"/>
  <c r="AO88" i="8" s="1"/>
  <c r="AL93" i="8"/>
  <c r="AL98" i="8"/>
  <c r="AJ99" i="7"/>
  <c r="AJ97" i="7"/>
  <c r="AL85" i="7"/>
  <c r="AM85" i="7" s="1"/>
  <c r="AO85" i="7" s="1"/>
  <c r="AL101" i="7"/>
  <c r="AL94" i="7"/>
  <c r="E99" i="2"/>
  <c r="AJ100" i="8"/>
  <c r="AJ102" i="8"/>
  <c r="AJ97" i="8"/>
  <c r="AL102" i="8"/>
  <c r="AJ84" i="7"/>
  <c r="AJ102" i="7"/>
  <c r="AL90" i="7"/>
  <c r="AL92" i="7"/>
  <c r="F99" i="2"/>
  <c r="H27" i="39"/>
  <c r="G16" i="45" s="1"/>
  <c r="E17" i="39"/>
  <c r="AJ96" i="6"/>
  <c r="AJ86" i="6"/>
  <c r="AJ87" i="6"/>
  <c r="AJ92" i="6"/>
  <c r="AJ84" i="6"/>
  <c r="AJ106" i="6"/>
  <c r="AJ95" i="6"/>
  <c r="AJ101" i="6"/>
  <c r="AJ85" i="6"/>
  <c r="AJ90" i="6"/>
  <c r="AJ105" i="6"/>
  <c r="AJ107" i="6"/>
  <c r="AJ94" i="6"/>
  <c r="AJ93" i="6"/>
  <c r="AJ91" i="6"/>
  <c r="AJ89" i="6"/>
  <c r="AJ102" i="6"/>
  <c r="AJ103" i="6"/>
  <c r="AJ104" i="6"/>
  <c r="AJ88" i="6"/>
  <c r="AJ100" i="6"/>
  <c r="AL84" i="6"/>
  <c r="AL107" i="6"/>
  <c r="AL88" i="6"/>
  <c r="AL94" i="6"/>
  <c r="AL105" i="6"/>
  <c r="AL106" i="6"/>
  <c r="AL101" i="6"/>
  <c r="AL104" i="6"/>
  <c r="AL102" i="6"/>
  <c r="AL98" i="6"/>
  <c r="AL103" i="6"/>
  <c r="AL100" i="6"/>
  <c r="AL91" i="6"/>
  <c r="AL99" i="6"/>
  <c r="AL92" i="6"/>
  <c r="AL87" i="6"/>
  <c r="AL96" i="6"/>
  <c r="AL85" i="6"/>
  <c r="AL89" i="6"/>
  <c r="AL90" i="6"/>
  <c r="AL93" i="6"/>
  <c r="AL95" i="6"/>
  <c r="AL97" i="6"/>
  <c r="AL86" i="6"/>
  <c r="H50" i="32" l="1"/>
  <c r="I100" i="30"/>
  <c r="I101" i="30" s="1"/>
  <c r="AR104" i="19"/>
  <c r="AR87" i="19"/>
  <c r="E100" i="30"/>
  <c r="E101" i="30" s="1"/>
  <c r="E102" i="30" s="1"/>
  <c r="AR84" i="19"/>
  <c r="AR90" i="19"/>
  <c r="B100" i="30"/>
  <c r="B101" i="30" s="1"/>
  <c r="AR91" i="19"/>
  <c r="AR89" i="19"/>
  <c r="AR85" i="19"/>
  <c r="D100" i="30"/>
  <c r="D101" i="30" s="1"/>
  <c r="D102" i="30" s="1"/>
  <c r="H100" i="30"/>
  <c r="H101" i="30" s="1"/>
  <c r="AR106" i="19"/>
  <c r="G100" i="30"/>
  <c r="G101" i="30" s="1"/>
  <c r="G102" i="30" s="1"/>
  <c r="AR88" i="19"/>
  <c r="F100" i="30"/>
  <c r="F101" i="30" s="1"/>
  <c r="F102" i="30" s="1"/>
  <c r="AR105" i="19"/>
  <c r="AR86" i="19"/>
  <c r="C100" i="30"/>
  <c r="C101" i="30" s="1"/>
  <c r="C102" i="30" s="1"/>
  <c r="AN32" i="32"/>
  <c r="AL43" i="4"/>
  <c r="AM32" i="21"/>
  <c r="F48" i="21" s="1"/>
  <c r="F49" i="21" s="1"/>
  <c r="B48" i="29"/>
  <c r="B49" i="29" s="1"/>
  <c r="B50" i="29" s="1"/>
  <c r="AN32" i="25"/>
  <c r="AN32" i="19"/>
  <c r="AM96" i="21"/>
  <c r="G50" i="25"/>
  <c r="F100" i="26"/>
  <c r="F101" i="26" s="1"/>
  <c r="C100" i="26"/>
  <c r="C101" i="26" s="1"/>
  <c r="C102" i="26" s="1"/>
  <c r="E100" i="26"/>
  <c r="E101" i="26" s="1"/>
  <c r="B100" i="26"/>
  <c r="B101" i="26" s="1"/>
  <c r="I100" i="26"/>
  <c r="I101" i="26" s="1"/>
  <c r="G100" i="26"/>
  <c r="G101" i="26" s="1"/>
  <c r="D100" i="26"/>
  <c r="D101" i="26" s="1"/>
  <c r="H100" i="26"/>
  <c r="H101" i="26" s="1"/>
  <c r="H102" i="26" s="1"/>
  <c r="D102" i="32"/>
  <c r="I100" i="25"/>
  <c r="I101" i="25" s="1"/>
  <c r="AM97" i="21"/>
  <c r="AM101" i="21"/>
  <c r="E48" i="29"/>
  <c r="E49" i="29" s="1"/>
  <c r="AM88" i="21"/>
  <c r="AM104" i="21"/>
  <c r="H48" i="26"/>
  <c r="H49" i="26" s="1"/>
  <c r="G50" i="19"/>
  <c r="AQ32" i="19" s="1"/>
  <c r="E50" i="25"/>
  <c r="H50" i="25"/>
  <c r="AM86" i="21"/>
  <c r="H50" i="19"/>
  <c r="AM89" i="21"/>
  <c r="AM105" i="21"/>
  <c r="AM84" i="21"/>
  <c r="E48" i="26"/>
  <c r="E49" i="26" s="1"/>
  <c r="E50" i="26" s="1"/>
  <c r="B48" i="26"/>
  <c r="B49" i="26" s="1"/>
  <c r="C48" i="26"/>
  <c r="C49" i="26" s="1"/>
  <c r="C50" i="26" s="1"/>
  <c r="G48" i="26"/>
  <c r="G49" i="26" s="1"/>
  <c r="F48" i="26"/>
  <c r="F49" i="26" s="1"/>
  <c r="D48" i="26"/>
  <c r="D49" i="26" s="1"/>
  <c r="D50" i="26" s="1"/>
  <c r="E102" i="32"/>
  <c r="AM94" i="21"/>
  <c r="AM98" i="21"/>
  <c r="AN84" i="32"/>
  <c r="I102" i="32"/>
  <c r="B102" i="32"/>
  <c r="AM90" i="21"/>
  <c r="C102" i="32"/>
  <c r="H100" i="25"/>
  <c r="H101" i="25" s="1"/>
  <c r="AM100" i="21"/>
  <c r="AM93" i="21"/>
  <c r="AM87" i="21"/>
  <c r="AM95" i="21"/>
  <c r="AM102" i="21"/>
  <c r="AM106" i="21"/>
  <c r="AM85" i="21"/>
  <c r="AL41" i="4"/>
  <c r="D102" i="27"/>
  <c r="D100" i="25"/>
  <c r="D101" i="25" s="1"/>
  <c r="D102" i="25" s="1"/>
  <c r="F102" i="27"/>
  <c r="E102" i="27"/>
  <c r="H48" i="29"/>
  <c r="H49" i="29" s="1"/>
  <c r="C48" i="29"/>
  <c r="C49" i="29" s="1"/>
  <c r="C50" i="29" s="1"/>
  <c r="G48" i="29"/>
  <c r="G49" i="29" s="1"/>
  <c r="G50" i="29" s="1"/>
  <c r="AL33" i="4"/>
  <c r="H102" i="27"/>
  <c r="AN84" i="27"/>
  <c r="B102" i="27"/>
  <c r="I102" i="27"/>
  <c r="AL39" i="4"/>
  <c r="AO34" i="25"/>
  <c r="G102" i="27"/>
  <c r="AL34" i="4"/>
  <c r="AQ34" i="19"/>
  <c r="AQ35" i="19"/>
  <c r="AR35" i="19" s="1"/>
  <c r="AQ43" i="19"/>
  <c r="AQ33" i="19"/>
  <c r="AQ42" i="19"/>
  <c r="F48" i="29"/>
  <c r="F49" i="29" s="1"/>
  <c r="F50" i="29" s="1"/>
  <c r="D48" i="29"/>
  <c r="D49" i="29" s="1"/>
  <c r="D50" i="29" s="1"/>
  <c r="C102" i="27"/>
  <c r="AL37" i="4"/>
  <c r="B100" i="25"/>
  <c r="B101" i="25" s="1"/>
  <c r="F100" i="25"/>
  <c r="F101" i="25" s="1"/>
  <c r="C100" i="25"/>
  <c r="C101" i="25" s="1"/>
  <c r="C102" i="25" s="1"/>
  <c r="E100" i="25"/>
  <c r="E101" i="25" s="1"/>
  <c r="G100" i="25"/>
  <c r="G101" i="25" s="1"/>
  <c r="AO32" i="32"/>
  <c r="AO43" i="32"/>
  <c r="AQ40" i="32"/>
  <c r="AQ43" i="32"/>
  <c r="AO42" i="32"/>
  <c r="AQ37" i="32"/>
  <c r="AO33" i="32"/>
  <c r="AQ42" i="32"/>
  <c r="AO37" i="32"/>
  <c r="AQ39" i="32"/>
  <c r="AR39" i="32" s="1"/>
  <c r="AQ34" i="32"/>
  <c r="AO36" i="32"/>
  <c r="AQ36" i="32"/>
  <c r="AO41" i="32"/>
  <c r="AQ35" i="32"/>
  <c r="AO40" i="32"/>
  <c r="AO34" i="32"/>
  <c r="AQ32" i="32"/>
  <c r="AQ38" i="32"/>
  <c r="AR38" i="32" s="1"/>
  <c r="AO35" i="32"/>
  <c r="AQ41" i="32"/>
  <c r="AQ33" i="32"/>
  <c r="AL38" i="4"/>
  <c r="AJ38" i="4"/>
  <c r="AJ42" i="4"/>
  <c r="AJ38" i="5"/>
  <c r="AM38" i="10"/>
  <c r="AJ34" i="4"/>
  <c r="AJ41" i="5"/>
  <c r="AM37" i="10"/>
  <c r="AL42" i="5"/>
  <c r="AL35" i="5"/>
  <c r="AJ35" i="4"/>
  <c r="AL40" i="5"/>
  <c r="AJ33" i="4"/>
  <c r="AL42" i="4"/>
  <c r="AL32" i="4"/>
  <c r="AJ43" i="5"/>
  <c r="AL34" i="5"/>
  <c r="AL43" i="5"/>
  <c r="AM36" i="10"/>
  <c r="AL37" i="5"/>
  <c r="AL36" i="4"/>
  <c r="AJ40" i="5"/>
  <c r="AL36" i="5"/>
  <c r="AJ39" i="4"/>
  <c r="AL40" i="4"/>
  <c r="AM40" i="4" s="1"/>
  <c r="AO40" i="4" s="1"/>
  <c r="AJ37" i="5"/>
  <c r="AL33" i="5"/>
  <c r="AM33" i="5" s="1"/>
  <c r="AO33" i="5" s="1"/>
  <c r="AM35" i="10"/>
  <c r="AJ42" i="5"/>
  <c r="AL38" i="5"/>
  <c r="AL35" i="4"/>
  <c r="AJ43" i="4"/>
  <c r="AJ39" i="5"/>
  <c r="AM32" i="10"/>
  <c r="AJ36" i="5"/>
  <c r="AM33" i="10"/>
  <c r="AM34" i="10"/>
  <c r="AJ108" i="10"/>
  <c r="AM87" i="10" s="1"/>
  <c r="AM89" i="10"/>
  <c r="AM91" i="11"/>
  <c r="AM105" i="11"/>
  <c r="AM84" i="11"/>
  <c r="AM106" i="11"/>
  <c r="AM86" i="11"/>
  <c r="AM93" i="11"/>
  <c r="AM94" i="11"/>
  <c r="AM102" i="11"/>
  <c r="AM89" i="11"/>
  <c r="AM107" i="11"/>
  <c r="AM96" i="11"/>
  <c r="AM97" i="11"/>
  <c r="AM104" i="11"/>
  <c r="AM95" i="11"/>
  <c r="AM88" i="11"/>
  <c r="AM92" i="11"/>
  <c r="AM85" i="11"/>
  <c r="AM103" i="11"/>
  <c r="AM90" i="11"/>
  <c r="AR36" i="48"/>
  <c r="AL34" i="2"/>
  <c r="AR33" i="48"/>
  <c r="AR106" i="49"/>
  <c r="AR98" i="49"/>
  <c r="AM43" i="11"/>
  <c r="AM32" i="11"/>
  <c r="AR85" i="49"/>
  <c r="AJ44" i="7"/>
  <c r="AM35" i="11"/>
  <c r="AR102" i="49"/>
  <c r="AR35" i="48"/>
  <c r="AR37" i="48"/>
  <c r="AR32" i="48"/>
  <c r="AR34" i="48"/>
  <c r="AM40" i="11"/>
  <c r="AM33" i="11"/>
  <c r="AM34" i="11"/>
  <c r="AM42" i="11"/>
  <c r="AR88" i="49"/>
  <c r="AR96" i="49"/>
  <c r="AR105" i="49"/>
  <c r="AJ41" i="2"/>
  <c r="AR99" i="49"/>
  <c r="AR84" i="49"/>
  <c r="AR94" i="49"/>
  <c r="AR100" i="49"/>
  <c r="AR97" i="49"/>
  <c r="AR101" i="49"/>
  <c r="AJ39" i="2"/>
  <c r="AR90" i="49"/>
  <c r="AR89" i="49"/>
  <c r="AR95" i="49"/>
  <c r="AR86" i="49"/>
  <c r="AR103" i="49"/>
  <c r="AR104" i="49"/>
  <c r="AR107" i="49"/>
  <c r="AL33" i="2"/>
  <c r="AM42" i="7"/>
  <c r="AM37" i="7"/>
  <c r="AM32" i="7"/>
  <c r="AM38" i="7"/>
  <c r="AJ42" i="2"/>
  <c r="AJ34" i="2"/>
  <c r="AJ87" i="5"/>
  <c r="AJ95" i="5"/>
  <c r="AJ107" i="5"/>
  <c r="AJ105" i="5"/>
  <c r="AJ94" i="5"/>
  <c r="AJ88" i="5"/>
  <c r="AJ86" i="5"/>
  <c r="AL85" i="5"/>
  <c r="AM85" i="5" s="1"/>
  <c r="AO85" i="5" s="1"/>
  <c r="AL96" i="5"/>
  <c r="AL105" i="5"/>
  <c r="AJ89" i="5"/>
  <c r="AL91" i="5"/>
  <c r="AJ106" i="5"/>
  <c r="AL97" i="5"/>
  <c r="AJ91" i="5"/>
  <c r="AL104" i="5"/>
  <c r="AL92" i="5"/>
  <c r="AL84" i="5"/>
  <c r="AM84" i="5" s="1"/>
  <c r="AL103" i="5"/>
  <c r="AL88" i="5"/>
  <c r="AL93" i="5"/>
  <c r="AL106" i="5"/>
  <c r="AL94" i="5"/>
  <c r="AL101" i="5"/>
  <c r="AJ102" i="5"/>
  <c r="AJ98" i="5"/>
  <c r="AL98" i="5"/>
  <c r="AJ100" i="5"/>
  <c r="AJ103" i="5"/>
  <c r="AL86" i="5"/>
  <c r="AJ101" i="5"/>
  <c r="AJ97" i="5"/>
  <c r="AJ93" i="5"/>
  <c r="AL102" i="5"/>
  <c r="AL107" i="5"/>
  <c r="AJ90" i="5"/>
  <c r="AJ92" i="5"/>
  <c r="AL95" i="5"/>
  <c r="AL89" i="5"/>
  <c r="AJ99" i="5"/>
  <c r="AL87" i="5"/>
  <c r="AJ104" i="5"/>
  <c r="AJ96" i="5"/>
  <c r="AL99" i="5"/>
  <c r="AL100" i="5"/>
  <c r="AL90" i="5"/>
  <c r="AJ43" i="2"/>
  <c r="AJ32" i="2"/>
  <c r="AM35" i="7"/>
  <c r="AJ40" i="2"/>
  <c r="AJ33" i="2"/>
  <c r="E48" i="6"/>
  <c r="E49" i="6" s="1"/>
  <c r="H48" i="6"/>
  <c r="H49" i="6" s="1"/>
  <c r="G48" i="6"/>
  <c r="G49" i="6" s="1"/>
  <c r="AM34" i="7"/>
  <c r="AJ102" i="4"/>
  <c r="C48" i="6"/>
  <c r="C49" i="6" s="1"/>
  <c r="AM36" i="7"/>
  <c r="D48" i="6"/>
  <c r="D49" i="6" s="1"/>
  <c r="AO41" i="10"/>
  <c r="AJ38" i="2"/>
  <c r="AJ35" i="2"/>
  <c r="AJ36" i="2"/>
  <c r="B48" i="6"/>
  <c r="B49" i="6" s="1"/>
  <c r="F48" i="6"/>
  <c r="F49" i="6" s="1"/>
  <c r="AL32" i="2"/>
  <c r="AL42" i="2"/>
  <c r="AL40" i="2"/>
  <c r="AL43" i="2"/>
  <c r="AL38" i="2"/>
  <c r="AL36" i="2"/>
  <c r="AL39" i="2"/>
  <c r="AL35" i="2"/>
  <c r="AL37" i="2"/>
  <c r="AM37" i="2" s="1"/>
  <c r="AO37" i="2" s="1"/>
  <c r="AJ90" i="2"/>
  <c r="AL41" i="2"/>
  <c r="AJ88" i="2"/>
  <c r="AJ87" i="2"/>
  <c r="AJ108" i="9"/>
  <c r="AM99" i="9" s="1"/>
  <c r="AL105" i="2"/>
  <c r="AJ108" i="8"/>
  <c r="AM96" i="8" s="1"/>
  <c r="AL106" i="2"/>
  <c r="AJ86" i="2"/>
  <c r="AM40" i="7"/>
  <c r="AM39" i="7"/>
  <c r="AJ93" i="2"/>
  <c r="AJ97" i="2"/>
  <c r="AL84" i="2"/>
  <c r="AL91" i="2"/>
  <c r="AL107" i="2"/>
  <c r="AJ44" i="9"/>
  <c r="AM35" i="9" s="1"/>
  <c r="AJ102" i="2"/>
  <c r="AL88" i="2"/>
  <c r="AL107" i="4"/>
  <c r="AL95" i="4"/>
  <c r="AL104" i="4"/>
  <c r="AL86" i="4"/>
  <c r="AL91" i="4"/>
  <c r="AL90" i="4"/>
  <c r="AL101" i="4"/>
  <c r="AM101" i="4" s="1"/>
  <c r="AO101" i="4" s="1"/>
  <c r="AL106" i="4"/>
  <c r="AL99" i="4"/>
  <c r="AL94" i="4"/>
  <c r="AL105" i="4"/>
  <c r="AL87" i="4"/>
  <c r="AL102" i="4"/>
  <c r="AL85" i="4"/>
  <c r="AL98" i="4"/>
  <c r="AL96" i="4"/>
  <c r="AL84" i="4"/>
  <c r="AL100" i="4"/>
  <c r="AL103" i="4"/>
  <c r="AL92" i="4"/>
  <c r="AL93" i="4"/>
  <c r="AL97" i="4"/>
  <c r="AL88" i="4"/>
  <c r="AJ105" i="4"/>
  <c r="AJ88" i="4"/>
  <c r="AJ104" i="4"/>
  <c r="AJ91" i="4"/>
  <c r="AJ98" i="4"/>
  <c r="AJ100" i="4"/>
  <c r="AJ84" i="4"/>
  <c r="AJ87" i="4"/>
  <c r="AJ99" i="4"/>
  <c r="AJ94" i="4"/>
  <c r="AJ96" i="4"/>
  <c r="AJ90" i="4"/>
  <c r="AJ106" i="4"/>
  <c r="AJ107" i="4"/>
  <c r="AJ93" i="4"/>
  <c r="AJ86" i="4"/>
  <c r="AJ85" i="4"/>
  <c r="AJ97" i="4"/>
  <c r="AJ95" i="4"/>
  <c r="AJ89" i="4"/>
  <c r="AJ92" i="4"/>
  <c r="AJ103" i="4"/>
  <c r="AJ92" i="2"/>
  <c r="AJ94" i="2"/>
  <c r="AL89" i="4"/>
  <c r="AJ84" i="2"/>
  <c r="AJ96" i="2"/>
  <c r="AJ105" i="2"/>
  <c r="AL104" i="2"/>
  <c r="AL90" i="2"/>
  <c r="AL101" i="2"/>
  <c r="AJ44" i="8"/>
  <c r="AM32" i="8" s="1"/>
  <c r="E18" i="39"/>
  <c r="H26" i="39"/>
  <c r="G17" i="45" s="1"/>
  <c r="AM41" i="7"/>
  <c r="AL86" i="2"/>
  <c r="AL89" i="2"/>
  <c r="AM89" i="2" s="1"/>
  <c r="AO89" i="2" s="1"/>
  <c r="AJ104" i="2"/>
  <c r="AJ100" i="2"/>
  <c r="AJ99" i="2"/>
  <c r="AL94" i="2"/>
  <c r="AL98" i="2"/>
  <c r="AL93" i="2"/>
  <c r="G19" i="39"/>
  <c r="F19" i="39" s="1"/>
  <c r="D20" i="39"/>
  <c r="AM43" i="7"/>
  <c r="G20" i="40"/>
  <c r="F20" i="40" s="1"/>
  <c r="D21" i="40"/>
  <c r="AJ106" i="2"/>
  <c r="AJ101" i="2"/>
  <c r="AL97" i="2"/>
  <c r="AL87" i="2"/>
  <c r="AL95" i="2"/>
  <c r="AM32" i="5"/>
  <c r="AJ107" i="2"/>
  <c r="AL99" i="2"/>
  <c r="AJ85" i="2"/>
  <c r="AL102" i="2"/>
  <c r="H25" i="40"/>
  <c r="O18" i="45" s="1"/>
  <c r="E19" i="40"/>
  <c r="AJ103" i="2"/>
  <c r="AJ95" i="2"/>
  <c r="AL92" i="2"/>
  <c r="AL96" i="2"/>
  <c r="AL85" i="2"/>
  <c r="AJ108" i="7"/>
  <c r="AM93" i="7" s="1"/>
  <c r="AJ98" i="2"/>
  <c r="AJ91" i="2"/>
  <c r="AL100" i="2"/>
  <c r="AL103" i="2"/>
  <c r="AJ108" i="6"/>
  <c r="AM95" i="6" s="1"/>
  <c r="AM99" i="6"/>
  <c r="AO99" i="6" s="1"/>
  <c r="AQ38" i="19" l="1"/>
  <c r="AR38" i="19" s="1"/>
  <c r="AQ41" i="19"/>
  <c r="AQ42" i="25"/>
  <c r="H102" i="25"/>
  <c r="B102" i="30"/>
  <c r="I102" i="30"/>
  <c r="AN84" i="30"/>
  <c r="H102" i="30"/>
  <c r="E48" i="21"/>
  <c r="E49" i="21" s="1"/>
  <c r="E50" i="21" s="1"/>
  <c r="G48" i="21"/>
  <c r="G49" i="21" s="1"/>
  <c r="G50" i="21" s="1"/>
  <c r="D48" i="21"/>
  <c r="D49" i="21" s="1"/>
  <c r="D50" i="21" s="1"/>
  <c r="B48" i="21"/>
  <c r="B49" i="21" s="1"/>
  <c r="B50" i="21" s="1"/>
  <c r="C48" i="21"/>
  <c r="C49" i="21" s="1"/>
  <c r="C50" i="21" s="1"/>
  <c r="H48" i="21"/>
  <c r="H49" i="21" s="1"/>
  <c r="AQ36" i="19"/>
  <c r="AR36" i="19" s="1"/>
  <c r="AQ41" i="25"/>
  <c r="AO43" i="19"/>
  <c r="AO33" i="19"/>
  <c r="AQ43" i="25"/>
  <c r="AQ36" i="25"/>
  <c r="AR36" i="25" s="1"/>
  <c r="AO42" i="19"/>
  <c r="AQ32" i="25"/>
  <c r="AO40" i="25"/>
  <c r="AO33" i="25"/>
  <c r="AO43" i="25"/>
  <c r="AQ37" i="25"/>
  <c r="AR37" i="25" s="1"/>
  <c r="AQ40" i="19"/>
  <c r="AR40" i="19" s="1"/>
  <c r="AQ39" i="25"/>
  <c r="AR39" i="25" s="1"/>
  <c r="AQ38" i="25"/>
  <c r="AR38" i="25" s="1"/>
  <c r="AO32" i="25"/>
  <c r="AO42" i="25"/>
  <c r="AO35" i="25"/>
  <c r="AQ37" i="19"/>
  <c r="AR37" i="19" s="1"/>
  <c r="AO34" i="19"/>
  <c r="AQ34" i="25"/>
  <c r="D102" i="26"/>
  <c r="G102" i="26"/>
  <c r="AN84" i="26"/>
  <c r="B102" i="26"/>
  <c r="I102" i="26"/>
  <c r="E102" i="26"/>
  <c r="AO32" i="19"/>
  <c r="AO41" i="19"/>
  <c r="AQ40" i="25"/>
  <c r="AQ39" i="19"/>
  <c r="AR39" i="19" s="1"/>
  <c r="F102" i="26"/>
  <c r="AQ33" i="25"/>
  <c r="AO41" i="25"/>
  <c r="E100" i="21"/>
  <c r="E101" i="21" s="1"/>
  <c r="F50" i="26"/>
  <c r="G50" i="26"/>
  <c r="AQ35" i="25"/>
  <c r="B50" i="26"/>
  <c r="H50" i="26"/>
  <c r="AN32" i="26"/>
  <c r="F100" i="21"/>
  <c r="F101" i="21" s="1"/>
  <c r="G100" i="21"/>
  <c r="G101" i="21" s="1"/>
  <c r="F102" i="25"/>
  <c r="H100" i="21"/>
  <c r="H101" i="21" s="1"/>
  <c r="B100" i="21"/>
  <c r="B101" i="21" s="1"/>
  <c r="AO92" i="32"/>
  <c r="AQ99" i="32"/>
  <c r="AQ84" i="32"/>
  <c r="AQ91" i="32"/>
  <c r="AR91" i="32" s="1"/>
  <c r="AQ95" i="32"/>
  <c r="AO85" i="32"/>
  <c r="AQ90" i="32"/>
  <c r="AR90" i="32" s="1"/>
  <c r="AO105" i="32"/>
  <c r="AQ100" i="32"/>
  <c r="AQ104" i="32"/>
  <c r="AQ92" i="32"/>
  <c r="AO103" i="32"/>
  <c r="AO101" i="32"/>
  <c r="AQ101" i="32"/>
  <c r="AO87" i="32"/>
  <c r="AO88" i="32"/>
  <c r="AO100" i="32"/>
  <c r="AQ94" i="32"/>
  <c r="AQ103" i="32"/>
  <c r="AQ96" i="32"/>
  <c r="AQ107" i="32"/>
  <c r="AQ85" i="32"/>
  <c r="AO96" i="32"/>
  <c r="AQ106" i="32"/>
  <c r="AO102" i="32"/>
  <c r="AO104" i="32"/>
  <c r="AO106" i="32"/>
  <c r="AQ89" i="32"/>
  <c r="AO95" i="32"/>
  <c r="AQ87" i="32"/>
  <c r="AQ102" i="32"/>
  <c r="AO86" i="32"/>
  <c r="AQ98" i="32"/>
  <c r="AO107" i="32"/>
  <c r="AO89" i="32"/>
  <c r="AO84" i="32"/>
  <c r="AO97" i="32"/>
  <c r="AO94" i="32"/>
  <c r="AQ88" i="32"/>
  <c r="AQ86" i="32"/>
  <c r="AO99" i="32"/>
  <c r="AO93" i="32"/>
  <c r="AO98" i="32"/>
  <c r="AQ93" i="32"/>
  <c r="AQ105" i="32"/>
  <c r="AQ97" i="32"/>
  <c r="C100" i="21"/>
  <c r="C101" i="21" s="1"/>
  <c r="D100" i="21"/>
  <c r="D101" i="21" s="1"/>
  <c r="F50" i="21"/>
  <c r="I100" i="21"/>
  <c r="I101" i="21" s="1"/>
  <c r="AQ94" i="27"/>
  <c r="AR94" i="27" s="1"/>
  <c r="AQ85" i="27"/>
  <c r="AQ91" i="27"/>
  <c r="AQ96" i="27"/>
  <c r="AQ105" i="27"/>
  <c r="AQ98" i="27"/>
  <c r="AQ102" i="27"/>
  <c r="AQ100" i="27"/>
  <c r="AQ106" i="27"/>
  <c r="AQ86" i="27"/>
  <c r="AQ99" i="27"/>
  <c r="AQ95" i="27"/>
  <c r="AR95" i="27" s="1"/>
  <c r="AQ104" i="27"/>
  <c r="AQ103" i="27"/>
  <c r="AQ92" i="27"/>
  <c r="AR92" i="27" s="1"/>
  <c r="AQ97" i="27"/>
  <c r="AQ107" i="27"/>
  <c r="AQ87" i="27"/>
  <c r="AQ88" i="27"/>
  <c r="AQ90" i="27"/>
  <c r="AQ89" i="27"/>
  <c r="AQ84" i="27"/>
  <c r="AQ101" i="27"/>
  <c r="AQ93" i="27"/>
  <c r="AR93" i="27" s="1"/>
  <c r="AO89" i="27"/>
  <c r="AO91" i="27"/>
  <c r="AO88" i="27"/>
  <c r="AO104" i="27"/>
  <c r="AO97" i="27"/>
  <c r="AO86" i="27"/>
  <c r="AO105" i="27"/>
  <c r="AO102" i="27"/>
  <c r="AO99" i="27"/>
  <c r="AO84" i="27"/>
  <c r="AO87" i="27"/>
  <c r="AO98" i="27"/>
  <c r="AO85" i="27"/>
  <c r="AO96" i="27"/>
  <c r="AO103" i="27"/>
  <c r="AO100" i="27"/>
  <c r="AO101" i="27"/>
  <c r="AO107" i="27"/>
  <c r="AO90" i="27"/>
  <c r="AO106" i="27"/>
  <c r="AO44" i="32"/>
  <c r="AR43" i="32" s="1"/>
  <c r="G102" i="25"/>
  <c r="E102" i="25"/>
  <c r="H50" i="29"/>
  <c r="AN32" i="29"/>
  <c r="I102" i="25"/>
  <c r="AN84" i="25"/>
  <c r="B102" i="25"/>
  <c r="E50" i="29"/>
  <c r="AM103" i="10"/>
  <c r="AJ44" i="4"/>
  <c r="AM38" i="4" s="1"/>
  <c r="AJ44" i="5"/>
  <c r="AM37" i="5" s="1"/>
  <c r="H48" i="10"/>
  <c r="H49" i="10" s="1"/>
  <c r="C48" i="10"/>
  <c r="C49" i="10" s="1"/>
  <c r="C50" i="10" s="1"/>
  <c r="AO42" i="10" s="1"/>
  <c r="AM84" i="10"/>
  <c r="E48" i="10"/>
  <c r="E49" i="10" s="1"/>
  <c r="AM102" i="10"/>
  <c r="B48" i="10"/>
  <c r="B49" i="10" s="1"/>
  <c r="D48" i="10"/>
  <c r="D49" i="10" s="1"/>
  <c r="D50" i="10" s="1"/>
  <c r="F48" i="10"/>
  <c r="F49" i="10" s="1"/>
  <c r="G48" i="10"/>
  <c r="G49" i="10" s="1"/>
  <c r="G50" i="10" s="1"/>
  <c r="AM90" i="8"/>
  <c r="AM105" i="8"/>
  <c r="AO84" i="5"/>
  <c r="AM85" i="10"/>
  <c r="AM84" i="8"/>
  <c r="AM93" i="8"/>
  <c r="AM97" i="10"/>
  <c r="AM86" i="10"/>
  <c r="AM104" i="8"/>
  <c r="AM107" i="10"/>
  <c r="AM98" i="10"/>
  <c r="AM106" i="10"/>
  <c r="AM99" i="10"/>
  <c r="AM104" i="10"/>
  <c r="AM95" i="10"/>
  <c r="AM96" i="10"/>
  <c r="AM88" i="10"/>
  <c r="AM101" i="10"/>
  <c r="AM90" i="10"/>
  <c r="AM105" i="10"/>
  <c r="AM100" i="10"/>
  <c r="AM100" i="8"/>
  <c r="AM107" i="8"/>
  <c r="AM95" i="8"/>
  <c r="AM36" i="5"/>
  <c r="AM92" i="8"/>
  <c r="AM102" i="8"/>
  <c r="AM106" i="8"/>
  <c r="H100" i="11"/>
  <c r="H101" i="11" s="1"/>
  <c r="AM94" i="8"/>
  <c r="AM99" i="8"/>
  <c r="B100" i="11"/>
  <c r="B101" i="11" s="1"/>
  <c r="G100" i="11"/>
  <c r="G101" i="11" s="1"/>
  <c r="G102" i="11" s="1"/>
  <c r="I100" i="11"/>
  <c r="I101" i="11" s="1"/>
  <c r="F100" i="11"/>
  <c r="F101" i="11" s="1"/>
  <c r="E100" i="11"/>
  <c r="E101" i="11" s="1"/>
  <c r="E102" i="11" s="1"/>
  <c r="D100" i="11"/>
  <c r="D101" i="11" s="1"/>
  <c r="D102" i="11" s="1"/>
  <c r="C100" i="11"/>
  <c r="C101" i="11" s="1"/>
  <c r="C102" i="11" s="1"/>
  <c r="AM97" i="8"/>
  <c r="AM40" i="5"/>
  <c r="AM98" i="8"/>
  <c r="G50" i="6"/>
  <c r="F50" i="6"/>
  <c r="AM101" i="8"/>
  <c r="E48" i="11"/>
  <c r="E49" i="11" s="1"/>
  <c r="C48" i="11"/>
  <c r="C49" i="11" s="1"/>
  <c r="C50" i="11" s="1"/>
  <c r="B48" i="11"/>
  <c r="B49" i="11" s="1"/>
  <c r="G48" i="11"/>
  <c r="G49" i="11" s="1"/>
  <c r="F48" i="11"/>
  <c r="F49" i="11" s="1"/>
  <c r="H48" i="11"/>
  <c r="H49" i="11" s="1"/>
  <c r="D48" i="11"/>
  <c r="D49" i="11" s="1"/>
  <c r="AM38" i="5"/>
  <c r="AM34" i="9"/>
  <c r="AM91" i="8"/>
  <c r="E50" i="6"/>
  <c r="D50" i="6"/>
  <c r="AM37" i="8"/>
  <c r="AM39" i="8"/>
  <c r="AO39" i="11"/>
  <c r="AM40" i="8"/>
  <c r="AM39" i="5"/>
  <c r="AM38" i="8"/>
  <c r="AM41" i="5"/>
  <c r="AJ108" i="5"/>
  <c r="AM104" i="5" s="1"/>
  <c r="AM103" i="8"/>
  <c r="C50" i="6"/>
  <c r="AO39" i="10"/>
  <c r="AM33" i="8"/>
  <c r="AM42" i="5"/>
  <c r="AM43" i="8"/>
  <c r="AM41" i="8"/>
  <c r="AM97" i="7"/>
  <c r="AM89" i="8"/>
  <c r="AM84" i="9"/>
  <c r="AM34" i="8"/>
  <c r="AM85" i="8"/>
  <c r="AM86" i="9"/>
  <c r="AM35" i="5"/>
  <c r="AM86" i="8"/>
  <c r="AM87" i="5"/>
  <c r="AM34" i="5"/>
  <c r="AM32" i="9"/>
  <c r="AM91" i="7"/>
  <c r="AM86" i="7"/>
  <c r="AM97" i="6"/>
  <c r="AM84" i="7"/>
  <c r="AM102" i="7"/>
  <c r="AM87" i="7"/>
  <c r="AO94" i="10"/>
  <c r="AO91" i="10"/>
  <c r="AO93" i="10"/>
  <c r="B50" i="6"/>
  <c r="H50" i="6"/>
  <c r="AN32" i="6"/>
  <c r="AM36" i="4"/>
  <c r="AM98" i="6"/>
  <c r="AM37" i="4"/>
  <c r="AM95" i="7"/>
  <c r="AM101" i="7"/>
  <c r="AM90" i="7"/>
  <c r="AM88" i="7"/>
  <c r="AM107" i="7"/>
  <c r="AJ44" i="2"/>
  <c r="AM35" i="2" s="1"/>
  <c r="AM96" i="9"/>
  <c r="AM89" i="9"/>
  <c r="AM107" i="9"/>
  <c r="AM104" i="9"/>
  <c r="AM41" i="9"/>
  <c r="AM91" i="9"/>
  <c r="AM37" i="9"/>
  <c r="AM40" i="9"/>
  <c r="AM94" i="9"/>
  <c r="AM105" i="9"/>
  <c r="AM42" i="9"/>
  <c r="AM87" i="9"/>
  <c r="AM93" i="9"/>
  <c r="AM88" i="9"/>
  <c r="AM39" i="9"/>
  <c r="AM43" i="9"/>
  <c r="AM100" i="9"/>
  <c r="AM36" i="9"/>
  <c r="AM38" i="9"/>
  <c r="D48" i="7"/>
  <c r="D49" i="7" s="1"/>
  <c r="AM97" i="9"/>
  <c r="AM98" i="9"/>
  <c r="AM103" i="9"/>
  <c r="AM106" i="9"/>
  <c r="AM92" i="9"/>
  <c r="AM101" i="9"/>
  <c r="AM95" i="9"/>
  <c r="AM90" i="9"/>
  <c r="AM102" i="9"/>
  <c r="F48" i="7"/>
  <c r="F49" i="7" s="1"/>
  <c r="E48" i="7"/>
  <c r="E49" i="7" s="1"/>
  <c r="AM104" i="7"/>
  <c r="G48" i="7"/>
  <c r="G49" i="7" s="1"/>
  <c r="AM100" i="7"/>
  <c r="AM42" i="8"/>
  <c r="AM105" i="7"/>
  <c r="AM99" i="7"/>
  <c r="AM34" i="4"/>
  <c r="AM92" i="7"/>
  <c r="E19" i="39"/>
  <c r="H25" i="39"/>
  <c r="G18" i="45" s="1"/>
  <c r="H48" i="7"/>
  <c r="H49" i="7" s="1"/>
  <c r="AM96" i="7"/>
  <c r="AJ108" i="4"/>
  <c r="AM90" i="4" s="1"/>
  <c r="AM89" i="7"/>
  <c r="AO32" i="5"/>
  <c r="AM103" i="7"/>
  <c r="B48" i="7"/>
  <c r="B49" i="7" s="1"/>
  <c r="AM43" i="4"/>
  <c r="AM98" i="7"/>
  <c r="C48" i="7"/>
  <c r="C49" i="7" s="1"/>
  <c r="AM32" i="4"/>
  <c r="AM41" i="4"/>
  <c r="D21" i="39"/>
  <c r="G20" i="39"/>
  <c r="F20" i="39" s="1"/>
  <c r="G21" i="40"/>
  <c r="F21" i="40" s="1"/>
  <c r="D22" i="40"/>
  <c r="AJ108" i="2"/>
  <c r="AM84" i="2" s="1"/>
  <c r="AM33" i="4"/>
  <c r="AM94" i="7"/>
  <c r="H24" i="40"/>
  <c r="O19" i="45" s="1"/>
  <c r="E20" i="40"/>
  <c r="AM42" i="4"/>
  <c r="AM106" i="7"/>
  <c r="AM43" i="5"/>
  <c r="AM39" i="4"/>
  <c r="AM93" i="6"/>
  <c r="AM92" i="6"/>
  <c r="AM91" i="6"/>
  <c r="AM96" i="6"/>
  <c r="AM94" i="6"/>
  <c r="AM101" i="6"/>
  <c r="AM100" i="6"/>
  <c r="AM90" i="6"/>
  <c r="AM105" i="6"/>
  <c r="AM106" i="6"/>
  <c r="AM89" i="6"/>
  <c r="AM84" i="6"/>
  <c r="AM104" i="6"/>
  <c r="AM86" i="6"/>
  <c r="AM103" i="6"/>
  <c r="AM88" i="6"/>
  <c r="AM107" i="6"/>
  <c r="AM102" i="6"/>
  <c r="AM85" i="6"/>
  <c r="AM87" i="6"/>
  <c r="H50" i="21" l="1"/>
  <c r="AQ33" i="21" s="1"/>
  <c r="AQ86" i="30"/>
  <c r="AQ106" i="30"/>
  <c r="AR106" i="30" s="1"/>
  <c r="AQ98" i="30"/>
  <c r="AR98" i="30" s="1"/>
  <c r="AQ103" i="30"/>
  <c r="AR103" i="30" s="1"/>
  <c r="AQ99" i="30"/>
  <c r="AR99" i="30" s="1"/>
  <c r="AQ96" i="30"/>
  <c r="AR96" i="30" s="1"/>
  <c r="AQ88" i="30"/>
  <c r="AQ87" i="30"/>
  <c r="AQ100" i="30"/>
  <c r="AR100" i="30" s="1"/>
  <c r="AQ105" i="30"/>
  <c r="AR105" i="30" s="1"/>
  <c r="AQ91" i="30"/>
  <c r="AQ102" i="30"/>
  <c r="AR102" i="30" s="1"/>
  <c r="AQ92" i="30"/>
  <c r="AQ84" i="30"/>
  <c r="AQ101" i="30"/>
  <c r="AR101" i="30" s="1"/>
  <c r="AQ97" i="30"/>
  <c r="AR97" i="30" s="1"/>
  <c r="AQ89" i="30"/>
  <c r="AQ94" i="30"/>
  <c r="AQ85" i="30"/>
  <c r="AQ95" i="30"/>
  <c r="AR95" i="30" s="1"/>
  <c r="AQ107" i="30"/>
  <c r="AQ104" i="30"/>
  <c r="AR104" i="30" s="1"/>
  <c r="AQ93" i="30"/>
  <c r="AQ90" i="30"/>
  <c r="AO84" i="30"/>
  <c r="AO91" i="30"/>
  <c r="AO90" i="30"/>
  <c r="AO93" i="30"/>
  <c r="AO89" i="30"/>
  <c r="AO88" i="30"/>
  <c r="AO92" i="30"/>
  <c r="AO86" i="30"/>
  <c r="AO94" i="30"/>
  <c r="AO87" i="30"/>
  <c r="AO85" i="30"/>
  <c r="AO107" i="30"/>
  <c r="H102" i="21"/>
  <c r="AN32" i="21"/>
  <c r="AO44" i="25"/>
  <c r="AR33" i="25" s="1"/>
  <c r="AO44" i="19"/>
  <c r="AR33" i="19" s="1"/>
  <c r="AR41" i="32"/>
  <c r="AQ40" i="21"/>
  <c r="AR40" i="21" s="1"/>
  <c r="AQ34" i="21"/>
  <c r="AR40" i="32"/>
  <c r="AQ42" i="21"/>
  <c r="AO35" i="21"/>
  <c r="AQ101" i="26"/>
  <c r="AR101" i="26" s="1"/>
  <c r="AQ104" i="26"/>
  <c r="AO84" i="26"/>
  <c r="AO91" i="26"/>
  <c r="AO93" i="26"/>
  <c r="AO95" i="26"/>
  <c r="AQ105" i="26"/>
  <c r="AO104" i="26"/>
  <c r="AQ88" i="26"/>
  <c r="AQ87" i="26"/>
  <c r="AO94" i="26"/>
  <c r="AQ100" i="26"/>
  <c r="AR100" i="26" s="1"/>
  <c r="AQ106" i="26"/>
  <c r="AQ92" i="26"/>
  <c r="AO86" i="26"/>
  <c r="AO90" i="26"/>
  <c r="AQ95" i="26"/>
  <c r="AQ102" i="26"/>
  <c r="AR102" i="26" s="1"/>
  <c r="AQ85" i="26"/>
  <c r="AQ103" i="26"/>
  <c r="AQ90" i="26"/>
  <c r="AQ93" i="26"/>
  <c r="AQ94" i="26"/>
  <c r="AO89" i="26"/>
  <c r="AQ97" i="26"/>
  <c r="AR97" i="26" s="1"/>
  <c r="AO105" i="26"/>
  <c r="AO87" i="26"/>
  <c r="AO88" i="26"/>
  <c r="AQ91" i="26"/>
  <c r="AO92" i="26"/>
  <c r="AQ86" i="26"/>
  <c r="AQ96" i="26"/>
  <c r="AO107" i="26"/>
  <c r="AQ84" i="26"/>
  <c r="AQ98" i="26"/>
  <c r="AR98" i="26" s="1"/>
  <c r="AQ99" i="26"/>
  <c r="AR99" i="26" s="1"/>
  <c r="AQ89" i="26"/>
  <c r="AO85" i="26"/>
  <c r="AO103" i="26"/>
  <c r="AQ107" i="26"/>
  <c r="AO106" i="26"/>
  <c r="AO96" i="26"/>
  <c r="AO43" i="21"/>
  <c r="AR36" i="32"/>
  <c r="AQ38" i="26"/>
  <c r="AR38" i="26" s="1"/>
  <c r="AQ41" i="26"/>
  <c r="AQ37" i="26"/>
  <c r="AR37" i="26" s="1"/>
  <c r="AQ34" i="26"/>
  <c r="AQ35" i="26"/>
  <c r="AR35" i="26" s="1"/>
  <c r="AQ39" i="26"/>
  <c r="AR39" i="26" s="1"/>
  <c r="AQ42" i="26"/>
  <c r="AQ36" i="26"/>
  <c r="AR36" i="26" s="1"/>
  <c r="AQ33" i="26"/>
  <c r="AQ40" i="26"/>
  <c r="AR40" i="26" s="1"/>
  <c r="AQ32" i="26"/>
  <c r="AQ43" i="26"/>
  <c r="AO33" i="26"/>
  <c r="AO41" i="26"/>
  <c r="AO42" i="26"/>
  <c r="AO32" i="26"/>
  <c r="AO32" i="21"/>
  <c r="AR34" i="32"/>
  <c r="AR37" i="32"/>
  <c r="AQ38" i="21"/>
  <c r="AR38" i="21" s="1"/>
  <c r="AO34" i="26"/>
  <c r="AR35" i="32"/>
  <c r="AR42" i="32"/>
  <c r="AO43" i="26"/>
  <c r="D102" i="21"/>
  <c r="AO42" i="21"/>
  <c r="AQ37" i="29"/>
  <c r="C102" i="21"/>
  <c r="B102" i="21"/>
  <c r="AN84" i="21"/>
  <c r="I102" i="21"/>
  <c r="AR43" i="25"/>
  <c r="AQ41" i="21"/>
  <c r="AR41" i="21" s="1"/>
  <c r="AO108" i="32"/>
  <c r="AR95" i="32" s="1"/>
  <c r="G102" i="21"/>
  <c r="AO34" i="21"/>
  <c r="F102" i="21"/>
  <c r="AO33" i="21"/>
  <c r="AR32" i="25"/>
  <c r="E102" i="21"/>
  <c r="AO42" i="29"/>
  <c r="AQ32" i="29"/>
  <c r="AR32" i="29" s="1"/>
  <c r="AQ36" i="29"/>
  <c r="AO37" i="29"/>
  <c r="AQ38" i="29"/>
  <c r="AR42" i="25"/>
  <c r="AO38" i="29"/>
  <c r="AQ41" i="29"/>
  <c r="AO39" i="29"/>
  <c r="AQ40" i="29"/>
  <c r="AQ33" i="29"/>
  <c r="AR33" i="29" s="1"/>
  <c r="AO40" i="29"/>
  <c r="AQ39" i="29"/>
  <c r="AQ35" i="29"/>
  <c r="AR35" i="29" s="1"/>
  <c r="AQ86" i="25"/>
  <c r="AQ90" i="25"/>
  <c r="AQ106" i="25"/>
  <c r="AQ99" i="25"/>
  <c r="AR99" i="25" s="1"/>
  <c r="AQ101" i="25"/>
  <c r="AQ100" i="25"/>
  <c r="AQ107" i="25"/>
  <c r="AQ105" i="25"/>
  <c r="AQ92" i="25"/>
  <c r="AQ87" i="25"/>
  <c r="AQ97" i="25"/>
  <c r="AR97" i="25" s="1"/>
  <c r="AQ95" i="25"/>
  <c r="AQ94" i="25"/>
  <c r="AQ84" i="25"/>
  <c r="AQ98" i="25"/>
  <c r="AR98" i="25" s="1"/>
  <c r="AQ96" i="25"/>
  <c r="AR96" i="25" s="1"/>
  <c r="AQ91" i="25"/>
  <c r="AQ85" i="25"/>
  <c r="AQ102" i="25"/>
  <c r="AQ88" i="25"/>
  <c r="AQ104" i="25"/>
  <c r="AQ103" i="25"/>
  <c r="AQ93" i="25"/>
  <c r="AQ89" i="25"/>
  <c r="AO87" i="25"/>
  <c r="AO105" i="25"/>
  <c r="AO102" i="25"/>
  <c r="AO92" i="25"/>
  <c r="AO90" i="25"/>
  <c r="AO91" i="25"/>
  <c r="AO93" i="25"/>
  <c r="AO89" i="25"/>
  <c r="AO84" i="25"/>
  <c r="AO86" i="25"/>
  <c r="AO94" i="25"/>
  <c r="AO95" i="25"/>
  <c r="AO103" i="25"/>
  <c r="AO101" i="25"/>
  <c r="AO88" i="25"/>
  <c r="AO107" i="25"/>
  <c r="AO100" i="25"/>
  <c r="AO85" i="25"/>
  <c r="AO104" i="25"/>
  <c r="AO106" i="25"/>
  <c r="AO43" i="29"/>
  <c r="AQ42" i="29"/>
  <c r="AQ34" i="29"/>
  <c r="AR34" i="29" s="1"/>
  <c r="AO108" i="27"/>
  <c r="AR98" i="27" s="1"/>
  <c r="AO41" i="29"/>
  <c r="AO36" i="29"/>
  <c r="AQ43" i="29"/>
  <c r="AR33" i="32"/>
  <c r="AR32" i="32"/>
  <c r="AM35" i="4"/>
  <c r="G48" i="4" s="1"/>
  <c r="G49" i="4" s="1"/>
  <c r="F50" i="10"/>
  <c r="B50" i="10"/>
  <c r="H50" i="10"/>
  <c r="AN32" i="10"/>
  <c r="E50" i="10"/>
  <c r="AM88" i="5"/>
  <c r="F100" i="10"/>
  <c r="F101" i="10" s="1"/>
  <c r="B100" i="10"/>
  <c r="B101" i="10" s="1"/>
  <c r="B102" i="10" s="1"/>
  <c r="D100" i="10"/>
  <c r="D101" i="10" s="1"/>
  <c r="D102" i="10" s="1"/>
  <c r="B100" i="8"/>
  <c r="B101" i="8" s="1"/>
  <c r="E100" i="10"/>
  <c r="E101" i="10" s="1"/>
  <c r="H100" i="10"/>
  <c r="H101" i="10" s="1"/>
  <c r="H102" i="10" s="1"/>
  <c r="G100" i="10"/>
  <c r="G101" i="10" s="1"/>
  <c r="G102" i="10" s="1"/>
  <c r="I100" i="10"/>
  <c r="I101" i="10" s="1"/>
  <c r="C100" i="10"/>
  <c r="C101" i="10" s="1"/>
  <c r="C102" i="10" s="1"/>
  <c r="F102" i="11"/>
  <c r="H100" i="8"/>
  <c r="H101" i="8" s="1"/>
  <c r="H102" i="8" s="1"/>
  <c r="B102" i="11"/>
  <c r="AN84" i="11"/>
  <c r="I102" i="11"/>
  <c r="H102" i="11"/>
  <c r="AM95" i="4"/>
  <c r="G48" i="5"/>
  <c r="G49" i="5" s="1"/>
  <c r="I100" i="8"/>
  <c r="I101" i="8" s="1"/>
  <c r="G50" i="11"/>
  <c r="G50" i="7"/>
  <c r="AM107" i="5"/>
  <c r="AM91" i="5"/>
  <c r="AN32" i="11"/>
  <c r="B50" i="11"/>
  <c r="H50" i="11"/>
  <c r="G100" i="8"/>
  <c r="G101" i="8" s="1"/>
  <c r="C100" i="8"/>
  <c r="C101" i="8" s="1"/>
  <c r="E50" i="11"/>
  <c r="AM107" i="4"/>
  <c r="AM86" i="4"/>
  <c r="D100" i="8"/>
  <c r="D101" i="8" s="1"/>
  <c r="F100" i="8"/>
  <c r="F101" i="8" s="1"/>
  <c r="D50" i="11"/>
  <c r="F50" i="7"/>
  <c r="F50" i="11"/>
  <c r="AM86" i="2"/>
  <c r="E100" i="8"/>
  <c r="E101" i="8" s="1"/>
  <c r="AM97" i="5"/>
  <c r="AM95" i="5"/>
  <c r="AM84" i="4"/>
  <c r="AM94" i="4"/>
  <c r="AM104" i="4"/>
  <c r="AM87" i="4"/>
  <c r="C48" i="8"/>
  <c r="C49" i="8" s="1"/>
  <c r="AM100" i="4"/>
  <c r="AM105" i="4"/>
  <c r="AM92" i="4"/>
  <c r="D50" i="7"/>
  <c r="AM103" i="4"/>
  <c r="AM89" i="4"/>
  <c r="AM106" i="4"/>
  <c r="C50" i="7"/>
  <c r="AM99" i="4"/>
  <c r="AM102" i="4"/>
  <c r="AM85" i="4"/>
  <c r="AM86" i="5"/>
  <c r="AM43" i="2"/>
  <c r="AM90" i="2"/>
  <c r="AM38" i="2"/>
  <c r="AM93" i="5"/>
  <c r="AM105" i="5"/>
  <c r="AM106" i="5"/>
  <c r="AM102" i="5"/>
  <c r="AM90" i="5"/>
  <c r="AM92" i="5"/>
  <c r="AM94" i="5"/>
  <c r="AM103" i="5"/>
  <c r="AM89" i="5"/>
  <c r="AM96" i="5"/>
  <c r="AM101" i="5"/>
  <c r="AM99" i="5"/>
  <c r="AM100" i="5"/>
  <c r="AM98" i="5"/>
  <c r="AM87" i="2"/>
  <c r="AO33" i="6"/>
  <c r="AQ39" i="6"/>
  <c r="AQ34" i="6"/>
  <c r="AO42" i="6"/>
  <c r="AQ41" i="6"/>
  <c r="AR41" i="6" s="1"/>
  <c r="AQ35" i="6"/>
  <c r="AO36" i="6"/>
  <c r="AO34" i="6"/>
  <c r="AQ42" i="6"/>
  <c r="AQ40" i="6"/>
  <c r="AO38" i="6"/>
  <c r="AO43" i="6"/>
  <c r="AQ38" i="6"/>
  <c r="AO37" i="6"/>
  <c r="AQ32" i="6"/>
  <c r="AO32" i="6"/>
  <c r="AQ36" i="6"/>
  <c r="AQ33" i="6"/>
  <c r="AQ43" i="6"/>
  <c r="AO35" i="6"/>
  <c r="AQ37" i="6"/>
  <c r="AO39" i="6"/>
  <c r="AO40" i="6"/>
  <c r="AM40" i="2"/>
  <c r="AM42" i="2"/>
  <c r="AM34" i="2"/>
  <c r="AM41" i="2"/>
  <c r="AM33" i="2"/>
  <c r="AM32" i="2"/>
  <c r="AM36" i="2"/>
  <c r="AM39" i="2"/>
  <c r="AM88" i="2"/>
  <c r="E48" i="8"/>
  <c r="E49" i="8" s="1"/>
  <c r="F48" i="8"/>
  <c r="F49" i="8" s="1"/>
  <c r="H100" i="9"/>
  <c r="H101" i="9" s="1"/>
  <c r="H102" i="9" s="1"/>
  <c r="F48" i="9"/>
  <c r="F49" i="9" s="1"/>
  <c r="G48" i="9"/>
  <c r="G49" i="9" s="1"/>
  <c r="E48" i="9"/>
  <c r="E49" i="9" s="1"/>
  <c r="AM95" i="2"/>
  <c r="AM93" i="2"/>
  <c r="C100" i="9"/>
  <c r="C101" i="9" s="1"/>
  <c r="G100" i="7"/>
  <c r="G101" i="7" s="1"/>
  <c r="AM103" i="2"/>
  <c r="H48" i="9"/>
  <c r="H49" i="9" s="1"/>
  <c r="H48" i="5"/>
  <c r="H49" i="5" s="1"/>
  <c r="C48" i="9"/>
  <c r="C49" i="9" s="1"/>
  <c r="D48" i="9"/>
  <c r="D49" i="9" s="1"/>
  <c r="AM97" i="2"/>
  <c r="B48" i="9"/>
  <c r="B49" i="9" s="1"/>
  <c r="E50" i="7"/>
  <c r="I100" i="9"/>
  <c r="I101" i="9" s="1"/>
  <c r="B48" i="5"/>
  <c r="B49" i="5" s="1"/>
  <c r="B50" i="5" s="1"/>
  <c r="G100" i="9"/>
  <c r="G101" i="9" s="1"/>
  <c r="E100" i="9"/>
  <c r="E101" i="9" s="1"/>
  <c r="AM100" i="2"/>
  <c r="B100" i="9"/>
  <c r="B101" i="9" s="1"/>
  <c r="F100" i="9"/>
  <c r="F101" i="9" s="1"/>
  <c r="D100" i="9"/>
  <c r="D101" i="9" s="1"/>
  <c r="H100" i="7"/>
  <c r="H101" i="7" s="1"/>
  <c r="H102" i="7" s="1"/>
  <c r="C100" i="7"/>
  <c r="C101" i="7" s="1"/>
  <c r="AN32" i="7"/>
  <c r="D100" i="7"/>
  <c r="D101" i="7" s="1"/>
  <c r="E20" i="39"/>
  <c r="H24" i="39"/>
  <c r="G19" i="45" s="1"/>
  <c r="D22" i="39"/>
  <c r="G21" i="39"/>
  <c r="F21" i="39" s="1"/>
  <c r="B48" i="8"/>
  <c r="B49" i="8" s="1"/>
  <c r="C48" i="5"/>
  <c r="C49" i="5" s="1"/>
  <c r="AM98" i="2"/>
  <c r="AM92" i="2"/>
  <c r="AM97" i="4"/>
  <c r="B100" i="7"/>
  <c r="B101" i="7" s="1"/>
  <c r="AM98" i="4"/>
  <c r="AM96" i="4"/>
  <c r="E21" i="40"/>
  <c r="H23" i="40"/>
  <c r="O20" i="45" s="1"/>
  <c r="H48" i="4"/>
  <c r="H49" i="4" s="1"/>
  <c r="B48" i="4"/>
  <c r="B49" i="4" s="1"/>
  <c r="G48" i="8"/>
  <c r="G49" i="8" s="1"/>
  <c r="AM94" i="2"/>
  <c r="AM102" i="2"/>
  <c r="F100" i="7"/>
  <c r="F101" i="7" s="1"/>
  <c r="AM88" i="4"/>
  <c r="D23" i="40"/>
  <c r="G22" i="40"/>
  <c r="F22" i="40" s="1"/>
  <c r="H48" i="8"/>
  <c r="H49" i="8" s="1"/>
  <c r="F48" i="5"/>
  <c r="F49" i="5" s="1"/>
  <c r="AM93" i="4"/>
  <c r="AM107" i="2"/>
  <c r="I100" i="7"/>
  <c r="I101" i="7" s="1"/>
  <c r="D48" i="8"/>
  <c r="D49" i="8" s="1"/>
  <c r="D48" i="5"/>
  <c r="D49" i="5" s="1"/>
  <c r="AM99" i="2"/>
  <c r="AM96" i="2"/>
  <c r="AM85" i="2"/>
  <c r="E48" i="5"/>
  <c r="E49" i="5" s="1"/>
  <c r="AM91" i="2"/>
  <c r="AM104" i="2"/>
  <c r="E100" i="7"/>
  <c r="E101" i="7" s="1"/>
  <c r="AM101" i="2"/>
  <c r="AM105" i="2"/>
  <c r="H50" i="7"/>
  <c r="B50" i="7"/>
  <c r="AM91" i="4"/>
  <c r="AM106" i="2"/>
  <c r="H100" i="6"/>
  <c r="H101" i="6" s="1"/>
  <c r="D100" i="6"/>
  <c r="D101" i="6" s="1"/>
  <c r="E100" i="6"/>
  <c r="E101" i="6" s="1"/>
  <c r="G100" i="6"/>
  <c r="G101" i="6" s="1"/>
  <c r="C100" i="6"/>
  <c r="C101" i="6" s="1"/>
  <c r="B100" i="6"/>
  <c r="B101" i="6" s="1"/>
  <c r="F100" i="6"/>
  <c r="F101" i="6" s="1"/>
  <c r="I100" i="6"/>
  <c r="I101" i="6" s="1"/>
  <c r="AQ37" i="21" l="1"/>
  <c r="AR37" i="21" s="1"/>
  <c r="AQ36" i="21"/>
  <c r="AR36" i="21" s="1"/>
  <c r="AQ32" i="21"/>
  <c r="AQ35" i="21"/>
  <c r="AQ39" i="21"/>
  <c r="AR39" i="21" s="1"/>
  <c r="AQ43" i="21"/>
  <c r="AR43" i="21" s="1"/>
  <c r="AR85" i="30"/>
  <c r="AR91" i="30"/>
  <c r="AR94" i="30"/>
  <c r="AO108" i="30"/>
  <c r="AR93" i="30" s="1"/>
  <c r="AR90" i="30"/>
  <c r="AR87" i="30"/>
  <c r="E48" i="4"/>
  <c r="E49" i="4" s="1"/>
  <c r="E50" i="4" s="1"/>
  <c r="AR34" i="25"/>
  <c r="AR35" i="25"/>
  <c r="AR40" i="25"/>
  <c r="AR41" i="25"/>
  <c r="AR32" i="19"/>
  <c r="AR34" i="19"/>
  <c r="AR43" i="19"/>
  <c r="AR104" i="32"/>
  <c r="AR41" i="19"/>
  <c r="AR42" i="19"/>
  <c r="AR98" i="32"/>
  <c r="C48" i="4"/>
  <c r="C49" i="4" s="1"/>
  <c r="F48" i="4"/>
  <c r="F49" i="4" s="1"/>
  <c r="F50" i="4" s="1"/>
  <c r="AR105" i="32"/>
  <c r="D48" i="4"/>
  <c r="D49" i="4" s="1"/>
  <c r="D50" i="4" s="1"/>
  <c r="AR103" i="32"/>
  <c r="AR94" i="32"/>
  <c r="AR93" i="32"/>
  <c r="AR100" i="32"/>
  <c r="AR92" i="32"/>
  <c r="AR107" i="32"/>
  <c r="AO108" i="26"/>
  <c r="AR92" i="26" s="1"/>
  <c r="AR85" i="26"/>
  <c r="AR99" i="32"/>
  <c r="AO44" i="26"/>
  <c r="AR34" i="26" s="1"/>
  <c r="AR97" i="32"/>
  <c r="AR96" i="32"/>
  <c r="AR84" i="32"/>
  <c r="AR89" i="32"/>
  <c r="AR106" i="32"/>
  <c r="AR85" i="32"/>
  <c r="AR87" i="32"/>
  <c r="AR88" i="32"/>
  <c r="AR33" i="26"/>
  <c r="AR107" i="27"/>
  <c r="AR101" i="32"/>
  <c r="AQ89" i="21"/>
  <c r="AQ104" i="21"/>
  <c r="AQ85" i="21"/>
  <c r="AO86" i="21"/>
  <c r="AO94" i="21"/>
  <c r="AQ96" i="21"/>
  <c r="AO102" i="21"/>
  <c r="AQ93" i="21"/>
  <c r="AQ90" i="21"/>
  <c r="AO95" i="21"/>
  <c r="AO93" i="21"/>
  <c r="AQ95" i="21"/>
  <c r="AQ92" i="21"/>
  <c r="AR92" i="21" s="1"/>
  <c r="AQ97" i="21"/>
  <c r="AQ86" i="21"/>
  <c r="AQ102" i="21"/>
  <c r="AO99" i="21"/>
  <c r="AQ98" i="21"/>
  <c r="AO85" i="21"/>
  <c r="AO84" i="21"/>
  <c r="AQ99" i="21"/>
  <c r="AQ88" i="21"/>
  <c r="AQ94" i="21"/>
  <c r="AQ84" i="21"/>
  <c r="AO88" i="21"/>
  <c r="AQ105" i="21"/>
  <c r="AQ103" i="21"/>
  <c r="AQ107" i="21"/>
  <c r="AO106" i="21"/>
  <c r="AQ101" i="21"/>
  <c r="AO105" i="21"/>
  <c r="AO96" i="21"/>
  <c r="AQ91" i="21"/>
  <c r="AR91" i="21" s="1"/>
  <c r="AQ106" i="21"/>
  <c r="AO100" i="21"/>
  <c r="AO98" i="21"/>
  <c r="AO104" i="21"/>
  <c r="AO90" i="21"/>
  <c r="AQ100" i="21"/>
  <c r="AO97" i="21"/>
  <c r="AQ87" i="21"/>
  <c r="AO107" i="21"/>
  <c r="AO89" i="21"/>
  <c r="AO103" i="21"/>
  <c r="AO87" i="21"/>
  <c r="AO101" i="21"/>
  <c r="AR91" i="27"/>
  <c r="AR84" i="27"/>
  <c r="AR102" i="32"/>
  <c r="AR86" i="32"/>
  <c r="AR85" i="27"/>
  <c r="AR99" i="27"/>
  <c r="AR96" i="27"/>
  <c r="AR102" i="27"/>
  <c r="AR86" i="27"/>
  <c r="AR88" i="27"/>
  <c r="AR90" i="27"/>
  <c r="AR105" i="27"/>
  <c r="AR101" i="27"/>
  <c r="AO44" i="29"/>
  <c r="AR38" i="29" s="1"/>
  <c r="AR87" i="27"/>
  <c r="AR104" i="27"/>
  <c r="AR89" i="27"/>
  <c r="AR106" i="27"/>
  <c r="AO108" i="25"/>
  <c r="AR93" i="25" s="1"/>
  <c r="AR97" i="27"/>
  <c r="AR89" i="25"/>
  <c r="AR105" i="25"/>
  <c r="AR100" i="27"/>
  <c r="AR103" i="27"/>
  <c r="AR42" i="21"/>
  <c r="AR34" i="21"/>
  <c r="AR35" i="21"/>
  <c r="AQ32" i="10"/>
  <c r="AQ37" i="10"/>
  <c r="AO38" i="10"/>
  <c r="AQ38" i="10"/>
  <c r="AQ33" i="10"/>
  <c r="AO33" i="10"/>
  <c r="AO36" i="10"/>
  <c r="AO37" i="10"/>
  <c r="AO43" i="10"/>
  <c r="AQ43" i="10"/>
  <c r="AQ36" i="10"/>
  <c r="AQ40" i="10"/>
  <c r="AR40" i="10" s="1"/>
  <c r="AQ35" i="10"/>
  <c r="AO35" i="10"/>
  <c r="AQ42" i="10"/>
  <c r="AR42" i="10" s="1"/>
  <c r="AQ41" i="10"/>
  <c r="AR41" i="10" s="1"/>
  <c r="AQ39" i="10"/>
  <c r="AR39" i="10" s="1"/>
  <c r="AO32" i="10"/>
  <c r="AQ34" i="10"/>
  <c r="AO34" i="10"/>
  <c r="F102" i="8"/>
  <c r="I102" i="8"/>
  <c r="E102" i="10"/>
  <c r="F102" i="10"/>
  <c r="I102" i="10"/>
  <c r="AN84" i="10"/>
  <c r="D102" i="8"/>
  <c r="AO86" i="8" s="1"/>
  <c r="G102" i="6"/>
  <c r="AQ106" i="11"/>
  <c r="AO86" i="11"/>
  <c r="AO95" i="11"/>
  <c r="AO96" i="11"/>
  <c r="AO88" i="11"/>
  <c r="AQ103" i="11"/>
  <c r="AO103" i="11"/>
  <c r="AQ85" i="11"/>
  <c r="AO97" i="11"/>
  <c r="AO84" i="11"/>
  <c r="AQ107" i="11"/>
  <c r="AQ98" i="11"/>
  <c r="AR98" i="11" s="1"/>
  <c r="AQ95" i="11"/>
  <c r="AQ104" i="11"/>
  <c r="AQ93" i="11"/>
  <c r="AO93" i="11"/>
  <c r="AQ91" i="11"/>
  <c r="AO107" i="11"/>
  <c r="AQ105" i="11"/>
  <c r="AQ92" i="11"/>
  <c r="AQ84" i="11"/>
  <c r="AQ96" i="11"/>
  <c r="AQ94" i="11"/>
  <c r="AQ90" i="11"/>
  <c r="AO85" i="11"/>
  <c r="AO89" i="11"/>
  <c r="AQ99" i="11"/>
  <c r="AR99" i="11" s="1"/>
  <c r="AQ88" i="11"/>
  <c r="AQ101" i="11"/>
  <c r="AR101" i="11" s="1"/>
  <c r="AO87" i="11"/>
  <c r="AO91" i="11"/>
  <c r="AO94" i="11"/>
  <c r="AO102" i="11"/>
  <c r="AO104" i="11"/>
  <c r="AQ102" i="11"/>
  <c r="AO92" i="11"/>
  <c r="AQ87" i="11"/>
  <c r="AQ97" i="11"/>
  <c r="AQ89" i="11"/>
  <c r="AO90" i="11"/>
  <c r="AO105" i="11"/>
  <c r="AQ86" i="11"/>
  <c r="AO106" i="11"/>
  <c r="AQ100" i="11"/>
  <c r="AR100" i="11" s="1"/>
  <c r="G50" i="8"/>
  <c r="G102" i="8"/>
  <c r="G50" i="4"/>
  <c r="G102" i="7"/>
  <c r="AN84" i="8"/>
  <c r="C102" i="8"/>
  <c r="G50" i="5"/>
  <c r="F102" i="6"/>
  <c r="AO32" i="11"/>
  <c r="AQ40" i="11"/>
  <c r="AO40" i="11"/>
  <c r="AQ33" i="11"/>
  <c r="AQ34" i="11"/>
  <c r="AO34" i="11"/>
  <c r="AQ37" i="11"/>
  <c r="AR37" i="11" s="1"/>
  <c r="AQ41" i="11"/>
  <c r="AO35" i="11"/>
  <c r="AQ36" i="11"/>
  <c r="AR36" i="11" s="1"/>
  <c r="AQ42" i="11"/>
  <c r="AQ35" i="11"/>
  <c r="AO43" i="11"/>
  <c r="AQ39" i="11"/>
  <c r="AR39" i="11" s="1"/>
  <c r="AQ32" i="11"/>
  <c r="AO42" i="11"/>
  <c r="AQ38" i="11"/>
  <c r="AR38" i="11" s="1"/>
  <c r="AO33" i="11"/>
  <c r="AQ43" i="11"/>
  <c r="AO41" i="11"/>
  <c r="F102" i="7"/>
  <c r="E102" i="8"/>
  <c r="B102" i="8"/>
  <c r="F48" i="2"/>
  <c r="F49" i="2" s="1"/>
  <c r="D102" i="9"/>
  <c r="D102" i="7"/>
  <c r="C50" i="9"/>
  <c r="D50" i="5"/>
  <c r="C50" i="8"/>
  <c r="C102" i="6"/>
  <c r="H100" i="5"/>
  <c r="H101" i="5" s="1"/>
  <c r="H102" i="5" s="1"/>
  <c r="AO85" i="8"/>
  <c r="I100" i="5"/>
  <c r="I101" i="5" s="1"/>
  <c r="C100" i="5"/>
  <c r="C101" i="5" s="1"/>
  <c r="D100" i="5"/>
  <c r="D101" i="5" s="1"/>
  <c r="B100" i="5"/>
  <c r="B101" i="5" s="1"/>
  <c r="G100" i="5"/>
  <c r="G101" i="5" s="1"/>
  <c r="F100" i="5"/>
  <c r="F101" i="5" s="1"/>
  <c r="E100" i="5"/>
  <c r="E101" i="5" s="1"/>
  <c r="C50" i="5"/>
  <c r="AO34" i="5" s="1"/>
  <c r="C102" i="7"/>
  <c r="G48" i="2"/>
  <c r="G49" i="2" s="1"/>
  <c r="G102" i="9"/>
  <c r="G50" i="9"/>
  <c r="E48" i="2"/>
  <c r="E49" i="2" s="1"/>
  <c r="AO44" i="6"/>
  <c r="AR35" i="6" s="1"/>
  <c r="B48" i="2"/>
  <c r="B49" i="2" s="1"/>
  <c r="C48" i="2"/>
  <c r="C49" i="2" s="1"/>
  <c r="B102" i="7"/>
  <c r="B50" i="9"/>
  <c r="C102" i="9"/>
  <c r="H48" i="2"/>
  <c r="H49" i="2" s="1"/>
  <c r="D48" i="2"/>
  <c r="D49" i="2" s="1"/>
  <c r="AO35" i="7"/>
  <c r="AO36" i="7"/>
  <c r="AO34" i="7"/>
  <c r="AR40" i="6"/>
  <c r="AR42" i="6"/>
  <c r="F50" i="9"/>
  <c r="H50" i="9"/>
  <c r="D50" i="9"/>
  <c r="AN32" i="9"/>
  <c r="E50" i="9"/>
  <c r="F102" i="9"/>
  <c r="B102" i="9"/>
  <c r="I102" i="9"/>
  <c r="AN84" i="9"/>
  <c r="H100" i="4"/>
  <c r="H101" i="4" s="1"/>
  <c r="H102" i="4" s="1"/>
  <c r="E102" i="9"/>
  <c r="H100" i="2"/>
  <c r="H101" i="2" s="1"/>
  <c r="H102" i="2" s="1"/>
  <c r="H50" i="5"/>
  <c r="D100" i="2"/>
  <c r="D101" i="2" s="1"/>
  <c r="F100" i="4"/>
  <c r="F101" i="4" s="1"/>
  <c r="F50" i="8"/>
  <c r="H22" i="40"/>
  <c r="O21" i="45" s="1"/>
  <c r="E22" i="40"/>
  <c r="E100" i="2"/>
  <c r="E101" i="2" s="1"/>
  <c r="AN84" i="7"/>
  <c r="I102" i="7"/>
  <c r="I100" i="2"/>
  <c r="I101" i="2" s="1"/>
  <c r="E50" i="5"/>
  <c r="H50" i="4"/>
  <c r="B50" i="4"/>
  <c r="B100" i="2"/>
  <c r="B101" i="2" s="1"/>
  <c r="G100" i="4"/>
  <c r="G101" i="4" s="1"/>
  <c r="E102" i="7"/>
  <c r="F100" i="2"/>
  <c r="F101" i="2" s="1"/>
  <c r="D100" i="4"/>
  <c r="D101" i="4" s="1"/>
  <c r="AN32" i="5"/>
  <c r="D50" i="8"/>
  <c r="AN32" i="4"/>
  <c r="B50" i="8"/>
  <c r="H50" i="8"/>
  <c r="G100" i="2"/>
  <c r="G101" i="2" s="1"/>
  <c r="C100" i="4"/>
  <c r="C101" i="4" s="1"/>
  <c r="E100" i="4"/>
  <c r="E101" i="4" s="1"/>
  <c r="F50" i="5"/>
  <c r="C100" i="2"/>
  <c r="C101" i="2" s="1"/>
  <c r="I100" i="4"/>
  <c r="I101" i="4" s="1"/>
  <c r="AN32" i="8"/>
  <c r="C50" i="4"/>
  <c r="E21" i="39"/>
  <c r="H23" i="39"/>
  <c r="G20" i="45" s="1"/>
  <c r="B100" i="4"/>
  <c r="B101" i="4" s="1"/>
  <c r="G23" i="40"/>
  <c r="F23" i="40" s="1"/>
  <c r="D24" i="40"/>
  <c r="AQ40" i="7"/>
  <c r="AQ42" i="7"/>
  <c r="AQ41" i="7"/>
  <c r="AQ39" i="7"/>
  <c r="AQ43" i="7"/>
  <c r="AQ35" i="7"/>
  <c r="AQ37" i="7"/>
  <c r="AQ38" i="7"/>
  <c r="AQ34" i="7"/>
  <c r="AQ33" i="7"/>
  <c r="AR33" i="7" s="1"/>
  <c r="AQ32" i="7"/>
  <c r="AQ36" i="7"/>
  <c r="AO39" i="7"/>
  <c r="AO40" i="7"/>
  <c r="AO38" i="7"/>
  <c r="AO43" i="7"/>
  <c r="AO41" i="7"/>
  <c r="AO37" i="7"/>
  <c r="AO32" i="7"/>
  <c r="AO42" i="7"/>
  <c r="E50" i="8"/>
  <c r="G22" i="39"/>
  <c r="F22" i="39" s="1"/>
  <c r="D23" i="39"/>
  <c r="D102" i="6"/>
  <c r="H102" i="6"/>
  <c r="B102" i="6"/>
  <c r="AN84" i="6"/>
  <c r="I102" i="6"/>
  <c r="E102" i="6"/>
  <c r="AH9" i="33"/>
  <c r="AO44" i="21" l="1"/>
  <c r="AR33" i="21" s="1"/>
  <c r="AR92" i="30"/>
  <c r="AR107" i="30"/>
  <c r="AR86" i="30"/>
  <c r="AR84" i="30"/>
  <c r="AR89" i="30"/>
  <c r="AR88" i="30"/>
  <c r="AR32" i="21"/>
  <c r="AR41" i="26"/>
  <c r="AR95" i="26"/>
  <c r="AR103" i="26"/>
  <c r="AR43" i="26"/>
  <c r="AR96" i="26"/>
  <c r="AR93" i="26"/>
  <c r="AR107" i="26"/>
  <c r="AR88" i="26"/>
  <c r="AR106" i="26"/>
  <c r="AR91" i="26"/>
  <c r="AR90" i="26"/>
  <c r="AR89" i="26"/>
  <c r="AR94" i="26"/>
  <c r="AR87" i="26"/>
  <c r="AR86" i="26"/>
  <c r="AR42" i="26"/>
  <c r="AR104" i="26"/>
  <c r="AR32" i="26"/>
  <c r="AR84" i="26"/>
  <c r="AR105" i="26"/>
  <c r="AR107" i="25"/>
  <c r="AR42" i="29"/>
  <c r="AR100" i="25"/>
  <c r="AR90" i="25"/>
  <c r="AR94" i="25"/>
  <c r="AO108" i="21"/>
  <c r="AR88" i="21" s="1"/>
  <c r="AR84" i="25"/>
  <c r="AR41" i="29"/>
  <c r="AR87" i="25"/>
  <c r="AR86" i="25"/>
  <c r="AR85" i="25"/>
  <c r="AR40" i="29"/>
  <c r="AR92" i="25"/>
  <c r="AR95" i="25"/>
  <c r="AR37" i="29"/>
  <c r="AR39" i="29"/>
  <c r="AR91" i="25"/>
  <c r="AR106" i="25"/>
  <c r="AR36" i="29"/>
  <c r="AR101" i="25"/>
  <c r="AR102" i="25"/>
  <c r="AR88" i="25"/>
  <c r="AR104" i="25"/>
  <c r="AR43" i="29"/>
  <c r="AR103" i="25"/>
  <c r="AQ106" i="8"/>
  <c r="AQ85" i="8"/>
  <c r="AQ93" i="8"/>
  <c r="AQ99" i="10"/>
  <c r="AQ94" i="8"/>
  <c r="AO44" i="10"/>
  <c r="AR33" i="10" s="1"/>
  <c r="AO90" i="8"/>
  <c r="AO106" i="8"/>
  <c r="AQ89" i="8"/>
  <c r="AO100" i="10"/>
  <c r="AO92" i="8"/>
  <c r="F50" i="2"/>
  <c r="AO97" i="8"/>
  <c r="AQ88" i="8"/>
  <c r="AR88" i="8" s="1"/>
  <c r="AQ96" i="8"/>
  <c r="AO93" i="8"/>
  <c r="AO102" i="8"/>
  <c r="AQ97" i="8"/>
  <c r="AO104" i="10"/>
  <c r="AQ98" i="8"/>
  <c r="AQ100" i="8"/>
  <c r="AQ84" i="8"/>
  <c r="AO95" i="8"/>
  <c r="AO101" i="8"/>
  <c r="AQ107" i="10"/>
  <c r="AO84" i="8"/>
  <c r="AO103" i="8"/>
  <c r="AQ104" i="8"/>
  <c r="AO100" i="8"/>
  <c r="AO105" i="10"/>
  <c r="AO98" i="8"/>
  <c r="AQ92" i="8"/>
  <c r="AO85" i="10"/>
  <c r="AQ84" i="10"/>
  <c r="AQ101" i="10"/>
  <c r="AO96" i="8"/>
  <c r="AQ99" i="8"/>
  <c r="AO89" i="10"/>
  <c r="AO91" i="8"/>
  <c r="AO94" i="8"/>
  <c r="AO88" i="10"/>
  <c r="AQ106" i="10"/>
  <c r="AQ105" i="10"/>
  <c r="AO99" i="10"/>
  <c r="AO101" i="10"/>
  <c r="AQ100" i="10"/>
  <c r="AO96" i="10"/>
  <c r="AQ104" i="10"/>
  <c r="AO107" i="10"/>
  <c r="AQ98" i="10"/>
  <c r="AO95" i="10"/>
  <c r="AQ97" i="10"/>
  <c r="AQ102" i="10"/>
  <c r="AQ93" i="10"/>
  <c r="AR93" i="10" s="1"/>
  <c r="AO106" i="10"/>
  <c r="AO84" i="10"/>
  <c r="AQ92" i="10"/>
  <c r="AR92" i="10" s="1"/>
  <c r="AQ96" i="10"/>
  <c r="AO97" i="10"/>
  <c r="AQ88" i="10"/>
  <c r="AO103" i="10"/>
  <c r="AO90" i="10"/>
  <c r="AQ91" i="10"/>
  <c r="AR91" i="10" s="1"/>
  <c r="AQ95" i="10"/>
  <c r="AO98" i="10"/>
  <c r="AQ89" i="10"/>
  <c r="AQ94" i="10"/>
  <c r="AR94" i="10" s="1"/>
  <c r="AQ86" i="10"/>
  <c r="AQ103" i="10"/>
  <c r="AO87" i="10"/>
  <c r="AQ87" i="10"/>
  <c r="AO102" i="10"/>
  <c r="AQ85" i="10"/>
  <c r="AO86" i="10"/>
  <c r="AQ90" i="10"/>
  <c r="G102" i="2"/>
  <c r="AO89" i="8"/>
  <c r="AQ87" i="8"/>
  <c r="AR87" i="8" s="1"/>
  <c r="AO107" i="8"/>
  <c r="AQ105" i="8"/>
  <c r="AQ95" i="8"/>
  <c r="AR86" i="11"/>
  <c r="AO108" i="11"/>
  <c r="AR84" i="11" s="1"/>
  <c r="AQ86" i="8"/>
  <c r="AQ107" i="8"/>
  <c r="AR89" i="11"/>
  <c r="AR94" i="11"/>
  <c r="AR96" i="11"/>
  <c r="AR104" i="11"/>
  <c r="AO91" i="7"/>
  <c r="AR87" i="11"/>
  <c r="AR95" i="11"/>
  <c r="AR92" i="11"/>
  <c r="G50" i="2"/>
  <c r="AO105" i="7"/>
  <c r="G102" i="4"/>
  <c r="F102" i="5"/>
  <c r="G102" i="5"/>
  <c r="AQ91" i="8"/>
  <c r="AQ101" i="8"/>
  <c r="AR36" i="6"/>
  <c r="AH10" i="33" s="1"/>
  <c r="F102" i="4"/>
  <c r="AR33" i="6"/>
  <c r="AO94" i="7"/>
  <c r="AQ103" i="8"/>
  <c r="AO44" i="11"/>
  <c r="AR42" i="11" s="1"/>
  <c r="E102" i="5"/>
  <c r="AO103" i="7"/>
  <c r="D50" i="2"/>
  <c r="E50" i="2"/>
  <c r="AO104" i="8"/>
  <c r="AO99" i="8"/>
  <c r="AO105" i="8"/>
  <c r="AQ90" i="8"/>
  <c r="AQ102" i="8"/>
  <c r="AR34" i="6"/>
  <c r="AO42" i="5"/>
  <c r="C50" i="2"/>
  <c r="D102" i="5"/>
  <c r="AO35" i="5"/>
  <c r="AR37" i="6"/>
  <c r="AH11" i="33" s="1"/>
  <c r="AR39" i="6"/>
  <c r="AR32" i="6"/>
  <c r="AO36" i="5"/>
  <c r="C102" i="5"/>
  <c r="AO106" i="7"/>
  <c r="C102" i="2"/>
  <c r="AO102" i="7"/>
  <c r="AO33" i="8"/>
  <c r="AO34" i="8"/>
  <c r="AR43" i="6"/>
  <c r="AR38" i="6"/>
  <c r="AH12" i="33" s="1"/>
  <c r="AO97" i="7"/>
  <c r="AO92" i="7"/>
  <c r="B102" i="5"/>
  <c r="AN84" i="5"/>
  <c r="I102" i="5"/>
  <c r="H50" i="2"/>
  <c r="B50" i="2"/>
  <c r="AO98" i="6"/>
  <c r="AO97" i="6"/>
  <c r="B102" i="4"/>
  <c r="AN32" i="2"/>
  <c r="AO34" i="9"/>
  <c r="AO32" i="9"/>
  <c r="AO87" i="7"/>
  <c r="AO86" i="7"/>
  <c r="AO88" i="7"/>
  <c r="AO107" i="7"/>
  <c r="AO86" i="9"/>
  <c r="AO84" i="9"/>
  <c r="AQ94" i="7"/>
  <c r="AQ84" i="7"/>
  <c r="AQ92" i="7"/>
  <c r="AO35" i="9"/>
  <c r="AQ104" i="7"/>
  <c r="AQ98" i="7"/>
  <c r="AO38" i="9"/>
  <c r="AQ33" i="9"/>
  <c r="AR33" i="9" s="1"/>
  <c r="AQ90" i="7"/>
  <c r="AQ37" i="9"/>
  <c r="AO39" i="9"/>
  <c r="AQ100" i="7"/>
  <c r="AQ36" i="9"/>
  <c r="AQ40" i="9"/>
  <c r="AQ102" i="7"/>
  <c r="AQ43" i="9"/>
  <c r="AQ35" i="9"/>
  <c r="AO43" i="9"/>
  <c r="AQ93" i="7"/>
  <c r="AO42" i="9"/>
  <c r="AQ99" i="7"/>
  <c r="AQ103" i="7"/>
  <c r="AQ91" i="7"/>
  <c r="AQ39" i="9"/>
  <c r="AQ89" i="7"/>
  <c r="AO41" i="9"/>
  <c r="AQ42" i="9"/>
  <c r="AQ41" i="9"/>
  <c r="AO37" i="9"/>
  <c r="AQ32" i="9"/>
  <c r="AQ38" i="9"/>
  <c r="AQ87" i="7"/>
  <c r="AO36" i="9"/>
  <c r="AQ34" i="9"/>
  <c r="AO40" i="9"/>
  <c r="F12" i="35"/>
  <c r="F11" i="35"/>
  <c r="F9" i="35"/>
  <c r="F10" i="35"/>
  <c r="AQ101" i="7"/>
  <c r="AQ96" i="7"/>
  <c r="AQ95" i="7"/>
  <c r="AO105" i="9"/>
  <c r="AO100" i="9"/>
  <c r="AO94" i="9"/>
  <c r="AQ92" i="9"/>
  <c r="AQ91" i="9"/>
  <c r="AO93" i="9"/>
  <c r="AO107" i="9"/>
  <c r="AQ85" i="9"/>
  <c r="AR85" i="9" s="1"/>
  <c r="AQ103" i="9"/>
  <c r="AQ97" i="9"/>
  <c r="AO102" i="9"/>
  <c r="AO89" i="9"/>
  <c r="AQ99" i="9"/>
  <c r="AQ90" i="9"/>
  <c r="AQ88" i="9"/>
  <c r="AQ105" i="9"/>
  <c r="AQ96" i="9"/>
  <c r="AO90" i="9"/>
  <c r="AO99" i="9"/>
  <c r="AO95" i="9"/>
  <c r="AQ84" i="9"/>
  <c r="AQ101" i="9"/>
  <c r="AO88" i="9"/>
  <c r="AO96" i="9"/>
  <c r="AO87" i="9"/>
  <c r="AQ98" i="9"/>
  <c r="AQ86" i="9"/>
  <c r="AQ89" i="9"/>
  <c r="AQ95" i="9"/>
  <c r="AO101" i="9"/>
  <c r="AO92" i="9"/>
  <c r="AO91" i="9"/>
  <c r="AQ107" i="9"/>
  <c r="AQ104" i="9"/>
  <c r="AQ87" i="9"/>
  <c r="AQ100" i="9"/>
  <c r="AQ106" i="9"/>
  <c r="AO106" i="9"/>
  <c r="AO103" i="9"/>
  <c r="AQ94" i="9"/>
  <c r="AQ93" i="9"/>
  <c r="AQ102" i="9"/>
  <c r="AO98" i="9"/>
  <c r="AO104" i="9"/>
  <c r="AO97" i="9"/>
  <c r="AQ88" i="7"/>
  <c r="AQ105" i="7"/>
  <c r="AQ86" i="7"/>
  <c r="B102" i="2"/>
  <c r="AQ107" i="7"/>
  <c r="AQ85" i="7"/>
  <c r="AR85" i="7" s="1"/>
  <c r="AQ106" i="7"/>
  <c r="AQ97" i="7"/>
  <c r="AQ39" i="5"/>
  <c r="AQ35" i="5"/>
  <c r="AQ40" i="5"/>
  <c r="AO38" i="5"/>
  <c r="AQ38" i="5"/>
  <c r="AQ42" i="5"/>
  <c r="AO89" i="7"/>
  <c r="AO84" i="7"/>
  <c r="E102" i="4"/>
  <c r="C102" i="4"/>
  <c r="AQ33" i="4"/>
  <c r="AQ32" i="4"/>
  <c r="AQ42" i="4"/>
  <c r="AQ38" i="4"/>
  <c r="AQ37" i="4"/>
  <c r="AQ41" i="4"/>
  <c r="AQ39" i="4"/>
  <c r="AQ34" i="4"/>
  <c r="AQ35" i="4"/>
  <c r="AQ43" i="4"/>
  <c r="AQ36" i="4"/>
  <c r="AQ40" i="4"/>
  <c r="AR40" i="4" s="1"/>
  <c r="AO34" i="4"/>
  <c r="AO39" i="4"/>
  <c r="AO42" i="4"/>
  <c r="AO36" i="4"/>
  <c r="AO33" i="4"/>
  <c r="AO38" i="4"/>
  <c r="AO37" i="4"/>
  <c r="AO41" i="4"/>
  <c r="AO32" i="4"/>
  <c r="AO43" i="4"/>
  <c r="AO35" i="4"/>
  <c r="AO40" i="5"/>
  <c r="AQ36" i="5"/>
  <c r="AN84" i="2"/>
  <c r="I102" i="2"/>
  <c r="G24" i="40"/>
  <c r="F24" i="40" s="1"/>
  <c r="D25" i="40"/>
  <c r="AO41" i="5"/>
  <c r="AQ41" i="5"/>
  <c r="AO100" i="7"/>
  <c r="AO95" i="7"/>
  <c r="H21" i="40"/>
  <c r="O22" i="45" s="1"/>
  <c r="E23" i="40"/>
  <c r="AO43" i="5"/>
  <c r="AQ37" i="5"/>
  <c r="E102" i="2"/>
  <c r="D24" i="39"/>
  <c r="G23" i="39"/>
  <c r="F23" i="39" s="1"/>
  <c r="AO98" i="7"/>
  <c r="AO90" i="7"/>
  <c r="AO96" i="7"/>
  <c r="AQ34" i="8"/>
  <c r="AQ39" i="8"/>
  <c r="AQ35" i="8"/>
  <c r="AR35" i="8" s="1"/>
  <c r="AQ43" i="8"/>
  <c r="AQ32" i="8"/>
  <c r="AQ37" i="8"/>
  <c r="AQ41" i="8"/>
  <c r="AQ42" i="8"/>
  <c r="AQ36" i="8"/>
  <c r="AR36" i="8" s="1"/>
  <c r="AQ33" i="8"/>
  <c r="AQ38" i="8"/>
  <c r="AQ40" i="8"/>
  <c r="AO42" i="8"/>
  <c r="AO43" i="8"/>
  <c r="AO38" i="8"/>
  <c r="AO40" i="8"/>
  <c r="AO37" i="8"/>
  <c r="AO39" i="8"/>
  <c r="AO32" i="8"/>
  <c r="AO41" i="8"/>
  <c r="AO37" i="5"/>
  <c r="AQ32" i="5"/>
  <c r="D102" i="2"/>
  <c r="H22" i="39"/>
  <c r="G21" i="45" s="1"/>
  <c r="E22" i="39"/>
  <c r="AO93" i="7"/>
  <c r="AO99" i="7"/>
  <c r="D102" i="4"/>
  <c r="AQ33" i="5"/>
  <c r="AR33" i="5" s="1"/>
  <c r="AQ43" i="5"/>
  <c r="AO101" i="7"/>
  <c r="AO104" i="7"/>
  <c r="AO44" i="7"/>
  <c r="AR39" i="7" s="1"/>
  <c r="I102" i="4"/>
  <c r="AN84" i="4"/>
  <c r="F102" i="2"/>
  <c r="AO39" i="5"/>
  <c r="AQ34" i="5"/>
  <c r="AO95" i="6"/>
  <c r="AO92" i="6"/>
  <c r="AO91" i="6"/>
  <c r="AO93" i="6"/>
  <c r="AO96" i="6"/>
  <c r="AO90" i="6"/>
  <c r="AO100" i="6"/>
  <c r="AO101" i="6"/>
  <c r="AO94" i="6"/>
  <c r="AO102" i="6"/>
  <c r="AO89" i="6"/>
  <c r="AO107" i="6"/>
  <c r="AO105" i="6"/>
  <c r="AO84" i="6"/>
  <c r="AO106" i="6"/>
  <c r="AO87" i="6"/>
  <c r="AO104" i="6"/>
  <c r="AO85" i="6"/>
  <c r="AO103" i="6"/>
  <c r="AO88" i="6"/>
  <c r="AO86" i="6"/>
  <c r="AQ103" i="6"/>
  <c r="AQ85" i="6"/>
  <c r="AQ90" i="6"/>
  <c r="AQ94" i="6"/>
  <c r="AQ100" i="6"/>
  <c r="AQ87" i="6"/>
  <c r="AQ91" i="6"/>
  <c r="AQ95" i="6"/>
  <c r="AQ89" i="6"/>
  <c r="AQ98" i="6"/>
  <c r="AQ96" i="6"/>
  <c r="AQ97" i="6"/>
  <c r="AQ102" i="6"/>
  <c r="AQ107" i="6"/>
  <c r="AQ88" i="6"/>
  <c r="AQ104" i="6"/>
  <c r="AQ84" i="6"/>
  <c r="AQ93" i="6"/>
  <c r="AQ106" i="6"/>
  <c r="AQ92" i="6"/>
  <c r="AQ105" i="6"/>
  <c r="AQ101" i="6"/>
  <c r="AQ86" i="6"/>
  <c r="AQ99" i="6"/>
  <c r="AR99" i="6" s="1"/>
  <c r="AH7" i="33"/>
  <c r="AH6" i="33"/>
  <c r="AH15" i="33"/>
  <c r="AR105" i="21" l="1"/>
  <c r="AR86" i="21"/>
  <c r="AR107" i="21"/>
  <c r="AR100" i="21"/>
  <c r="AR89" i="21"/>
  <c r="AR87" i="21"/>
  <c r="AR85" i="21"/>
  <c r="AR93" i="21"/>
  <c r="AR84" i="21"/>
  <c r="AR99" i="21"/>
  <c r="AR104" i="21"/>
  <c r="AR95" i="21"/>
  <c r="AR94" i="21"/>
  <c r="AR103" i="21"/>
  <c r="AR101" i="21"/>
  <c r="AR98" i="21"/>
  <c r="AR102" i="21"/>
  <c r="AR90" i="21"/>
  <c r="AR106" i="21"/>
  <c r="AR96" i="21"/>
  <c r="AR97" i="21"/>
  <c r="AR38" i="10"/>
  <c r="AR35" i="10"/>
  <c r="AR36" i="10"/>
  <c r="AR34" i="10"/>
  <c r="AR37" i="10"/>
  <c r="AR43" i="10"/>
  <c r="AR32" i="10"/>
  <c r="AO108" i="8"/>
  <c r="AR104" i="8" s="1"/>
  <c r="AO108" i="10"/>
  <c r="AR105" i="10" s="1"/>
  <c r="AR103" i="11"/>
  <c r="AR85" i="11"/>
  <c r="AR90" i="11"/>
  <c r="AR107" i="11"/>
  <c r="AR97" i="11"/>
  <c r="AR106" i="11"/>
  <c r="AR105" i="11"/>
  <c r="AR88" i="11"/>
  <c r="AR93" i="11"/>
  <c r="AR91" i="11"/>
  <c r="AR102" i="11"/>
  <c r="AO105" i="4"/>
  <c r="AR43" i="11"/>
  <c r="AR32" i="11"/>
  <c r="AQ42" i="2"/>
  <c r="AR35" i="11"/>
  <c r="AR33" i="11"/>
  <c r="AR34" i="11"/>
  <c r="AR41" i="11"/>
  <c r="AR40" i="11"/>
  <c r="AQ36" i="2"/>
  <c r="AQ43" i="2"/>
  <c r="AO107" i="5"/>
  <c r="AQ39" i="2"/>
  <c r="AR85" i="8"/>
  <c r="AQ40" i="2"/>
  <c r="AQ34" i="2"/>
  <c r="AR86" i="8"/>
  <c r="AO98" i="5"/>
  <c r="AO96" i="5"/>
  <c r="AO87" i="5"/>
  <c r="AO88" i="5"/>
  <c r="AQ105" i="5"/>
  <c r="AQ98" i="5"/>
  <c r="AQ88" i="5"/>
  <c r="AO89" i="5"/>
  <c r="AQ101" i="5"/>
  <c r="AO93" i="5"/>
  <c r="AO101" i="5"/>
  <c r="AQ89" i="5"/>
  <c r="AO105" i="5"/>
  <c r="AO91" i="5"/>
  <c r="AO92" i="5"/>
  <c r="AQ90" i="5"/>
  <c r="AO102" i="5"/>
  <c r="AQ95" i="5"/>
  <c r="AQ102" i="5"/>
  <c r="AQ103" i="5"/>
  <c r="AQ86" i="5"/>
  <c r="AO95" i="5"/>
  <c r="AQ107" i="5"/>
  <c r="AQ106" i="5"/>
  <c r="AQ96" i="5"/>
  <c r="AQ92" i="5"/>
  <c r="AO90" i="5"/>
  <c r="AQ100" i="5"/>
  <c r="AQ87" i="5"/>
  <c r="AQ85" i="5"/>
  <c r="AR85" i="5" s="1"/>
  <c r="AQ104" i="5"/>
  <c r="AO86" i="5"/>
  <c r="AO106" i="5"/>
  <c r="AQ97" i="5"/>
  <c r="AO103" i="5"/>
  <c r="AO99" i="5"/>
  <c r="AQ91" i="5"/>
  <c r="AO100" i="5"/>
  <c r="AO94" i="5"/>
  <c r="AQ93" i="5"/>
  <c r="AQ99" i="5"/>
  <c r="AQ94" i="5"/>
  <c r="AO104" i="5"/>
  <c r="AQ84" i="5"/>
  <c r="AR84" i="5" s="1"/>
  <c r="AO97" i="5"/>
  <c r="AO103" i="4"/>
  <c r="AO99" i="4"/>
  <c r="AO90" i="2"/>
  <c r="AO87" i="2"/>
  <c r="AO88" i="2"/>
  <c r="AQ37" i="2"/>
  <c r="AR37" i="2" s="1"/>
  <c r="AQ33" i="2"/>
  <c r="AR34" i="7"/>
  <c r="AR36" i="7"/>
  <c r="AQ35" i="2"/>
  <c r="AQ38" i="2"/>
  <c r="AQ41" i="2"/>
  <c r="AQ32" i="2"/>
  <c r="AO35" i="2"/>
  <c r="AO38" i="2"/>
  <c r="AO42" i="2"/>
  <c r="AO33" i="2"/>
  <c r="AO34" i="2"/>
  <c r="AO41" i="2"/>
  <c r="AO43" i="2"/>
  <c r="AO40" i="2"/>
  <c r="AO36" i="2"/>
  <c r="AO32" i="2"/>
  <c r="AO39" i="2"/>
  <c r="AR35" i="7"/>
  <c r="AO44" i="9"/>
  <c r="AR41" i="9" s="1"/>
  <c r="AQ99" i="4"/>
  <c r="AR41" i="4"/>
  <c r="F15" i="35"/>
  <c r="F6" i="35"/>
  <c r="F7" i="35"/>
  <c r="M6" i="42"/>
  <c r="M6" i="41"/>
  <c r="AQ106" i="4"/>
  <c r="M8" i="41"/>
  <c r="M8" i="42"/>
  <c r="AO108" i="9"/>
  <c r="AR87" i="9" s="1"/>
  <c r="M7" i="42"/>
  <c r="M7" i="41"/>
  <c r="M9" i="41"/>
  <c r="M9" i="42"/>
  <c r="AQ101" i="2"/>
  <c r="AQ104" i="4"/>
  <c r="AQ90" i="4"/>
  <c r="AQ96" i="2"/>
  <c r="AO91" i="4"/>
  <c r="AO93" i="4"/>
  <c r="AO84" i="4"/>
  <c r="AQ103" i="4"/>
  <c r="AQ95" i="4"/>
  <c r="AQ105" i="4"/>
  <c r="AO100" i="2"/>
  <c r="AO94" i="2"/>
  <c r="AO92" i="2"/>
  <c r="AQ106" i="2"/>
  <c r="AQ84" i="2"/>
  <c r="AQ107" i="2"/>
  <c r="AR40" i="7"/>
  <c r="AO108" i="7"/>
  <c r="AR86" i="7" s="1"/>
  <c r="AO86" i="4"/>
  <c r="AO94" i="4"/>
  <c r="AO89" i="4"/>
  <c r="AQ98" i="4"/>
  <c r="AQ101" i="4"/>
  <c r="AR101" i="4" s="1"/>
  <c r="AQ102" i="4"/>
  <c r="AO97" i="2"/>
  <c r="AO104" i="2"/>
  <c r="AO105" i="2"/>
  <c r="AQ85" i="2"/>
  <c r="AQ98" i="2"/>
  <c r="AQ94" i="2"/>
  <c r="AO44" i="4"/>
  <c r="AR42" i="4" s="1"/>
  <c r="AR42" i="7"/>
  <c r="AQ87" i="4"/>
  <c r="AO95" i="2"/>
  <c r="AO101" i="2"/>
  <c r="AQ89" i="2"/>
  <c r="AR89" i="2" s="1"/>
  <c r="AQ105" i="2"/>
  <c r="AQ93" i="2"/>
  <c r="AO91" i="2"/>
  <c r="AO102" i="4"/>
  <c r="AO88" i="4"/>
  <c r="AO92" i="4"/>
  <c r="AO98" i="4"/>
  <c r="AQ86" i="4"/>
  <c r="AQ96" i="4"/>
  <c r="AQ88" i="4"/>
  <c r="AO99" i="2"/>
  <c r="AO102" i="2"/>
  <c r="AQ92" i="2"/>
  <c r="AQ95" i="2"/>
  <c r="AQ99" i="2"/>
  <c r="G25" i="40"/>
  <c r="F25" i="40" s="1"/>
  <c r="D26" i="40"/>
  <c r="AO107" i="2"/>
  <c r="AQ102" i="2"/>
  <c r="AO104" i="4"/>
  <c r="AQ93" i="4"/>
  <c r="AO107" i="4"/>
  <c r="AO90" i="4"/>
  <c r="AO96" i="4"/>
  <c r="AQ107" i="4"/>
  <c r="AQ84" i="4"/>
  <c r="AQ92" i="4"/>
  <c r="AO96" i="2"/>
  <c r="AO93" i="2"/>
  <c r="AQ104" i="2"/>
  <c r="AQ87" i="2"/>
  <c r="AQ103" i="2"/>
  <c r="H20" i="40"/>
  <c r="O23" i="45" s="1"/>
  <c r="E24" i="40"/>
  <c r="AR38" i="7"/>
  <c r="AO106" i="2"/>
  <c r="AQ100" i="2"/>
  <c r="AQ89" i="4"/>
  <c r="AR32" i="5"/>
  <c r="AO44" i="5"/>
  <c r="AR40" i="5" s="1"/>
  <c r="AO95" i="4"/>
  <c r="AO106" i="4"/>
  <c r="AQ91" i="4"/>
  <c r="AQ100" i="4"/>
  <c r="AQ94" i="4"/>
  <c r="AR41" i="7"/>
  <c r="AO44" i="8"/>
  <c r="AR40" i="8" s="1"/>
  <c r="H21" i="39"/>
  <c r="G22" i="45" s="1"/>
  <c r="E23" i="39"/>
  <c r="AO85" i="2"/>
  <c r="AO84" i="2"/>
  <c r="AQ90" i="2"/>
  <c r="AQ97" i="2"/>
  <c r="AQ86" i="2"/>
  <c r="AR37" i="7"/>
  <c r="AO97" i="4"/>
  <c r="AO100" i="4"/>
  <c r="AO87" i="4"/>
  <c r="AO85" i="4"/>
  <c r="AQ85" i="4"/>
  <c r="AQ97" i="4"/>
  <c r="AR32" i="7"/>
  <c r="AR43" i="7"/>
  <c r="D25" i="39"/>
  <c r="G24" i="39"/>
  <c r="F24" i="39" s="1"/>
  <c r="AO103" i="2"/>
  <c r="AO86" i="2"/>
  <c r="AO98" i="2"/>
  <c r="AQ88" i="2"/>
  <c r="AQ91" i="2"/>
  <c r="AO108" i="6"/>
  <c r="AR101" i="6" s="1"/>
  <c r="AH8" i="33"/>
  <c r="AH14" i="33"/>
  <c r="AH17" i="33"/>
  <c r="AH13" i="33"/>
  <c r="AH16" i="33"/>
  <c r="AR33" i="4" l="1"/>
  <c r="AR95" i="8"/>
  <c r="AR101" i="8"/>
  <c r="AR106" i="8"/>
  <c r="AR84" i="8"/>
  <c r="AR89" i="8"/>
  <c r="AR99" i="8"/>
  <c r="AR94" i="8"/>
  <c r="AR107" i="8"/>
  <c r="AR91" i="8"/>
  <c r="AR92" i="8"/>
  <c r="AR97" i="8"/>
  <c r="AR103" i="8"/>
  <c r="AR100" i="8"/>
  <c r="AR96" i="10"/>
  <c r="AR97" i="10"/>
  <c r="AR93" i="8"/>
  <c r="AR90" i="10"/>
  <c r="AR96" i="8"/>
  <c r="AR102" i="8"/>
  <c r="AR105" i="8"/>
  <c r="AR98" i="8"/>
  <c r="AR90" i="8"/>
  <c r="AR106" i="10"/>
  <c r="AR88" i="10"/>
  <c r="AR100" i="10"/>
  <c r="AR95" i="10"/>
  <c r="AR89" i="10"/>
  <c r="AR99" i="10"/>
  <c r="AR104" i="10"/>
  <c r="AR102" i="10"/>
  <c r="AR87" i="10"/>
  <c r="AR98" i="10"/>
  <c r="AR86" i="10"/>
  <c r="AR101" i="10"/>
  <c r="AR84" i="10"/>
  <c r="AR85" i="10"/>
  <c r="AR103" i="10"/>
  <c r="AR107" i="10"/>
  <c r="AR34" i="9"/>
  <c r="AR43" i="4"/>
  <c r="AR93" i="7"/>
  <c r="AO44" i="2"/>
  <c r="AR33" i="2" s="1"/>
  <c r="AR32" i="9"/>
  <c r="AR107" i="7"/>
  <c r="AR38" i="4"/>
  <c r="AR34" i="5"/>
  <c r="AR86" i="9"/>
  <c r="AO108" i="5"/>
  <c r="AR96" i="5" s="1"/>
  <c r="AR35" i="5"/>
  <c r="AR35" i="4"/>
  <c r="AR36" i="5"/>
  <c r="AR34" i="8"/>
  <c r="AR34" i="4"/>
  <c r="AR32" i="4"/>
  <c r="AR84" i="9"/>
  <c r="AR97" i="7"/>
  <c r="AR39" i="4"/>
  <c r="AR33" i="8"/>
  <c r="AR36" i="2"/>
  <c r="AR90" i="7"/>
  <c r="AR87" i="7"/>
  <c r="AR88" i="7"/>
  <c r="AR98" i="6"/>
  <c r="AR96" i="6"/>
  <c r="AR92" i="7"/>
  <c r="AR38" i="2"/>
  <c r="AR97" i="6"/>
  <c r="AR102" i="7"/>
  <c r="AR40" i="9"/>
  <c r="AR39" i="9"/>
  <c r="AR36" i="9"/>
  <c r="AR38" i="9"/>
  <c r="AR43" i="9"/>
  <c r="AR37" i="9"/>
  <c r="AR35" i="9"/>
  <c r="AR42" i="9"/>
  <c r="AR93" i="9"/>
  <c r="AR95" i="9"/>
  <c r="AR105" i="9"/>
  <c r="AR104" i="9"/>
  <c r="AR102" i="9"/>
  <c r="AR94" i="9"/>
  <c r="AR107" i="9"/>
  <c r="AR97" i="9"/>
  <c r="AR106" i="9"/>
  <c r="AR98" i="9"/>
  <c r="AR88" i="9"/>
  <c r="AR96" i="9"/>
  <c r="AR101" i="9"/>
  <c r="F14" i="35"/>
  <c r="F16" i="35"/>
  <c r="F8" i="35"/>
  <c r="F13" i="35"/>
  <c r="F17" i="35"/>
  <c r="C49" i="41"/>
  <c r="C47" i="41"/>
  <c r="C44" i="41"/>
  <c r="C50" i="41"/>
  <c r="C52" i="41"/>
  <c r="C41" i="41"/>
  <c r="C45" i="41"/>
  <c r="C48" i="41"/>
  <c r="C43" i="41"/>
  <c r="C46" i="41"/>
  <c r="C42" i="41"/>
  <c r="C51" i="41"/>
  <c r="C43" i="42"/>
  <c r="C42" i="42"/>
  <c r="C41" i="42"/>
  <c r="C45" i="42"/>
  <c r="C51" i="42"/>
  <c r="C46" i="42"/>
  <c r="C52" i="42"/>
  <c r="C48" i="42"/>
  <c r="C44" i="42"/>
  <c r="C49" i="42"/>
  <c r="C50" i="42"/>
  <c r="C47" i="42"/>
  <c r="C63" i="41"/>
  <c r="C60" i="41"/>
  <c r="C58" i="41"/>
  <c r="C64" i="41"/>
  <c r="C57" i="41"/>
  <c r="C61" i="41"/>
  <c r="C62" i="41"/>
  <c r="C59" i="41"/>
  <c r="C53" i="41"/>
  <c r="C56" i="41"/>
  <c r="C55" i="41"/>
  <c r="C54" i="41"/>
  <c r="C75" i="41"/>
  <c r="C68" i="41"/>
  <c r="C71" i="41"/>
  <c r="C70" i="41"/>
  <c r="C73" i="41"/>
  <c r="C69" i="41"/>
  <c r="C67" i="41"/>
  <c r="C74" i="41"/>
  <c r="C76" i="41"/>
  <c r="C65" i="41"/>
  <c r="C72" i="41"/>
  <c r="C66" i="41"/>
  <c r="AR92" i="9"/>
  <c r="AR103" i="9"/>
  <c r="C62" i="42"/>
  <c r="C56" i="42"/>
  <c r="C54" i="42"/>
  <c r="C63" i="42"/>
  <c r="C64" i="42"/>
  <c r="C53" i="42"/>
  <c r="C60" i="42"/>
  <c r="C61" i="42"/>
  <c r="C57" i="42"/>
  <c r="C59" i="42"/>
  <c r="C55" i="42"/>
  <c r="C58" i="42"/>
  <c r="AR91" i="9"/>
  <c r="AR89" i="9"/>
  <c r="M4" i="42"/>
  <c r="M4" i="41"/>
  <c r="C71" i="42"/>
  <c r="C66" i="42"/>
  <c r="C67" i="42"/>
  <c r="C68" i="42"/>
  <c r="C65" i="42"/>
  <c r="C72" i="42"/>
  <c r="C74" i="42"/>
  <c r="C76" i="42"/>
  <c r="C73" i="42"/>
  <c r="C70" i="42"/>
  <c r="C69" i="42"/>
  <c r="C75" i="42"/>
  <c r="C79" i="42"/>
  <c r="C85" i="42"/>
  <c r="C77" i="42"/>
  <c r="C80" i="42"/>
  <c r="C81" i="42"/>
  <c r="C82" i="42"/>
  <c r="C87" i="42"/>
  <c r="C84" i="42"/>
  <c r="C88" i="42"/>
  <c r="C78" i="42"/>
  <c r="C86" i="42"/>
  <c r="C83" i="42"/>
  <c r="AR100" i="9"/>
  <c r="M3" i="41"/>
  <c r="M3" i="42"/>
  <c r="C81" i="41"/>
  <c r="C79" i="41"/>
  <c r="C86" i="41"/>
  <c r="C88" i="41"/>
  <c r="C78" i="41"/>
  <c r="C83" i="41"/>
  <c r="C77" i="41"/>
  <c r="C80" i="41"/>
  <c r="C82" i="41"/>
  <c r="C85" i="41"/>
  <c r="C84" i="41"/>
  <c r="C87" i="41"/>
  <c r="AR90" i="9"/>
  <c r="AR99" i="9"/>
  <c r="M12" i="42"/>
  <c r="M12" i="41"/>
  <c r="AR38" i="5"/>
  <c r="G26" i="40"/>
  <c r="F26" i="40" s="1"/>
  <c r="D27" i="40"/>
  <c r="AR41" i="8"/>
  <c r="AR103" i="7"/>
  <c r="AR98" i="7"/>
  <c r="AR105" i="7"/>
  <c r="AR91" i="7"/>
  <c r="AR94" i="7"/>
  <c r="AR101" i="7"/>
  <c r="AO108" i="4"/>
  <c r="AR87" i="4" s="1"/>
  <c r="AO108" i="2"/>
  <c r="AR84" i="2" s="1"/>
  <c r="AR42" i="8"/>
  <c r="AR43" i="5"/>
  <c r="AR38" i="8"/>
  <c r="AR39" i="5"/>
  <c r="AR100" i="7"/>
  <c r="E24" i="39"/>
  <c r="H20" i="39"/>
  <c r="G23" i="45" s="1"/>
  <c r="AR42" i="5"/>
  <c r="AR39" i="8"/>
  <c r="AR99" i="7"/>
  <c r="AR95" i="7"/>
  <c r="G25" i="39"/>
  <c r="F25" i="39" s="1"/>
  <c r="D26" i="39"/>
  <c r="AR106" i="7"/>
  <c r="AR89" i="7"/>
  <c r="AR37" i="8"/>
  <c r="AR104" i="7"/>
  <c r="AR84" i="7"/>
  <c r="H19" i="40"/>
  <c r="O24" i="45" s="1"/>
  <c r="E25" i="40"/>
  <c r="AR43" i="8"/>
  <c r="AR32" i="8"/>
  <c r="AR41" i="5"/>
  <c r="AR36" i="4"/>
  <c r="AR37" i="5"/>
  <c r="AR37" i="4"/>
  <c r="AR96" i="7"/>
  <c r="AR92" i="6"/>
  <c r="AR94" i="6"/>
  <c r="AR84" i="6"/>
  <c r="AR104" i="6"/>
  <c r="AR105" i="6"/>
  <c r="AR100" i="6"/>
  <c r="AR91" i="6"/>
  <c r="AR89" i="6"/>
  <c r="AR86" i="6"/>
  <c r="AR88" i="6"/>
  <c r="AR102" i="6"/>
  <c r="AR93" i="6"/>
  <c r="AR103" i="6"/>
  <c r="AR106" i="6"/>
  <c r="AR107" i="6"/>
  <c r="AR87" i="6"/>
  <c r="AR95" i="6"/>
  <c r="AR90" i="6"/>
  <c r="AR85" i="6"/>
  <c r="AJ18" i="33"/>
  <c r="AJ19" i="33"/>
  <c r="AJ24" i="33"/>
  <c r="AJ22" i="33"/>
  <c r="AJ20" i="33"/>
  <c r="AJ15" i="33"/>
  <c r="AJ26" i="33"/>
  <c r="AJ17" i="33"/>
  <c r="AJ21" i="33"/>
  <c r="AJ16" i="33"/>
  <c r="AJ14" i="33"/>
  <c r="AJ11" i="33"/>
  <c r="AJ8" i="33"/>
  <c r="AJ10" i="33"/>
  <c r="AJ27" i="33"/>
  <c r="AJ6" i="33"/>
  <c r="AJ29" i="33"/>
  <c r="AJ9" i="33"/>
  <c r="AJ23" i="33"/>
  <c r="AJ13" i="33"/>
  <c r="AJ28" i="33"/>
  <c r="AJ12" i="33"/>
  <c r="AJ7" i="33"/>
  <c r="AJ25" i="33"/>
  <c r="H23" i="35" l="1"/>
  <c r="M20" i="43" s="1"/>
  <c r="C209" i="43" s="1"/>
  <c r="H21" i="35"/>
  <c r="H20" i="35"/>
  <c r="H19" i="35"/>
  <c r="H18" i="35"/>
  <c r="M15" i="43" s="1"/>
  <c r="C156" i="43" s="1"/>
  <c r="AR104" i="5"/>
  <c r="AR105" i="4"/>
  <c r="AR41" i="2"/>
  <c r="AR43" i="2"/>
  <c r="AR40" i="2"/>
  <c r="AR35" i="2"/>
  <c r="AR34" i="2"/>
  <c r="AR39" i="2"/>
  <c r="AR42" i="2"/>
  <c r="AR32" i="2"/>
  <c r="AR95" i="4"/>
  <c r="AR84" i="4"/>
  <c r="AR87" i="5"/>
  <c r="AR98" i="5"/>
  <c r="AR102" i="5"/>
  <c r="AR91" i="5"/>
  <c r="AR97" i="5"/>
  <c r="AR103" i="5"/>
  <c r="AR95" i="5"/>
  <c r="AR92" i="5"/>
  <c r="AR101" i="5"/>
  <c r="AR107" i="5"/>
  <c r="AR93" i="5"/>
  <c r="AR99" i="5"/>
  <c r="AR100" i="5"/>
  <c r="AR98" i="4"/>
  <c r="AR105" i="5"/>
  <c r="AR94" i="5"/>
  <c r="AR90" i="5"/>
  <c r="AR86" i="5"/>
  <c r="AR88" i="5"/>
  <c r="AR89" i="5"/>
  <c r="AR106" i="5"/>
  <c r="AR100" i="4"/>
  <c r="AR94" i="4"/>
  <c r="AR93" i="4"/>
  <c r="AR91" i="4"/>
  <c r="AR102" i="4"/>
  <c r="AR89" i="4"/>
  <c r="AR91" i="2"/>
  <c r="C19" i="42"/>
  <c r="C18" i="42"/>
  <c r="C27" i="42"/>
  <c r="C28" i="42"/>
  <c r="C26" i="42"/>
  <c r="C20" i="42"/>
  <c r="C21" i="42"/>
  <c r="C24" i="42"/>
  <c r="C17" i="42"/>
  <c r="C23" i="42"/>
  <c r="C22" i="42"/>
  <c r="C25" i="42"/>
  <c r="AR90" i="2"/>
  <c r="C117" i="42"/>
  <c r="C122" i="42"/>
  <c r="C124" i="42"/>
  <c r="C113" i="42"/>
  <c r="C119" i="42"/>
  <c r="C114" i="42"/>
  <c r="C121" i="42"/>
  <c r="C116" i="42"/>
  <c r="C118" i="42"/>
  <c r="C120" i="42"/>
  <c r="C123" i="42"/>
  <c r="C115" i="42"/>
  <c r="C5" i="41"/>
  <c r="C7" i="41"/>
  <c r="C14" i="41"/>
  <c r="C8" i="41"/>
  <c r="C6" i="41"/>
  <c r="C11" i="41"/>
  <c r="C12" i="41"/>
  <c r="C9" i="41"/>
  <c r="C16" i="41"/>
  <c r="C13" i="41"/>
  <c r="C15" i="41"/>
  <c r="C10" i="41"/>
  <c r="M10" i="42"/>
  <c r="M10" i="41"/>
  <c r="M14" i="41"/>
  <c r="M14" i="42"/>
  <c r="M5" i="42"/>
  <c r="M5" i="41"/>
  <c r="C7" i="42"/>
  <c r="C16" i="42"/>
  <c r="C9" i="42"/>
  <c r="C13" i="42"/>
  <c r="C8" i="42"/>
  <c r="C14" i="42"/>
  <c r="C12" i="42"/>
  <c r="C11" i="42"/>
  <c r="C10" i="42"/>
  <c r="C5" i="42"/>
  <c r="C15" i="42"/>
  <c r="C6" i="42"/>
  <c r="AR88" i="2"/>
  <c r="M13" i="42"/>
  <c r="M13" i="41"/>
  <c r="C123" i="41"/>
  <c r="C120" i="41"/>
  <c r="C121" i="41"/>
  <c r="C114" i="41"/>
  <c r="C124" i="41"/>
  <c r="C119" i="41"/>
  <c r="C113" i="41"/>
  <c r="C117" i="41"/>
  <c r="C118" i="41"/>
  <c r="C116" i="41"/>
  <c r="C115" i="41"/>
  <c r="C122" i="41"/>
  <c r="C24" i="41"/>
  <c r="C26" i="41"/>
  <c r="C22" i="41"/>
  <c r="C25" i="41"/>
  <c r="C20" i="41"/>
  <c r="C17" i="41"/>
  <c r="C23" i="41"/>
  <c r="C19" i="41"/>
  <c r="C18" i="41"/>
  <c r="C21" i="41"/>
  <c r="C27" i="41"/>
  <c r="C28" i="41"/>
  <c r="AR87" i="2"/>
  <c r="M11" i="42"/>
  <c r="M11" i="41"/>
  <c r="AR106" i="2"/>
  <c r="AR98" i="2"/>
  <c r="AR104" i="2"/>
  <c r="AR103" i="2"/>
  <c r="G26" i="39"/>
  <c r="F26" i="39" s="1"/>
  <c r="D27" i="39"/>
  <c r="H19" i="39"/>
  <c r="G24" i="45" s="1"/>
  <c r="E25" i="39"/>
  <c r="AR95" i="2"/>
  <c r="AR94" i="2"/>
  <c r="AR97" i="2"/>
  <c r="AR93" i="2"/>
  <c r="AR86" i="4"/>
  <c r="AR88" i="4"/>
  <c r="AR106" i="4"/>
  <c r="AR100" i="2"/>
  <c r="AR99" i="2"/>
  <c r="AR105" i="2"/>
  <c r="G27" i="40"/>
  <c r="F27" i="40" s="1"/>
  <c r="D28" i="40"/>
  <c r="AR96" i="2"/>
  <c r="AR96" i="4"/>
  <c r="AR103" i="4"/>
  <c r="H18" i="40"/>
  <c r="O25" i="45" s="1"/>
  <c r="E26" i="40"/>
  <c r="AR90" i="4"/>
  <c r="AR85" i="2"/>
  <c r="AR107" i="2"/>
  <c r="AR85" i="4"/>
  <c r="AR99" i="4"/>
  <c r="AR102" i="2"/>
  <c r="AR101" i="2"/>
  <c r="AR86" i="2"/>
  <c r="AR92" i="2"/>
  <c r="AR97" i="4"/>
  <c r="AR107" i="4"/>
  <c r="AR92" i="4"/>
  <c r="AR104" i="4"/>
  <c r="C220" i="43"/>
  <c r="H16" i="35"/>
  <c r="H14" i="35"/>
  <c r="M11" i="44" s="1"/>
  <c r="C107" i="44" s="1"/>
  <c r="H9" i="35"/>
  <c r="H7" i="35"/>
  <c r="H29" i="35"/>
  <c r="H13" i="35"/>
  <c r="H28" i="35"/>
  <c r="H22" i="35"/>
  <c r="H11" i="35"/>
  <c r="H25" i="35"/>
  <c r="H27" i="35"/>
  <c r="H26" i="35"/>
  <c r="H24" i="35"/>
  <c r="H6" i="35"/>
  <c r="H15" i="35"/>
  <c r="H10" i="35"/>
  <c r="H12" i="35"/>
  <c r="H17" i="35"/>
  <c r="H8" i="35"/>
  <c r="C212" i="43" l="1"/>
  <c r="C219" i="43"/>
  <c r="C214" i="43"/>
  <c r="C213" i="43"/>
  <c r="C215" i="43"/>
  <c r="C218" i="43"/>
  <c r="M20" i="44"/>
  <c r="C215" i="44" s="1"/>
  <c r="C210" i="43"/>
  <c r="C211" i="43"/>
  <c r="C217" i="43"/>
  <c r="C216" i="43"/>
  <c r="M18" i="44"/>
  <c r="M18" i="43"/>
  <c r="C158" i="43"/>
  <c r="M15" i="44"/>
  <c r="C156" i="44" s="1"/>
  <c r="C157" i="43"/>
  <c r="C152" i="43"/>
  <c r="C155" i="43"/>
  <c r="C160" i="43"/>
  <c r="C153" i="43"/>
  <c r="C149" i="43"/>
  <c r="C154" i="43"/>
  <c r="C150" i="43"/>
  <c r="C151" i="43"/>
  <c r="C159" i="43"/>
  <c r="M16" i="44"/>
  <c r="M16" i="43"/>
  <c r="M17" i="43"/>
  <c r="M17" i="44"/>
  <c r="C91" i="41"/>
  <c r="C93" i="41"/>
  <c r="C96" i="41"/>
  <c r="C90" i="41"/>
  <c r="C89" i="41"/>
  <c r="C95" i="41"/>
  <c r="C98" i="41"/>
  <c r="C94" i="41"/>
  <c r="C97" i="41"/>
  <c r="C99" i="41"/>
  <c r="C92" i="41"/>
  <c r="C100" i="41"/>
  <c r="C98" i="42"/>
  <c r="C96" i="42"/>
  <c r="C91" i="42"/>
  <c r="C92" i="42"/>
  <c r="C95" i="42"/>
  <c r="C90" i="42"/>
  <c r="C100" i="42"/>
  <c r="C97" i="42"/>
  <c r="C93" i="42"/>
  <c r="C99" i="42"/>
  <c r="C89" i="42"/>
  <c r="C94" i="42"/>
  <c r="C110" i="41"/>
  <c r="C104" i="41"/>
  <c r="C101" i="41"/>
  <c r="C112" i="41"/>
  <c r="C108" i="41"/>
  <c r="C111" i="41"/>
  <c r="C105" i="41"/>
  <c r="C106" i="41"/>
  <c r="C107" i="41"/>
  <c r="C109" i="41"/>
  <c r="C103" i="41"/>
  <c r="C102" i="41"/>
  <c r="C104" i="42"/>
  <c r="C106" i="42"/>
  <c r="C110" i="42"/>
  <c r="C111" i="42"/>
  <c r="C102" i="42"/>
  <c r="C103" i="42"/>
  <c r="C109" i="42"/>
  <c r="C107" i="42"/>
  <c r="C101" i="42"/>
  <c r="C112" i="42"/>
  <c r="C105" i="42"/>
  <c r="C108" i="42"/>
  <c r="C138" i="41"/>
  <c r="C144" i="41"/>
  <c r="C147" i="41"/>
  <c r="C146" i="41"/>
  <c r="C139" i="41"/>
  <c r="C140" i="41"/>
  <c r="C145" i="41"/>
  <c r="C143" i="41"/>
  <c r="C137" i="41"/>
  <c r="C141" i="41"/>
  <c r="C142" i="41"/>
  <c r="C148" i="41"/>
  <c r="C35" i="41"/>
  <c r="C38" i="41"/>
  <c r="C32" i="41"/>
  <c r="C39" i="41"/>
  <c r="C37" i="41"/>
  <c r="C34" i="41"/>
  <c r="C31" i="41"/>
  <c r="C36" i="41"/>
  <c r="C29" i="41"/>
  <c r="C33" i="41"/>
  <c r="C40" i="41"/>
  <c r="C30" i="41"/>
  <c r="D5" i="42"/>
  <c r="G5" i="42" s="1"/>
  <c r="F5" i="42" s="1"/>
  <c r="H147" i="42" s="1"/>
  <c r="S4" i="45" s="1"/>
  <c r="C133" i="41"/>
  <c r="C129" i="41"/>
  <c r="C135" i="41"/>
  <c r="C125" i="41"/>
  <c r="C130" i="41"/>
  <c r="C126" i="41"/>
  <c r="C132" i="41"/>
  <c r="C136" i="41"/>
  <c r="C131" i="41"/>
  <c r="C128" i="41"/>
  <c r="C134" i="41"/>
  <c r="C127" i="41"/>
  <c r="C30" i="42"/>
  <c r="C33" i="42"/>
  <c r="C38" i="42"/>
  <c r="C40" i="42"/>
  <c r="C35" i="42"/>
  <c r="C37" i="42"/>
  <c r="C31" i="42"/>
  <c r="C36" i="42"/>
  <c r="C29" i="42"/>
  <c r="C32" i="42"/>
  <c r="C34" i="42"/>
  <c r="C39" i="42"/>
  <c r="D5" i="41"/>
  <c r="G5" i="41" s="1"/>
  <c r="F5" i="41" s="1"/>
  <c r="H147" i="41" s="1"/>
  <c r="K4" i="45" s="1"/>
  <c r="C136" i="42"/>
  <c r="C130" i="42"/>
  <c r="C134" i="42"/>
  <c r="C133" i="42"/>
  <c r="C132" i="42"/>
  <c r="C128" i="42"/>
  <c r="C129" i="42"/>
  <c r="C127" i="42"/>
  <c r="C126" i="42"/>
  <c r="C125" i="42"/>
  <c r="C135" i="42"/>
  <c r="C131" i="42"/>
  <c r="C139" i="42"/>
  <c r="C143" i="42"/>
  <c r="C147" i="42"/>
  <c r="C146" i="42"/>
  <c r="C138" i="42"/>
  <c r="C140" i="42"/>
  <c r="C141" i="42"/>
  <c r="C137" i="42"/>
  <c r="C145" i="42"/>
  <c r="C148" i="42"/>
  <c r="C144" i="42"/>
  <c r="C142" i="42"/>
  <c r="D28" i="39"/>
  <c r="G27" i="39"/>
  <c r="F27" i="39" s="1"/>
  <c r="H18" i="39"/>
  <c r="G25" i="45" s="1"/>
  <c r="E26" i="39"/>
  <c r="D29" i="40"/>
  <c r="G28" i="40"/>
  <c r="F28" i="40" s="1"/>
  <c r="H17" i="40"/>
  <c r="O26" i="45" s="1"/>
  <c r="E27" i="40"/>
  <c r="C108" i="44"/>
  <c r="C112" i="44"/>
  <c r="C106" i="44"/>
  <c r="M11" i="43"/>
  <c r="C102" i="43" s="1"/>
  <c r="C104" i="44"/>
  <c r="C101" i="44"/>
  <c r="C105" i="44"/>
  <c r="C111" i="44"/>
  <c r="C102" i="44"/>
  <c r="C109" i="44"/>
  <c r="C110" i="44"/>
  <c r="C103" i="44"/>
  <c r="M13" i="43"/>
  <c r="M13" i="44"/>
  <c r="M22" i="44"/>
  <c r="M22" i="43"/>
  <c r="M5" i="44"/>
  <c r="M5" i="43"/>
  <c r="M8" i="44"/>
  <c r="M8" i="43"/>
  <c r="M14" i="43"/>
  <c r="M14" i="44"/>
  <c r="M19" i="43"/>
  <c r="M19" i="44"/>
  <c r="M25" i="44"/>
  <c r="M25" i="43"/>
  <c r="M7" i="43"/>
  <c r="M7" i="44"/>
  <c r="M3" i="43"/>
  <c r="M3" i="44"/>
  <c r="M10" i="44"/>
  <c r="M10" i="43"/>
  <c r="M9" i="43"/>
  <c r="M9" i="44"/>
  <c r="M12" i="43"/>
  <c r="M12" i="44"/>
  <c r="M21" i="44"/>
  <c r="M21" i="43"/>
  <c r="M26" i="44"/>
  <c r="M26" i="43"/>
  <c r="M23" i="43"/>
  <c r="M23" i="44"/>
  <c r="M4" i="43"/>
  <c r="M4" i="44"/>
  <c r="M24" i="44"/>
  <c r="M24" i="43"/>
  <c r="M6" i="43"/>
  <c r="M6" i="44"/>
  <c r="C217" i="44" l="1"/>
  <c r="C214" i="44"/>
  <c r="C219" i="44"/>
  <c r="C216" i="44"/>
  <c r="C218" i="44"/>
  <c r="C211" i="44"/>
  <c r="C209" i="44"/>
  <c r="C210" i="44"/>
  <c r="C220" i="44"/>
  <c r="C213" i="44"/>
  <c r="C212" i="44"/>
  <c r="C191" i="43"/>
  <c r="C196" i="43"/>
  <c r="C194" i="43"/>
  <c r="C192" i="43"/>
  <c r="C193" i="43"/>
  <c r="C188" i="43"/>
  <c r="C187" i="43"/>
  <c r="C190" i="43"/>
  <c r="C186" i="43"/>
  <c r="C185" i="43"/>
  <c r="C195" i="43"/>
  <c r="C189" i="43"/>
  <c r="C193" i="44"/>
  <c r="C187" i="44"/>
  <c r="C189" i="44"/>
  <c r="C186" i="44"/>
  <c r="C195" i="44"/>
  <c r="C190" i="44"/>
  <c r="C196" i="44"/>
  <c r="C194" i="44"/>
  <c r="C188" i="44"/>
  <c r="C191" i="44"/>
  <c r="C185" i="44"/>
  <c r="C192" i="44"/>
  <c r="C151" i="44"/>
  <c r="C152" i="44"/>
  <c r="C153" i="44"/>
  <c r="C159" i="44"/>
  <c r="C149" i="44"/>
  <c r="C158" i="44"/>
  <c r="C154" i="44"/>
  <c r="C155" i="44"/>
  <c r="C160" i="44"/>
  <c r="C157" i="44"/>
  <c r="C150" i="44"/>
  <c r="C173" i="44"/>
  <c r="C174" i="44"/>
  <c r="C183" i="44"/>
  <c r="C180" i="44"/>
  <c r="C179" i="44"/>
  <c r="C175" i="44"/>
  <c r="C184" i="44"/>
  <c r="C182" i="44"/>
  <c r="C176" i="44"/>
  <c r="C181" i="44"/>
  <c r="C177" i="44"/>
  <c r="C178" i="44"/>
  <c r="C181" i="43"/>
  <c r="C178" i="43"/>
  <c r="C182" i="43"/>
  <c r="C179" i="43"/>
  <c r="C180" i="43"/>
  <c r="C184" i="43"/>
  <c r="C183" i="43"/>
  <c r="C174" i="43"/>
  <c r="C175" i="43"/>
  <c r="C176" i="43"/>
  <c r="C177" i="43"/>
  <c r="C173" i="43"/>
  <c r="C168" i="43"/>
  <c r="C169" i="43"/>
  <c r="C165" i="43"/>
  <c r="C172" i="43"/>
  <c r="C164" i="43"/>
  <c r="C170" i="43"/>
  <c r="C171" i="43"/>
  <c r="C166" i="43"/>
  <c r="C163" i="43"/>
  <c r="C161" i="43"/>
  <c r="C167" i="43"/>
  <c r="C162" i="43"/>
  <c r="C169" i="44"/>
  <c r="C163" i="44"/>
  <c r="C162" i="44"/>
  <c r="C172" i="44"/>
  <c r="C171" i="44"/>
  <c r="C164" i="44"/>
  <c r="C166" i="44"/>
  <c r="C165" i="44"/>
  <c r="C168" i="44"/>
  <c r="C170" i="44"/>
  <c r="C161" i="44"/>
  <c r="C167" i="44"/>
  <c r="E5" i="41"/>
  <c r="E5" i="42"/>
  <c r="D6" i="42"/>
  <c r="G6" i="42" s="1"/>
  <c r="F6" i="42" s="1"/>
  <c r="H146" i="42" s="1"/>
  <c r="S5" i="45" s="1"/>
  <c r="D6" i="41"/>
  <c r="E28" i="40"/>
  <c r="H16" i="40"/>
  <c r="O27" i="45" s="1"/>
  <c r="D30" i="40"/>
  <c r="G29" i="40"/>
  <c r="F29" i="40" s="1"/>
  <c r="H17" i="39"/>
  <c r="G26" i="45" s="1"/>
  <c r="E27" i="39"/>
  <c r="G28" i="39"/>
  <c r="F28" i="39" s="1"/>
  <c r="D29" i="39"/>
  <c r="C109" i="43"/>
  <c r="C112" i="43"/>
  <c r="C101" i="43"/>
  <c r="C111" i="43"/>
  <c r="C108" i="43"/>
  <c r="C107" i="43"/>
  <c r="C105" i="43"/>
  <c r="C104" i="43"/>
  <c r="C103" i="43"/>
  <c r="C110" i="43"/>
  <c r="C106" i="43"/>
  <c r="C129" i="44"/>
  <c r="C126" i="44"/>
  <c r="C131" i="44"/>
  <c r="C135" i="44"/>
  <c r="C127" i="44"/>
  <c r="C130" i="44"/>
  <c r="C133" i="44"/>
  <c r="C132" i="44"/>
  <c r="C136" i="44"/>
  <c r="C128" i="44"/>
  <c r="C125" i="44"/>
  <c r="C134" i="44"/>
  <c r="C136" i="43"/>
  <c r="C128" i="43"/>
  <c r="C129" i="43"/>
  <c r="C133" i="43"/>
  <c r="C127" i="43"/>
  <c r="C134" i="43"/>
  <c r="C126" i="43"/>
  <c r="C132" i="43"/>
  <c r="C131" i="43"/>
  <c r="C135" i="43"/>
  <c r="C125" i="43"/>
  <c r="C130" i="43"/>
  <c r="C261" i="43"/>
  <c r="C257" i="43"/>
  <c r="C265" i="43"/>
  <c r="C266" i="43"/>
  <c r="C258" i="43"/>
  <c r="C263" i="43"/>
  <c r="C260" i="43"/>
  <c r="C267" i="43"/>
  <c r="C264" i="43"/>
  <c r="C262" i="43"/>
  <c r="C259" i="43"/>
  <c r="C268" i="43"/>
  <c r="C226" i="43"/>
  <c r="C232" i="43"/>
  <c r="C224" i="43"/>
  <c r="C229" i="43"/>
  <c r="C223" i="43"/>
  <c r="C230" i="43"/>
  <c r="C228" i="43"/>
  <c r="C222" i="43"/>
  <c r="C225" i="43"/>
  <c r="C227" i="43"/>
  <c r="C221" i="43"/>
  <c r="C231" i="43"/>
  <c r="C14" i="44"/>
  <c r="C6" i="44"/>
  <c r="C10" i="44"/>
  <c r="C7" i="44"/>
  <c r="C11" i="44"/>
  <c r="C12" i="44"/>
  <c r="C8" i="44"/>
  <c r="C5" i="44"/>
  <c r="C15" i="44"/>
  <c r="C13" i="44"/>
  <c r="C16" i="44"/>
  <c r="C9" i="44"/>
  <c r="C138" i="44"/>
  <c r="C142" i="44"/>
  <c r="C147" i="44"/>
  <c r="C140" i="44"/>
  <c r="C137" i="44"/>
  <c r="C148" i="44"/>
  <c r="C145" i="44"/>
  <c r="C143" i="44"/>
  <c r="C144" i="44"/>
  <c r="C141" i="44"/>
  <c r="C139" i="44"/>
  <c r="C146" i="44"/>
  <c r="C51" i="43"/>
  <c r="C45" i="43"/>
  <c r="C48" i="43"/>
  <c r="C41" i="43"/>
  <c r="C47" i="43"/>
  <c r="C49" i="43"/>
  <c r="C50" i="43"/>
  <c r="C43" i="43"/>
  <c r="C46" i="43"/>
  <c r="C44" i="43"/>
  <c r="C52" i="43"/>
  <c r="C42" i="43"/>
  <c r="C264" i="44"/>
  <c r="C261" i="44"/>
  <c r="C265" i="44"/>
  <c r="C268" i="44"/>
  <c r="C266" i="44"/>
  <c r="C259" i="44"/>
  <c r="C258" i="44"/>
  <c r="C257" i="44"/>
  <c r="C262" i="44"/>
  <c r="C263" i="44"/>
  <c r="C260" i="44"/>
  <c r="C267" i="44"/>
  <c r="C224" i="44"/>
  <c r="C223" i="44"/>
  <c r="C231" i="44"/>
  <c r="C232" i="44"/>
  <c r="C227" i="44"/>
  <c r="C225" i="44"/>
  <c r="C228" i="44"/>
  <c r="C221" i="44"/>
  <c r="C222" i="44"/>
  <c r="C229" i="44"/>
  <c r="C226" i="44"/>
  <c r="C230" i="44"/>
  <c r="C6" i="43"/>
  <c r="C10" i="43"/>
  <c r="C12" i="43"/>
  <c r="C16" i="43"/>
  <c r="C15" i="43"/>
  <c r="C13" i="43"/>
  <c r="C7" i="43"/>
  <c r="C11" i="43"/>
  <c r="C14" i="43"/>
  <c r="C9" i="43"/>
  <c r="C5" i="43"/>
  <c r="C8" i="43"/>
  <c r="C146" i="43"/>
  <c r="C137" i="43"/>
  <c r="C142" i="43"/>
  <c r="C138" i="43"/>
  <c r="C148" i="43"/>
  <c r="C143" i="43"/>
  <c r="C141" i="43"/>
  <c r="C145" i="43"/>
  <c r="C144" i="43"/>
  <c r="C139" i="43"/>
  <c r="C147" i="43"/>
  <c r="C140" i="43"/>
  <c r="C26" i="44"/>
  <c r="C18" i="44"/>
  <c r="C21" i="44"/>
  <c r="C22" i="44"/>
  <c r="C23" i="44"/>
  <c r="C17" i="44"/>
  <c r="C25" i="44"/>
  <c r="C24" i="44"/>
  <c r="C20" i="44"/>
  <c r="C28" i="44"/>
  <c r="C19" i="44"/>
  <c r="C27" i="44"/>
  <c r="C121" i="44"/>
  <c r="C116" i="44"/>
  <c r="C114" i="44"/>
  <c r="C123" i="44"/>
  <c r="C124" i="44"/>
  <c r="C113" i="44"/>
  <c r="C122" i="44"/>
  <c r="C119" i="44"/>
  <c r="C120" i="44"/>
  <c r="C115" i="44"/>
  <c r="C118" i="44"/>
  <c r="C117" i="44"/>
  <c r="C53" i="44"/>
  <c r="C62" i="44"/>
  <c r="C60" i="44"/>
  <c r="C59" i="44"/>
  <c r="C61" i="44"/>
  <c r="C57" i="44"/>
  <c r="C56" i="44"/>
  <c r="C58" i="44"/>
  <c r="C63" i="44"/>
  <c r="C64" i="44"/>
  <c r="C55" i="44"/>
  <c r="C54" i="44"/>
  <c r="C66" i="43"/>
  <c r="C71" i="43"/>
  <c r="C69" i="43"/>
  <c r="C68" i="43"/>
  <c r="C65" i="43"/>
  <c r="C74" i="43"/>
  <c r="C72" i="43"/>
  <c r="C75" i="43"/>
  <c r="C67" i="43"/>
  <c r="C73" i="43"/>
  <c r="C76" i="43"/>
  <c r="C70" i="43"/>
  <c r="C28" i="43"/>
  <c r="C24" i="43"/>
  <c r="C27" i="43"/>
  <c r="C20" i="43"/>
  <c r="C17" i="43"/>
  <c r="C22" i="43"/>
  <c r="C25" i="43"/>
  <c r="C18" i="43"/>
  <c r="C21" i="43"/>
  <c r="C19" i="43"/>
  <c r="C23" i="43"/>
  <c r="C26" i="43"/>
  <c r="C123" i="43"/>
  <c r="C120" i="43"/>
  <c r="C122" i="43"/>
  <c r="C117" i="43"/>
  <c r="C114" i="43"/>
  <c r="C124" i="43"/>
  <c r="C119" i="43"/>
  <c r="C113" i="43"/>
  <c r="C121" i="43"/>
  <c r="C116" i="43"/>
  <c r="C115" i="43"/>
  <c r="C118" i="43"/>
  <c r="C54" i="43"/>
  <c r="C57" i="43"/>
  <c r="C59" i="43"/>
  <c r="C56" i="43"/>
  <c r="C55" i="43"/>
  <c r="C58" i="43"/>
  <c r="C62" i="43"/>
  <c r="C53" i="43"/>
  <c r="C64" i="43"/>
  <c r="C61" i="43"/>
  <c r="C60" i="43"/>
  <c r="C63" i="43"/>
  <c r="C76" i="44"/>
  <c r="C67" i="44"/>
  <c r="C75" i="44"/>
  <c r="C68" i="44"/>
  <c r="C71" i="44"/>
  <c r="C65" i="44"/>
  <c r="C70" i="44"/>
  <c r="C72" i="44"/>
  <c r="C74" i="44"/>
  <c r="C66" i="44"/>
  <c r="C69" i="44"/>
  <c r="C73" i="44"/>
  <c r="C251" i="44"/>
  <c r="C254" i="44"/>
  <c r="C247" i="44"/>
  <c r="C246" i="44"/>
  <c r="C249" i="44"/>
  <c r="C250" i="44"/>
  <c r="C252" i="44"/>
  <c r="C256" i="44"/>
  <c r="C245" i="44"/>
  <c r="C253" i="44"/>
  <c r="C248" i="44"/>
  <c r="C255" i="44"/>
  <c r="C83" i="44"/>
  <c r="C79" i="44"/>
  <c r="C88" i="44"/>
  <c r="C78" i="44"/>
  <c r="C77" i="44"/>
  <c r="C85" i="44"/>
  <c r="C81" i="44"/>
  <c r="C86" i="44"/>
  <c r="C82" i="44"/>
  <c r="C84" i="44"/>
  <c r="C80" i="44"/>
  <c r="C87" i="44"/>
  <c r="C274" i="43"/>
  <c r="C275" i="43"/>
  <c r="C280" i="43"/>
  <c r="C278" i="43"/>
  <c r="C272" i="43"/>
  <c r="C271" i="43"/>
  <c r="C279" i="43"/>
  <c r="C277" i="43"/>
  <c r="C273" i="43"/>
  <c r="C270" i="43"/>
  <c r="C276" i="43"/>
  <c r="C269" i="43"/>
  <c r="C35" i="43"/>
  <c r="C37" i="43"/>
  <c r="C36" i="43"/>
  <c r="C39" i="43"/>
  <c r="C29" i="43"/>
  <c r="C32" i="43"/>
  <c r="C30" i="43"/>
  <c r="C34" i="43"/>
  <c r="C40" i="43"/>
  <c r="C38" i="43"/>
  <c r="C31" i="43"/>
  <c r="C33" i="43"/>
  <c r="C274" i="44"/>
  <c r="C280" i="44"/>
  <c r="C273" i="44"/>
  <c r="C269" i="44"/>
  <c r="C275" i="44"/>
  <c r="C277" i="44"/>
  <c r="C270" i="44"/>
  <c r="C271" i="44"/>
  <c r="C272" i="44"/>
  <c r="C278" i="44"/>
  <c r="C279" i="44"/>
  <c r="C276" i="44"/>
  <c r="C245" i="43"/>
  <c r="C251" i="43"/>
  <c r="C254" i="43"/>
  <c r="C253" i="43"/>
  <c r="C247" i="43"/>
  <c r="C246" i="43"/>
  <c r="C249" i="43"/>
  <c r="C256" i="43"/>
  <c r="C255" i="43"/>
  <c r="C250" i="43"/>
  <c r="C248" i="43"/>
  <c r="C252" i="43"/>
  <c r="C82" i="43"/>
  <c r="C81" i="43"/>
  <c r="C77" i="43"/>
  <c r="C84" i="43"/>
  <c r="C78" i="43"/>
  <c r="C85" i="43"/>
  <c r="C87" i="43"/>
  <c r="C80" i="43"/>
  <c r="C79" i="43"/>
  <c r="C86" i="43"/>
  <c r="C83" i="43"/>
  <c r="C88" i="43"/>
  <c r="C30" i="44"/>
  <c r="C32" i="44"/>
  <c r="C40" i="44"/>
  <c r="C39" i="44"/>
  <c r="C35" i="44"/>
  <c r="C36" i="44"/>
  <c r="C29" i="44"/>
  <c r="C34" i="44"/>
  <c r="C31" i="44"/>
  <c r="C37" i="44"/>
  <c r="C33" i="44"/>
  <c r="C38" i="44"/>
  <c r="C46" i="44"/>
  <c r="C52" i="44"/>
  <c r="C50" i="44"/>
  <c r="C41" i="44"/>
  <c r="C45" i="44"/>
  <c r="C49" i="44"/>
  <c r="C47" i="44"/>
  <c r="C43" i="44"/>
  <c r="C51" i="44"/>
  <c r="C44" i="44"/>
  <c r="C48" i="44"/>
  <c r="C42" i="44"/>
  <c r="C287" i="43"/>
  <c r="C284" i="43"/>
  <c r="C288" i="43"/>
  <c r="C289" i="43"/>
  <c r="C286" i="43"/>
  <c r="C290" i="43"/>
  <c r="C281" i="43"/>
  <c r="C282" i="43"/>
  <c r="C292" i="43"/>
  <c r="C285" i="43"/>
  <c r="C283" i="43"/>
  <c r="C291" i="43"/>
  <c r="C92" i="43"/>
  <c r="C95" i="43"/>
  <c r="C97" i="43"/>
  <c r="C99" i="43"/>
  <c r="C91" i="43"/>
  <c r="C94" i="43"/>
  <c r="C96" i="43"/>
  <c r="C89" i="43"/>
  <c r="C93" i="43"/>
  <c r="C98" i="43"/>
  <c r="C90" i="43"/>
  <c r="C100" i="43"/>
  <c r="C205" i="44"/>
  <c r="C200" i="44"/>
  <c r="C198" i="44"/>
  <c r="C202" i="44"/>
  <c r="C197" i="44"/>
  <c r="C207" i="44"/>
  <c r="C201" i="44"/>
  <c r="C208" i="44"/>
  <c r="C203" i="44"/>
  <c r="C204" i="44"/>
  <c r="C199" i="44"/>
  <c r="C206" i="44"/>
  <c r="C236" i="43"/>
  <c r="C243" i="43"/>
  <c r="C241" i="43"/>
  <c r="C238" i="43"/>
  <c r="C235" i="43"/>
  <c r="C233" i="43"/>
  <c r="C237" i="43"/>
  <c r="C244" i="43"/>
  <c r="C239" i="43"/>
  <c r="C240" i="43"/>
  <c r="C234" i="43"/>
  <c r="C242" i="43"/>
  <c r="C284" i="44"/>
  <c r="C289" i="44"/>
  <c r="C286" i="44"/>
  <c r="C292" i="44"/>
  <c r="C291" i="44"/>
  <c r="C283" i="44"/>
  <c r="C281" i="44"/>
  <c r="C290" i="44"/>
  <c r="C287" i="44"/>
  <c r="C288" i="44"/>
  <c r="C285" i="44"/>
  <c r="C282" i="44"/>
  <c r="C97" i="44"/>
  <c r="C95" i="44"/>
  <c r="C92" i="44"/>
  <c r="C100" i="44"/>
  <c r="C93" i="44"/>
  <c r="C90" i="44"/>
  <c r="C98" i="44"/>
  <c r="C94" i="44"/>
  <c r="C91" i="44"/>
  <c r="C96" i="44"/>
  <c r="C89" i="44"/>
  <c r="C99" i="44"/>
  <c r="C202" i="43"/>
  <c r="C197" i="43"/>
  <c r="C207" i="43"/>
  <c r="C199" i="43"/>
  <c r="C203" i="43"/>
  <c r="C206" i="43"/>
  <c r="C198" i="43"/>
  <c r="C205" i="43"/>
  <c r="C208" i="43"/>
  <c r="C204" i="43"/>
  <c r="C200" i="43"/>
  <c r="C201" i="43"/>
  <c r="C240" i="44"/>
  <c r="C244" i="44"/>
  <c r="C235" i="44"/>
  <c r="C238" i="44"/>
  <c r="C241" i="44"/>
  <c r="C237" i="44"/>
  <c r="C239" i="44"/>
  <c r="C233" i="44"/>
  <c r="C242" i="44"/>
  <c r="C236" i="44"/>
  <c r="C234" i="44"/>
  <c r="C243" i="44"/>
  <c r="E6" i="42" l="1"/>
  <c r="D7" i="42"/>
  <c r="G6" i="41"/>
  <c r="F6" i="41" s="1"/>
  <c r="D7" i="41"/>
  <c r="D30" i="39"/>
  <c r="G29" i="39"/>
  <c r="F29" i="39" s="1"/>
  <c r="H16" i="39"/>
  <c r="G27" i="45" s="1"/>
  <c r="E28" i="39"/>
  <c r="E29" i="40"/>
  <c r="H15" i="40"/>
  <c r="O28" i="45" s="1"/>
  <c r="G30" i="40"/>
  <c r="F30" i="40" s="1"/>
  <c r="D31" i="40"/>
  <c r="D5" i="44"/>
  <c r="G5" i="44" s="1"/>
  <c r="F5" i="44" s="1"/>
  <c r="H291" i="44" s="1"/>
  <c r="U4" i="45" s="1"/>
  <c r="D5" i="43"/>
  <c r="G5" i="43" s="1"/>
  <c r="F5" i="43" s="1"/>
  <c r="H291" i="43" s="1"/>
  <c r="M4" i="45" s="1"/>
  <c r="G7" i="42" l="1"/>
  <c r="F7" i="42" s="1"/>
  <c r="D8" i="42"/>
  <c r="G7" i="41"/>
  <c r="F7" i="41" s="1"/>
  <c r="D8" i="41"/>
  <c r="H146" i="41"/>
  <c r="K5" i="45" s="1"/>
  <c r="E6" i="41"/>
  <c r="D32" i="40"/>
  <c r="G31" i="40"/>
  <c r="F31" i="40" s="1"/>
  <c r="H15" i="39"/>
  <c r="G28" i="45" s="1"/>
  <c r="E29" i="39"/>
  <c r="H14" i="40"/>
  <c r="O29" i="45" s="1"/>
  <c r="E30" i="40"/>
  <c r="D31" i="39"/>
  <c r="G30" i="39"/>
  <c r="F30" i="39" s="1"/>
  <c r="D6" i="44"/>
  <c r="G6" i="44" s="1"/>
  <c r="F6" i="44" s="1"/>
  <c r="H290" i="44" s="1"/>
  <c r="U5" i="45" s="1"/>
  <c r="D6" i="43"/>
  <c r="E5" i="43"/>
  <c r="E5" i="44"/>
  <c r="D9" i="42" l="1"/>
  <c r="G8" i="42"/>
  <c r="F8" i="42" s="1"/>
  <c r="H145" i="42"/>
  <c r="S6" i="45" s="1"/>
  <c r="E7" i="42"/>
  <c r="G8" i="41"/>
  <c r="F8" i="41" s="1"/>
  <c r="D9" i="41"/>
  <c r="H145" i="41"/>
  <c r="K6" i="45" s="1"/>
  <c r="E7" i="41"/>
  <c r="E30" i="39"/>
  <c r="H14" i="39"/>
  <c r="G29" i="45" s="1"/>
  <c r="G31" i="39"/>
  <c r="F31" i="39" s="1"/>
  <c r="D32" i="39"/>
  <c r="H13" i="40"/>
  <c r="O30" i="45" s="1"/>
  <c r="E31" i="40"/>
  <c r="G32" i="40"/>
  <c r="F32" i="40" s="1"/>
  <c r="D33" i="40"/>
  <c r="D7" i="44"/>
  <c r="G7" i="44" s="1"/>
  <c r="F7" i="44" s="1"/>
  <c r="E6" i="44"/>
  <c r="G6" i="43"/>
  <c r="F6" i="43" s="1"/>
  <c r="D7" i="43"/>
  <c r="H144" i="42" l="1"/>
  <c r="S7" i="45" s="1"/>
  <c r="E8" i="42"/>
  <c r="G9" i="42"/>
  <c r="F9" i="42" s="1"/>
  <c r="D10" i="42"/>
  <c r="G9" i="41"/>
  <c r="F9" i="41" s="1"/>
  <c r="D10" i="41"/>
  <c r="H144" i="41"/>
  <c r="K7" i="45" s="1"/>
  <c r="E8" i="41"/>
  <c r="E32" i="40"/>
  <c r="H12" i="40"/>
  <c r="O31" i="45" s="1"/>
  <c r="G32" i="39"/>
  <c r="F32" i="39" s="1"/>
  <c r="D33" i="39"/>
  <c r="H13" i="39"/>
  <c r="G30" i="45" s="1"/>
  <c r="E31" i="39"/>
  <c r="G33" i="40"/>
  <c r="F33" i="40" s="1"/>
  <c r="D34" i="40"/>
  <c r="D8" i="44"/>
  <c r="G8" i="44" s="1"/>
  <c r="F8" i="44" s="1"/>
  <c r="G7" i="43"/>
  <c r="F7" i="43" s="1"/>
  <c r="D8" i="43"/>
  <c r="E6" i="43"/>
  <c r="H290" i="43"/>
  <c r="M5" i="45" s="1"/>
  <c r="E7" i="44"/>
  <c r="H289" i="44"/>
  <c r="U6" i="45" s="1"/>
  <c r="D11" i="42" l="1"/>
  <c r="G10" i="42"/>
  <c r="F10" i="42" s="1"/>
  <c r="H143" i="42"/>
  <c r="S8" i="45" s="1"/>
  <c r="E9" i="42"/>
  <c r="D11" i="41"/>
  <c r="G10" i="41"/>
  <c r="F10" i="41" s="1"/>
  <c r="H143" i="41"/>
  <c r="K8" i="45" s="1"/>
  <c r="E9" i="41"/>
  <c r="E33" i="40"/>
  <c r="H11" i="40"/>
  <c r="O32" i="45" s="1"/>
  <c r="D34" i="39"/>
  <c r="G33" i="39"/>
  <c r="F33" i="39" s="1"/>
  <c r="H12" i="39"/>
  <c r="G31" i="45" s="1"/>
  <c r="E32" i="39"/>
  <c r="G34" i="40"/>
  <c r="F34" i="40" s="1"/>
  <c r="D35" i="40"/>
  <c r="D9" i="44"/>
  <c r="D10" i="44" s="1"/>
  <c r="D9" i="43"/>
  <c r="G8" i="43"/>
  <c r="F8" i="43" s="1"/>
  <c r="H289" i="43"/>
  <c r="M6" i="45" s="1"/>
  <c r="E7" i="43"/>
  <c r="H288" i="44"/>
  <c r="U7" i="45" s="1"/>
  <c r="E8" i="44"/>
  <c r="H142" i="42" l="1"/>
  <c r="S9" i="45" s="1"/>
  <c r="E10" i="42"/>
  <c r="D12" i="42"/>
  <c r="G11" i="42"/>
  <c r="F11" i="42" s="1"/>
  <c r="H142" i="41"/>
  <c r="K9" i="45" s="1"/>
  <c r="E10" i="41"/>
  <c r="G11" i="41"/>
  <c r="F11" i="41" s="1"/>
  <c r="D12" i="41"/>
  <c r="D36" i="40"/>
  <c r="G35" i="40"/>
  <c r="F35" i="40" s="1"/>
  <c r="H11" i="39"/>
  <c r="G32" i="45" s="1"/>
  <c r="E33" i="39"/>
  <c r="G34" i="39"/>
  <c r="F34" i="39" s="1"/>
  <c r="D35" i="39"/>
  <c r="E34" i="40"/>
  <c r="H10" i="40"/>
  <c r="O33" i="45" s="1"/>
  <c r="G9" i="44"/>
  <c r="F9" i="44" s="1"/>
  <c r="E9" i="44" s="1"/>
  <c r="H288" i="43"/>
  <c r="M7" i="45" s="1"/>
  <c r="E8" i="43"/>
  <c r="G9" i="43"/>
  <c r="F9" i="43" s="1"/>
  <c r="D10" i="43"/>
  <c r="D11" i="44"/>
  <c r="G10" i="44"/>
  <c r="AF6" i="33"/>
  <c r="H141" i="42" l="1"/>
  <c r="S10" i="45" s="1"/>
  <c r="E11" i="42"/>
  <c r="G12" i="42"/>
  <c r="F12" i="42" s="1"/>
  <c r="D13" i="42"/>
  <c r="H141" i="41"/>
  <c r="K10" i="45" s="1"/>
  <c r="E11" i="41"/>
  <c r="G12" i="41"/>
  <c r="F12" i="41" s="1"/>
  <c r="D13" i="41"/>
  <c r="D36" i="39"/>
  <c r="G35" i="39"/>
  <c r="F35" i="39" s="1"/>
  <c r="H10" i="39"/>
  <c r="G33" i="45" s="1"/>
  <c r="E34" i="39"/>
  <c r="H9" i="40"/>
  <c r="O34" i="45" s="1"/>
  <c r="E35" i="40"/>
  <c r="D37" i="40"/>
  <c r="G36" i="40"/>
  <c r="F36" i="40" s="1"/>
  <c r="H287" i="44"/>
  <c r="U8" i="45" s="1"/>
  <c r="F10" i="44"/>
  <c r="E10" i="44" s="1"/>
  <c r="D11" i="43"/>
  <c r="G10" i="43"/>
  <c r="F10" i="43" s="1"/>
  <c r="E9" i="43"/>
  <c r="H287" i="43"/>
  <c r="M8" i="45" s="1"/>
  <c r="G11" i="44"/>
  <c r="F11" i="44" s="1"/>
  <c r="D12" i="44"/>
  <c r="D6" i="35"/>
  <c r="AF8" i="33"/>
  <c r="AF10" i="33"/>
  <c r="AF11" i="33"/>
  <c r="AF9" i="33"/>
  <c r="AF7" i="33"/>
  <c r="D14" i="42" l="1"/>
  <c r="G13" i="42"/>
  <c r="F13" i="42" s="1"/>
  <c r="H140" i="42"/>
  <c r="S11" i="45" s="1"/>
  <c r="E12" i="42"/>
  <c r="D14" i="41"/>
  <c r="G13" i="41"/>
  <c r="F13" i="41" s="1"/>
  <c r="H140" i="41"/>
  <c r="K11" i="45" s="1"/>
  <c r="E12" i="41"/>
  <c r="E36" i="40"/>
  <c r="H8" i="40"/>
  <c r="O35" i="45" s="1"/>
  <c r="G37" i="40"/>
  <c r="F37" i="40" s="1"/>
  <c r="D38" i="40"/>
  <c r="E35" i="39"/>
  <c r="H9" i="39"/>
  <c r="G34" i="45" s="1"/>
  <c r="G36" i="39"/>
  <c r="F36" i="39" s="1"/>
  <c r="D37" i="39"/>
  <c r="M3" i="46"/>
  <c r="M3" i="47"/>
  <c r="M3" i="38"/>
  <c r="M3" i="37"/>
  <c r="H286" i="44"/>
  <c r="U9" i="45" s="1"/>
  <c r="H286" i="43"/>
  <c r="M9" i="45" s="1"/>
  <c r="E10" i="43"/>
  <c r="D12" i="43"/>
  <c r="G11" i="43"/>
  <c r="F11" i="43" s="1"/>
  <c r="G12" i="44"/>
  <c r="F12" i="44" s="1"/>
  <c r="D13" i="44"/>
  <c r="E11" i="44"/>
  <c r="H285" i="44"/>
  <c r="D10" i="35"/>
  <c r="D9" i="35"/>
  <c r="D11" i="35"/>
  <c r="D8" i="35"/>
  <c r="D7" i="35"/>
  <c r="H139" i="42" l="1"/>
  <c r="S12" i="45" s="1"/>
  <c r="E13" i="42"/>
  <c r="D15" i="42"/>
  <c r="G14" i="42"/>
  <c r="F14" i="42" s="1"/>
  <c r="G14" i="41"/>
  <c r="F14" i="41" s="1"/>
  <c r="D15" i="41"/>
  <c r="E13" i="41"/>
  <c r="H139" i="41"/>
  <c r="K12" i="45" s="1"/>
  <c r="D38" i="39"/>
  <c r="G37" i="39"/>
  <c r="F37" i="39" s="1"/>
  <c r="D39" i="40"/>
  <c r="G38" i="40"/>
  <c r="F38" i="40" s="1"/>
  <c r="H7" i="40"/>
  <c r="O36" i="45" s="1"/>
  <c r="E37" i="40"/>
  <c r="E36" i="39"/>
  <c r="H8" i="39"/>
  <c r="G35" i="45" s="1"/>
  <c r="M8" i="46"/>
  <c r="M8" i="47"/>
  <c r="M7" i="46"/>
  <c r="M7" i="47"/>
  <c r="M6" i="46"/>
  <c r="M6" i="47"/>
  <c r="M5" i="46"/>
  <c r="M5" i="47"/>
  <c r="M4" i="46"/>
  <c r="M4" i="47"/>
  <c r="M8" i="38"/>
  <c r="M8" i="37"/>
  <c r="M5" i="38"/>
  <c r="M5" i="37"/>
  <c r="M6" i="38"/>
  <c r="M6" i="37"/>
  <c r="M4" i="38"/>
  <c r="M4" i="37"/>
  <c r="M7" i="38"/>
  <c r="M7" i="37"/>
  <c r="U10" i="45"/>
  <c r="H285" i="43"/>
  <c r="M10" i="45" s="1"/>
  <c r="E11" i="43"/>
  <c r="G12" i="43"/>
  <c r="F12" i="43" s="1"/>
  <c r="D13" i="43"/>
  <c r="G13" i="44"/>
  <c r="F13" i="44" s="1"/>
  <c r="D14" i="44"/>
  <c r="E12" i="44"/>
  <c r="H284" i="44"/>
  <c r="U11" i="45" s="1"/>
  <c r="C7" i="37"/>
  <c r="C9" i="37"/>
  <c r="C8" i="37"/>
  <c r="C11" i="37"/>
  <c r="C14" i="37"/>
  <c r="C5" i="37"/>
  <c r="C13" i="37"/>
  <c r="C10" i="37"/>
  <c r="C6" i="37"/>
  <c r="C16" i="37"/>
  <c r="C15" i="37"/>
  <c r="C12" i="37"/>
  <c r="C15" i="38"/>
  <c r="C7" i="38"/>
  <c r="C6" i="38"/>
  <c r="C11" i="38"/>
  <c r="C8" i="38"/>
  <c r="C5" i="38"/>
  <c r="C12" i="38"/>
  <c r="C9" i="38"/>
  <c r="C13" i="38"/>
  <c r="C16" i="38"/>
  <c r="C14" i="38"/>
  <c r="C10" i="38"/>
  <c r="H138" i="42" l="1"/>
  <c r="S13" i="45" s="1"/>
  <c r="E14" i="42"/>
  <c r="D16" i="42"/>
  <c r="G15" i="42"/>
  <c r="F15" i="42" s="1"/>
  <c r="G15" i="41"/>
  <c r="F15" i="41" s="1"/>
  <c r="D16" i="41"/>
  <c r="H138" i="41"/>
  <c r="K13" i="45" s="1"/>
  <c r="E14" i="41"/>
  <c r="H6" i="40"/>
  <c r="O37" i="45" s="1"/>
  <c r="E38" i="40"/>
  <c r="D40" i="40"/>
  <c r="G40" i="40" s="1"/>
  <c r="G39" i="40"/>
  <c r="F39" i="40" s="1"/>
  <c r="H7" i="39"/>
  <c r="G36" i="45" s="1"/>
  <c r="E37" i="39"/>
  <c r="G38" i="39"/>
  <c r="F38" i="39" s="1"/>
  <c r="D39" i="39"/>
  <c r="D14" i="43"/>
  <c r="G13" i="43"/>
  <c r="F13" i="43" s="1"/>
  <c r="H284" i="43"/>
  <c r="M11" i="45" s="1"/>
  <c r="E12" i="43"/>
  <c r="G14" i="44"/>
  <c r="F14" i="44" s="1"/>
  <c r="D15" i="44"/>
  <c r="H283" i="44"/>
  <c r="U12" i="45" s="1"/>
  <c r="E13" i="44"/>
  <c r="C13" i="35"/>
  <c r="C19" i="37"/>
  <c r="C23" i="37"/>
  <c r="C25" i="37"/>
  <c r="C17" i="37"/>
  <c r="C28" i="37"/>
  <c r="C21" i="37"/>
  <c r="C26" i="37"/>
  <c r="C24" i="37"/>
  <c r="C20" i="37"/>
  <c r="C22" i="37"/>
  <c r="C18" i="37"/>
  <c r="C27" i="37"/>
  <c r="C66" i="38"/>
  <c r="C73" i="38"/>
  <c r="C65" i="38"/>
  <c r="C76" i="38"/>
  <c r="C74" i="38"/>
  <c r="C72" i="38"/>
  <c r="C70" i="38"/>
  <c r="C69" i="38"/>
  <c r="C75" i="38"/>
  <c r="C71" i="38"/>
  <c r="C67" i="38"/>
  <c r="C68" i="38"/>
  <c r="C62" i="37"/>
  <c r="C55" i="37"/>
  <c r="C60" i="37"/>
  <c r="C61" i="37"/>
  <c r="C59" i="37"/>
  <c r="C56" i="37"/>
  <c r="C58" i="37"/>
  <c r="C63" i="37"/>
  <c r="C64" i="37"/>
  <c r="C53" i="37"/>
  <c r="C57" i="37"/>
  <c r="C54" i="37"/>
  <c r="C62" i="38"/>
  <c r="C58" i="38"/>
  <c r="C54" i="38"/>
  <c r="C63" i="38"/>
  <c r="C64" i="38"/>
  <c r="C55" i="38"/>
  <c r="C59" i="38"/>
  <c r="C53" i="38"/>
  <c r="C57" i="38"/>
  <c r="C61" i="38"/>
  <c r="C56" i="38"/>
  <c r="C60" i="38"/>
  <c r="C26" i="38"/>
  <c r="C22" i="38"/>
  <c r="C19" i="38"/>
  <c r="C18" i="38"/>
  <c r="C27" i="38"/>
  <c r="C21" i="38"/>
  <c r="C20" i="38"/>
  <c r="C23" i="38"/>
  <c r="C28" i="38"/>
  <c r="C17" i="38"/>
  <c r="C24" i="38"/>
  <c r="C25" i="38"/>
  <c r="C35" i="37"/>
  <c r="C34" i="37"/>
  <c r="C31" i="37"/>
  <c r="C39" i="37"/>
  <c r="C36" i="37"/>
  <c r="C37" i="37"/>
  <c r="C33" i="37"/>
  <c r="C40" i="37"/>
  <c r="C32" i="37"/>
  <c r="C29" i="37"/>
  <c r="C30" i="37"/>
  <c r="C38" i="37"/>
  <c r="C46" i="37"/>
  <c r="C51" i="37"/>
  <c r="C50" i="37"/>
  <c r="C47" i="37"/>
  <c r="C42" i="37"/>
  <c r="C43" i="37"/>
  <c r="C45" i="37"/>
  <c r="C44" i="37"/>
  <c r="C48" i="37"/>
  <c r="C49" i="37"/>
  <c r="C41" i="37"/>
  <c r="C52" i="37"/>
  <c r="C69" i="37"/>
  <c r="C71" i="37"/>
  <c r="C68" i="37"/>
  <c r="C75" i="37"/>
  <c r="C65" i="37"/>
  <c r="C74" i="37"/>
  <c r="C67" i="37"/>
  <c r="C66" i="37"/>
  <c r="C76" i="37"/>
  <c r="C70" i="37"/>
  <c r="C72" i="37"/>
  <c r="C73" i="37"/>
  <c r="C34" i="38"/>
  <c r="C36" i="38"/>
  <c r="C30" i="38"/>
  <c r="C38" i="38"/>
  <c r="C40" i="38"/>
  <c r="C32" i="38"/>
  <c r="C37" i="38"/>
  <c r="C33" i="38"/>
  <c r="C39" i="38"/>
  <c r="C29" i="38"/>
  <c r="C35" i="38"/>
  <c r="C31" i="38"/>
  <c r="C50" i="38"/>
  <c r="C46" i="38"/>
  <c r="C43" i="38"/>
  <c r="C48" i="38"/>
  <c r="C42" i="38"/>
  <c r="C47" i="38"/>
  <c r="C52" i="38"/>
  <c r="C45" i="38"/>
  <c r="C41" i="38"/>
  <c r="C44" i="38"/>
  <c r="C49" i="38"/>
  <c r="C51" i="38"/>
  <c r="D5" i="37"/>
  <c r="G5" i="37" s="1"/>
  <c r="F5" i="37" s="1"/>
  <c r="H75" i="37" s="1"/>
  <c r="Q4" i="45" s="1"/>
  <c r="D5" i="38"/>
  <c r="G5" i="38" s="1"/>
  <c r="F5" i="38" s="1"/>
  <c r="H75" i="38" s="1"/>
  <c r="I4" i="45" s="1"/>
  <c r="G16" i="42" l="1"/>
  <c r="F16" i="42" s="1"/>
  <c r="D17" i="42"/>
  <c r="H137" i="42"/>
  <c r="S14" i="45" s="1"/>
  <c r="E15" i="42"/>
  <c r="D17" i="41"/>
  <c r="G16" i="41"/>
  <c r="F16" i="41" s="1"/>
  <c r="H137" i="41"/>
  <c r="K14" i="45" s="1"/>
  <c r="E15" i="41"/>
  <c r="F40" i="40"/>
  <c r="E40" i="40" s="1"/>
  <c r="G39" i="39"/>
  <c r="F39" i="39" s="1"/>
  <c r="D40" i="39"/>
  <c r="G40" i="39" s="1"/>
  <c r="E38" i="39"/>
  <c r="H6" i="39"/>
  <c r="G37" i="45" s="1"/>
  <c r="H5" i="40"/>
  <c r="O38" i="45" s="1"/>
  <c r="E39" i="40"/>
  <c r="E13" i="43"/>
  <c r="H283" i="43"/>
  <c r="M12" i="45" s="1"/>
  <c r="D15" i="43"/>
  <c r="G14" i="43"/>
  <c r="F14" i="43" s="1"/>
  <c r="G15" i="44"/>
  <c r="F15" i="44" s="1"/>
  <c r="D16" i="44"/>
  <c r="H282" i="44"/>
  <c r="U13" i="45" s="1"/>
  <c r="E14" i="44"/>
  <c r="D6" i="37"/>
  <c r="D6" i="38"/>
  <c r="G6" i="38" s="1"/>
  <c r="F6" i="38" s="1"/>
  <c r="H74" i="38" s="1"/>
  <c r="I5" i="45" s="1"/>
  <c r="E5" i="38"/>
  <c r="E5" i="37"/>
  <c r="D18" i="42" l="1"/>
  <c r="G17" i="42"/>
  <c r="F17" i="42" s="1"/>
  <c r="E16" i="42"/>
  <c r="H136" i="42"/>
  <c r="S15" i="45" s="1"/>
  <c r="H136" i="41"/>
  <c r="K15" i="45" s="1"/>
  <c r="E16" i="41"/>
  <c r="D18" i="41"/>
  <c r="G17" i="41"/>
  <c r="F17" i="41" s="1"/>
  <c r="H4" i="40"/>
  <c r="O250" i="45" s="1"/>
  <c r="F40" i="39"/>
  <c r="H4" i="39" s="1"/>
  <c r="E39" i="39"/>
  <c r="H5" i="39"/>
  <c r="G38" i="45" s="1"/>
  <c r="E14" i="43"/>
  <c r="H282" i="43"/>
  <c r="M13" i="45" s="1"/>
  <c r="D16" i="43"/>
  <c r="G15" i="43"/>
  <c r="F15" i="43" s="1"/>
  <c r="D17" i="44"/>
  <c r="G16" i="44"/>
  <c r="F16" i="44" s="1"/>
  <c r="E15" i="44"/>
  <c r="H281" i="44"/>
  <c r="U14" i="45" s="1"/>
  <c r="E6" i="38"/>
  <c r="D7" i="38"/>
  <c r="G7" i="38" s="1"/>
  <c r="F7" i="38" s="1"/>
  <c r="G6" i="37"/>
  <c r="F6" i="37" s="1"/>
  <c r="D7" i="37"/>
  <c r="O94" i="45" l="1"/>
  <c r="E40" i="39"/>
  <c r="O54" i="45"/>
  <c r="O130" i="45"/>
  <c r="O124" i="45"/>
  <c r="O103" i="45"/>
  <c r="O144" i="45"/>
  <c r="O256" i="45"/>
  <c r="O283" i="45"/>
  <c r="O160" i="45"/>
  <c r="O154" i="45"/>
  <c r="O198" i="45"/>
  <c r="O268" i="45"/>
  <c r="O184" i="45"/>
  <c r="O227" i="45"/>
  <c r="O183" i="45"/>
  <c r="O223" i="45"/>
  <c r="H135" i="42"/>
  <c r="S16" i="45" s="1"/>
  <c r="E17" i="42"/>
  <c r="O79" i="45"/>
  <c r="O286" i="45"/>
  <c r="O181" i="45"/>
  <c r="O171" i="45"/>
  <c r="O255" i="45"/>
  <c r="O165" i="45"/>
  <c r="O65" i="45"/>
  <c r="O140" i="45"/>
  <c r="O187" i="45"/>
  <c r="O55" i="45"/>
  <c r="O242" i="45"/>
  <c r="O77" i="45"/>
  <c r="O72" i="45"/>
  <c r="O138" i="45"/>
  <c r="O284" i="45"/>
  <c r="G18" i="42"/>
  <c r="F18" i="42" s="1"/>
  <c r="D19" i="42"/>
  <c r="H135" i="41"/>
  <c r="K16" i="45" s="1"/>
  <c r="E17" i="41"/>
  <c r="D19" i="41"/>
  <c r="G18" i="41"/>
  <c r="F18" i="41" s="1"/>
  <c r="O149" i="45"/>
  <c r="O189" i="45"/>
  <c r="O182" i="45"/>
  <c r="O279" i="45"/>
  <c r="O175" i="45"/>
  <c r="O222" i="45"/>
  <c r="O139" i="45"/>
  <c r="O117" i="45"/>
  <c r="O136" i="45"/>
  <c r="O141" i="45"/>
  <c r="O151" i="45"/>
  <c r="O244" i="45"/>
  <c r="O200" i="45"/>
  <c r="O43" i="45"/>
  <c r="O128" i="45"/>
  <c r="O247" i="45"/>
  <c r="O90" i="45"/>
  <c r="O216" i="45"/>
  <c r="O269" i="45"/>
  <c r="O153" i="45"/>
  <c r="O110" i="45"/>
  <c r="O157" i="45"/>
  <c r="O291" i="45"/>
  <c r="O190" i="45"/>
  <c r="O134" i="45"/>
  <c r="O123" i="45"/>
  <c r="O62" i="45"/>
  <c r="O152" i="45"/>
  <c r="O225" i="45"/>
  <c r="O46" i="45"/>
  <c r="O272" i="45"/>
  <c r="O185" i="45"/>
  <c r="O50" i="45"/>
  <c r="O233" i="45"/>
  <c r="O111" i="45"/>
  <c r="O135" i="45"/>
  <c r="O63" i="45"/>
  <c r="O199" i="45"/>
  <c r="O210" i="45"/>
  <c r="O168" i="45"/>
  <c r="O47" i="45"/>
  <c r="O186" i="45"/>
  <c r="O114" i="45"/>
  <c r="O289" i="45"/>
  <c r="O259" i="45"/>
  <c r="O191" i="45"/>
  <c r="O249" i="45"/>
  <c r="O133" i="45"/>
  <c r="O129" i="45"/>
  <c r="O97" i="45"/>
  <c r="O254" i="45"/>
  <c r="O122" i="45"/>
  <c r="O241" i="45"/>
  <c r="O203" i="45"/>
  <c r="O246" i="45"/>
  <c r="O212" i="45"/>
  <c r="O176" i="45"/>
  <c r="O257" i="45"/>
  <c r="O99" i="45"/>
  <c r="O61" i="45"/>
  <c r="O75" i="45"/>
  <c r="O194" i="45"/>
  <c r="O98" i="45"/>
  <c r="O201" i="45"/>
  <c r="O118" i="45"/>
  <c r="O265" i="45"/>
  <c r="O264" i="45"/>
  <c r="O219" i="45"/>
  <c r="O172" i="45"/>
  <c r="O248" i="45"/>
  <c r="O221" i="45"/>
  <c r="O239" i="45"/>
  <c r="O158" i="45"/>
  <c r="O161" i="45"/>
  <c r="O155" i="45"/>
  <c r="O174" i="45"/>
  <c r="O202" i="45"/>
  <c r="O207" i="45"/>
  <c r="O261" i="45"/>
  <c r="O132" i="45"/>
  <c r="O82" i="45"/>
  <c r="O213" i="45"/>
  <c r="O266" i="45"/>
  <c r="O270" i="45"/>
  <c r="O100" i="45"/>
  <c r="O204" i="45"/>
  <c r="O208" i="45"/>
  <c r="O56" i="45"/>
  <c r="O70" i="45"/>
  <c r="O253" i="45"/>
  <c r="O163" i="45"/>
  <c r="O131" i="45"/>
  <c r="O53" i="45"/>
  <c r="O59" i="45"/>
  <c r="O167" i="45"/>
  <c r="O276" i="45"/>
  <c r="O177" i="45"/>
  <c r="O108" i="45"/>
  <c r="O41" i="45"/>
  <c r="O271" i="45"/>
  <c r="O42" i="45"/>
  <c r="O232" i="45"/>
  <c r="O245" i="45"/>
  <c r="O120" i="45"/>
  <c r="O188" i="45"/>
  <c r="O112" i="45"/>
  <c r="O113" i="45"/>
  <c r="O214" i="45"/>
  <c r="O229" i="45"/>
  <c r="O180" i="45"/>
  <c r="O197" i="45"/>
  <c r="O107" i="45"/>
  <c r="O145" i="45"/>
  <c r="O109" i="45"/>
  <c r="O263" i="45"/>
  <c r="O285" i="45"/>
  <c r="O218" i="45"/>
  <c r="O119" i="45"/>
  <c r="O238" i="45"/>
  <c r="O150" i="45"/>
  <c r="O66" i="45"/>
  <c r="O228" i="45"/>
  <c r="O125" i="45"/>
  <c r="O169" i="45"/>
  <c r="O127" i="45"/>
  <c r="O243" i="45"/>
  <c r="O69" i="45"/>
  <c r="O106" i="45"/>
  <c r="O86" i="45"/>
  <c r="O236" i="45"/>
  <c r="O267" i="45"/>
  <c r="O45" i="45"/>
  <c r="O224" i="45"/>
  <c r="O231" i="45"/>
  <c r="O164" i="45"/>
  <c r="O252" i="45"/>
  <c r="O196" i="45"/>
  <c r="O273" i="45"/>
  <c r="O166" i="45"/>
  <c r="O80" i="45"/>
  <c r="O156" i="45"/>
  <c r="O240" i="45"/>
  <c r="O105" i="45"/>
  <c r="O115" i="45"/>
  <c r="O251" i="45"/>
  <c r="O262" i="45"/>
  <c r="O40" i="45"/>
  <c r="O159" i="45"/>
  <c r="O92" i="45"/>
  <c r="O84" i="45"/>
  <c r="O67" i="45"/>
  <c r="O81" i="45"/>
  <c r="O142" i="45"/>
  <c r="O277" i="45"/>
  <c r="O44" i="45"/>
  <c r="O211" i="45"/>
  <c r="O173" i="45"/>
  <c r="O235" i="45"/>
  <c r="O51" i="45"/>
  <c r="O58" i="45"/>
  <c r="O192" i="45"/>
  <c r="O179" i="45"/>
  <c r="O85" i="45"/>
  <c r="O121" i="45"/>
  <c r="O258" i="45"/>
  <c r="O282" i="45"/>
  <c r="O116" i="45"/>
  <c r="O74" i="45"/>
  <c r="O205" i="45"/>
  <c r="O209" i="45"/>
  <c r="O220" i="45"/>
  <c r="O49" i="45"/>
  <c r="O137" i="45"/>
  <c r="O39" i="45"/>
  <c r="O76" i="45"/>
  <c r="O195" i="45"/>
  <c r="O275" i="45"/>
  <c r="O73" i="45"/>
  <c r="O288" i="45"/>
  <c r="O91" i="45"/>
  <c r="O78" i="45"/>
  <c r="O237" i="45"/>
  <c r="O193" i="45"/>
  <c r="O274" i="45"/>
  <c r="O126" i="45"/>
  <c r="O281" i="45"/>
  <c r="O260" i="45"/>
  <c r="O71" i="45"/>
  <c r="O101" i="45"/>
  <c r="O234" i="45"/>
  <c r="O230" i="45"/>
  <c r="O215" i="45"/>
  <c r="O83" i="45"/>
  <c r="O148" i="45"/>
  <c r="O287" i="45"/>
  <c r="O278" i="45"/>
  <c r="O217" i="45"/>
  <c r="O280" i="45"/>
  <c r="O96" i="45"/>
  <c r="O95" i="45"/>
  <c r="O290" i="45"/>
  <c r="O52" i="45"/>
  <c r="O57" i="45"/>
  <c r="O143" i="45"/>
  <c r="O93" i="45"/>
  <c r="O170" i="45"/>
  <c r="O89" i="45"/>
  <c r="O48" i="45"/>
  <c r="O104" i="45"/>
  <c r="O68" i="45"/>
  <c r="O88" i="45"/>
  <c r="O146" i="45"/>
  <c r="O206" i="45"/>
  <c r="O162" i="45"/>
  <c r="O226" i="45"/>
  <c r="O147" i="45"/>
  <c r="O60" i="45"/>
  <c r="O64" i="45"/>
  <c r="O102" i="45"/>
  <c r="O178" i="45"/>
  <c r="O87" i="45"/>
  <c r="G136" i="45"/>
  <c r="G291" i="45"/>
  <c r="G77" i="45"/>
  <c r="G111" i="45"/>
  <c r="G109" i="45"/>
  <c r="G245" i="45"/>
  <c r="G92" i="45"/>
  <c r="G75" i="45"/>
  <c r="G86" i="45"/>
  <c r="G52" i="45"/>
  <c r="G62" i="45"/>
  <c r="G255" i="45"/>
  <c r="G68" i="45"/>
  <c r="G259" i="45"/>
  <c r="G221" i="45"/>
  <c r="G161" i="45"/>
  <c r="G215" i="45"/>
  <c r="G184" i="45"/>
  <c r="G274" i="45"/>
  <c r="G283" i="45"/>
  <c r="G183" i="45"/>
  <c r="G181" i="45"/>
  <c r="G133" i="45"/>
  <c r="G269" i="45"/>
  <c r="G277" i="45"/>
  <c r="G202" i="45"/>
  <c r="G253" i="45"/>
  <c r="G102" i="45"/>
  <c r="G185" i="45"/>
  <c r="G227" i="45"/>
  <c r="G125" i="45"/>
  <c r="G182" i="45"/>
  <c r="G247" i="45"/>
  <c r="G203" i="45"/>
  <c r="G217" i="45"/>
  <c r="G132" i="45"/>
  <c r="G200" i="45"/>
  <c r="G155" i="45"/>
  <c r="G290" i="45"/>
  <c r="G61" i="45"/>
  <c r="G144" i="45"/>
  <c r="G204" i="45"/>
  <c r="G153" i="45"/>
  <c r="G287" i="45"/>
  <c r="G141" i="45"/>
  <c r="G72" i="45"/>
  <c r="G219" i="45"/>
  <c r="G41" i="45"/>
  <c r="G126" i="45"/>
  <c r="G267" i="45"/>
  <c r="G42" i="45"/>
  <c r="G276" i="45"/>
  <c r="G147" i="45"/>
  <c r="G213" i="45"/>
  <c r="G159" i="45"/>
  <c r="G260" i="45"/>
  <c r="G164" i="45"/>
  <c r="G116" i="45"/>
  <c r="G73" i="45"/>
  <c r="G50" i="45"/>
  <c r="G270" i="45"/>
  <c r="G101" i="45"/>
  <c r="G115" i="45"/>
  <c r="G80" i="45"/>
  <c r="G243" i="45"/>
  <c r="G104" i="45"/>
  <c r="G224" i="45"/>
  <c r="G76" i="45"/>
  <c r="G137" i="45"/>
  <c r="G130" i="45"/>
  <c r="G58" i="45"/>
  <c r="G170" i="45"/>
  <c r="G249" i="45"/>
  <c r="G241" i="45"/>
  <c r="G218" i="45"/>
  <c r="G85" i="45"/>
  <c r="G238" i="45"/>
  <c r="G246" i="45"/>
  <c r="G78" i="45"/>
  <c r="G148" i="45"/>
  <c r="G266" i="45"/>
  <c r="G135" i="45"/>
  <c r="G180" i="45"/>
  <c r="G284" i="45"/>
  <c r="G207" i="45"/>
  <c r="G191" i="45"/>
  <c r="G206" i="45"/>
  <c r="G110" i="45"/>
  <c r="G209" i="45"/>
  <c r="G229" i="45"/>
  <c r="G145" i="45"/>
  <c r="G88" i="45"/>
  <c r="G240" i="45"/>
  <c r="G107" i="45"/>
  <c r="G211" i="45"/>
  <c r="G288" i="45"/>
  <c r="G103" i="45"/>
  <c r="G49" i="45"/>
  <c r="G149" i="45"/>
  <c r="G231" i="45"/>
  <c r="G232" i="45"/>
  <c r="G99" i="45"/>
  <c r="G122" i="45"/>
  <c r="G239" i="45"/>
  <c r="G235" i="45"/>
  <c r="G48" i="45"/>
  <c r="G285" i="45"/>
  <c r="G113" i="45"/>
  <c r="G96" i="45"/>
  <c r="G105" i="45"/>
  <c r="G119" i="45"/>
  <c r="G83" i="45"/>
  <c r="G43" i="45"/>
  <c r="G281" i="45"/>
  <c r="G69" i="45"/>
  <c r="G228" i="45"/>
  <c r="G100" i="45"/>
  <c r="G169" i="45"/>
  <c r="G117" i="45"/>
  <c r="G81" i="45"/>
  <c r="G165" i="45"/>
  <c r="G282" i="45"/>
  <c r="G87" i="45"/>
  <c r="G195" i="45"/>
  <c r="G233" i="45"/>
  <c r="G140" i="45"/>
  <c r="G143" i="45"/>
  <c r="G84" i="45"/>
  <c r="G177" i="45"/>
  <c r="G79" i="45"/>
  <c r="G108" i="45"/>
  <c r="G244" i="45"/>
  <c r="G176" i="45"/>
  <c r="G158" i="45"/>
  <c r="G265" i="45"/>
  <c r="G192" i="45"/>
  <c r="G90" i="45"/>
  <c r="G175" i="45"/>
  <c r="G66" i="45"/>
  <c r="G146" i="45"/>
  <c r="G268" i="45"/>
  <c r="G256" i="45"/>
  <c r="G205" i="45"/>
  <c r="G118" i="45"/>
  <c r="G94" i="45"/>
  <c r="G106" i="45"/>
  <c r="G70" i="45"/>
  <c r="G124" i="45"/>
  <c r="G167" i="45"/>
  <c r="G65" i="45"/>
  <c r="G67" i="45"/>
  <c r="G160" i="45"/>
  <c r="G114" i="45"/>
  <c r="G57" i="45"/>
  <c r="G152" i="45"/>
  <c r="G197" i="45"/>
  <c r="G226" i="45"/>
  <c r="G53" i="45"/>
  <c r="G225" i="45"/>
  <c r="G63" i="45"/>
  <c r="G162" i="45"/>
  <c r="G196" i="45"/>
  <c r="G248" i="45"/>
  <c r="G39" i="45"/>
  <c r="G280" i="45"/>
  <c r="G223" i="45"/>
  <c r="G51" i="45"/>
  <c r="G194" i="45"/>
  <c r="G188" i="45"/>
  <c r="G178" i="45"/>
  <c r="G89" i="45"/>
  <c r="G261" i="45"/>
  <c r="G236" i="45"/>
  <c r="G54" i="45"/>
  <c r="G190" i="45"/>
  <c r="G82" i="45"/>
  <c r="G60" i="45"/>
  <c r="G222" i="45"/>
  <c r="G212" i="45"/>
  <c r="G95" i="45"/>
  <c r="G251" i="45"/>
  <c r="G139" i="45"/>
  <c r="G64" i="45"/>
  <c r="G230" i="45"/>
  <c r="G199" i="45"/>
  <c r="G157" i="45"/>
  <c r="G150" i="45"/>
  <c r="G278" i="45"/>
  <c r="G289" i="45"/>
  <c r="G134" i="45"/>
  <c r="G45" i="45"/>
  <c r="G98" i="45"/>
  <c r="G163" i="45"/>
  <c r="G138" i="45"/>
  <c r="G286" i="45"/>
  <c r="G131" i="45"/>
  <c r="G257" i="45"/>
  <c r="G154" i="45"/>
  <c r="G171" i="45"/>
  <c r="G168" i="45"/>
  <c r="G121" i="45"/>
  <c r="G173" i="45"/>
  <c r="G198" i="45"/>
  <c r="G97" i="45"/>
  <c r="G55" i="45"/>
  <c r="G127" i="45"/>
  <c r="G129" i="45"/>
  <c r="G179" i="45"/>
  <c r="G275" i="45"/>
  <c r="G172" i="45"/>
  <c r="G279" i="45"/>
  <c r="G250" i="45"/>
  <c r="G273" i="45"/>
  <c r="G214" i="45"/>
  <c r="G59" i="45"/>
  <c r="G112" i="45"/>
  <c r="G186" i="45"/>
  <c r="G234" i="45"/>
  <c r="G156" i="45"/>
  <c r="G174" i="45"/>
  <c r="G208" i="45"/>
  <c r="G74" i="45"/>
  <c r="G272" i="45"/>
  <c r="G47" i="45"/>
  <c r="G142" i="45"/>
  <c r="G189" i="45"/>
  <c r="G166" i="45"/>
  <c r="G258" i="45"/>
  <c r="G151" i="45"/>
  <c r="G263" i="45"/>
  <c r="G237" i="45"/>
  <c r="G216" i="45"/>
  <c r="G120" i="45"/>
  <c r="G40" i="45"/>
  <c r="G44" i="45"/>
  <c r="G210" i="45"/>
  <c r="G93" i="45"/>
  <c r="G201" i="45"/>
  <c r="G56" i="45"/>
  <c r="G271" i="45"/>
  <c r="G187" i="45"/>
  <c r="G123" i="45"/>
  <c r="G128" i="45"/>
  <c r="G252" i="45"/>
  <c r="G46" i="45"/>
  <c r="G254" i="45"/>
  <c r="G91" i="45"/>
  <c r="G193" i="45"/>
  <c r="G71" i="45"/>
  <c r="G220" i="45"/>
  <c r="G264" i="45"/>
  <c r="G242" i="45"/>
  <c r="G262" i="45"/>
  <c r="E15" i="43"/>
  <c r="H281" i="43"/>
  <c r="M14" i="45" s="1"/>
  <c r="G16" i="43"/>
  <c r="F16" i="43" s="1"/>
  <c r="D17" i="43"/>
  <c r="H280" i="44"/>
  <c r="U15" i="45" s="1"/>
  <c r="E16" i="44"/>
  <c r="G17" i="44"/>
  <c r="F17" i="44" s="1"/>
  <c r="D18" i="44"/>
  <c r="D8" i="38"/>
  <c r="G8" i="38" s="1"/>
  <c r="F8" i="38" s="1"/>
  <c r="H74" i="37"/>
  <c r="Q5" i="45" s="1"/>
  <c r="E6" i="37"/>
  <c r="G7" i="37"/>
  <c r="F7" i="37" s="1"/>
  <c r="D8" i="37"/>
  <c r="H73" i="38"/>
  <c r="I6" i="45" s="1"/>
  <c r="E7" i="38"/>
  <c r="G19" i="42" l="1"/>
  <c r="F19" i="42" s="1"/>
  <c r="D20" i="42"/>
  <c r="E18" i="42"/>
  <c r="H134" i="42"/>
  <c r="S17" i="45" s="1"/>
  <c r="E18" i="41"/>
  <c r="H134" i="41"/>
  <c r="K17" i="45" s="1"/>
  <c r="G19" i="41"/>
  <c r="F19" i="41" s="1"/>
  <c r="D20" i="41"/>
  <c r="D18" i="43"/>
  <c r="G17" i="43"/>
  <c r="F17" i="43" s="1"/>
  <c r="H280" i="43"/>
  <c r="M15" i="45" s="1"/>
  <c r="E16" i="43"/>
  <c r="G18" i="44"/>
  <c r="F18" i="44" s="1"/>
  <c r="D19" i="44"/>
  <c r="H279" i="44"/>
  <c r="U16" i="45" s="1"/>
  <c r="E17" i="44"/>
  <c r="D9" i="38"/>
  <c r="G9" i="38" s="1"/>
  <c r="F9" i="38" s="1"/>
  <c r="D9" i="37"/>
  <c r="G8" i="37"/>
  <c r="F8" i="37" s="1"/>
  <c r="H73" i="37"/>
  <c r="Q6" i="45" s="1"/>
  <c r="E7" i="37"/>
  <c r="H72" i="38"/>
  <c r="I7" i="45" s="1"/>
  <c r="E8" i="38"/>
  <c r="H133" i="42" l="1"/>
  <c r="S18" i="45" s="1"/>
  <c r="E19" i="42"/>
  <c r="D21" i="42"/>
  <c r="G20" i="42"/>
  <c r="F20" i="42" s="1"/>
  <c r="H133" i="41"/>
  <c r="K18" i="45" s="1"/>
  <c r="E19" i="41"/>
  <c r="D21" i="41"/>
  <c r="G20" i="41"/>
  <c r="F20" i="41" s="1"/>
  <c r="E17" i="43"/>
  <c r="H279" i="43"/>
  <c r="M16" i="45" s="1"/>
  <c r="G18" i="43"/>
  <c r="F18" i="43" s="1"/>
  <c r="D19" i="43"/>
  <c r="G19" i="44"/>
  <c r="F19" i="44" s="1"/>
  <c r="D20" i="44"/>
  <c r="E18" i="44"/>
  <c r="H278" i="44"/>
  <c r="U17" i="45" s="1"/>
  <c r="D10" i="38"/>
  <c r="G10" i="38" s="1"/>
  <c r="F10" i="38" s="1"/>
  <c r="H72" i="37"/>
  <c r="Q7" i="45" s="1"/>
  <c r="E8" i="37"/>
  <c r="G9" i="37"/>
  <c r="F9" i="37" s="1"/>
  <c r="D10" i="37"/>
  <c r="H71" i="38"/>
  <c r="I8" i="45" s="1"/>
  <c r="E9" i="38"/>
  <c r="E20" i="42" l="1"/>
  <c r="H132" i="42"/>
  <c r="S19" i="45" s="1"/>
  <c r="D22" i="42"/>
  <c r="G21" i="42"/>
  <c r="F21" i="42" s="1"/>
  <c r="D22" i="41"/>
  <c r="G21" i="41"/>
  <c r="F21" i="41" s="1"/>
  <c r="H132" i="41"/>
  <c r="K19" i="45" s="1"/>
  <c r="E20" i="41"/>
  <c r="G19" i="43"/>
  <c r="F19" i="43" s="1"/>
  <c r="D20" i="43"/>
  <c r="E18" i="43"/>
  <c r="H278" i="43"/>
  <c r="M17" i="45" s="1"/>
  <c r="G20" i="44"/>
  <c r="F20" i="44" s="1"/>
  <c r="D21" i="44"/>
  <c r="E19" i="44"/>
  <c r="H277" i="44"/>
  <c r="U18" i="45" s="1"/>
  <c r="D11" i="38"/>
  <c r="G11" i="38" s="1"/>
  <c r="F11" i="38" s="1"/>
  <c r="G10" i="37"/>
  <c r="F10" i="37" s="1"/>
  <c r="D11" i="37"/>
  <c r="H71" i="37"/>
  <c r="Q8" i="45" s="1"/>
  <c r="E9" i="37"/>
  <c r="H70" i="38"/>
  <c r="I9" i="45" s="1"/>
  <c r="E10" i="38"/>
  <c r="H131" i="42" l="1"/>
  <c r="S20" i="45" s="1"/>
  <c r="E21" i="42"/>
  <c r="D23" i="42"/>
  <c r="G22" i="42"/>
  <c r="F22" i="42" s="1"/>
  <c r="H131" i="41"/>
  <c r="K20" i="45" s="1"/>
  <c r="E21" i="41"/>
  <c r="D23" i="41"/>
  <c r="G22" i="41"/>
  <c r="F22" i="41" s="1"/>
  <c r="D21" i="43"/>
  <c r="G20" i="43"/>
  <c r="F20" i="43" s="1"/>
  <c r="E19" i="43"/>
  <c r="H277" i="43"/>
  <c r="M18" i="45" s="1"/>
  <c r="G21" i="44"/>
  <c r="F21" i="44" s="1"/>
  <c r="D22" i="44"/>
  <c r="E20" i="44"/>
  <c r="H276" i="44"/>
  <c r="U19" i="45" s="1"/>
  <c r="D12" i="38"/>
  <c r="D13" i="38" s="1"/>
  <c r="G11" i="37"/>
  <c r="F11" i="37" s="1"/>
  <c r="D12" i="37"/>
  <c r="H70" i="37"/>
  <c r="Q9" i="45" s="1"/>
  <c r="E10" i="37"/>
  <c r="H69" i="38"/>
  <c r="I10" i="45" s="1"/>
  <c r="E11" i="38"/>
  <c r="H130" i="42" l="1"/>
  <c r="S21" i="45" s="1"/>
  <c r="E22" i="42"/>
  <c r="G23" i="42"/>
  <c r="F23" i="42" s="1"/>
  <c r="D24" i="42"/>
  <c r="D24" i="41"/>
  <c r="G23" i="41"/>
  <c r="F23" i="41" s="1"/>
  <c r="H130" i="41"/>
  <c r="K21" i="45" s="1"/>
  <c r="E22" i="41"/>
  <c r="H276" i="43"/>
  <c r="M19" i="45" s="1"/>
  <c r="E20" i="43"/>
  <c r="G21" i="43"/>
  <c r="F21" i="43" s="1"/>
  <c r="D22" i="43"/>
  <c r="G22" i="44"/>
  <c r="F22" i="44" s="1"/>
  <c r="D23" i="44"/>
  <c r="H275" i="44"/>
  <c r="U20" i="45" s="1"/>
  <c r="E21" i="44"/>
  <c r="G12" i="38"/>
  <c r="F12" i="38" s="1"/>
  <c r="H68" i="38" s="1"/>
  <c r="I11" i="45" s="1"/>
  <c r="G12" i="37"/>
  <c r="F12" i="37" s="1"/>
  <c r="D13" i="37"/>
  <c r="H69" i="37"/>
  <c r="Q10" i="45" s="1"/>
  <c r="E11" i="37"/>
  <c r="G13" i="38"/>
  <c r="D14" i="38"/>
  <c r="G24" i="42" l="1"/>
  <c r="F24" i="42" s="1"/>
  <c r="D25" i="42"/>
  <c r="H129" i="42"/>
  <c r="S22" i="45" s="1"/>
  <c r="E23" i="42"/>
  <c r="H129" i="41"/>
  <c r="K22" i="45" s="1"/>
  <c r="E23" i="41"/>
  <c r="G24" i="41"/>
  <c r="F24" i="41" s="1"/>
  <c r="D25" i="41"/>
  <c r="G22" i="43"/>
  <c r="F22" i="43" s="1"/>
  <c r="D23" i="43"/>
  <c r="H275" i="43"/>
  <c r="M20" i="45" s="1"/>
  <c r="E21" i="43"/>
  <c r="G23" i="44"/>
  <c r="F23" i="44" s="1"/>
  <c r="D24" i="44"/>
  <c r="E22" i="44"/>
  <c r="H274" i="44"/>
  <c r="U21" i="45" s="1"/>
  <c r="E12" i="38"/>
  <c r="F13" i="38"/>
  <c r="H67" i="38" s="1"/>
  <c r="I12" i="45" s="1"/>
  <c r="G13" i="37"/>
  <c r="F13" i="37" s="1"/>
  <c r="D14" i="37"/>
  <c r="E12" i="37"/>
  <c r="H68" i="37"/>
  <c r="Q11" i="45" s="1"/>
  <c r="G14" i="38"/>
  <c r="F14" i="38" s="1"/>
  <c r="D15" i="38"/>
  <c r="G25" i="42" l="1"/>
  <c r="F25" i="42" s="1"/>
  <c r="D26" i="42"/>
  <c r="E24" i="42"/>
  <c r="H128" i="42"/>
  <c r="S23" i="45" s="1"/>
  <c r="E24" i="41"/>
  <c r="H128" i="41"/>
  <c r="K23" i="45" s="1"/>
  <c r="G25" i="41"/>
  <c r="F25" i="41" s="1"/>
  <c r="D26" i="41"/>
  <c r="G23" i="43"/>
  <c r="F23" i="43" s="1"/>
  <c r="D24" i="43"/>
  <c r="H274" i="43"/>
  <c r="M21" i="45" s="1"/>
  <c r="E22" i="43"/>
  <c r="D25" i="44"/>
  <c r="G24" i="44"/>
  <c r="F24" i="44" s="1"/>
  <c r="E23" i="44"/>
  <c r="H273" i="44"/>
  <c r="U22" i="45" s="1"/>
  <c r="E13" i="38"/>
  <c r="G14" i="37"/>
  <c r="F14" i="37" s="1"/>
  <c r="D15" i="37"/>
  <c r="H67" i="37"/>
  <c r="Q12" i="45" s="1"/>
  <c r="E13" i="37"/>
  <c r="G15" i="38"/>
  <c r="F15" i="38" s="1"/>
  <c r="D16" i="38"/>
  <c r="H66" i="38"/>
  <c r="I13" i="45" s="1"/>
  <c r="E14" i="38"/>
  <c r="G26" i="42" l="1"/>
  <c r="F26" i="42" s="1"/>
  <c r="D27" i="42"/>
  <c r="H127" i="42"/>
  <c r="S24" i="45" s="1"/>
  <c r="E25" i="42"/>
  <c r="D27" i="41"/>
  <c r="G26" i="41"/>
  <c r="F26" i="41" s="1"/>
  <c r="E25" i="41"/>
  <c r="H127" i="41"/>
  <c r="K24" i="45" s="1"/>
  <c r="D25" i="43"/>
  <c r="G24" i="43"/>
  <c r="F24" i="43" s="1"/>
  <c r="H273" i="43"/>
  <c r="M22" i="45" s="1"/>
  <c r="E23" i="43"/>
  <c r="H272" i="44"/>
  <c r="U23" i="45" s="1"/>
  <c r="E24" i="44"/>
  <c r="G25" i="44"/>
  <c r="F25" i="44" s="1"/>
  <c r="D26" i="44"/>
  <c r="H66" i="37"/>
  <c r="Q13" i="45" s="1"/>
  <c r="E14" i="37"/>
  <c r="D16" i="37"/>
  <c r="G15" i="37"/>
  <c r="F15" i="37" s="1"/>
  <c r="G16" i="38"/>
  <c r="F16" i="38" s="1"/>
  <c r="D17" i="38"/>
  <c r="H65" i="38"/>
  <c r="I14" i="45" s="1"/>
  <c r="E15" i="38"/>
  <c r="D28" i="42" l="1"/>
  <c r="G27" i="42"/>
  <c r="F27" i="42" s="1"/>
  <c r="E26" i="42"/>
  <c r="H126" i="42"/>
  <c r="S25" i="45" s="1"/>
  <c r="E26" i="41"/>
  <c r="H126" i="41"/>
  <c r="K25" i="45" s="1"/>
  <c r="G27" i="41"/>
  <c r="F27" i="41" s="1"/>
  <c r="D28" i="41"/>
  <c r="H272" i="43"/>
  <c r="M23" i="45" s="1"/>
  <c r="E24" i="43"/>
  <c r="D26" i="43"/>
  <c r="G25" i="43"/>
  <c r="F25" i="43" s="1"/>
  <c r="D27" i="44"/>
  <c r="G26" i="44"/>
  <c r="F26" i="44" s="1"/>
  <c r="E25" i="44"/>
  <c r="H271" i="44"/>
  <c r="U24" i="45" s="1"/>
  <c r="H65" i="37"/>
  <c r="Q14" i="45" s="1"/>
  <c r="E15" i="37"/>
  <c r="G16" i="37"/>
  <c r="F16" i="37" s="1"/>
  <c r="D17" i="37"/>
  <c r="G17" i="38"/>
  <c r="F17" i="38" s="1"/>
  <c r="D18" i="38"/>
  <c r="H64" i="38"/>
  <c r="I15" i="45" s="1"/>
  <c r="E16" i="38"/>
  <c r="G28" i="42" l="1"/>
  <c r="F28" i="42" s="1"/>
  <c r="D29" i="42"/>
  <c r="H125" i="42"/>
  <c r="S26" i="45" s="1"/>
  <c r="E27" i="42"/>
  <c r="G28" i="41"/>
  <c r="F28" i="41" s="1"/>
  <c r="D29" i="41"/>
  <c r="E27" i="41"/>
  <c r="H125" i="41"/>
  <c r="K26" i="45" s="1"/>
  <c r="E25" i="43"/>
  <c r="H271" i="43"/>
  <c r="M24" i="45" s="1"/>
  <c r="D27" i="43"/>
  <c r="G26" i="43"/>
  <c r="F26" i="43" s="1"/>
  <c r="G27" i="44"/>
  <c r="F27" i="44" s="1"/>
  <c r="D28" i="44"/>
  <c r="H270" i="44"/>
  <c r="U25" i="45" s="1"/>
  <c r="E26" i="44"/>
  <c r="D18" i="37"/>
  <c r="G17" i="37"/>
  <c r="F17" i="37" s="1"/>
  <c r="E16" i="37"/>
  <c r="H64" i="37"/>
  <c r="Q15" i="45" s="1"/>
  <c r="G18" i="38"/>
  <c r="F18" i="38" s="1"/>
  <c r="D19" i="38"/>
  <c r="H63" i="38"/>
  <c r="I16" i="45" s="1"/>
  <c r="E17" i="38"/>
  <c r="D30" i="42" l="1"/>
  <c r="G29" i="42"/>
  <c r="F29" i="42" s="1"/>
  <c r="E28" i="42"/>
  <c r="H124" i="42"/>
  <c r="S27" i="45" s="1"/>
  <c r="G29" i="41"/>
  <c r="F29" i="41" s="1"/>
  <c r="D30" i="41"/>
  <c r="H124" i="41"/>
  <c r="K27" i="45" s="1"/>
  <c r="E28" i="41"/>
  <c r="H270" i="43"/>
  <c r="M25" i="45" s="1"/>
  <c r="E26" i="43"/>
  <c r="G27" i="43"/>
  <c r="F27" i="43" s="1"/>
  <c r="D28" i="43"/>
  <c r="E27" i="44"/>
  <c r="H269" i="44"/>
  <c r="U26" i="45" s="1"/>
  <c r="D29" i="44"/>
  <c r="G28" i="44"/>
  <c r="F28" i="44" s="1"/>
  <c r="H63" i="37"/>
  <c r="Q16" i="45" s="1"/>
  <c r="E17" i="37"/>
  <c r="G18" i="37"/>
  <c r="F18" i="37" s="1"/>
  <c r="D19" i="37"/>
  <c r="G19" i="38"/>
  <c r="F19" i="38" s="1"/>
  <c r="D20" i="38"/>
  <c r="H62" i="38"/>
  <c r="I17" i="45" s="1"/>
  <c r="E18" i="38"/>
  <c r="H123" i="42" l="1"/>
  <c r="S28" i="45" s="1"/>
  <c r="E29" i="42"/>
  <c r="G30" i="42"/>
  <c r="F30" i="42" s="1"/>
  <c r="D31" i="42"/>
  <c r="D31" i="41"/>
  <c r="G30" i="41"/>
  <c r="F30" i="41" s="1"/>
  <c r="E29" i="41"/>
  <c r="H123" i="41"/>
  <c r="K28" i="45" s="1"/>
  <c r="G28" i="43"/>
  <c r="F28" i="43" s="1"/>
  <c r="D29" i="43"/>
  <c r="H269" i="43"/>
  <c r="M26" i="45" s="1"/>
  <c r="E27" i="43"/>
  <c r="H268" i="44"/>
  <c r="U27" i="45" s="1"/>
  <c r="E28" i="44"/>
  <c r="G29" i="44"/>
  <c r="F29" i="44" s="1"/>
  <c r="D30" i="44"/>
  <c r="D20" i="37"/>
  <c r="G19" i="37"/>
  <c r="F19" i="37" s="1"/>
  <c r="H62" i="37"/>
  <c r="Q17" i="45" s="1"/>
  <c r="E18" i="37"/>
  <c r="H61" i="38"/>
  <c r="I18" i="45" s="1"/>
  <c r="E19" i="38"/>
  <c r="G20" i="38"/>
  <c r="F20" i="38" s="1"/>
  <c r="D21" i="38"/>
  <c r="G31" i="42" l="1"/>
  <c r="F31" i="42" s="1"/>
  <c r="D32" i="42"/>
  <c r="E30" i="42"/>
  <c r="H122" i="42"/>
  <c r="S29" i="45" s="1"/>
  <c r="H122" i="41"/>
  <c r="K29" i="45" s="1"/>
  <c r="E30" i="41"/>
  <c r="D32" i="41"/>
  <c r="G31" i="41"/>
  <c r="F31" i="41" s="1"/>
  <c r="G29" i="43"/>
  <c r="F29" i="43" s="1"/>
  <c r="D30" i="43"/>
  <c r="H268" i="43"/>
  <c r="M27" i="45" s="1"/>
  <c r="E28" i="43"/>
  <c r="G30" i="44"/>
  <c r="F30" i="44" s="1"/>
  <c r="D31" i="44"/>
  <c r="H267" i="44"/>
  <c r="U28" i="45" s="1"/>
  <c r="E29" i="44"/>
  <c r="E19" i="37"/>
  <c r="H61" i="37"/>
  <c r="Q18" i="45" s="1"/>
  <c r="G20" i="37"/>
  <c r="F20" i="37" s="1"/>
  <c r="D21" i="37"/>
  <c r="H60" i="38"/>
  <c r="I19" i="45" s="1"/>
  <c r="E20" i="38"/>
  <c r="G21" i="38"/>
  <c r="F21" i="38" s="1"/>
  <c r="D22" i="38"/>
  <c r="D33" i="42" l="1"/>
  <c r="G32" i="42"/>
  <c r="F32" i="42" s="1"/>
  <c r="H121" i="42"/>
  <c r="S30" i="45" s="1"/>
  <c r="E31" i="42"/>
  <c r="H121" i="41"/>
  <c r="K30" i="45" s="1"/>
  <c r="E31" i="41"/>
  <c r="G32" i="41"/>
  <c r="F32" i="41" s="1"/>
  <c r="D33" i="41"/>
  <c r="D31" i="43"/>
  <c r="G30" i="43"/>
  <c r="F30" i="43" s="1"/>
  <c r="E29" i="43"/>
  <c r="H267" i="43"/>
  <c r="M28" i="45" s="1"/>
  <c r="G31" i="44"/>
  <c r="F31" i="44" s="1"/>
  <c r="D32" i="44"/>
  <c r="H266" i="44"/>
  <c r="U29" i="45" s="1"/>
  <c r="E30" i="44"/>
  <c r="D22" i="37"/>
  <c r="G21" i="37"/>
  <c r="F21" i="37" s="1"/>
  <c r="H60" i="37"/>
  <c r="Q19" i="45" s="1"/>
  <c r="E20" i="37"/>
  <c r="H59" i="38"/>
  <c r="I20" i="45" s="1"/>
  <c r="E21" i="38"/>
  <c r="G22" i="38"/>
  <c r="F22" i="38" s="1"/>
  <c r="D23" i="38"/>
  <c r="H120" i="42" l="1"/>
  <c r="S31" i="45" s="1"/>
  <c r="E32" i="42"/>
  <c r="G33" i="42"/>
  <c r="F33" i="42" s="1"/>
  <c r="D34" i="42"/>
  <c r="G33" i="41"/>
  <c r="F33" i="41" s="1"/>
  <c r="D34" i="41"/>
  <c r="E32" i="41"/>
  <c r="H120" i="41"/>
  <c r="K31" i="45" s="1"/>
  <c r="H266" i="43"/>
  <c r="M29" i="45" s="1"/>
  <c r="E30" i="43"/>
  <c r="G31" i="43"/>
  <c r="F31" i="43" s="1"/>
  <c r="D32" i="43"/>
  <c r="D33" i="44"/>
  <c r="G32" i="44"/>
  <c r="F32" i="44" s="1"/>
  <c r="E31" i="44"/>
  <c r="H265" i="44"/>
  <c r="U30" i="45" s="1"/>
  <c r="H59" i="37"/>
  <c r="Q20" i="45" s="1"/>
  <c r="E21" i="37"/>
  <c r="D23" i="37"/>
  <c r="G22" i="37"/>
  <c r="F22" i="37" s="1"/>
  <c r="H58" i="38"/>
  <c r="I21" i="45" s="1"/>
  <c r="E22" i="38"/>
  <c r="G23" i="38"/>
  <c r="F23" i="38" s="1"/>
  <c r="D24" i="38"/>
  <c r="G34" i="42" l="1"/>
  <c r="F34" i="42" s="1"/>
  <c r="D35" i="42"/>
  <c r="H119" i="42"/>
  <c r="S32" i="45" s="1"/>
  <c r="E33" i="42"/>
  <c r="D35" i="41"/>
  <c r="G34" i="41"/>
  <c r="F34" i="41" s="1"/>
  <c r="E33" i="41"/>
  <c r="H119" i="41"/>
  <c r="K32" i="45" s="1"/>
  <c r="D33" i="43"/>
  <c r="G32" i="43"/>
  <c r="F32" i="43" s="1"/>
  <c r="H265" i="43"/>
  <c r="M30" i="45" s="1"/>
  <c r="E31" i="43"/>
  <c r="E32" i="44"/>
  <c r="H264" i="44"/>
  <c r="U31" i="45" s="1"/>
  <c r="D34" i="44"/>
  <c r="G33" i="44"/>
  <c r="F33" i="44" s="1"/>
  <c r="G23" i="37"/>
  <c r="F23" i="37" s="1"/>
  <c r="D24" i="37"/>
  <c r="H58" i="37"/>
  <c r="Q21" i="45" s="1"/>
  <c r="E22" i="37"/>
  <c r="G24" i="38"/>
  <c r="F24" i="38" s="1"/>
  <c r="D25" i="38"/>
  <c r="H57" i="38"/>
  <c r="I22" i="45" s="1"/>
  <c r="E23" i="38"/>
  <c r="G35" i="42" l="1"/>
  <c r="F35" i="42" s="1"/>
  <c r="D36" i="42"/>
  <c r="H118" i="42"/>
  <c r="S33" i="45" s="1"/>
  <c r="E34" i="42"/>
  <c r="H118" i="41"/>
  <c r="K33" i="45" s="1"/>
  <c r="E34" i="41"/>
  <c r="G35" i="41"/>
  <c r="F35" i="41" s="1"/>
  <c r="D36" i="41"/>
  <c r="E32" i="43"/>
  <c r="H264" i="43"/>
  <c r="M31" i="45" s="1"/>
  <c r="G33" i="43"/>
  <c r="F33" i="43" s="1"/>
  <c r="D34" i="43"/>
  <c r="H263" i="44"/>
  <c r="U32" i="45" s="1"/>
  <c r="E33" i="44"/>
  <c r="G34" i="44"/>
  <c r="F34" i="44" s="1"/>
  <c r="D35" i="44"/>
  <c r="G24" i="37"/>
  <c r="F24" i="37" s="1"/>
  <c r="D25" i="37"/>
  <c r="H57" i="37"/>
  <c r="Q22" i="45" s="1"/>
  <c r="E23" i="37"/>
  <c r="G25" i="38"/>
  <c r="F25" i="38" s="1"/>
  <c r="D26" i="38"/>
  <c r="H56" i="38"/>
  <c r="I23" i="45" s="1"/>
  <c r="E24" i="38"/>
  <c r="E35" i="42" l="1"/>
  <c r="H117" i="42"/>
  <c r="S34" i="45" s="1"/>
  <c r="D37" i="42"/>
  <c r="G36" i="42"/>
  <c r="F36" i="42" s="1"/>
  <c r="D37" i="41"/>
  <c r="G36" i="41"/>
  <c r="F36" i="41" s="1"/>
  <c r="E35" i="41"/>
  <c r="H117" i="41"/>
  <c r="K34" i="45" s="1"/>
  <c r="D35" i="43"/>
  <c r="G34" i="43"/>
  <c r="F34" i="43" s="1"/>
  <c r="H263" i="43"/>
  <c r="M32" i="45" s="1"/>
  <c r="E33" i="43"/>
  <c r="D36" i="44"/>
  <c r="G35" i="44"/>
  <c r="F35" i="44" s="1"/>
  <c r="H262" i="44"/>
  <c r="U33" i="45" s="1"/>
  <c r="E34" i="44"/>
  <c r="D26" i="37"/>
  <c r="G25" i="37"/>
  <c r="F25" i="37" s="1"/>
  <c r="H56" i="37"/>
  <c r="Q23" i="45" s="1"/>
  <c r="E24" i="37"/>
  <c r="G26" i="38"/>
  <c r="F26" i="38" s="1"/>
  <c r="D27" i="38"/>
  <c r="H55" i="38"/>
  <c r="I24" i="45" s="1"/>
  <c r="E25" i="38"/>
  <c r="H116" i="42" l="1"/>
  <c r="S35" i="45" s="1"/>
  <c r="E36" i="42"/>
  <c r="G37" i="42"/>
  <c r="F37" i="42" s="1"/>
  <c r="D38" i="42"/>
  <c r="H116" i="41"/>
  <c r="K35" i="45" s="1"/>
  <c r="E36" i="41"/>
  <c r="G37" i="41"/>
  <c r="F37" i="41" s="1"/>
  <c r="D38" i="41"/>
  <c r="H262" i="43"/>
  <c r="M33" i="45" s="1"/>
  <c r="E34" i="43"/>
  <c r="G35" i="43"/>
  <c r="F35" i="43" s="1"/>
  <c r="D36" i="43"/>
  <c r="E35" i="44"/>
  <c r="H261" i="44"/>
  <c r="U34" i="45" s="1"/>
  <c r="G36" i="44"/>
  <c r="F36" i="44" s="1"/>
  <c r="D37" i="44"/>
  <c r="H55" i="37"/>
  <c r="Q24" i="45" s="1"/>
  <c r="E25" i="37"/>
  <c r="G26" i="37"/>
  <c r="F26" i="37" s="1"/>
  <c r="D27" i="37"/>
  <c r="H54" i="38"/>
  <c r="I25" i="45" s="1"/>
  <c r="E26" i="38"/>
  <c r="G27" i="38"/>
  <c r="F27" i="38" s="1"/>
  <c r="D28" i="38"/>
  <c r="G38" i="42" l="1"/>
  <c r="F38" i="42" s="1"/>
  <c r="D39" i="42"/>
  <c r="H115" i="42"/>
  <c r="S36" i="45" s="1"/>
  <c r="E37" i="42"/>
  <c r="D39" i="41"/>
  <c r="G38" i="41"/>
  <c r="F38" i="41" s="1"/>
  <c r="H115" i="41"/>
  <c r="K36" i="45" s="1"/>
  <c r="E37" i="41"/>
  <c r="G36" i="43"/>
  <c r="F36" i="43" s="1"/>
  <c r="D37" i="43"/>
  <c r="H261" i="43"/>
  <c r="M34" i="45" s="1"/>
  <c r="E35" i="43"/>
  <c r="G37" i="44"/>
  <c r="F37" i="44" s="1"/>
  <c r="D38" i="44"/>
  <c r="E36" i="44"/>
  <c r="H260" i="44"/>
  <c r="U35" i="45" s="1"/>
  <c r="G27" i="37"/>
  <c r="F27" i="37" s="1"/>
  <c r="D28" i="37"/>
  <c r="H54" i="37"/>
  <c r="Q25" i="45" s="1"/>
  <c r="E26" i="37"/>
  <c r="G28" i="38"/>
  <c r="F28" i="38" s="1"/>
  <c r="D29" i="38"/>
  <c r="H53" i="38"/>
  <c r="I26" i="45" s="1"/>
  <c r="E27" i="38"/>
  <c r="G39" i="42" l="1"/>
  <c r="F39" i="42" s="1"/>
  <c r="D40" i="42"/>
  <c r="E38" i="42"/>
  <c r="H114" i="42"/>
  <c r="S37" i="45" s="1"/>
  <c r="H114" i="41"/>
  <c r="K37" i="45" s="1"/>
  <c r="E38" i="41"/>
  <c r="G39" i="41"/>
  <c r="F39" i="41" s="1"/>
  <c r="D40" i="41"/>
  <c r="G37" i="43"/>
  <c r="F37" i="43" s="1"/>
  <c r="D38" i="43"/>
  <c r="H260" i="43"/>
  <c r="M35" i="45" s="1"/>
  <c r="E36" i="43"/>
  <c r="D39" i="44"/>
  <c r="G38" i="44"/>
  <c r="F38" i="44" s="1"/>
  <c r="H259" i="44"/>
  <c r="U36" i="45" s="1"/>
  <c r="E37" i="44"/>
  <c r="G28" i="37"/>
  <c r="F28" i="37" s="1"/>
  <c r="D29" i="37"/>
  <c r="H53" i="37"/>
  <c r="Q26" i="45" s="1"/>
  <c r="E27" i="37"/>
  <c r="D30" i="38"/>
  <c r="G29" i="38"/>
  <c r="F29" i="38" s="1"/>
  <c r="H52" i="38"/>
  <c r="I27" i="45" s="1"/>
  <c r="E28" i="38"/>
  <c r="D41" i="42" l="1"/>
  <c r="G40" i="42"/>
  <c r="F40" i="42" s="1"/>
  <c r="H113" i="42"/>
  <c r="S38" i="45" s="1"/>
  <c r="E39" i="42"/>
  <c r="D41" i="41"/>
  <c r="G40" i="41"/>
  <c r="F40" i="41" s="1"/>
  <c r="H113" i="41"/>
  <c r="K38" i="45" s="1"/>
  <c r="E39" i="41"/>
  <c r="D39" i="43"/>
  <c r="G38" i="43"/>
  <c r="F38" i="43" s="1"/>
  <c r="H259" i="43"/>
  <c r="M36" i="45" s="1"/>
  <c r="E37" i="43"/>
  <c r="H258" i="44"/>
  <c r="U37" i="45" s="1"/>
  <c r="E38" i="44"/>
  <c r="D40" i="44"/>
  <c r="G39" i="44"/>
  <c r="F39" i="44" s="1"/>
  <c r="H52" i="37"/>
  <c r="Q27" i="45" s="1"/>
  <c r="E28" i="37"/>
  <c r="G29" i="37"/>
  <c r="F29" i="37" s="1"/>
  <c r="D30" i="37"/>
  <c r="H51" i="38"/>
  <c r="I28" i="45" s="1"/>
  <c r="E29" i="38"/>
  <c r="G30" i="38"/>
  <c r="F30" i="38" s="1"/>
  <c r="D31" i="38"/>
  <c r="E40" i="42" l="1"/>
  <c r="H112" i="42"/>
  <c r="S39" i="45" s="1"/>
  <c r="G41" i="42"/>
  <c r="F41" i="42" s="1"/>
  <c r="D42" i="42"/>
  <c r="D42" i="41"/>
  <c r="G41" i="41"/>
  <c r="F41" i="41" s="1"/>
  <c r="H112" i="41"/>
  <c r="K39" i="45" s="1"/>
  <c r="E40" i="41"/>
  <c r="H258" i="43"/>
  <c r="M37" i="45" s="1"/>
  <c r="E38" i="43"/>
  <c r="D40" i="43"/>
  <c r="G39" i="43"/>
  <c r="F39" i="43" s="1"/>
  <c r="E39" i="44"/>
  <c r="H257" i="44"/>
  <c r="U38" i="45" s="1"/>
  <c r="D41" i="44"/>
  <c r="G40" i="44"/>
  <c r="F40" i="44" s="1"/>
  <c r="H51" i="37"/>
  <c r="Q28" i="45" s="1"/>
  <c r="E29" i="37"/>
  <c r="D31" i="37"/>
  <c r="G30" i="37"/>
  <c r="F30" i="37" s="1"/>
  <c r="G31" i="38"/>
  <c r="F31" i="38" s="1"/>
  <c r="D32" i="38"/>
  <c r="H50" i="38"/>
  <c r="I29" i="45" s="1"/>
  <c r="E30" i="38"/>
  <c r="G42" i="42" l="1"/>
  <c r="F42" i="42" s="1"/>
  <c r="D43" i="42"/>
  <c r="H111" i="42"/>
  <c r="S40" i="45" s="1"/>
  <c r="E41" i="42"/>
  <c r="H111" i="41"/>
  <c r="K40" i="45" s="1"/>
  <c r="E41" i="41"/>
  <c r="D43" i="41"/>
  <c r="G42" i="41"/>
  <c r="F42" i="41" s="1"/>
  <c r="G40" i="43"/>
  <c r="F40" i="43" s="1"/>
  <c r="D41" i="43"/>
  <c r="E39" i="43"/>
  <c r="H257" i="43"/>
  <c r="M38" i="45" s="1"/>
  <c r="H256" i="44"/>
  <c r="U39" i="45" s="1"/>
  <c r="E40" i="44"/>
  <c r="G41" i="44"/>
  <c r="F41" i="44" s="1"/>
  <c r="D42" i="44"/>
  <c r="E30" i="37"/>
  <c r="H50" i="37"/>
  <c r="Q29" i="45" s="1"/>
  <c r="D32" i="37"/>
  <c r="G31" i="37"/>
  <c r="F31" i="37" s="1"/>
  <c r="G32" i="38"/>
  <c r="F32" i="38" s="1"/>
  <c r="D33" i="38"/>
  <c r="H49" i="38"/>
  <c r="I30" i="45" s="1"/>
  <c r="E31" i="38"/>
  <c r="G43" i="42" l="1"/>
  <c r="F43" i="42" s="1"/>
  <c r="D44" i="42"/>
  <c r="H110" i="42"/>
  <c r="S41" i="45" s="1"/>
  <c r="E42" i="42"/>
  <c r="G43" i="41"/>
  <c r="F43" i="41" s="1"/>
  <c r="D44" i="41"/>
  <c r="E42" i="41"/>
  <c r="H110" i="41"/>
  <c r="K41" i="45" s="1"/>
  <c r="D42" i="43"/>
  <c r="G41" i="43"/>
  <c r="F41" i="43" s="1"/>
  <c r="H256" i="43"/>
  <c r="M39" i="45" s="1"/>
  <c r="E40" i="43"/>
  <c r="G42" i="44"/>
  <c r="F42" i="44" s="1"/>
  <c r="D43" i="44"/>
  <c r="H255" i="44"/>
  <c r="U40" i="45" s="1"/>
  <c r="E41" i="44"/>
  <c r="H49" i="37"/>
  <c r="Q30" i="45" s="1"/>
  <c r="E31" i="37"/>
  <c r="D33" i="37"/>
  <c r="G32" i="37"/>
  <c r="F32" i="37" s="1"/>
  <c r="G33" i="38"/>
  <c r="F33" i="38" s="1"/>
  <c r="D34" i="38"/>
  <c r="H48" i="38"/>
  <c r="I31" i="45" s="1"/>
  <c r="E32" i="38"/>
  <c r="E43" i="42" l="1"/>
  <c r="H109" i="42"/>
  <c r="S42" i="45" s="1"/>
  <c r="D45" i="42"/>
  <c r="G44" i="42"/>
  <c r="F44" i="42" s="1"/>
  <c r="G44" i="41"/>
  <c r="F44" i="41" s="1"/>
  <c r="D45" i="41"/>
  <c r="H109" i="41"/>
  <c r="K42" i="45" s="1"/>
  <c r="E43" i="41"/>
  <c r="H255" i="43"/>
  <c r="M40" i="45" s="1"/>
  <c r="E41" i="43"/>
  <c r="G42" i="43"/>
  <c r="F42" i="43" s="1"/>
  <c r="D43" i="43"/>
  <c r="G43" i="44"/>
  <c r="F43" i="44" s="1"/>
  <c r="D44" i="44"/>
  <c r="E42" i="44"/>
  <c r="H254" i="44"/>
  <c r="U41" i="45" s="1"/>
  <c r="E32" i="37"/>
  <c r="H48" i="37"/>
  <c r="Q31" i="45" s="1"/>
  <c r="G33" i="37"/>
  <c r="F33" i="37" s="1"/>
  <c r="D34" i="37"/>
  <c r="G34" i="38"/>
  <c r="F34" i="38" s="1"/>
  <c r="D35" i="38"/>
  <c r="H47" i="38"/>
  <c r="I32" i="45" s="1"/>
  <c r="E33" i="38"/>
  <c r="H108" i="42" l="1"/>
  <c r="S43" i="45" s="1"/>
  <c r="E44" i="42"/>
  <c r="G45" i="42"/>
  <c r="F45" i="42" s="1"/>
  <c r="D46" i="42"/>
  <c r="G45" i="41"/>
  <c r="F45" i="41" s="1"/>
  <c r="D46" i="41"/>
  <c r="H108" i="41"/>
  <c r="K43" i="45" s="1"/>
  <c r="E44" i="41"/>
  <c r="G43" i="43"/>
  <c r="F43" i="43" s="1"/>
  <c r="D44" i="43"/>
  <c r="H254" i="43"/>
  <c r="M41" i="45" s="1"/>
  <c r="E42" i="43"/>
  <c r="D45" i="44"/>
  <c r="G44" i="44"/>
  <c r="F44" i="44" s="1"/>
  <c r="H253" i="44"/>
  <c r="U42" i="45" s="1"/>
  <c r="E43" i="44"/>
  <c r="G34" i="37"/>
  <c r="F34" i="37" s="1"/>
  <c r="D35" i="37"/>
  <c r="H47" i="37"/>
  <c r="Q32" i="45" s="1"/>
  <c r="E33" i="37"/>
  <c r="H46" i="38"/>
  <c r="I33" i="45" s="1"/>
  <c r="E34" i="38"/>
  <c r="D36" i="38"/>
  <c r="G35" i="38"/>
  <c r="F35" i="38" s="1"/>
  <c r="D47" i="42" l="1"/>
  <c r="G46" i="42"/>
  <c r="F46" i="42" s="1"/>
  <c r="E45" i="42"/>
  <c r="H107" i="42"/>
  <c r="S44" i="45" s="1"/>
  <c r="G46" i="41"/>
  <c r="F46" i="41" s="1"/>
  <c r="D47" i="41"/>
  <c r="H107" i="41"/>
  <c r="K44" i="45" s="1"/>
  <c r="E45" i="41"/>
  <c r="D45" i="43"/>
  <c r="G44" i="43"/>
  <c r="F44" i="43" s="1"/>
  <c r="E43" i="43"/>
  <c r="H253" i="43"/>
  <c r="M42" i="45" s="1"/>
  <c r="H252" i="44"/>
  <c r="U43" i="45" s="1"/>
  <c r="E44" i="44"/>
  <c r="G45" i="44"/>
  <c r="F45" i="44" s="1"/>
  <c r="D46" i="44"/>
  <c r="G35" i="37"/>
  <c r="F35" i="37" s="1"/>
  <c r="D36" i="37"/>
  <c r="H46" i="37"/>
  <c r="Q33" i="45" s="1"/>
  <c r="E34" i="37"/>
  <c r="G36" i="38"/>
  <c r="F36" i="38" s="1"/>
  <c r="D37" i="38"/>
  <c r="H45" i="38"/>
  <c r="I34" i="45" s="1"/>
  <c r="E35" i="38"/>
  <c r="H106" i="42" l="1"/>
  <c r="S45" i="45" s="1"/>
  <c r="E46" i="42"/>
  <c r="G47" i="42"/>
  <c r="F47" i="42" s="1"/>
  <c r="D48" i="42"/>
  <c r="G47" i="41"/>
  <c r="F47" i="41" s="1"/>
  <c r="D48" i="41"/>
  <c r="H106" i="41"/>
  <c r="K45" i="45" s="1"/>
  <c r="E46" i="41"/>
  <c r="H252" i="43"/>
  <c r="M43" i="45" s="1"/>
  <c r="E44" i="43"/>
  <c r="G45" i="43"/>
  <c r="F45" i="43" s="1"/>
  <c r="D46" i="43"/>
  <c r="G46" i="44"/>
  <c r="F46" i="44" s="1"/>
  <c r="D47" i="44"/>
  <c r="E45" i="44"/>
  <c r="H251" i="44"/>
  <c r="U44" i="45" s="1"/>
  <c r="G36" i="37"/>
  <c r="F36" i="37" s="1"/>
  <c r="D37" i="37"/>
  <c r="E35" i="37"/>
  <c r="H45" i="37"/>
  <c r="Q34" i="45" s="1"/>
  <c r="D38" i="38"/>
  <c r="G37" i="38"/>
  <c r="F37" i="38" s="1"/>
  <c r="H44" i="38"/>
  <c r="I35" i="45" s="1"/>
  <c r="E36" i="38"/>
  <c r="G48" i="42" l="1"/>
  <c r="F48" i="42" s="1"/>
  <c r="D49" i="42"/>
  <c r="H105" i="42"/>
  <c r="S46" i="45" s="1"/>
  <c r="E47" i="42"/>
  <c r="D49" i="41"/>
  <c r="G48" i="41"/>
  <c r="F48" i="41" s="1"/>
  <c r="H105" i="41"/>
  <c r="K46" i="45" s="1"/>
  <c r="E47" i="41"/>
  <c r="G46" i="43"/>
  <c r="F46" i="43" s="1"/>
  <c r="D47" i="43"/>
  <c r="H251" i="43"/>
  <c r="M44" i="45" s="1"/>
  <c r="E45" i="43"/>
  <c r="G47" i="44"/>
  <c r="F47" i="44" s="1"/>
  <c r="D48" i="44"/>
  <c r="H250" i="44"/>
  <c r="U45" i="45" s="1"/>
  <c r="E46" i="44"/>
  <c r="G37" i="37"/>
  <c r="F37" i="37" s="1"/>
  <c r="D38" i="37"/>
  <c r="H44" i="37"/>
  <c r="Q35" i="45" s="1"/>
  <c r="E36" i="37"/>
  <c r="E37" i="38"/>
  <c r="H43" i="38"/>
  <c r="I36" i="45" s="1"/>
  <c r="G38" i="38"/>
  <c r="F38" i="38" s="1"/>
  <c r="D39" i="38"/>
  <c r="G49" i="42" l="1"/>
  <c r="F49" i="42" s="1"/>
  <c r="D50" i="42"/>
  <c r="H104" i="42"/>
  <c r="S47" i="45" s="1"/>
  <c r="E48" i="42"/>
  <c r="H104" i="41"/>
  <c r="K47" i="45" s="1"/>
  <c r="E48" i="41"/>
  <c r="D50" i="41"/>
  <c r="G49" i="41"/>
  <c r="F49" i="41" s="1"/>
  <c r="G47" i="43"/>
  <c r="F47" i="43" s="1"/>
  <c r="D48" i="43"/>
  <c r="H250" i="43"/>
  <c r="M45" i="45" s="1"/>
  <c r="E46" i="43"/>
  <c r="G48" i="44"/>
  <c r="F48" i="44" s="1"/>
  <c r="D49" i="44"/>
  <c r="H249" i="44"/>
  <c r="U46" i="45" s="1"/>
  <c r="E47" i="44"/>
  <c r="E37" i="37"/>
  <c r="H43" i="37"/>
  <c r="Q36" i="45" s="1"/>
  <c r="G38" i="37"/>
  <c r="F38" i="37" s="1"/>
  <c r="D39" i="37"/>
  <c r="D40" i="38"/>
  <c r="G39" i="38"/>
  <c r="F39" i="38" s="1"/>
  <c r="H42" i="38"/>
  <c r="I37" i="45" s="1"/>
  <c r="E38" i="38"/>
  <c r="G50" i="42" l="1"/>
  <c r="F50" i="42" s="1"/>
  <c r="D51" i="42"/>
  <c r="H103" i="42"/>
  <c r="S48" i="45" s="1"/>
  <c r="E49" i="42"/>
  <c r="H103" i="41"/>
  <c r="K48" i="45" s="1"/>
  <c r="E49" i="41"/>
  <c r="G50" i="41"/>
  <c r="F50" i="41" s="1"/>
  <c r="D51" i="41"/>
  <c r="G48" i="43"/>
  <c r="F48" i="43" s="1"/>
  <c r="D49" i="43"/>
  <c r="H249" i="43"/>
  <c r="M46" i="45" s="1"/>
  <c r="E47" i="43"/>
  <c r="G49" i="44"/>
  <c r="F49" i="44" s="1"/>
  <c r="D50" i="44"/>
  <c r="H248" i="44"/>
  <c r="U47" i="45" s="1"/>
  <c r="E48" i="44"/>
  <c r="D40" i="37"/>
  <c r="G39" i="37"/>
  <c r="F39" i="37" s="1"/>
  <c r="H42" i="37"/>
  <c r="Q37" i="45" s="1"/>
  <c r="E38" i="37"/>
  <c r="E39" i="38"/>
  <c r="H41" i="38"/>
  <c r="I38" i="45" s="1"/>
  <c r="G40" i="38"/>
  <c r="F40" i="38" s="1"/>
  <c r="D41" i="38"/>
  <c r="G51" i="42" l="1"/>
  <c r="F51" i="42" s="1"/>
  <c r="D52" i="42"/>
  <c r="H102" i="42"/>
  <c r="S49" i="45" s="1"/>
  <c r="E50" i="42"/>
  <c r="E50" i="41"/>
  <c r="H102" i="41"/>
  <c r="K49" i="45" s="1"/>
  <c r="G51" i="41"/>
  <c r="F51" i="41" s="1"/>
  <c r="D52" i="41"/>
  <c r="G49" i="43"/>
  <c r="F49" i="43" s="1"/>
  <c r="D50" i="43"/>
  <c r="E48" i="43"/>
  <c r="H248" i="43"/>
  <c r="M47" i="45" s="1"/>
  <c r="G50" i="44"/>
  <c r="F50" i="44" s="1"/>
  <c r="D51" i="44"/>
  <c r="H247" i="44"/>
  <c r="U48" i="45" s="1"/>
  <c r="E49" i="44"/>
  <c r="H41" i="37"/>
  <c r="Q38" i="45" s="1"/>
  <c r="E39" i="37"/>
  <c r="D41" i="37"/>
  <c r="G40" i="37"/>
  <c r="F40" i="37" s="1"/>
  <c r="D42" i="38"/>
  <c r="G41" i="38"/>
  <c r="F41" i="38" s="1"/>
  <c r="H40" i="38"/>
  <c r="I39" i="45" s="1"/>
  <c r="E40" i="38"/>
  <c r="G52" i="42" l="1"/>
  <c r="F52" i="42" s="1"/>
  <c r="D53" i="42"/>
  <c r="H101" i="42"/>
  <c r="S50" i="45" s="1"/>
  <c r="E51" i="42"/>
  <c r="G52" i="41"/>
  <c r="F52" i="41" s="1"/>
  <c r="D53" i="41"/>
  <c r="H101" i="41"/>
  <c r="K50" i="45" s="1"/>
  <c r="E51" i="41"/>
  <c r="G50" i="43"/>
  <c r="F50" i="43" s="1"/>
  <c r="D51" i="43"/>
  <c r="H247" i="43"/>
  <c r="M48" i="45" s="1"/>
  <c r="E49" i="43"/>
  <c r="G51" i="44"/>
  <c r="F51" i="44" s="1"/>
  <c r="D52" i="44"/>
  <c r="H246" i="44"/>
  <c r="U49" i="45" s="1"/>
  <c r="E50" i="44"/>
  <c r="H40" i="37"/>
  <c r="O3" i="45" s="1"/>
  <c r="E40" i="37"/>
  <c r="G41" i="37"/>
  <c r="F41" i="37" s="1"/>
  <c r="D42" i="37"/>
  <c r="H39" i="38"/>
  <c r="I40" i="45" s="1"/>
  <c r="E41" i="38"/>
  <c r="G42" i="38"/>
  <c r="F42" i="38" s="1"/>
  <c r="D43" i="38"/>
  <c r="G53" i="42" l="1"/>
  <c r="F53" i="42" s="1"/>
  <c r="D54" i="42"/>
  <c r="H100" i="42"/>
  <c r="S51" i="45" s="1"/>
  <c r="E52" i="42"/>
  <c r="E52" i="41"/>
  <c r="H100" i="41"/>
  <c r="K51" i="45" s="1"/>
  <c r="G53" i="41"/>
  <c r="F53" i="41" s="1"/>
  <c r="D54" i="41"/>
  <c r="G51" i="43"/>
  <c r="F51" i="43" s="1"/>
  <c r="D52" i="43"/>
  <c r="H246" i="43"/>
  <c r="M49" i="45" s="1"/>
  <c r="E50" i="43"/>
  <c r="G52" i="44"/>
  <c r="F52" i="44" s="1"/>
  <c r="D53" i="44"/>
  <c r="H245" i="44"/>
  <c r="U50" i="45" s="1"/>
  <c r="E51" i="44"/>
  <c r="C14" i="35"/>
  <c r="Q39" i="45"/>
  <c r="D43" i="37"/>
  <c r="G42" i="37"/>
  <c r="F42" i="37" s="1"/>
  <c r="H39" i="37"/>
  <c r="Q40" i="45" s="1"/>
  <c r="E41" i="37"/>
  <c r="G43" i="38"/>
  <c r="F43" i="38" s="1"/>
  <c r="D44" i="38"/>
  <c r="H38" i="38"/>
  <c r="I41" i="45" s="1"/>
  <c r="E42" i="38"/>
  <c r="G54" i="42" l="1"/>
  <c r="F54" i="42" s="1"/>
  <c r="D55" i="42"/>
  <c r="H99" i="42"/>
  <c r="S52" i="45" s="1"/>
  <c r="E53" i="42"/>
  <c r="G54" i="41"/>
  <c r="F54" i="41" s="1"/>
  <c r="D55" i="41"/>
  <c r="H99" i="41"/>
  <c r="K52" i="45" s="1"/>
  <c r="E53" i="41"/>
  <c r="G52" i="43"/>
  <c r="F52" i="43" s="1"/>
  <c r="D53" i="43"/>
  <c r="H245" i="43"/>
  <c r="M50" i="45" s="1"/>
  <c r="E51" i="43"/>
  <c r="G53" i="44"/>
  <c r="F53" i="44" s="1"/>
  <c r="D54" i="44"/>
  <c r="H244" i="44"/>
  <c r="U51" i="45" s="1"/>
  <c r="E52" i="44"/>
  <c r="E42" i="37"/>
  <c r="H38" i="37"/>
  <c r="Q41" i="45" s="1"/>
  <c r="D44" i="37"/>
  <c r="G43" i="37"/>
  <c r="F43" i="37" s="1"/>
  <c r="G44" i="38"/>
  <c r="F44" i="38" s="1"/>
  <c r="D45" i="38"/>
  <c r="H37" i="38"/>
  <c r="I42" i="45" s="1"/>
  <c r="E43" i="38"/>
  <c r="D56" i="42" l="1"/>
  <c r="G55" i="42"/>
  <c r="F55" i="42" s="1"/>
  <c r="H98" i="42"/>
  <c r="S53" i="45" s="1"/>
  <c r="E54" i="42"/>
  <c r="H98" i="41"/>
  <c r="K53" i="45" s="1"/>
  <c r="E54" i="41"/>
  <c r="G55" i="41"/>
  <c r="F55" i="41" s="1"/>
  <c r="D56" i="41"/>
  <c r="G53" i="43"/>
  <c r="F53" i="43" s="1"/>
  <c r="D54" i="43"/>
  <c r="H244" i="43"/>
  <c r="M51" i="45" s="1"/>
  <c r="E52" i="43"/>
  <c r="G54" i="44"/>
  <c r="F54" i="44" s="1"/>
  <c r="D55" i="44"/>
  <c r="E53" i="44"/>
  <c r="H243" i="44"/>
  <c r="U52" i="45" s="1"/>
  <c r="H37" i="37"/>
  <c r="Q42" i="45" s="1"/>
  <c r="E43" i="37"/>
  <c r="G44" i="37"/>
  <c r="F44" i="37" s="1"/>
  <c r="D45" i="37"/>
  <c r="G45" i="38"/>
  <c r="F45" i="38" s="1"/>
  <c r="D46" i="38"/>
  <c r="H36" i="38"/>
  <c r="I43" i="45" s="1"/>
  <c r="E44" i="38"/>
  <c r="E55" i="42" l="1"/>
  <c r="H97" i="42"/>
  <c r="S54" i="45" s="1"/>
  <c r="G56" i="42"/>
  <c r="F56" i="42" s="1"/>
  <c r="D57" i="42"/>
  <c r="G56" i="41"/>
  <c r="F56" i="41" s="1"/>
  <c r="D57" i="41"/>
  <c r="H97" i="41"/>
  <c r="K54" i="45" s="1"/>
  <c r="E55" i="41"/>
  <c r="G54" i="43"/>
  <c r="F54" i="43" s="1"/>
  <c r="D55" i="43"/>
  <c r="H243" i="43"/>
  <c r="M52" i="45" s="1"/>
  <c r="E53" i="43"/>
  <c r="G55" i="44"/>
  <c r="F55" i="44" s="1"/>
  <c r="D56" i="44"/>
  <c r="E54" i="44"/>
  <c r="H242" i="44"/>
  <c r="U53" i="45" s="1"/>
  <c r="H36" i="37"/>
  <c r="Q43" i="45" s="1"/>
  <c r="E44" i="37"/>
  <c r="D46" i="37"/>
  <c r="G45" i="37"/>
  <c r="F45" i="37" s="1"/>
  <c r="G46" i="38"/>
  <c r="F46" i="38" s="1"/>
  <c r="D47" i="38"/>
  <c r="H35" i="38"/>
  <c r="I44" i="45" s="1"/>
  <c r="E45" i="38"/>
  <c r="G57" i="42" l="1"/>
  <c r="F57" i="42" s="1"/>
  <c r="D58" i="42"/>
  <c r="H96" i="42"/>
  <c r="S55" i="45" s="1"/>
  <c r="E56" i="42"/>
  <c r="H96" i="41"/>
  <c r="K55" i="45" s="1"/>
  <c r="E56" i="41"/>
  <c r="G57" i="41"/>
  <c r="F57" i="41" s="1"/>
  <c r="D58" i="41"/>
  <c r="G55" i="43"/>
  <c r="F55" i="43" s="1"/>
  <c r="D56" i="43"/>
  <c r="H242" i="43"/>
  <c r="M53" i="45" s="1"/>
  <c r="E54" i="43"/>
  <c r="G56" i="44"/>
  <c r="F56" i="44" s="1"/>
  <c r="D57" i="44"/>
  <c r="E55" i="44"/>
  <c r="H241" i="44"/>
  <c r="U54" i="45" s="1"/>
  <c r="E45" i="37"/>
  <c r="H35" i="37"/>
  <c r="Q44" i="45" s="1"/>
  <c r="G46" i="37"/>
  <c r="F46" i="37" s="1"/>
  <c r="D47" i="37"/>
  <c r="G47" i="38"/>
  <c r="F47" i="38" s="1"/>
  <c r="D48" i="38"/>
  <c r="H34" i="38"/>
  <c r="I45" i="45" s="1"/>
  <c r="E46" i="38"/>
  <c r="D59" i="42" l="1"/>
  <c r="G58" i="42"/>
  <c r="F58" i="42" s="1"/>
  <c r="E57" i="42"/>
  <c r="H95" i="42"/>
  <c r="S56" i="45" s="1"/>
  <c r="H95" i="41"/>
  <c r="K56" i="45" s="1"/>
  <c r="E57" i="41"/>
  <c r="D59" i="41"/>
  <c r="G58" i="41"/>
  <c r="F58" i="41" s="1"/>
  <c r="G56" i="43"/>
  <c r="F56" i="43" s="1"/>
  <c r="D57" i="43"/>
  <c r="H241" i="43"/>
  <c r="M54" i="45" s="1"/>
  <c r="E55" i="43"/>
  <c r="D58" i="44"/>
  <c r="G57" i="44"/>
  <c r="F57" i="44" s="1"/>
  <c r="H240" i="44"/>
  <c r="U55" i="45" s="1"/>
  <c r="E56" i="44"/>
  <c r="G47" i="37"/>
  <c r="F47" i="37" s="1"/>
  <c r="D48" i="37"/>
  <c r="H34" i="37"/>
  <c r="Q45" i="45" s="1"/>
  <c r="E46" i="37"/>
  <c r="G48" i="38"/>
  <c r="F48" i="38" s="1"/>
  <c r="D49" i="38"/>
  <c r="H33" i="38"/>
  <c r="I46" i="45" s="1"/>
  <c r="E47" i="38"/>
  <c r="H94" i="42" l="1"/>
  <c r="S57" i="45" s="1"/>
  <c r="E58" i="42"/>
  <c r="D60" i="42"/>
  <c r="G59" i="42"/>
  <c r="F59" i="42" s="1"/>
  <c r="H94" i="41"/>
  <c r="K57" i="45" s="1"/>
  <c r="E58" i="41"/>
  <c r="G59" i="41"/>
  <c r="F59" i="41" s="1"/>
  <c r="D60" i="41"/>
  <c r="G57" i="43"/>
  <c r="F57" i="43" s="1"/>
  <c r="D58" i="43"/>
  <c r="E56" i="43"/>
  <c r="H240" i="43"/>
  <c r="M55" i="45" s="1"/>
  <c r="H239" i="44"/>
  <c r="U56" i="45" s="1"/>
  <c r="E57" i="44"/>
  <c r="D59" i="44"/>
  <c r="G58" i="44"/>
  <c r="F58" i="44" s="1"/>
  <c r="G48" i="37"/>
  <c r="F48" i="37" s="1"/>
  <c r="D49" i="37"/>
  <c r="H33" i="37"/>
  <c r="Q46" i="45" s="1"/>
  <c r="E47" i="37"/>
  <c r="G49" i="38"/>
  <c r="F49" i="38" s="1"/>
  <c r="D50" i="38"/>
  <c r="H32" i="38"/>
  <c r="I47" i="45" s="1"/>
  <c r="E48" i="38"/>
  <c r="H93" i="42" l="1"/>
  <c r="S58" i="45" s="1"/>
  <c r="E59" i="42"/>
  <c r="D61" i="42"/>
  <c r="G60" i="42"/>
  <c r="F60" i="42" s="1"/>
  <c r="H93" i="41"/>
  <c r="K58" i="45" s="1"/>
  <c r="E59" i="41"/>
  <c r="D61" i="41"/>
  <c r="G60" i="41"/>
  <c r="F60" i="41" s="1"/>
  <c r="G58" i="43"/>
  <c r="F58" i="43" s="1"/>
  <c r="D59" i="43"/>
  <c r="H239" i="43"/>
  <c r="M56" i="45" s="1"/>
  <c r="E57" i="43"/>
  <c r="E58" i="44"/>
  <c r="H238" i="44"/>
  <c r="U57" i="45" s="1"/>
  <c r="G59" i="44"/>
  <c r="F59" i="44" s="1"/>
  <c r="D60" i="44"/>
  <c r="G49" i="37"/>
  <c r="F49" i="37" s="1"/>
  <c r="D50" i="37"/>
  <c r="E48" i="37"/>
  <c r="H32" i="37"/>
  <c r="Q47" i="45" s="1"/>
  <c r="G50" i="38"/>
  <c r="F50" i="38" s="1"/>
  <c r="D51" i="38"/>
  <c r="H31" i="38"/>
  <c r="I48" i="45" s="1"/>
  <c r="E49" i="38"/>
  <c r="H92" i="42" l="1"/>
  <c r="S59" i="45" s="1"/>
  <c r="E60" i="42"/>
  <c r="G61" i="42"/>
  <c r="F61" i="42" s="1"/>
  <c r="D62" i="42"/>
  <c r="D62" i="41"/>
  <c r="G61" i="41"/>
  <c r="F61" i="41" s="1"/>
  <c r="E60" i="41"/>
  <c r="H92" i="41"/>
  <c r="K59" i="45" s="1"/>
  <c r="G59" i="43"/>
  <c r="F59" i="43" s="1"/>
  <c r="D60" i="43"/>
  <c r="E58" i="43"/>
  <c r="H238" i="43"/>
  <c r="M57" i="45" s="1"/>
  <c r="G60" i="44"/>
  <c r="F60" i="44" s="1"/>
  <c r="D61" i="44"/>
  <c r="H237" i="44"/>
  <c r="U58" i="45" s="1"/>
  <c r="E59" i="44"/>
  <c r="D51" i="37"/>
  <c r="G50" i="37"/>
  <c r="F50" i="37" s="1"/>
  <c r="H31" i="37"/>
  <c r="Q48" i="45" s="1"/>
  <c r="E49" i="37"/>
  <c r="H30" i="38"/>
  <c r="I49" i="45" s="1"/>
  <c r="E50" i="38"/>
  <c r="G51" i="38"/>
  <c r="F51" i="38" s="1"/>
  <c r="D52" i="38"/>
  <c r="D63" i="42" l="1"/>
  <c r="G62" i="42"/>
  <c r="F62" i="42" s="1"/>
  <c r="E61" i="42"/>
  <c r="H91" i="42"/>
  <c r="S60" i="45" s="1"/>
  <c r="H91" i="41"/>
  <c r="K60" i="45" s="1"/>
  <c r="E61" i="41"/>
  <c r="G62" i="41"/>
  <c r="F62" i="41" s="1"/>
  <c r="D63" i="41"/>
  <c r="G60" i="43"/>
  <c r="F60" i="43" s="1"/>
  <c r="D61" i="43"/>
  <c r="E59" i="43"/>
  <c r="H237" i="43"/>
  <c r="M58" i="45" s="1"/>
  <c r="D62" i="44"/>
  <c r="G61" i="44"/>
  <c r="F61" i="44" s="1"/>
  <c r="E60" i="44"/>
  <c r="H236" i="44"/>
  <c r="U59" i="45" s="1"/>
  <c r="H30" i="37"/>
  <c r="Q49" i="45" s="1"/>
  <c r="E50" i="37"/>
  <c r="D52" i="37"/>
  <c r="G51" i="37"/>
  <c r="F51" i="37" s="1"/>
  <c r="H29" i="38"/>
  <c r="I50" i="45" s="1"/>
  <c r="E51" i="38"/>
  <c r="G52" i="38"/>
  <c r="F52" i="38" s="1"/>
  <c r="D53" i="38"/>
  <c r="D64" i="42" l="1"/>
  <c r="G63" i="42"/>
  <c r="F63" i="42" s="1"/>
  <c r="H90" i="42"/>
  <c r="S61" i="45" s="1"/>
  <c r="E62" i="42"/>
  <c r="D64" i="41"/>
  <c r="G63" i="41"/>
  <c r="F63" i="41" s="1"/>
  <c r="H90" i="41"/>
  <c r="K61" i="45" s="1"/>
  <c r="E62" i="41"/>
  <c r="G61" i="43"/>
  <c r="F61" i="43" s="1"/>
  <c r="D62" i="43"/>
  <c r="E60" i="43"/>
  <c r="H236" i="43"/>
  <c r="M59" i="45" s="1"/>
  <c r="H235" i="44"/>
  <c r="U60" i="45" s="1"/>
  <c r="E61" i="44"/>
  <c r="G62" i="44"/>
  <c r="F62" i="44" s="1"/>
  <c r="D63" i="44"/>
  <c r="H29" i="37"/>
  <c r="Q50" i="45" s="1"/>
  <c r="E51" i="37"/>
  <c r="G52" i="37"/>
  <c r="F52" i="37" s="1"/>
  <c r="D53" i="37"/>
  <c r="G53" i="38"/>
  <c r="F53" i="38" s="1"/>
  <c r="D54" i="38"/>
  <c r="H28" i="38"/>
  <c r="I51" i="45" s="1"/>
  <c r="E52" i="38"/>
  <c r="H89" i="42" l="1"/>
  <c r="S62" i="45" s="1"/>
  <c r="E63" i="42"/>
  <c r="D65" i="42"/>
  <c r="G64" i="42"/>
  <c r="F64" i="42" s="1"/>
  <c r="G64" i="41"/>
  <c r="F64" i="41" s="1"/>
  <c r="D65" i="41"/>
  <c r="E63" i="41"/>
  <c r="H89" i="41"/>
  <c r="K62" i="45" s="1"/>
  <c r="D63" i="43"/>
  <c r="G62" i="43"/>
  <c r="F62" i="43" s="1"/>
  <c r="H235" i="43"/>
  <c r="M60" i="45" s="1"/>
  <c r="E61" i="43"/>
  <c r="G63" i="44"/>
  <c r="F63" i="44" s="1"/>
  <c r="D64" i="44"/>
  <c r="H234" i="44"/>
  <c r="U61" i="45" s="1"/>
  <c r="E62" i="44"/>
  <c r="H28" i="37"/>
  <c r="Q51" i="45" s="1"/>
  <c r="E52" i="37"/>
  <c r="G53" i="37"/>
  <c r="F53" i="37" s="1"/>
  <c r="D54" i="37"/>
  <c r="G54" i="38"/>
  <c r="F54" i="38" s="1"/>
  <c r="D55" i="38"/>
  <c r="H27" i="38"/>
  <c r="I52" i="45" s="1"/>
  <c r="E53" i="38"/>
  <c r="H88" i="42" l="1"/>
  <c r="S63" i="45" s="1"/>
  <c r="E64" i="42"/>
  <c r="D66" i="42"/>
  <c r="G65" i="42"/>
  <c r="F65" i="42" s="1"/>
  <c r="G65" i="41"/>
  <c r="F65" i="41" s="1"/>
  <c r="D66" i="41"/>
  <c r="H88" i="41"/>
  <c r="K63" i="45" s="1"/>
  <c r="E64" i="41"/>
  <c r="E62" i="43"/>
  <c r="H234" i="43"/>
  <c r="M61" i="45" s="1"/>
  <c r="D64" i="43"/>
  <c r="G63" i="43"/>
  <c r="F63" i="43" s="1"/>
  <c r="G64" i="44"/>
  <c r="F64" i="44" s="1"/>
  <c r="D65" i="44"/>
  <c r="H233" i="44"/>
  <c r="U62" i="45" s="1"/>
  <c r="E63" i="44"/>
  <c r="G54" i="37"/>
  <c r="F54" i="37" s="1"/>
  <c r="D55" i="37"/>
  <c r="E53" i="37"/>
  <c r="H27" i="37"/>
  <c r="Q52" i="45" s="1"/>
  <c r="G55" i="38"/>
  <c r="F55" i="38" s="1"/>
  <c r="D56" i="38"/>
  <c r="H26" i="38"/>
  <c r="I53" i="45" s="1"/>
  <c r="E54" i="38"/>
  <c r="H87" i="42" l="1"/>
  <c r="S64" i="45" s="1"/>
  <c r="E65" i="42"/>
  <c r="G66" i="42"/>
  <c r="F66" i="42" s="1"/>
  <c r="D67" i="42"/>
  <c r="G66" i="41"/>
  <c r="F66" i="41" s="1"/>
  <c r="D67" i="41"/>
  <c r="H87" i="41"/>
  <c r="K64" i="45" s="1"/>
  <c r="E65" i="41"/>
  <c r="E63" i="43"/>
  <c r="H233" i="43"/>
  <c r="M62" i="45" s="1"/>
  <c r="G64" i="43"/>
  <c r="F64" i="43" s="1"/>
  <c r="D65" i="43"/>
  <c r="G65" i="44"/>
  <c r="F65" i="44" s="1"/>
  <c r="D66" i="44"/>
  <c r="H232" i="44"/>
  <c r="U63" i="45" s="1"/>
  <c r="E64" i="44"/>
  <c r="G55" i="37"/>
  <c r="F55" i="37" s="1"/>
  <c r="D56" i="37"/>
  <c r="H26" i="37"/>
  <c r="Q53" i="45" s="1"/>
  <c r="E54" i="37"/>
  <c r="G56" i="38"/>
  <c r="F56" i="38" s="1"/>
  <c r="D57" i="38"/>
  <c r="H25" i="38"/>
  <c r="I54" i="45" s="1"/>
  <c r="E55" i="38"/>
  <c r="G67" i="42" l="1"/>
  <c r="F67" i="42" s="1"/>
  <c r="D68" i="42"/>
  <c r="H86" i="42"/>
  <c r="S65" i="45" s="1"/>
  <c r="E66" i="42"/>
  <c r="H86" i="41"/>
  <c r="K65" i="45" s="1"/>
  <c r="E66" i="41"/>
  <c r="G67" i="41"/>
  <c r="F67" i="41" s="1"/>
  <c r="D68" i="41"/>
  <c r="D66" i="43"/>
  <c r="G65" i="43"/>
  <c r="F65" i="43" s="1"/>
  <c r="H232" i="43"/>
  <c r="M63" i="45" s="1"/>
  <c r="E64" i="43"/>
  <c r="D67" i="44"/>
  <c r="G66" i="44"/>
  <c r="F66" i="44" s="1"/>
  <c r="H231" i="44"/>
  <c r="U64" i="45" s="1"/>
  <c r="E65" i="44"/>
  <c r="G56" i="37"/>
  <c r="F56" i="37" s="1"/>
  <c r="D57" i="37"/>
  <c r="E55" i="37"/>
  <c r="H25" i="37"/>
  <c r="Q54" i="45" s="1"/>
  <c r="E56" i="38"/>
  <c r="H24" i="38"/>
  <c r="I55" i="45" s="1"/>
  <c r="G57" i="38"/>
  <c r="F57" i="38" s="1"/>
  <c r="D58" i="38"/>
  <c r="G68" i="42" l="1"/>
  <c r="F68" i="42" s="1"/>
  <c r="D69" i="42"/>
  <c r="H85" i="42"/>
  <c r="S66" i="45" s="1"/>
  <c r="E67" i="42"/>
  <c r="E67" i="41"/>
  <c r="H85" i="41"/>
  <c r="K66" i="45" s="1"/>
  <c r="G68" i="41"/>
  <c r="F68" i="41" s="1"/>
  <c r="D69" i="41"/>
  <c r="E65" i="43"/>
  <c r="H231" i="43"/>
  <c r="M64" i="45" s="1"/>
  <c r="D67" i="43"/>
  <c r="G66" i="43"/>
  <c r="F66" i="43" s="1"/>
  <c r="E66" i="44"/>
  <c r="H230" i="44"/>
  <c r="U65" i="45" s="1"/>
  <c r="G67" i="44"/>
  <c r="F67" i="44" s="1"/>
  <c r="D68" i="44"/>
  <c r="D58" i="37"/>
  <c r="G57" i="37"/>
  <c r="F57" i="37" s="1"/>
  <c r="E56" i="37"/>
  <c r="H24" i="37"/>
  <c r="Q55" i="45" s="1"/>
  <c r="G58" i="38"/>
  <c r="F58" i="38" s="1"/>
  <c r="D59" i="38"/>
  <c r="H23" i="38"/>
  <c r="I56" i="45" s="1"/>
  <c r="E57" i="38"/>
  <c r="E68" i="42" l="1"/>
  <c r="H84" i="42"/>
  <c r="S67" i="45" s="1"/>
  <c r="G69" i="42"/>
  <c r="F69" i="42" s="1"/>
  <c r="D70" i="42"/>
  <c r="D70" i="41"/>
  <c r="G69" i="41"/>
  <c r="F69" i="41" s="1"/>
  <c r="E68" i="41"/>
  <c r="H84" i="41"/>
  <c r="K67" i="45" s="1"/>
  <c r="H230" i="43"/>
  <c r="M65" i="45" s="1"/>
  <c r="E66" i="43"/>
  <c r="D68" i="43"/>
  <c r="G67" i="43"/>
  <c r="F67" i="43" s="1"/>
  <c r="G68" i="44"/>
  <c r="F68" i="44" s="1"/>
  <c r="D69" i="44"/>
  <c r="H229" i="44"/>
  <c r="U66" i="45" s="1"/>
  <c r="E67" i="44"/>
  <c r="H23" i="37"/>
  <c r="Q56" i="45" s="1"/>
  <c r="E57" i="37"/>
  <c r="D59" i="37"/>
  <c r="G58" i="37"/>
  <c r="F58" i="37" s="1"/>
  <c r="H22" i="38"/>
  <c r="I57" i="45" s="1"/>
  <c r="E58" i="38"/>
  <c r="G59" i="38"/>
  <c r="F59" i="38" s="1"/>
  <c r="D60" i="38"/>
  <c r="G70" i="42" l="1"/>
  <c r="F70" i="42" s="1"/>
  <c r="D71" i="42"/>
  <c r="E69" i="42"/>
  <c r="H83" i="42"/>
  <c r="S68" i="45" s="1"/>
  <c r="E69" i="41"/>
  <c r="H83" i="41"/>
  <c r="K68" i="45" s="1"/>
  <c r="G70" i="41"/>
  <c r="F70" i="41" s="1"/>
  <c r="D71" i="41"/>
  <c r="H229" i="43"/>
  <c r="M66" i="45" s="1"/>
  <c r="E67" i="43"/>
  <c r="D69" i="43"/>
  <c r="G68" i="43"/>
  <c r="F68" i="43" s="1"/>
  <c r="G69" i="44"/>
  <c r="F69" i="44" s="1"/>
  <c r="D70" i="44"/>
  <c r="H228" i="44"/>
  <c r="U67" i="45" s="1"/>
  <c r="E68" i="44"/>
  <c r="G59" i="37"/>
  <c r="F59" i="37" s="1"/>
  <c r="D60" i="37"/>
  <c r="H22" i="37"/>
  <c r="Q57" i="45" s="1"/>
  <c r="E58" i="37"/>
  <c r="G60" i="38"/>
  <c r="F60" i="38" s="1"/>
  <c r="D61" i="38"/>
  <c r="H21" i="38"/>
  <c r="I58" i="45" s="1"/>
  <c r="E59" i="38"/>
  <c r="D72" i="42" l="1"/>
  <c r="G71" i="42"/>
  <c r="F71" i="42" s="1"/>
  <c r="H82" i="42"/>
  <c r="S69" i="45" s="1"/>
  <c r="E70" i="42"/>
  <c r="G71" i="41"/>
  <c r="F71" i="41" s="1"/>
  <c r="D72" i="41"/>
  <c r="E70" i="41"/>
  <c r="H82" i="41"/>
  <c r="K69" i="45" s="1"/>
  <c r="H228" i="43"/>
  <c r="M67" i="45" s="1"/>
  <c r="E68" i="43"/>
  <c r="D70" i="43"/>
  <c r="G69" i="43"/>
  <c r="F69" i="43" s="1"/>
  <c r="G70" i="44"/>
  <c r="F70" i="44" s="1"/>
  <c r="D71" i="44"/>
  <c r="H227" i="44"/>
  <c r="U68" i="45" s="1"/>
  <c r="E69" i="44"/>
  <c r="G60" i="37"/>
  <c r="F60" i="37" s="1"/>
  <c r="D61" i="37"/>
  <c r="E59" i="37"/>
  <c r="H21" i="37"/>
  <c r="Q58" i="45" s="1"/>
  <c r="G61" i="38"/>
  <c r="F61" i="38" s="1"/>
  <c r="D62" i="38"/>
  <c r="H20" i="38"/>
  <c r="I59" i="45" s="1"/>
  <c r="E60" i="38"/>
  <c r="H81" i="42" l="1"/>
  <c r="S70" i="45" s="1"/>
  <c r="E71" i="42"/>
  <c r="D73" i="42"/>
  <c r="G72" i="42"/>
  <c r="F72" i="42" s="1"/>
  <c r="G72" i="41"/>
  <c r="F72" i="41" s="1"/>
  <c r="D73" i="41"/>
  <c r="E71" i="41"/>
  <c r="H81" i="41"/>
  <c r="K70" i="45" s="1"/>
  <c r="G70" i="43"/>
  <c r="F70" i="43" s="1"/>
  <c r="D71" i="43"/>
  <c r="E69" i="43"/>
  <c r="H227" i="43"/>
  <c r="M68" i="45" s="1"/>
  <c r="G71" i="44"/>
  <c r="F71" i="44" s="1"/>
  <c r="D72" i="44"/>
  <c r="H226" i="44"/>
  <c r="U69" i="45" s="1"/>
  <c r="E70" i="44"/>
  <c r="D62" i="37"/>
  <c r="G61" i="37"/>
  <c r="F61" i="37" s="1"/>
  <c r="H20" i="37"/>
  <c r="Q59" i="45" s="1"/>
  <c r="E60" i="37"/>
  <c r="H19" i="38"/>
  <c r="I60" i="45" s="1"/>
  <c r="E61" i="38"/>
  <c r="G62" i="38"/>
  <c r="F62" i="38" s="1"/>
  <c r="D63" i="38"/>
  <c r="H80" i="42" l="1"/>
  <c r="S71" i="45" s="1"/>
  <c r="E72" i="42"/>
  <c r="G73" i="42"/>
  <c r="F73" i="42" s="1"/>
  <c r="D74" i="42"/>
  <c r="D74" i="41"/>
  <c r="G73" i="41"/>
  <c r="F73" i="41" s="1"/>
  <c r="H80" i="41"/>
  <c r="K71" i="45" s="1"/>
  <c r="E72" i="41"/>
  <c r="D72" i="43"/>
  <c r="G71" i="43"/>
  <c r="F71" i="43" s="1"/>
  <c r="H226" i="43"/>
  <c r="M69" i="45" s="1"/>
  <c r="E70" i="43"/>
  <c r="G72" i="44"/>
  <c r="F72" i="44" s="1"/>
  <c r="D73" i="44"/>
  <c r="E71" i="44"/>
  <c r="H225" i="44"/>
  <c r="U70" i="45" s="1"/>
  <c r="E61" i="37"/>
  <c r="H19" i="37"/>
  <c r="Q60" i="45" s="1"/>
  <c r="G62" i="37"/>
  <c r="F62" i="37" s="1"/>
  <c r="D63" i="37"/>
  <c r="G63" i="38"/>
  <c r="F63" i="38" s="1"/>
  <c r="D64" i="38"/>
  <c r="H18" i="38"/>
  <c r="I61" i="45" s="1"/>
  <c r="E62" i="38"/>
  <c r="G74" i="42" l="1"/>
  <c r="F74" i="42" s="1"/>
  <c r="D75" i="42"/>
  <c r="H79" i="42"/>
  <c r="S72" i="45" s="1"/>
  <c r="E73" i="42"/>
  <c r="H79" i="41"/>
  <c r="K72" i="45" s="1"/>
  <c r="E73" i="41"/>
  <c r="G74" i="41"/>
  <c r="F74" i="41" s="1"/>
  <c r="D75" i="41"/>
  <c r="H225" i="43"/>
  <c r="M70" i="45" s="1"/>
  <c r="E71" i="43"/>
  <c r="G72" i="43"/>
  <c r="F72" i="43" s="1"/>
  <c r="D73" i="43"/>
  <c r="G73" i="44"/>
  <c r="F73" i="44" s="1"/>
  <c r="D74" i="44"/>
  <c r="H224" i="44"/>
  <c r="U71" i="45" s="1"/>
  <c r="E72" i="44"/>
  <c r="G63" i="37"/>
  <c r="F63" i="37" s="1"/>
  <c r="D64" i="37"/>
  <c r="E62" i="37"/>
  <c r="H18" i="37"/>
  <c r="Q61" i="45" s="1"/>
  <c r="G64" i="38"/>
  <c r="F64" i="38" s="1"/>
  <c r="D65" i="38"/>
  <c r="E63" i="38"/>
  <c r="H17" i="38"/>
  <c r="I62" i="45" s="1"/>
  <c r="G75" i="42" l="1"/>
  <c r="F75" i="42" s="1"/>
  <c r="D76" i="42"/>
  <c r="H78" i="42"/>
  <c r="S73" i="45" s="1"/>
  <c r="E74" i="42"/>
  <c r="D76" i="41"/>
  <c r="G75" i="41"/>
  <c r="F75" i="41" s="1"/>
  <c r="E74" i="41"/>
  <c r="H78" i="41"/>
  <c r="K73" i="45" s="1"/>
  <c r="G73" i="43"/>
  <c r="F73" i="43" s="1"/>
  <c r="D74" i="43"/>
  <c r="H224" i="43"/>
  <c r="M71" i="45" s="1"/>
  <c r="E72" i="43"/>
  <c r="G74" i="44"/>
  <c r="F74" i="44" s="1"/>
  <c r="D75" i="44"/>
  <c r="H223" i="44"/>
  <c r="U72" i="45" s="1"/>
  <c r="E73" i="44"/>
  <c r="D65" i="37"/>
  <c r="G64" i="37"/>
  <c r="F64" i="37" s="1"/>
  <c r="E63" i="37"/>
  <c r="H17" i="37"/>
  <c r="Q62" i="45" s="1"/>
  <c r="E64" i="38"/>
  <c r="H16" i="38"/>
  <c r="I63" i="45" s="1"/>
  <c r="G65" i="38"/>
  <c r="F65" i="38" s="1"/>
  <c r="D66" i="38"/>
  <c r="D77" i="42" l="1"/>
  <c r="G76" i="42"/>
  <c r="F76" i="42" s="1"/>
  <c r="E75" i="42"/>
  <c r="H77" i="42"/>
  <c r="S74" i="45" s="1"/>
  <c r="H77" i="41"/>
  <c r="K74" i="45" s="1"/>
  <c r="E75" i="41"/>
  <c r="D77" i="41"/>
  <c r="G76" i="41"/>
  <c r="F76" i="41" s="1"/>
  <c r="G74" i="43"/>
  <c r="F74" i="43" s="1"/>
  <c r="D75" i="43"/>
  <c r="H223" i="43"/>
  <c r="M72" i="45" s="1"/>
  <c r="E73" i="43"/>
  <c r="G75" i="44"/>
  <c r="F75" i="44" s="1"/>
  <c r="D76" i="44"/>
  <c r="E74" i="44"/>
  <c r="H222" i="44"/>
  <c r="U73" i="45" s="1"/>
  <c r="G65" i="37"/>
  <c r="F65" i="37" s="1"/>
  <c r="D66" i="37"/>
  <c r="E64" i="37"/>
  <c r="H16" i="37"/>
  <c r="Q63" i="45" s="1"/>
  <c r="G66" i="38"/>
  <c r="F66" i="38" s="1"/>
  <c r="D67" i="38"/>
  <c r="H15" i="38"/>
  <c r="I64" i="45" s="1"/>
  <c r="E65" i="38"/>
  <c r="H76" i="42" l="1"/>
  <c r="E76" i="42"/>
  <c r="G77" i="42"/>
  <c r="F77" i="42" s="1"/>
  <c r="D78" i="42"/>
  <c r="D78" i="41"/>
  <c r="G77" i="41"/>
  <c r="F77" i="41" s="1"/>
  <c r="E76" i="41"/>
  <c r="H76" i="41"/>
  <c r="G75" i="43"/>
  <c r="F75" i="43" s="1"/>
  <c r="D76" i="43"/>
  <c r="E74" i="43"/>
  <c r="H222" i="43"/>
  <c r="M73" i="45" s="1"/>
  <c r="G76" i="44"/>
  <c r="F76" i="44" s="1"/>
  <c r="D77" i="44"/>
  <c r="H221" i="44"/>
  <c r="U74" i="45" s="1"/>
  <c r="E75" i="44"/>
  <c r="G66" i="37"/>
  <c r="F66" i="37" s="1"/>
  <c r="D67" i="37"/>
  <c r="H15" i="37"/>
  <c r="Q64" i="45" s="1"/>
  <c r="E65" i="37"/>
  <c r="G67" i="38"/>
  <c r="F67" i="38" s="1"/>
  <c r="D68" i="38"/>
  <c r="H14" i="38"/>
  <c r="I65" i="45" s="1"/>
  <c r="E66" i="38"/>
  <c r="D79" i="42" l="1"/>
  <c r="G78" i="42"/>
  <c r="F78" i="42" s="1"/>
  <c r="H75" i="42"/>
  <c r="S76" i="45" s="1"/>
  <c r="E77" i="42"/>
  <c r="S3" i="45"/>
  <c r="S75" i="45"/>
  <c r="K3" i="45"/>
  <c r="K75" i="45"/>
  <c r="E77" i="41"/>
  <c r="H75" i="41"/>
  <c r="K76" i="45" s="1"/>
  <c r="G78" i="41"/>
  <c r="F78" i="41" s="1"/>
  <c r="D79" i="41"/>
  <c r="G76" i="43"/>
  <c r="F76" i="43" s="1"/>
  <c r="D77" i="43"/>
  <c r="H221" i="43"/>
  <c r="M74" i="45" s="1"/>
  <c r="E75" i="43"/>
  <c r="G77" i="44"/>
  <c r="F77" i="44" s="1"/>
  <c r="D78" i="44"/>
  <c r="H220" i="44"/>
  <c r="U75" i="45" s="1"/>
  <c r="E76" i="44"/>
  <c r="E66" i="37"/>
  <c r="H14" i="37"/>
  <c r="Q65" i="45" s="1"/>
  <c r="D68" i="37"/>
  <c r="G67" i="37"/>
  <c r="F67" i="37" s="1"/>
  <c r="G68" i="38"/>
  <c r="F68" i="38" s="1"/>
  <c r="D69" i="38"/>
  <c r="H13" i="38"/>
  <c r="I66" i="45" s="1"/>
  <c r="E67" i="38"/>
  <c r="H74" i="42" l="1"/>
  <c r="S77" i="45" s="1"/>
  <c r="E78" i="42"/>
  <c r="G79" i="42"/>
  <c r="F79" i="42" s="1"/>
  <c r="D80" i="42"/>
  <c r="G79" i="41"/>
  <c r="F79" i="41" s="1"/>
  <c r="D80" i="41"/>
  <c r="H74" i="41"/>
  <c r="K77" i="45" s="1"/>
  <c r="E78" i="41"/>
  <c r="G77" i="43"/>
  <c r="F77" i="43" s="1"/>
  <c r="D78" i="43"/>
  <c r="H220" i="43"/>
  <c r="M75" i="45" s="1"/>
  <c r="E76" i="43"/>
  <c r="D79" i="44"/>
  <c r="G78" i="44"/>
  <c r="F78" i="44" s="1"/>
  <c r="H219" i="44"/>
  <c r="U76" i="45" s="1"/>
  <c r="E77" i="44"/>
  <c r="E67" i="37"/>
  <c r="H13" i="37"/>
  <c r="Q66" i="45" s="1"/>
  <c r="G68" i="37"/>
  <c r="F68" i="37" s="1"/>
  <c r="D69" i="37"/>
  <c r="D70" i="38"/>
  <c r="G69" i="38"/>
  <c r="F69" i="38" s="1"/>
  <c r="H12" i="38"/>
  <c r="I67" i="45" s="1"/>
  <c r="E68" i="38"/>
  <c r="G80" i="42" l="1"/>
  <c r="F80" i="42" s="1"/>
  <c r="D81" i="42"/>
  <c r="H73" i="42"/>
  <c r="S78" i="45" s="1"/>
  <c r="E79" i="42"/>
  <c r="D81" i="41"/>
  <c r="G80" i="41"/>
  <c r="F80" i="41" s="1"/>
  <c r="H73" i="41"/>
  <c r="K78" i="45" s="1"/>
  <c r="E79" i="41"/>
  <c r="G78" i="43"/>
  <c r="F78" i="43" s="1"/>
  <c r="D79" i="43"/>
  <c r="H219" i="43"/>
  <c r="M76" i="45" s="1"/>
  <c r="E77" i="43"/>
  <c r="H218" i="44"/>
  <c r="U77" i="45" s="1"/>
  <c r="E78" i="44"/>
  <c r="D80" i="44"/>
  <c r="G79" i="44"/>
  <c r="F79" i="44" s="1"/>
  <c r="D70" i="37"/>
  <c r="G69" i="37"/>
  <c r="F69" i="37" s="1"/>
  <c r="E68" i="37"/>
  <c r="H12" i="37"/>
  <c r="Q67" i="45" s="1"/>
  <c r="H11" i="38"/>
  <c r="I68" i="45" s="1"/>
  <c r="E69" i="38"/>
  <c r="G70" i="38"/>
  <c r="F70" i="38" s="1"/>
  <c r="D71" i="38"/>
  <c r="D82" i="42" l="1"/>
  <c r="G81" i="42"/>
  <c r="F81" i="42" s="1"/>
  <c r="H72" i="42"/>
  <c r="S79" i="45" s="1"/>
  <c r="E80" i="42"/>
  <c r="H72" i="41"/>
  <c r="K79" i="45" s="1"/>
  <c r="E80" i="41"/>
  <c r="G81" i="41"/>
  <c r="F81" i="41" s="1"/>
  <c r="D82" i="41"/>
  <c r="G79" i="43"/>
  <c r="F79" i="43" s="1"/>
  <c r="D80" i="43"/>
  <c r="H218" i="43"/>
  <c r="M77" i="45" s="1"/>
  <c r="E78" i="43"/>
  <c r="H217" i="44"/>
  <c r="U78" i="45" s="1"/>
  <c r="E79" i="44"/>
  <c r="D81" i="44"/>
  <c r="G80" i="44"/>
  <c r="F80" i="44" s="1"/>
  <c r="H11" i="37"/>
  <c r="Q68" i="45" s="1"/>
  <c r="E69" i="37"/>
  <c r="G70" i="37"/>
  <c r="F70" i="37" s="1"/>
  <c r="D71" i="37"/>
  <c r="G71" i="38"/>
  <c r="F71" i="38" s="1"/>
  <c r="D72" i="38"/>
  <c r="H10" i="38"/>
  <c r="I69" i="45" s="1"/>
  <c r="E70" i="38"/>
  <c r="H71" i="42" l="1"/>
  <c r="S80" i="45" s="1"/>
  <c r="E81" i="42"/>
  <c r="D83" i="42"/>
  <c r="G82" i="42"/>
  <c r="F82" i="42" s="1"/>
  <c r="G82" i="41"/>
  <c r="F82" i="41" s="1"/>
  <c r="D83" i="41"/>
  <c r="E81" i="41"/>
  <c r="H71" i="41"/>
  <c r="K80" i="45" s="1"/>
  <c r="G80" i="43"/>
  <c r="F80" i="43" s="1"/>
  <c r="D81" i="43"/>
  <c r="H217" i="43"/>
  <c r="M78" i="45" s="1"/>
  <c r="E79" i="43"/>
  <c r="H216" i="44"/>
  <c r="U79" i="45" s="1"/>
  <c r="E80" i="44"/>
  <c r="G81" i="44"/>
  <c r="F81" i="44" s="1"/>
  <c r="D82" i="44"/>
  <c r="E70" i="37"/>
  <c r="H10" i="37"/>
  <c r="Q69" i="45" s="1"/>
  <c r="D72" i="37"/>
  <c r="G71" i="37"/>
  <c r="F71" i="37" s="1"/>
  <c r="D73" i="38"/>
  <c r="G72" i="38"/>
  <c r="F72" i="38" s="1"/>
  <c r="H9" i="38"/>
  <c r="I70" i="45" s="1"/>
  <c r="E71" i="38"/>
  <c r="H70" i="42" l="1"/>
  <c r="S81" i="45" s="1"/>
  <c r="E82" i="42"/>
  <c r="D84" i="42"/>
  <c r="G83" i="42"/>
  <c r="F83" i="42" s="1"/>
  <c r="G83" i="41"/>
  <c r="F83" i="41" s="1"/>
  <c r="D84" i="41"/>
  <c r="E82" i="41"/>
  <c r="H70" i="41"/>
  <c r="K81" i="45" s="1"/>
  <c r="D82" i="43"/>
  <c r="G81" i="43"/>
  <c r="F81" i="43" s="1"/>
  <c r="H216" i="43"/>
  <c r="M79" i="45" s="1"/>
  <c r="E80" i="43"/>
  <c r="G82" i="44"/>
  <c r="F82" i="44" s="1"/>
  <c r="D83" i="44"/>
  <c r="H215" i="44"/>
  <c r="U80" i="45" s="1"/>
  <c r="E81" i="44"/>
  <c r="E71" i="37"/>
  <c r="H9" i="37"/>
  <c r="Q70" i="45" s="1"/>
  <c r="G72" i="37"/>
  <c r="F72" i="37" s="1"/>
  <c r="D73" i="37"/>
  <c r="E72" i="38"/>
  <c r="H8" i="38"/>
  <c r="I71" i="45" s="1"/>
  <c r="D74" i="38"/>
  <c r="G73" i="38"/>
  <c r="F73" i="38" s="1"/>
  <c r="H69" i="42" l="1"/>
  <c r="S82" i="45" s="1"/>
  <c r="E83" i="42"/>
  <c r="G84" i="42"/>
  <c r="F84" i="42" s="1"/>
  <c r="D85" i="42"/>
  <c r="G84" i="41"/>
  <c r="F84" i="41" s="1"/>
  <c r="D85" i="41"/>
  <c r="H69" i="41"/>
  <c r="K82" i="45" s="1"/>
  <c r="E83" i="41"/>
  <c r="H215" i="43"/>
  <c r="M80" i="45" s="1"/>
  <c r="E81" i="43"/>
  <c r="G82" i="43"/>
  <c r="F82" i="43" s="1"/>
  <c r="D83" i="43"/>
  <c r="D84" i="44"/>
  <c r="G83" i="44"/>
  <c r="F83" i="44" s="1"/>
  <c r="E82" i="44"/>
  <c r="H214" i="44"/>
  <c r="U81" i="45" s="1"/>
  <c r="G73" i="37"/>
  <c r="F73" i="37" s="1"/>
  <c r="D74" i="37"/>
  <c r="H8" i="37"/>
  <c r="Q71" i="45" s="1"/>
  <c r="E72" i="37"/>
  <c r="H7" i="38"/>
  <c r="I72" i="45" s="1"/>
  <c r="E73" i="38"/>
  <c r="G74" i="38"/>
  <c r="F74" i="38" s="1"/>
  <c r="D75" i="38"/>
  <c r="G85" i="42" l="1"/>
  <c r="F85" i="42" s="1"/>
  <c r="D86" i="42"/>
  <c r="H68" i="42"/>
  <c r="S83" i="45" s="1"/>
  <c r="E84" i="42"/>
  <c r="E84" i="41"/>
  <c r="H68" i="41"/>
  <c r="K83" i="45" s="1"/>
  <c r="G85" i="41"/>
  <c r="F85" i="41" s="1"/>
  <c r="D86" i="41"/>
  <c r="G83" i="43"/>
  <c r="F83" i="43" s="1"/>
  <c r="D84" i="43"/>
  <c r="H214" i="43"/>
  <c r="M81" i="45" s="1"/>
  <c r="E82" i="43"/>
  <c r="H213" i="44"/>
  <c r="U82" i="45" s="1"/>
  <c r="E83" i="44"/>
  <c r="D85" i="44"/>
  <c r="G84" i="44"/>
  <c r="F84" i="44" s="1"/>
  <c r="G74" i="37"/>
  <c r="F74" i="37" s="1"/>
  <c r="D75" i="37"/>
  <c r="E73" i="37"/>
  <c r="H7" i="37"/>
  <c r="Q72" i="45" s="1"/>
  <c r="E74" i="38"/>
  <c r="H6" i="38"/>
  <c r="I73" i="45" s="1"/>
  <c r="G75" i="38"/>
  <c r="F75" i="38" s="1"/>
  <c r="D76" i="38"/>
  <c r="G76" i="38" s="1"/>
  <c r="E1" i="35" s="1"/>
  <c r="G86" i="42" l="1"/>
  <c r="F86" i="42" s="1"/>
  <c r="D87" i="42"/>
  <c r="H67" i="42"/>
  <c r="S84" i="45" s="1"/>
  <c r="E85" i="42"/>
  <c r="G86" i="41"/>
  <c r="F86" i="41" s="1"/>
  <c r="D87" i="41"/>
  <c r="E85" i="41"/>
  <c r="H67" i="41"/>
  <c r="K84" i="45" s="1"/>
  <c r="D85" i="43"/>
  <c r="G84" i="43"/>
  <c r="F84" i="43" s="1"/>
  <c r="E83" i="43"/>
  <c r="H213" i="43"/>
  <c r="M82" i="45" s="1"/>
  <c r="H212" i="44"/>
  <c r="U83" i="45" s="1"/>
  <c r="E84" i="44"/>
  <c r="D86" i="44"/>
  <c r="G85" i="44"/>
  <c r="F85" i="44" s="1"/>
  <c r="G75" i="37"/>
  <c r="F75" i="37" s="1"/>
  <c r="D76" i="37"/>
  <c r="G76" i="37" s="1"/>
  <c r="E2" i="35" s="1"/>
  <c r="H6" i="37"/>
  <c r="Q73" i="45" s="1"/>
  <c r="E74" i="37"/>
  <c r="F76" i="38"/>
  <c r="E75" i="38"/>
  <c r="H5" i="38"/>
  <c r="I74" i="45" s="1"/>
  <c r="G87" i="42" l="1"/>
  <c r="F87" i="42" s="1"/>
  <c r="D88" i="42"/>
  <c r="E86" i="42"/>
  <c r="H66" i="42"/>
  <c r="S85" i="45" s="1"/>
  <c r="G87" i="41"/>
  <c r="F87" i="41" s="1"/>
  <c r="D88" i="41"/>
  <c r="H66" i="41"/>
  <c r="K85" i="45" s="1"/>
  <c r="E86" i="41"/>
  <c r="H212" i="43"/>
  <c r="M83" i="45" s="1"/>
  <c r="E84" i="43"/>
  <c r="G85" i="43"/>
  <c r="F85" i="43" s="1"/>
  <c r="D86" i="43"/>
  <c r="H211" i="44"/>
  <c r="U84" i="45" s="1"/>
  <c r="E85" i="44"/>
  <c r="D87" i="44"/>
  <c r="G86" i="44"/>
  <c r="F86" i="44" s="1"/>
  <c r="F76" i="37"/>
  <c r="H5" i="37"/>
  <c r="Q74" i="45" s="1"/>
  <c r="E75" i="37"/>
  <c r="E76" i="38"/>
  <c r="H4" i="38"/>
  <c r="G88" i="42" l="1"/>
  <c r="F88" i="42" s="1"/>
  <c r="D89" i="42"/>
  <c r="H65" i="42"/>
  <c r="S86" i="45" s="1"/>
  <c r="E87" i="42"/>
  <c r="E87" i="41"/>
  <c r="H65" i="41"/>
  <c r="K86" i="45" s="1"/>
  <c r="G88" i="41"/>
  <c r="F88" i="41" s="1"/>
  <c r="D89" i="41"/>
  <c r="G86" i="43"/>
  <c r="F86" i="43" s="1"/>
  <c r="D87" i="43"/>
  <c r="H211" i="43"/>
  <c r="M84" i="45" s="1"/>
  <c r="E85" i="43"/>
  <c r="H210" i="44"/>
  <c r="U85" i="45" s="1"/>
  <c r="E86" i="44"/>
  <c r="G87" i="44"/>
  <c r="F87" i="44" s="1"/>
  <c r="D88" i="44"/>
  <c r="I119" i="45"/>
  <c r="I83" i="45"/>
  <c r="I201" i="45"/>
  <c r="I170" i="45"/>
  <c r="I204" i="45"/>
  <c r="I121" i="45"/>
  <c r="I213" i="45"/>
  <c r="I176" i="45"/>
  <c r="I247" i="45"/>
  <c r="I280" i="45"/>
  <c r="I264" i="45"/>
  <c r="I88" i="45"/>
  <c r="I178" i="45"/>
  <c r="I239" i="45"/>
  <c r="I253" i="45"/>
  <c r="I84" i="45"/>
  <c r="I112" i="45"/>
  <c r="I149" i="45"/>
  <c r="I218" i="45"/>
  <c r="I222" i="45"/>
  <c r="I82" i="45"/>
  <c r="I103" i="45"/>
  <c r="I148" i="45"/>
  <c r="I146" i="45"/>
  <c r="I212" i="45"/>
  <c r="I126" i="45"/>
  <c r="I124" i="45"/>
  <c r="I177" i="45"/>
  <c r="I159" i="45"/>
  <c r="I76" i="45"/>
  <c r="I252" i="45"/>
  <c r="I78" i="45"/>
  <c r="I114" i="45"/>
  <c r="I229" i="45"/>
  <c r="I260" i="45"/>
  <c r="I276" i="45"/>
  <c r="I102" i="45"/>
  <c r="I101" i="45"/>
  <c r="I174" i="45"/>
  <c r="I256" i="45"/>
  <c r="I87" i="45"/>
  <c r="I120" i="45"/>
  <c r="I279" i="45"/>
  <c r="I80" i="45"/>
  <c r="I86" i="45"/>
  <c r="I85" i="45"/>
  <c r="I116" i="45"/>
  <c r="I144" i="45"/>
  <c r="I208" i="45"/>
  <c r="I243" i="45"/>
  <c r="I122" i="45"/>
  <c r="I173" i="45"/>
  <c r="I137" i="45"/>
  <c r="I135" i="45"/>
  <c r="I184" i="45"/>
  <c r="I191" i="45"/>
  <c r="I244" i="45"/>
  <c r="I125" i="45"/>
  <c r="I123" i="45"/>
  <c r="I271" i="45"/>
  <c r="I225" i="45"/>
  <c r="I118" i="45"/>
  <c r="I207" i="45"/>
  <c r="I233" i="45"/>
  <c r="I275" i="45"/>
  <c r="I266" i="45"/>
  <c r="I133" i="45"/>
  <c r="I235" i="45"/>
  <c r="I269" i="45"/>
  <c r="I278" i="45"/>
  <c r="I165" i="45"/>
  <c r="I179" i="45"/>
  <c r="I236" i="45"/>
  <c r="I246" i="45"/>
  <c r="I169" i="45"/>
  <c r="I104" i="45"/>
  <c r="I131" i="45"/>
  <c r="I203" i="45"/>
  <c r="I187" i="45"/>
  <c r="I81" i="45"/>
  <c r="I209" i="45"/>
  <c r="I166" i="45"/>
  <c r="I99" i="45"/>
  <c r="I172" i="45"/>
  <c r="I195" i="45"/>
  <c r="I227" i="45"/>
  <c r="I261" i="45"/>
  <c r="I270" i="45"/>
  <c r="I129" i="45"/>
  <c r="I127" i="45"/>
  <c r="I231" i="45"/>
  <c r="I265" i="45"/>
  <c r="I274" i="45"/>
  <c r="I97" i="45"/>
  <c r="I193" i="45"/>
  <c r="I180" i="45"/>
  <c r="I237" i="45"/>
  <c r="I89" i="45"/>
  <c r="I150" i="45"/>
  <c r="I216" i="45"/>
  <c r="I168" i="45"/>
  <c r="I202" i="45"/>
  <c r="I152" i="45"/>
  <c r="I273" i="45"/>
  <c r="I282" i="45"/>
  <c r="I272" i="45"/>
  <c r="I210" i="45"/>
  <c r="I249" i="45"/>
  <c r="I75" i="45"/>
  <c r="I200" i="45"/>
  <c r="I155" i="45"/>
  <c r="I182" i="45"/>
  <c r="I288" i="45"/>
  <c r="I110" i="45"/>
  <c r="I100" i="45"/>
  <c r="I206" i="45"/>
  <c r="I108" i="45"/>
  <c r="I105" i="45"/>
  <c r="I183" i="45"/>
  <c r="I226" i="45"/>
  <c r="I230" i="45"/>
  <c r="I263" i="45"/>
  <c r="I283" i="45"/>
  <c r="I284" i="45"/>
  <c r="I214" i="45"/>
  <c r="I106" i="45"/>
  <c r="I238" i="45"/>
  <c r="I254" i="45"/>
  <c r="I205" i="45"/>
  <c r="I90" i="45"/>
  <c r="I223" i="45"/>
  <c r="I92" i="45"/>
  <c r="I143" i="45"/>
  <c r="I107" i="45"/>
  <c r="I259" i="45"/>
  <c r="I113" i="45"/>
  <c r="I145" i="45"/>
  <c r="I140" i="45"/>
  <c r="I161" i="45"/>
  <c r="I157" i="45"/>
  <c r="I171" i="45"/>
  <c r="I228" i="45"/>
  <c r="I194" i="45"/>
  <c r="I277" i="45"/>
  <c r="I91" i="45"/>
  <c r="I154" i="45"/>
  <c r="I255" i="45"/>
  <c r="I287" i="45"/>
  <c r="I192" i="45"/>
  <c r="I153" i="45"/>
  <c r="I217" i="45"/>
  <c r="I241" i="45"/>
  <c r="I257" i="45"/>
  <c r="I290" i="45"/>
  <c r="I96" i="45"/>
  <c r="I199" i="45"/>
  <c r="I197" i="45"/>
  <c r="I109" i="45"/>
  <c r="I128" i="45"/>
  <c r="I156" i="45"/>
  <c r="I211" i="45"/>
  <c r="I181" i="45"/>
  <c r="I151" i="45"/>
  <c r="I175" i="45"/>
  <c r="I224" i="45"/>
  <c r="I142" i="45"/>
  <c r="I79" i="45"/>
  <c r="I289" i="45"/>
  <c r="I219" i="45"/>
  <c r="I139" i="45"/>
  <c r="I196" i="45"/>
  <c r="I98" i="45"/>
  <c r="I77" i="45"/>
  <c r="I111" i="45"/>
  <c r="I158" i="45"/>
  <c r="I190" i="45"/>
  <c r="I162" i="45"/>
  <c r="I130" i="45"/>
  <c r="I251" i="45"/>
  <c r="I268" i="45"/>
  <c r="I188" i="45"/>
  <c r="I248" i="45"/>
  <c r="I234" i="45"/>
  <c r="I93" i="45"/>
  <c r="I160" i="45"/>
  <c r="I240" i="45"/>
  <c r="I215" i="45"/>
  <c r="I232" i="45"/>
  <c r="I138" i="45"/>
  <c r="I95" i="45"/>
  <c r="I136" i="45"/>
  <c r="I164" i="45"/>
  <c r="I189" i="45"/>
  <c r="I198" i="45"/>
  <c r="I262" i="45"/>
  <c r="I281" i="45"/>
  <c r="I163" i="45"/>
  <c r="I250" i="45"/>
  <c r="I267" i="45"/>
  <c r="I286" i="45"/>
  <c r="I245" i="45"/>
  <c r="I258" i="45"/>
  <c r="I221" i="45"/>
  <c r="I167" i="45"/>
  <c r="I285" i="45"/>
  <c r="I186" i="45"/>
  <c r="I220" i="45"/>
  <c r="I134" i="45"/>
  <c r="I132" i="45"/>
  <c r="I185" i="45"/>
  <c r="I94" i="45"/>
  <c r="I117" i="45"/>
  <c r="I147" i="45"/>
  <c r="I115" i="45"/>
  <c r="I141" i="45"/>
  <c r="I242" i="45"/>
  <c r="I291" i="45"/>
  <c r="E76" i="37"/>
  <c r="H4" i="37"/>
  <c r="G89" i="42" l="1"/>
  <c r="F89" i="42" s="1"/>
  <c r="D90" i="42"/>
  <c r="E88" i="42"/>
  <c r="H64" i="42"/>
  <c r="S87" i="45" s="1"/>
  <c r="G89" i="41"/>
  <c r="F89" i="41" s="1"/>
  <c r="D90" i="41"/>
  <c r="H64" i="41"/>
  <c r="K87" i="45" s="1"/>
  <c r="E88" i="41"/>
  <c r="D88" i="43"/>
  <c r="G87" i="43"/>
  <c r="F87" i="43" s="1"/>
  <c r="E86" i="43"/>
  <c r="H210" i="43"/>
  <c r="M85" i="45" s="1"/>
  <c r="G88" i="44"/>
  <c r="F88" i="44" s="1"/>
  <c r="D89" i="44"/>
  <c r="E87" i="44"/>
  <c r="H209" i="44"/>
  <c r="U86" i="45" s="1"/>
  <c r="C16" i="35"/>
  <c r="Q166" i="45"/>
  <c r="Q84" i="45"/>
  <c r="Q99" i="45"/>
  <c r="Q149" i="45"/>
  <c r="Q172" i="45"/>
  <c r="Q229" i="45"/>
  <c r="Q227" i="45"/>
  <c r="Q261" i="45"/>
  <c r="Q270" i="45"/>
  <c r="Q102" i="45"/>
  <c r="Q101" i="45"/>
  <c r="Q174" i="45"/>
  <c r="Q231" i="45"/>
  <c r="Q265" i="45"/>
  <c r="Q274" i="45"/>
  <c r="Q97" i="45"/>
  <c r="Q104" i="45"/>
  <c r="Q87" i="45"/>
  <c r="Q120" i="45"/>
  <c r="Q148" i="45"/>
  <c r="Q180" i="45"/>
  <c r="Q146" i="45"/>
  <c r="Q83" i="45"/>
  <c r="Q207" i="45"/>
  <c r="Q88" i="45"/>
  <c r="Q122" i="45"/>
  <c r="Q195" i="45"/>
  <c r="Q225" i="45"/>
  <c r="Q86" i="45"/>
  <c r="Q85" i="45"/>
  <c r="Q144" i="45"/>
  <c r="Q176" i="45"/>
  <c r="Q233" i="45"/>
  <c r="Q280" i="45"/>
  <c r="Q264" i="45"/>
  <c r="Q239" i="45"/>
  <c r="Q253" i="45"/>
  <c r="Q259" i="45"/>
  <c r="Q284" i="45"/>
  <c r="Q214" i="45"/>
  <c r="Q137" i="45"/>
  <c r="Q76" i="45"/>
  <c r="Q78" i="45"/>
  <c r="Q125" i="45"/>
  <c r="Q114" i="45"/>
  <c r="Q123" i="45"/>
  <c r="Q200" i="45"/>
  <c r="Q165" i="45"/>
  <c r="Q179" i="45"/>
  <c r="Q82" i="45"/>
  <c r="Q133" i="45"/>
  <c r="Q131" i="45"/>
  <c r="Q187" i="45"/>
  <c r="Q212" i="45"/>
  <c r="Q155" i="45"/>
  <c r="Q177" i="45"/>
  <c r="Q182" i="45"/>
  <c r="Q159" i="45"/>
  <c r="Q238" i="45"/>
  <c r="Q230" i="45"/>
  <c r="Q252" i="45"/>
  <c r="Q112" i="45"/>
  <c r="Q260" i="45"/>
  <c r="Q246" i="45"/>
  <c r="Q276" i="45"/>
  <c r="Q243" i="45"/>
  <c r="Q256" i="45"/>
  <c r="Q203" i="45"/>
  <c r="Q237" i="45"/>
  <c r="Q279" i="45"/>
  <c r="Q100" i="45"/>
  <c r="Q80" i="45"/>
  <c r="Q129" i="45"/>
  <c r="Q127" i="45"/>
  <c r="Q202" i="45"/>
  <c r="Q206" i="45"/>
  <c r="Q183" i="45"/>
  <c r="Q208" i="45"/>
  <c r="Q193" i="45"/>
  <c r="Q173" i="45"/>
  <c r="Q210" i="45"/>
  <c r="Q226" i="45"/>
  <c r="Q108" i="45"/>
  <c r="Q184" i="45"/>
  <c r="Q119" i="45"/>
  <c r="Q170" i="45"/>
  <c r="Q271" i="45"/>
  <c r="Q213" i="45"/>
  <c r="Q118" i="45"/>
  <c r="Q247" i="45"/>
  <c r="Q275" i="45"/>
  <c r="Q266" i="45"/>
  <c r="Q103" i="45"/>
  <c r="Q178" i="45"/>
  <c r="Q235" i="45"/>
  <c r="Q269" i="45"/>
  <c r="Q278" i="45"/>
  <c r="Q236" i="45"/>
  <c r="Q81" i="45"/>
  <c r="Q135" i="45"/>
  <c r="Q249" i="45"/>
  <c r="Q254" i="45"/>
  <c r="Q90" i="45"/>
  <c r="Q218" i="45"/>
  <c r="Q223" i="45"/>
  <c r="Q89" i="45"/>
  <c r="Q110" i="45"/>
  <c r="Q169" i="45"/>
  <c r="Q168" i="45"/>
  <c r="Q124" i="45"/>
  <c r="Q216" i="45"/>
  <c r="Q273" i="45"/>
  <c r="Q282" i="45"/>
  <c r="Q272" i="45"/>
  <c r="Q201" i="45"/>
  <c r="Q126" i="45"/>
  <c r="Q244" i="45"/>
  <c r="Q205" i="45"/>
  <c r="Q105" i="45"/>
  <c r="Q191" i="45"/>
  <c r="Q288" i="45"/>
  <c r="Q121" i="45"/>
  <c r="Q150" i="45"/>
  <c r="Q204" i="45"/>
  <c r="Q106" i="45"/>
  <c r="Q116" i="45"/>
  <c r="Q222" i="45"/>
  <c r="Q263" i="45"/>
  <c r="Q152" i="45"/>
  <c r="Q209" i="45"/>
  <c r="Q283" i="45"/>
  <c r="Q109" i="45"/>
  <c r="Q128" i="45"/>
  <c r="Q156" i="45"/>
  <c r="Q220" i="45"/>
  <c r="Q151" i="45"/>
  <c r="Q175" i="45"/>
  <c r="Q185" i="45"/>
  <c r="Q190" i="45"/>
  <c r="Q117" i="45"/>
  <c r="Q194" i="45"/>
  <c r="Q251" i="45"/>
  <c r="Q285" i="45"/>
  <c r="Q107" i="45"/>
  <c r="Q145" i="45"/>
  <c r="Q277" i="45"/>
  <c r="Q111" i="45"/>
  <c r="Q167" i="45"/>
  <c r="Q281" i="45"/>
  <c r="Q291" i="45"/>
  <c r="Q142" i="45"/>
  <c r="Q289" i="45"/>
  <c r="Q95" i="45"/>
  <c r="Q115" i="45"/>
  <c r="Q162" i="45"/>
  <c r="Q198" i="45"/>
  <c r="Q219" i="45"/>
  <c r="Q268" i="45"/>
  <c r="Q91" i="45"/>
  <c r="Q139" i="45"/>
  <c r="Q163" i="45"/>
  <c r="Q248" i="45"/>
  <c r="Q234" i="45"/>
  <c r="Q161" i="45"/>
  <c r="Q164" i="45"/>
  <c r="Q228" i="45"/>
  <c r="Q221" i="45"/>
  <c r="Q286" i="45"/>
  <c r="Q241" i="45"/>
  <c r="Q143" i="45"/>
  <c r="Q255" i="45"/>
  <c r="Q287" i="45"/>
  <c r="Q113" i="45"/>
  <c r="Q93" i="45"/>
  <c r="Q197" i="45"/>
  <c r="Q257" i="45"/>
  <c r="Q290" i="45"/>
  <c r="Q79" i="45"/>
  <c r="Q96" i="45"/>
  <c r="Q138" i="45"/>
  <c r="Q136" i="45"/>
  <c r="Q196" i="45"/>
  <c r="Q140" i="45"/>
  <c r="Q75" i="45"/>
  <c r="Q181" i="45"/>
  <c r="Q186" i="45"/>
  <c r="Q245" i="45"/>
  <c r="Q77" i="45"/>
  <c r="Q134" i="45"/>
  <c r="Q192" i="45"/>
  <c r="Q224" i="45"/>
  <c r="Q242" i="45"/>
  <c r="Q141" i="45"/>
  <c r="Q171" i="45"/>
  <c r="Q188" i="45"/>
  <c r="Q250" i="45"/>
  <c r="Q262" i="45"/>
  <c r="Q211" i="45"/>
  <c r="Q98" i="45"/>
  <c r="Q132" i="45"/>
  <c r="Q158" i="45"/>
  <c r="Q94" i="45"/>
  <c r="Q147" i="45"/>
  <c r="Q199" i="45"/>
  <c r="Q154" i="45"/>
  <c r="Q267" i="45"/>
  <c r="Q258" i="45"/>
  <c r="Q130" i="45"/>
  <c r="Q160" i="45"/>
  <c r="Q217" i="45"/>
  <c r="Q240" i="45"/>
  <c r="Q215" i="45"/>
  <c r="Q232" i="45"/>
  <c r="Q157" i="45"/>
  <c r="Q189" i="45"/>
  <c r="Q92" i="45"/>
  <c r="Q153" i="45"/>
  <c r="G90" i="42" l="1"/>
  <c r="F90" i="42" s="1"/>
  <c r="D91" i="42"/>
  <c r="H63" i="42"/>
  <c r="S88" i="45" s="1"/>
  <c r="E89" i="42"/>
  <c r="G90" i="41"/>
  <c r="F90" i="41" s="1"/>
  <c r="D91" i="41"/>
  <c r="H63" i="41"/>
  <c r="K88" i="45" s="1"/>
  <c r="E89" i="41"/>
  <c r="H209" i="43"/>
  <c r="M86" i="45" s="1"/>
  <c r="E87" i="43"/>
  <c r="D89" i="43"/>
  <c r="G88" i="43"/>
  <c r="F88" i="43" s="1"/>
  <c r="D90" i="44"/>
  <c r="G89" i="44"/>
  <c r="F89" i="44" s="1"/>
  <c r="H208" i="44"/>
  <c r="U87" i="45" s="1"/>
  <c r="E88" i="44"/>
  <c r="C17" i="35"/>
  <c r="E90" i="42" l="1"/>
  <c r="H62" i="42"/>
  <c r="S89" i="45" s="1"/>
  <c r="G91" i="42"/>
  <c r="F91" i="42" s="1"/>
  <c r="D92" i="42"/>
  <c r="H62" i="41"/>
  <c r="K89" i="45" s="1"/>
  <c r="E90" i="41"/>
  <c r="G91" i="41"/>
  <c r="F91" i="41" s="1"/>
  <c r="D92" i="41"/>
  <c r="E88" i="43"/>
  <c r="H208" i="43"/>
  <c r="M87" i="45" s="1"/>
  <c r="D90" i="43"/>
  <c r="G89" i="43"/>
  <c r="F89" i="43" s="1"/>
  <c r="E89" i="44"/>
  <c r="H207" i="44"/>
  <c r="U88" i="45" s="1"/>
  <c r="D91" i="44"/>
  <c r="G90" i="44"/>
  <c r="F90" i="44" s="1"/>
  <c r="D93" i="42" l="1"/>
  <c r="G92" i="42"/>
  <c r="F92" i="42" s="1"/>
  <c r="H61" i="42"/>
  <c r="S90" i="45" s="1"/>
  <c r="E91" i="42"/>
  <c r="G92" i="41"/>
  <c r="F92" i="41" s="1"/>
  <c r="D93" i="41"/>
  <c r="H61" i="41"/>
  <c r="K90" i="45" s="1"/>
  <c r="E91" i="41"/>
  <c r="H207" i="43"/>
  <c r="M88" i="45" s="1"/>
  <c r="E89" i="43"/>
  <c r="D91" i="43"/>
  <c r="G90" i="43"/>
  <c r="F90" i="43" s="1"/>
  <c r="G91" i="44"/>
  <c r="F91" i="44" s="1"/>
  <c r="D92" i="44"/>
  <c r="H206" i="44"/>
  <c r="U89" i="45" s="1"/>
  <c r="E90" i="44"/>
  <c r="H60" i="42" l="1"/>
  <c r="S91" i="45" s="1"/>
  <c r="E92" i="42"/>
  <c r="G93" i="42"/>
  <c r="F93" i="42" s="1"/>
  <c r="D94" i="42"/>
  <c r="D94" i="41"/>
  <c r="G93" i="41"/>
  <c r="F93" i="41" s="1"/>
  <c r="E92" i="41"/>
  <c r="H60" i="41"/>
  <c r="K91" i="45" s="1"/>
  <c r="G91" i="43"/>
  <c r="F91" i="43" s="1"/>
  <c r="D92" i="43"/>
  <c r="H206" i="43"/>
  <c r="M89" i="45" s="1"/>
  <c r="E90" i="43"/>
  <c r="G92" i="44"/>
  <c r="F92" i="44" s="1"/>
  <c r="D93" i="44"/>
  <c r="E91" i="44"/>
  <c r="H205" i="44"/>
  <c r="U90" i="45" s="1"/>
  <c r="G94" i="42" l="1"/>
  <c r="F94" i="42" s="1"/>
  <c r="D95" i="42"/>
  <c r="H59" i="42"/>
  <c r="S92" i="45" s="1"/>
  <c r="E93" i="42"/>
  <c r="H59" i="41"/>
  <c r="K92" i="45" s="1"/>
  <c r="E93" i="41"/>
  <c r="D95" i="41"/>
  <c r="G94" i="41"/>
  <c r="F94" i="41" s="1"/>
  <c r="D93" i="43"/>
  <c r="G92" i="43"/>
  <c r="F92" i="43" s="1"/>
  <c r="H205" i="43"/>
  <c r="M90" i="45" s="1"/>
  <c r="E91" i="43"/>
  <c r="H204" i="44"/>
  <c r="U91" i="45" s="1"/>
  <c r="E92" i="44"/>
  <c r="G93" i="44"/>
  <c r="F93" i="44" s="1"/>
  <c r="D94" i="44"/>
  <c r="D96" i="42" l="1"/>
  <c r="G95" i="42"/>
  <c r="F95" i="42" s="1"/>
  <c r="H58" i="42"/>
  <c r="S93" i="45" s="1"/>
  <c r="E94" i="42"/>
  <c r="E94" i="41"/>
  <c r="H58" i="41"/>
  <c r="K93" i="45" s="1"/>
  <c r="G95" i="41"/>
  <c r="F95" i="41" s="1"/>
  <c r="D96" i="41"/>
  <c r="E92" i="43"/>
  <c r="H204" i="43"/>
  <c r="M91" i="45" s="1"/>
  <c r="G93" i="43"/>
  <c r="F93" i="43" s="1"/>
  <c r="D94" i="43"/>
  <c r="G94" i="44"/>
  <c r="F94" i="44" s="1"/>
  <c r="D95" i="44"/>
  <c r="H203" i="44"/>
  <c r="U92" i="45" s="1"/>
  <c r="E93" i="44"/>
  <c r="H57" i="42" l="1"/>
  <c r="S94" i="45" s="1"/>
  <c r="E95" i="42"/>
  <c r="D97" i="42"/>
  <c r="G96" i="42"/>
  <c r="F96" i="42" s="1"/>
  <c r="D97" i="41"/>
  <c r="G96" i="41"/>
  <c r="F96" i="41" s="1"/>
  <c r="E95" i="41"/>
  <c r="H57" i="41"/>
  <c r="K94" i="45" s="1"/>
  <c r="G94" i="43"/>
  <c r="F94" i="43" s="1"/>
  <c r="D95" i="43"/>
  <c r="H203" i="43"/>
  <c r="M92" i="45" s="1"/>
  <c r="E93" i="43"/>
  <c r="G95" i="44"/>
  <c r="F95" i="44" s="1"/>
  <c r="D96" i="44"/>
  <c r="E94" i="44"/>
  <c r="H202" i="44"/>
  <c r="U93" i="45" s="1"/>
  <c r="G97" i="42" l="1"/>
  <c r="F97" i="42" s="1"/>
  <c r="D98" i="42"/>
  <c r="E96" i="42"/>
  <c r="H56" i="42"/>
  <c r="S95" i="45" s="1"/>
  <c r="E96" i="41"/>
  <c r="H56" i="41"/>
  <c r="K95" i="45" s="1"/>
  <c r="G97" i="41"/>
  <c r="F97" i="41" s="1"/>
  <c r="D98" i="41"/>
  <c r="G95" i="43"/>
  <c r="F95" i="43" s="1"/>
  <c r="D96" i="43"/>
  <c r="E94" i="43"/>
  <c r="H202" i="43"/>
  <c r="M93" i="45" s="1"/>
  <c r="G96" i="44"/>
  <c r="F96" i="44" s="1"/>
  <c r="D97" i="44"/>
  <c r="H201" i="44"/>
  <c r="U94" i="45" s="1"/>
  <c r="E95" i="44"/>
  <c r="D99" i="42" l="1"/>
  <c r="G98" i="42"/>
  <c r="F98" i="42" s="1"/>
  <c r="E97" i="42"/>
  <c r="H55" i="42"/>
  <c r="S96" i="45" s="1"/>
  <c r="D99" i="41"/>
  <c r="G98" i="41"/>
  <c r="F98" i="41" s="1"/>
  <c r="H55" i="41"/>
  <c r="K96" i="45" s="1"/>
  <c r="E97" i="41"/>
  <c r="D97" i="43"/>
  <c r="G96" i="43"/>
  <c r="F96" i="43" s="1"/>
  <c r="H201" i="43"/>
  <c r="M94" i="45" s="1"/>
  <c r="E95" i="43"/>
  <c r="D98" i="44"/>
  <c r="G97" i="44"/>
  <c r="F97" i="44" s="1"/>
  <c r="E96" i="44"/>
  <c r="H200" i="44"/>
  <c r="U95" i="45" s="1"/>
  <c r="E98" i="42" l="1"/>
  <c r="H54" i="42"/>
  <c r="S97" i="45" s="1"/>
  <c r="D100" i="42"/>
  <c r="G99" i="42"/>
  <c r="F99" i="42" s="1"/>
  <c r="E98" i="41"/>
  <c r="H54" i="41"/>
  <c r="K97" i="45" s="1"/>
  <c r="G99" i="41"/>
  <c r="F99" i="41" s="1"/>
  <c r="D100" i="41"/>
  <c r="H200" i="43"/>
  <c r="M95" i="45" s="1"/>
  <c r="E96" i="43"/>
  <c r="G97" i="43"/>
  <c r="F97" i="43" s="1"/>
  <c r="D98" i="43"/>
  <c r="H199" i="44"/>
  <c r="U96" i="45" s="1"/>
  <c r="E97" i="44"/>
  <c r="D99" i="44"/>
  <c r="G98" i="44"/>
  <c r="F98" i="44" s="1"/>
  <c r="H53" i="42" l="1"/>
  <c r="S98" i="45" s="1"/>
  <c r="E99" i="42"/>
  <c r="G100" i="42"/>
  <c r="F100" i="42" s="1"/>
  <c r="D101" i="42"/>
  <c r="E99" i="41"/>
  <c r="H53" i="41"/>
  <c r="K98" i="45" s="1"/>
  <c r="G100" i="41"/>
  <c r="F100" i="41" s="1"/>
  <c r="D101" i="41"/>
  <c r="D99" i="43"/>
  <c r="G98" i="43"/>
  <c r="F98" i="43" s="1"/>
  <c r="H199" i="43"/>
  <c r="M96" i="45" s="1"/>
  <c r="E97" i="43"/>
  <c r="H198" i="44"/>
  <c r="U97" i="45" s="1"/>
  <c r="E98" i="44"/>
  <c r="G99" i="44"/>
  <c r="F99" i="44" s="1"/>
  <c r="D100" i="44"/>
  <c r="G101" i="42" l="1"/>
  <c r="F101" i="42" s="1"/>
  <c r="D102" i="42"/>
  <c r="H52" i="42"/>
  <c r="S99" i="45" s="1"/>
  <c r="E100" i="42"/>
  <c r="H52" i="41"/>
  <c r="K99" i="45" s="1"/>
  <c r="E100" i="41"/>
  <c r="D102" i="41"/>
  <c r="G101" i="41"/>
  <c r="F101" i="41" s="1"/>
  <c r="H198" i="43"/>
  <c r="M97" i="45" s="1"/>
  <c r="E98" i="43"/>
  <c r="G99" i="43"/>
  <c r="F99" i="43" s="1"/>
  <c r="D100" i="43"/>
  <c r="E99" i="44"/>
  <c r="H197" i="44"/>
  <c r="U98" i="45" s="1"/>
  <c r="G100" i="44"/>
  <c r="F100" i="44" s="1"/>
  <c r="D101" i="44"/>
  <c r="D103" i="42" l="1"/>
  <c r="G102" i="42"/>
  <c r="F102" i="42" s="1"/>
  <c r="H51" i="42"/>
  <c r="S100" i="45" s="1"/>
  <c r="E101" i="42"/>
  <c r="D103" i="41"/>
  <c r="G102" i="41"/>
  <c r="F102" i="41" s="1"/>
  <c r="H51" i="41"/>
  <c r="K100" i="45" s="1"/>
  <c r="E101" i="41"/>
  <c r="G100" i="43"/>
  <c r="F100" i="43" s="1"/>
  <c r="D101" i="43"/>
  <c r="E99" i="43"/>
  <c r="H197" i="43"/>
  <c r="M98" i="45" s="1"/>
  <c r="G101" i="44"/>
  <c r="F101" i="44" s="1"/>
  <c r="D102" i="44"/>
  <c r="E100" i="44"/>
  <c r="H196" i="44"/>
  <c r="U99" i="45" s="1"/>
  <c r="E102" i="42" l="1"/>
  <c r="H50" i="42"/>
  <c r="S101" i="45" s="1"/>
  <c r="G103" i="42"/>
  <c r="F103" i="42" s="1"/>
  <c r="D104" i="42"/>
  <c r="E102" i="41"/>
  <c r="H50" i="41"/>
  <c r="K101" i="45" s="1"/>
  <c r="D104" i="41"/>
  <c r="G103" i="41"/>
  <c r="F103" i="41" s="1"/>
  <c r="G101" i="43"/>
  <c r="F101" i="43" s="1"/>
  <c r="D102" i="43"/>
  <c r="H196" i="43"/>
  <c r="M99" i="45" s="1"/>
  <c r="E100" i="43"/>
  <c r="G102" i="44"/>
  <c r="F102" i="44" s="1"/>
  <c r="D103" i="44"/>
  <c r="E101" i="44"/>
  <c r="H195" i="44"/>
  <c r="U100" i="45" s="1"/>
  <c r="G104" i="42" l="1"/>
  <c r="F104" i="42" s="1"/>
  <c r="D105" i="42"/>
  <c r="H49" i="42"/>
  <c r="S102" i="45" s="1"/>
  <c r="E103" i="42"/>
  <c r="H49" i="41"/>
  <c r="K102" i="45" s="1"/>
  <c r="E103" i="41"/>
  <c r="D105" i="41"/>
  <c r="G104" i="41"/>
  <c r="F104" i="41" s="1"/>
  <c r="D103" i="43"/>
  <c r="G102" i="43"/>
  <c r="F102" i="43" s="1"/>
  <c r="H195" i="43"/>
  <c r="M100" i="45" s="1"/>
  <c r="E101" i="43"/>
  <c r="G103" i="44"/>
  <c r="F103" i="44" s="1"/>
  <c r="D104" i="44"/>
  <c r="E102" i="44"/>
  <c r="H194" i="44"/>
  <c r="U101" i="45" s="1"/>
  <c r="D106" i="42" l="1"/>
  <c r="G105" i="42"/>
  <c r="F105" i="42" s="1"/>
  <c r="E104" i="42"/>
  <c r="H48" i="42"/>
  <c r="S103" i="45" s="1"/>
  <c r="H48" i="41"/>
  <c r="K103" i="45" s="1"/>
  <c r="E104" i="41"/>
  <c r="D106" i="41"/>
  <c r="G105" i="41"/>
  <c r="F105" i="41" s="1"/>
  <c r="H194" i="43"/>
  <c r="M101" i="45" s="1"/>
  <c r="E102" i="43"/>
  <c r="D104" i="43"/>
  <c r="G103" i="43"/>
  <c r="F103" i="43" s="1"/>
  <c r="D105" i="44"/>
  <c r="G104" i="44"/>
  <c r="F104" i="44" s="1"/>
  <c r="E103" i="44"/>
  <c r="H193" i="44"/>
  <c r="U102" i="45" s="1"/>
  <c r="H47" i="42" l="1"/>
  <c r="S104" i="45" s="1"/>
  <c r="E105" i="42"/>
  <c r="G106" i="42"/>
  <c r="F106" i="42" s="1"/>
  <c r="D107" i="42"/>
  <c r="H47" i="41"/>
  <c r="K104" i="45" s="1"/>
  <c r="E105" i="41"/>
  <c r="G106" i="41"/>
  <c r="F106" i="41" s="1"/>
  <c r="D107" i="41"/>
  <c r="H193" i="43"/>
  <c r="M102" i="45" s="1"/>
  <c r="E103" i="43"/>
  <c r="D105" i="43"/>
  <c r="G104" i="43"/>
  <c r="F104" i="43" s="1"/>
  <c r="D106" i="44"/>
  <c r="G105" i="44"/>
  <c r="F105" i="44" s="1"/>
  <c r="H192" i="44"/>
  <c r="U103" i="45" s="1"/>
  <c r="E104" i="44"/>
  <c r="G107" i="42" l="1"/>
  <c r="F107" i="42" s="1"/>
  <c r="D108" i="42"/>
  <c r="H46" i="42"/>
  <c r="S105" i="45" s="1"/>
  <c r="E106" i="42"/>
  <c r="G107" i="41"/>
  <c r="F107" i="41" s="1"/>
  <c r="D108" i="41"/>
  <c r="H46" i="41"/>
  <c r="K105" i="45" s="1"/>
  <c r="E106" i="41"/>
  <c r="E104" i="43"/>
  <c r="H192" i="43"/>
  <c r="M103" i="45" s="1"/>
  <c r="D106" i="43"/>
  <c r="G105" i="43"/>
  <c r="F105" i="43" s="1"/>
  <c r="H191" i="44"/>
  <c r="U104" i="45" s="1"/>
  <c r="E105" i="44"/>
  <c r="G106" i="44"/>
  <c r="F106" i="44" s="1"/>
  <c r="D107" i="44"/>
  <c r="G108" i="42" l="1"/>
  <c r="F108" i="42" s="1"/>
  <c r="D109" i="42"/>
  <c r="E107" i="42"/>
  <c r="H45" i="42"/>
  <c r="S106" i="45" s="1"/>
  <c r="G108" i="41"/>
  <c r="F108" i="41" s="1"/>
  <c r="D109" i="41"/>
  <c r="H45" i="41"/>
  <c r="K106" i="45" s="1"/>
  <c r="E107" i="41"/>
  <c r="E105" i="43"/>
  <c r="H191" i="43"/>
  <c r="M104" i="45" s="1"/>
  <c r="D107" i="43"/>
  <c r="G106" i="43"/>
  <c r="F106" i="43" s="1"/>
  <c r="D108" i="44"/>
  <c r="G107" i="44"/>
  <c r="F107" i="44" s="1"/>
  <c r="E106" i="44"/>
  <c r="H190" i="44"/>
  <c r="U105" i="45" s="1"/>
  <c r="G109" i="42" l="1"/>
  <c r="F109" i="42" s="1"/>
  <c r="D110" i="42"/>
  <c r="H44" i="42"/>
  <c r="S107" i="45" s="1"/>
  <c r="E108" i="42"/>
  <c r="H44" i="41"/>
  <c r="K107" i="45" s="1"/>
  <c r="E108" i="41"/>
  <c r="G109" i="41"/>
  <c r="F109" i="41" s="1"/>
  <c r="D110" i="41"/>
  <c r="H190" i="43"/>
  <c r="M105" i="45" s="1"/>
  <c r="E106" i="43"/>
  <c r="D108" i="43"/>
  <c r="G107" i="43"/>
  <c r="F107" i="43" s="1"/>
  <c r="H189" i="44"/>
  <c r="U106" i="45" s="1"/>
  <c r="E107" i="44"/>
  <c r="D109" i="44"/>
  <c r="G108" i="44"/>
  <c r="F108" i="44" s="1"/>
  <c r="G110" i="42" l="1"/>
  <c r="F110" i="42" s="1"/>
  <c r="D111" i="42"/>
  <c r="H43" i="42"/>
  <c r="S108" i="45" s="1"/>
  <c r="E109" i="42"/>
  <c r="H43" i="41"/>
  <c r="K108" i="45" s="1"/>
  <c r="E109" i="41"/>
  <c r="G110" i="41"/>
  <c r="F110" i="41" s="1"/>
  <c r="D111" i="41"/>
  <c r="H189" i="43"/>
  <c r="M106" i="45" s="1"/>
  <c r="E107" i="43"/>
  <c r="G108" i="43"/>
  <c r="F108" i="43" s="1"/>
  <c r="D109" i="43"/>
  <c r="H188" i="44"/>
  <c r="U107" i="45" s="1"/>
  <c r="E108" i="44"/>
  <c r="D110" i="44"/>
  <c r="G109" i="44"/>
  <c r="F109" i="44" s="1"/>
  <c r="D112" i="42" l="1"/>
  <c r="G111" i="42"/>
  <c r="F111" i="42" s="1"/>
  <c r="H42" i="42"/>
  <c r="S109" i="45" s="1"/>
  <c r="E110" i="42"/>
  <c r="G111" i="41"/>
  <c r="F111" i="41" s="1"/>
  <c r="D112" i="41"/>
  <c r="H42" i="41"/>
  <c r="K109" i="45" s="1"/>
  <c r="E110" i="41"/>
  <c r="D110" i="43"/>
  <c r="G109" i="43"/>
  <c r="F109" i="43" s="1"/>
  <c r="E108" i="43"/>
  <c r="H188" i="43"/>
  <c r="M107" i="45" s="1"/>
  <c r="E109" i="44"/>
  <c r="H187" i="44"/>
  <c r="U108" i="45" s="1"/>
  <c r="G110" i="44"/>
  <c r="F110" i="44" s="1"/>
  <c r="D111" i="44"/>
  <c r="H41" i="42" l="1"/>
  <c r="S110" i="45" s="1"/>
  <c r="E111" i="42"/>
  <c r="D113" i="42"/>
  <c r="G112" i="42"/>
  <c r="F112" i="42" s="1"/>
  <c r="G112" i="41"/>
  <c r="F112" i="41" s="1"/>
  <c r="D113" i="41"/>
  <c r="E111" i="41"/>
  <c r="H41" i="41"/>
  <c r="K110" i="45" s="1"/>
  <c r="E109" i="43"/>
  <c r="H187" i="43"/>
  <c r="M108" i="45" s="1"/>
  <c r="G110" i="43"/>
  <c r="F110" i="43" s="1"/>
  <c r="D111" i="43"/>
  <c r="G111" i="44"/>
  <c r="F111" i="44" s="1"/>
  <c r="D112" i="44"/>
  <c r="H186" i="44"/>
  <c r="U109" i="45" s="1"/>
  <c r="E110" i="44"/>
  <c r="H40" i="42" l="1"/>
  <c r="S111" i="45" s="1"/>
  <c r="E112" i="42"/>
  <c r="D114" i="42"/>
  <c r="G113" i="42"/>
  <c r="F113" i="42" s="1"/>
  <c r="G113" i="41"/>
  <c r="F113" i="41" s="1"/>
  <c r="D114" i="41"/>
  <c r="H40" i="41"/>
  <c r="K111" i="45" s="1"/>
  <c r="E112" i="41"/>
  <c r="G111" i="43"/>
  <c r="F111" i="43" s="1"/>
  <c r="D112" i="43"/>
  <c r="H186" i="43"/>
  <c r="M109" i="45" s="1"/>
  <c r="E110" i="43"/>
  <c r="D113" i="44"/>
  <c r="G112" i="44"/>
  <c r="F112" i="44" s="1"/>
  <c r="H185" i="44"/>
  <c r="U110" i="45" s="1"/>
  <c r="E111" i="44"/>
  <c r="E113" i="42" l="1"/>
  <c r="H39" i="42"/>
  <c r="S112" i="45" s="1"/>
  <c r="D115" i="42"/>
  <c r="G114" i="42"/>
  <c r="F114" i="42" s="1"/>
  <c r="H39" i="41"/>
  <c r="K112" i="45" s="1"/>
  <c r="E113" i="41"/>
  <c r="G114" i="41"/>
  <c r="F114" i="41" s="1"/>
  <c r="D115" i="41"/>
  <c r="G112" i="43"/>
  <c r="F112" i="43" s="1"/>
  <c r="D113" i="43"/>
  <c r="E111" i="43"/>
  <c r="H185" i="43"/>
  <c r="M110" i="45" s="1"/>
  <c r="G113" i="44"/>
  <c r="F113" i="44" s="1"/>
  <c r="D114" i="44"/>
  <c r="H184" i="44"/>
  <c r="U111" i="45" s="1"/>
  <c r="E112" i="44"/>
  <c r="H38" i="42" l="1"/>
  <c r="S113" i="45" s="1"/>
  <c r="E114" i="42"/>
  <c r="D116" i="42"/>
  <c r="G115" i="42"/>
  <c r="F115" i="42" s="1"/>
  <c r="G115" i="41"/>
  <c r="F115" i="41" s="1"/>
  <c r="D116" i="41"/>
  <c r="H38" i="41"/>
  <c r="K113" i="45" s="1"/>
  <c r="E114" i="41"/>
  <c r="G113" i="43"/>
  <c r="F113" i="43" s="1"/>
  <c r="D114" i="43"/>
  <c r="H184" i="43"/>
  <c r="M111" i="45" s="1"/>
  <c r="E112" i="43"/>
  <c r="G114" i="44"/>
  <c r="F114" i="44" s="1"/>
  <c r="D115" i="44"/>
  <c r="H183" i="44"/>
  <c r="U112" i="45" s="1"/>
  <c r="E113" i="44"/>
  <c r="H37" i="42" l="1"/>
  <c r="S114" i="45" s="1"/>
  <c r="E115" i="42"/>
  <c r="G116" i="42"/>
  <c r="F116" i="42" s="1"/>
  <c r="D117" i="42"/>
  <c r="H37" i="41"/>
  <c r="K114" i="45" s="1"/>
  <c r="E115" i="41"/>
  <c r="G116" i="41"/>
  <c r="F116" i="41" s="1"/>
  <c r="D117" i="41"/>
  <c r="D115" i="43"/>
  <c r="G114" i="43"/>
  <c r="F114" i="43" s="1"/>
  <c r="H183" i="43"/>
  <c r="M112" i="45" s="1"/>
  <c r="E113" i="43"/>
  <c r="G115" i="44"/>
  <c r="F115" i="44" s="1"/>
  <c r="D116" i="44"/>
  <c r="H182" i="44"/>
  <c r="U113" i="45" s="1"/>
  <c r="E114" i="44"/>
  <c r="G117" i="42" l="1"/>
  <c r="F117" i="42" s="1"/>
  <c r="D118" i="42"/>
  <c r="E116" i="42"/>
  <c r="H36" i="42"/>
  <c r="S115" i="45" s="1"/>
  <c r="G117" i="41"/>
  <c r="F117" i="41" s="1"/>
  <c r="D118" i="41"/>
  <c r="H36" i="41"/>
  <c r="K115" i="45" s="1"/>
  <c r="E116" i="41"/>
  <c r="H182" i="43"/>
  <c r="M113" i="45" s="1"/>
  <c r="E114" i="43"/>
  <c r="D116" i="43"/>
  <c r="G115" i="43"/>
  <c r="F115" i="43" s="1"/>
  <c r="G116" i="44"/>
  <c r="F116" i="44" s="1"/>
  <c r="D117" i="44"/>
  <c r="H181" i="44"/>
  <c r="U114" i="45" s="1"/>
  <c r="E115" i="44"/>
  <c r="D119" i="42" l="1"/>
  <c r="G118" i="42"/>
  <c r="F118" i="42" s="1"/>
  <c r="H35" i="42"/>
  <c r="S116" i="45" s="1"/>
  <c r="E117" i="42"/>
  <c r="H35" i="41"/>
  <c r="K116" i="45" s="1"/>
  <c r="E117" i="41"/>
  <c r="D119" i="41"/>
  <c r="G118" i="41"/>
  <c r="F118" i="41" s="1"/>
  <c r="H181" i="43"/>
  <c r="M114" i="45" s="1"/>
  <c r="E115" i="43"/>
  <c r="D117" i="43"/>
  <c r="G116" i="43"/>
  <c r="F116" i="43" s="1"/>
  <c r="G117" i="44"/>
  <c r="F117" i="44" s="1"/>
  <c r="D118" i="44"/>
  <c r="H180" i="44"/>
  <c r="U115" i="45" s="1"/>
  <c r="E116" i="44"/>
  <c r="H34" i="42" l="1"/>
  <c r="S117" i="45" s="1"/>
  <c r="E118" i="42"/>
  <c r="D120" i="42"/>
  <c r="G119" i="42"/>
  <c r="F119" i="42" s="1"/>
  <c r="E118" i="41"/>
  <c r="H34" i="41"/>
  <c r="K117" i="45" s="1"/>
  <c r="G119" i="41"/>
  <c r="F119" i="41" s="1"/>
  <c r="D120" i="41"/>
  <c r="H180" i="43"/>
  <c r="M115" i="45" s="1"/>
  <c r="E116" i="43"/>
  <c r="G117" i="43"/>
  <c r="F117" i="43" s="1"/>
  <c r="D118" i="43"/>
  <c r="D119" i="44"/>
  <c r="G118" i="44"/>
  <c r="F118" i="44" s="1"/>
  <c r="H179" i="44"/>
  <c r="U116" i="45" s="1"/>
  <c r="E117" i="44"/>
  <c r="E119" i="42" l="1"/>
  <c r="H33" i="42"/>
  <c r="S118" i="45" s="1"/>
  <c r="D121" i="42"/>
  <c r="G120" i="42"/>
  <c r="F120" i="42" s="1"/>
  <c r="E119" i="41"/>
  <c r="H33" i="41"/>
  <c r="K118" i="45" s="1"/>
  <c r="D121" i="41"/>
  <c r="G120" i="41"/>
  <c r="F120" i="41" s="1"/>
  <c r="D119" i="43"/>
  <c r="G118" i="43"/>
  <c r="F118" i="43" s="1"/>
  <c r="E117" i="43"/>
  <c r="H179" i="43"/>
  <c r="M116" i="45" s="1"/>
  <c r="H178" i="44"/>
  <c r="U117" i="45" s="1"/>
  <c r="E118" i="44"/>
  <c r="D120" i="44"/>
  <c r="G119" i="44"/>
  <c r="F119" i="44" s="1"/>
  <c r="H32" i="42" l="1"/>
  <c r="S119" i="45" s="1"/>
  <c r="E120" i="42"/>
  <c r="G121" i="42"/>
  <c r="F121" i="42" s="1"/>
  <c r="D122" i="42"/>
  <c r="E120" i="41"/>
  <c r="H32" i="41"/>
  <c r="K119" i="45" s="1"/>
  <c r="G121" i="41"/>
  <c r="F121" i="41" s="1"/>
  <c r="D122" i="41"/>
  <c r="H178" i="43"/>
  <c r="M117" i="45" s="1"/>
  <c r="E118" i="43"/>
  <c r="D120" i="43"/>
  <c r="G119" i="43"/>
  <c r="F119" i="43" s="1"/>
  <c r="H177" i="44"/>
  <c r="U118" i="45" s="1"/>
  <c r="E119" i="44"/>
  <c r="G120" i="44"/>
  <c r="F120" i="44" s="1"/>
  <c r="D121" i="44"/>
  <c r="D123" i="42" l="1"/>
  <c r="G122" i="42"/>
  <c r="F122" i="42" s="1"/>
  <c r="E121" i="42"/>
  <c r="H31" i="42"/>
  <c r="S120" i="45" s="1"/>
  <c r="E121" i="41"/>
  <c r="H31" i="41"/>
  <c r="K120" i="45" s="1"/>
  <c r="D123" i="41"/>
  <c r="G122" i="41"/>
  <c r="F122" i="41" s="1"/>
  <c r="H177" i="43"/>
  <c r="M118" i="45" s="1"/>
  <c r="E119" i="43"/>
  <c r="D121" i="43"/>
  <c r="G120" i="43"/>
  <c r="F120" i="43" s="1"/>
  <c r="G121" i="44"/>
  <c r="F121" i="44" s="1"/>
  <c r="D122" i="44"/>
  <c r="E120" i="44"/>
  <c r="H176" i="44"/>
  <c r="U119" i="45" s="1"/>
  <c r="H30" i="42" l="1"/>
  <c r="S121" i="45" s="1"/>
  <c r="E122" i="42"/>
  <c r="G123" i="42"/>
  <c r="F123" i="42" s="1"/>
  <c r="D124" i="42"/>
  <c r="H30" i="41"/>
  <c r="K121" i="45" s="1"/>
  <c r="E122" i="41"/>
  <c r="G123" i="41"/>
  <c r="F123" i="41" s="1"/>
  <c r="D124" i="41"/>
  <c r="H176" i="43"/>
  <c r="M119" i="45" s="1"/>
  <c r="E120" i="43"/>
  <c r="D122" i="43"/>
  <c r="G121" i="43"/>
  <c r="F121" i="43" s="1"/>
  <c r="G122" i="44"/>
  <c r="F122" i="44" s="1"/>
  <c r="D123" i="44"/>
  <c r="E121" i="44"/>
  <c r="H175" i="44"/>
  <c r="U120" i="45" s="1"/>
  <c r="G124" i="42" l="1"/>
  <c r="F124" i="42" s="1"/>
  <c r="D125" i="42"/>
  <c r="E123" i="42"/>
  <c r="H29" i="42"/>
  <c r="S122" i="45" s="1"/>
  <c r="E123" i="41"/>
  <c r="H29" i="41"/>
  <c r="K122" i="45" s="1"/>
  <c r="D125" i="41"/>
  <c r="G124" i="41"/>
  <c r="F124" i="41" s="1"/>
  <c r="H175" i="43"/>
  <c r="M120" i="45" s="1"/>
  <c r="E121" i="43"/>
  <c r="G122" i="43"/>
  <c r="F122" i="43" s="1"/>
  <c r="D123" i="43"/>
  <c r="D124" i="44"/>
  <c r="G123" i="44"/>
  <c r="F123" i="44" s="1"/>
  <c r="H174" i="44"/>
  <c r="U121" i="45" s="1"/>
  <c r="E122" i="44"/>
  <c r="G125" i="42" l="1"/>
  <c r="F125" i="42" s="1"/>
  <c r="D126" i="42"/>
  <c r="H28" i="42"/>
  <c r="S123" i="45" s="1"/>
  <c r="E124" i="42"/>
  <c r="H28" i="41"/>
  <c r="K123" i="45" s="1"/>
  <c r="E124" i="41"/>
  <c r="D126" i="41"/>
  <c r="G125" i="41"/>
  <c r="F125" i="41" s="1"/>
  <c r="G123" i="43"/>
  <c r="F123" i="43" s="1"/>
  <c r="D124" i="43"/>
  <c r="H174" i="43"/>
  <c r="M121" i="45" s="1"/>
  <c r="E122" i="43"/>
  <c r="E123" i="44"/>
  <c r="H173" i="44"/>
  <c r="U122" i="45" s="1"/>
  <c r="G124" i="44"/>
  <c r="F124" i="44" s="1"/>
  <c r="D125" i="44"/>
  <c r="D127" i="42" l="1"/>
  <c r="G126" i="42"/>
  <c r="F126" i="42" s="1"/>
  <c r="H27" i="42"/>
  <c r="S124" i="45" s="1"/>
  <c r="E125" i="42"/>
  <c r="H27" i="41"/>
  <c r="K124" i="45" s="1"/>
  <c r="E125" i="41"/>
  <c r="D127" i="41"/>
  <c r="G126" i="41"/>
  <c r="F126" i="41" s="1"/>
  <c r="D125" i="43"/>
  <c r="G124" i="43"/>
  <c r="F124" i="43" s="1"/>
  <c r="H173" i="43"/>
  <c r="M122" i="45" s="1"/>
  <c r="E123" i="43"/>
  <c r="D126" i="44"/>
  <c r="G125" i="44"/>
  <c r="F125" i="44" s="1"/>
  <c r="H172" i="44"/>
  <c r="U123" i="45" s="1"/>
  <c r="E124" i="44"/>
  <c r="E126" i="42" l="1"/>
  <c r="H26" i="42"/>
  <c r="S125" i="45" s="1"/>
  <c r="D128" i="42"/>
  <c r="G127" i="42"/>
  <c r="F127" i="42" s="1"/>
  <c r="H26" i="41"/>
  <c r="K125" i="45" s="1"/>
  <c r="E126" i="41"/>
  <c r="G127" i="41"/>
  <c r="F127" i="41" s="1"/>
  <c r="D128" i="41"/>
  <c r="E124" i="43"/>
  <c r="H172" i="43"/>
  <c r="M123" i="45" s="1"/>
  <c r="D126" i="43"/>
  <c r="G125" i="43"/>
  <c r="F125" i="43" s="1"/>
  <c r="E125" i="44"/>
  <c r="H171" i="44"/>
  <c r="U124" i="45" s="1"/>
  <c r="G126" i="44"/>
  <c r="F126" i="44" s="1"/>
  <c r="D127" i="44"/>
  <c r="E127" i="42" l="1"/>
  <c r="H25" i="42"/>
  <c r="S126" i="45" s="1"/>
  <c r="G128" i="42"/>
  <c r="F128" i="42" s="1"/>
  <c r="D129" i="42"/>
  <c r="D129" i="41"/>
  <c r="G128" i="41"/>
  <c r="F128" i="41" s="1"/>
  <c r="E127" i="41"/>
  <c r="H25" i="41"/>
  <c r="K126" i="45" s="1"/>
  <c r="E125" i="43"/>
  <c r="H171" i="43"/>
  <c r="M124" i="45" s="1"/>
  <c r="G126" i="43"/>
  <c r="F126" i="43" s="1"/>
  <c r="D127" i="43"/>
  <c r="G127" i="44"/>
  <c r="F127" i="44" s="1"/>
  <c r="D128" i="44"/>
  <c r="H170" i="44"/>
  <c r="U125" i="45" s="1"/>
  <c r="E126" i="44"/>
  <c r="D130" i="42" l="1"/>
  <c r="G129" i="42"/>
  <c r="F129" i="42" s="1"/>
  <c r="E128" i="42"/>
  <c r="H24" i="42"/>
  <c r="S127" i="45" s="1"/>
  <c r="E128" i="41"/>
  <c r="H24" i="41"/>
  <c r="K127" i="45" s="1"/>
  <c r="D130" i="41"/>
  <c r="G129" i="41"/>
  <c r="F129" i="41" s="1"/>
  <c r="D128" i="43"/>
  <c r="G127" i="43"/>
  <c r="F127" i="43" s="1"/>
  <c r="H170" i="43"/>
  <c r="M125" i="45" s="1"/>
  <c r="E126" i="43"/>
  <c r="G128" i="44"/>
  <c r="F128" i="44" s="1"/>
  <c r="D129" i="44"/>
  <c r="H169" i="44"/>
  <c r="U126" i="45" s="1"/>
  <c r="E127" i="44"/>
  <c r="H23" i="42" l="1"/>
  <c r="S128" i="45" s="1"/>
  <c r="E129" i="42"/>
  <c r="G130" i="42"/>
  <c r="F130" i="42" s="1"/>
  <c r="D131" i="42"/>
  <c r="E129" i="41"/>
  <c r="H23" i="41"/>
  <c r="K128" i="45" s="1"/>
  <c r="G130" i="41"/>
  <c r="F130" i="41" s="1"/>
  <c r="D131" i="41"/>
  <c r="E127" i="43"/>
  <c r="H169" i="43"/>
  <c r="M126" i="45" s="1"/>
  <c r="G128" i="43"/>
  <c r="F128" i="43" s="1"/>
  <c r="D129" i="43"/>
  <c r="G129" i="44"/>
  <c r="F129" i="44" s="1"/>
  <c r="D130" i="44"/>
  <c r="H168" i="44"/>
  <c r="U127" i="45" s="1"/>
  <c r="E128" i="44"/>
  <c r="D132" i="42" l="1"/>
  <c r="G131" i="42"/>
  <c r="F131" i="42" s="1"/>
  <c r="H22" i="42"/>
  <c r="S129" i="45" s="1"/>
  <c r="E130" i="42"/>
  <c r="G131" i="41"/>
  <c r="F131" i="41" s="1"/>
  <c r="D132" i="41"/>
  <c r="E130" i="41"/>
  <c r="H22" i="41"/>
  <c r="K129" i="45" s="1"/>
  <c r="D130" i="43"/>
  <c r="G129" i="43"/>
  <c r="F129" i="43" s="1"/>
  <c r="H168" i="43"/>
  <c r="M127" i="45" s="1"/>
  <c r="E128" i="43"/>
  <c r="G130" i="44"/>
  <c r="F130" i="44" s="1"/>
  <c r="D131" i="44"/>
  <c r="H167" i="44"/>
  <c r="U128" i="45" s="1"/>
  <c r="E129" i="44"/>
  <c r="H21" i="42" l="1"/>
  <c r="S130" i="45" s="1"/>
  <c r="E131" i="42"/>
  <c r="D133" i="42"/>
  <c r="G132" i="42"/>
  <c r="F132" i="42" s="1"/>
  <c r="H21" i="41"/>
  <c r="K130" i="45" s="1"/>
  <c r="E131" i="41"/>
  <c r="G132" i="41"/>
  <c r="F132" i="41" s="1"/>
  <c r="D133" i="41"/>
  <c r="E129" i="43"/>
  <c r="H167" i="43"/>
  <c r="M128" i="45" s="1"/>
  <c r="D131" i="43"/>
  <c r="G130" i="43"/>
  <c r="F130" i="43" s="1"/>
  <c r="D132" i="44"/>
  <c r="G131" i="44"/>
  <c r="F131" i="44" s="1"/>
  <c r="E130" i="44"/>
  <c r="H166" i="44"/>
  <c r="U129" i="45" s="1"/>
  <c r="H20" i="42" l="1"/>
  <c r="S131" i="45" s="1"/>
  <c r="E132" i="42"/>
  <c r="G133" i="42"/>
  <c r="F133" i="42" s="1"/>
  <c r="D134" i="42"/>
  <c r="D134" i="41"/>
  <c r="G133" i="41"/>
  <c r="F133" i="41" s="1"/>
  <c r="H20" i="41"/>
  <c r="K131" i="45" s="1"/>
  <c r="E132" i="41"/>
  <c r="H166" i="43"/>
  <c r="M129" i="45" s="1"/>
  <c r="E130" i="43"/>
  <c r="D132" i="43"/>
  <c r="G131" i="43"/>
  <c r="F131" i="43" s="1"/>
  <c r="H165" i="44"/>
  <c r="U130" i="45" s="1"/>
  <c r="E131" i="44"/>
  <c r="D133" i="44"/>
  <c r="G132" i="44"/>
  <c r="F132" i="44" s="1"/>
  <c r="G134" i="42" l="1"/>
  <c r="F134" i="42" s="1"/>
  <c r="D135" i="42"/>
  <c r="H19" i="42"/>
  <c r="S132" i="45" s="1"/>
  <c r="E133" i="42"/>
  <c r="H19" i="41"/>
  <c r="K132" i="45" s="1"/>
  <c r="E133" i="41"/>
  <c r="G134" i="41"/>
  <c r="F134" i="41" s="1"/>
  <c r="D135" i="41"/>
  <c r="H165" i="43"/>
  <c r="M130" i="45" s="1"/>
  <c r="E131" i="43"/>
  <c r="G132" i="43"/>
  <c r="F132" i="43" s="1"/>
  <c r="D133" i="43"/>
  <c r="H164" i="44"/>
  <c r="U131" i="45" s="1"/>
  <c r="E132" i="44"/>
  <c r="G133" i="44"/>
  <c r="F133" i="44" s="1"/>
  <c r="D134" i="44"/>
  <c r="D136" i="42" l="1"/>
  <c r="G135" i="42"/>
  <c r="F135" i="42" s="1"/>
  <c r="E134" i="42"/>
  <c r="H18" i="42"/>
  <c r="S133" i="45" s="1"/>
  <c r="G135" i="41"/>
  <c r="F135" i="41" s="1"/>
  <c r="D136" i="41"/>
  <c r="H18" i="41"/>
  <c r="K133" i="45" s="1"/>
  <c r="E134" i="41"/>
  <c r="G133" i="43"/>
  <c r="F133" i="43" s="1"/>
  <c r="D134" i="43"/>
  <c r="H164" i="43"/>
  <c r="M131" i="45" s="1"/>
  <c r="E132" i="43"/>
  <c r="G134" i="44"/>
  <c r="F134" i="44" s="1"/>
  <c r="D135" i="44"/>
  <c r="H163" i="44"/>
  <c r="U132" i="45" s="1"/>
  <c r="E133" i="44"/>
  <c r="E135" i="42" l="1"/>
  <c r="H17" i="42"/>
  <c r="S134" i="45" s="1"/>
  <c r="D137" i="42"/>
  <c r="G136" i="42"/>
  <c r="F136" i="42" s="1"/>
  <c r="G136" i="41"/>
  <c r="F136" i="41" s="1"/>
  <c r="D137" i="41"/>
  <c r="E135" i="41"/>
  <c r="H17" i="41"/>
  <c r="K134" i="45" s="1"/>
  <c r="D135" i="43"/>
  <c r="G134" i="43"/>
  <c r="F134" i="43" s="1"/>
  <c r="H163" i="43"/>
  <c r="M132" i="45" s="1"/>
  <c r="E133" i="43"/>
  <c r="E134" i="44"/>
  <c r="H162" i="44"/>
  <c r="U133" i="45" s="1"/>
  <c r="G135" i="44"/>
  <c r="F135" i="44" s="1"/>
  <c r="D136" i="44"/>
  <c r="E136" i="42" l="1"/>
  <c r="H16" i="42"/>
  <c r="S135" i="45" s="1"/>
  <c r="G137" i="42"/>
  <c r="F137" i="42" s="1"/>
  <c r="D138" i="42"/>
  <c r="D138" i="41"/>
  <c r="G137" i="41"/>
  <c r="F137" i="41" s="1"/>
  <c r="H16" i="41"/>
  <c r="K135" i="45" s="1"/>
  <c r="E136" i="41"/>
  <c r="H162" i="43"/>
  <c r="M133" i="45" s="1"/>
  <c r="E134" i="43"/>
  <c r="G135" i="43"/>
  <c r="F135" i="43" s="1"/>
  <c r="D136" i="43"/>
  <c r="H161" i="44"/>
  <c r="U134" i="45" s="1"/>
  <c r="E135" i="44"/>
  <c r="D137" i="44"/>
  <c r="G136" i="44"/>
  <c r="F136" i="44" s="1"/>
  <c r="G138" i="42" l="1"/>
  <c r="F138" i="42" s="1"/>
  <c r="D139" i="42"/>
  <c r="H15" i="42"/>
  <c r="S136" i="45" s="1"/>
  <c r="E137" i="42"/>
  <c r="H15" i="41"/>
  <c r="K136" i="45" s="1"/>
  <c r="E137" i="41"/>
  <c r="G138" i="41"/>
  <c r="F138" i="41" s="1"/>
  <c r="D139" i="41"/>
  <c r="G136" i="43"/>
  <c r="F136" i="43" s="1"/>
  <c r="D137" i="43"/>
  <c r="E135" i="43"/>
  <c r="H161" i="43"/>
  <c r="M134" i="45" s="1"/>
  <c r="E136" i="44"/>
  <c r="H160" i="44"/>
  <c r="U135" i="45" s="1"/>
  <c r="G137" i="44"/>
  <c r="F137" i="44" s="1"/>
  <c r="D138" i="44"/>
  <c r="D140" i="42" l="1"/>
  <c r="G139" i="42"/>
  <c r="F139" i="42" s="1"/>
  <c r="E138" i="42"/>
  <c r="H14" i="42"/>
  <c r="S137" i="45" s="1"/>
  <c r="D140" i="41"/>
  <c r="G139" i="41"/>
  <c r="F139" i="41" s="1"/>
  <c r="E138" i="41"/>
  <c r="H14" i="41"/>
  <c r="K137" i="45" s="1"/>
  <c r="D138" i="43"/>
  <c r="G137" i="43"/>
  <c r="F137" i="43" s="1"/>
  <c r="E136" i="43"/>
  <c r="H160" i="43"/>
  <c r="M135" i="45" s="1"/>
  <c r="D139" i="44"/>
  <c r="G138" i="44"/>
  <c r="F138" i="44" s="1"/>
  <c r="H159" i="44"/>
  <c r="U136" i="45" s="1"/>
  <c r="E137" i="44"/>
  <c r="E139" i="42" l="1"/>
  <c r="H13" i="42"/>
  <c r="S138" i="45" s="1"/>
  <c r="G140" i="42"/>
  <c r="F140" i="42" s="1"/>
  <c r="D141" i="42"/>
  <c r="H13" i="41"/>
  <c r="K138" i="45" s="1"/>
  <c r="E139" i="41"/>
  <c r="G140" i="41"/>
  <c r="F140" i="41" s="1"/>
  <c r="D141" i="41"/>
  <c r="E137" i="43"/>
  <c r="H159" i="43"/>
  <c r="M136" i="45" s="1"/>
  <c r="G138" i="43"/>
  <c r="F138" i="43" s="1"/>
  <c r="D139" i="43"/>
  <c r="E138" i="44"/>
  <c r="H158" i="44"/>
  <c r="U137" i="45" s="1"/>
  <c r="D140" i="44"/>
  <c r="G139" i="44"/>
  <c r="F139" i="44" s="1"/>
  <c r="G141" i="42" l="1"/>
  <c r="F141" i="42" s="1"/>
  <c r="D142" i="42"/>
  <c r="H12" i="42"/>
  <c r="S139" i="45" s="1"/>
  <c r="E140" i="42"/>
  <c r="D142" i="41"/>
  <c r="G141" i="41"/>
  <c r="F141" i="41" s="1"/>
  <c r="E140" i="41"/>
  <c r="H12" i="41"/>
  <c r="K139" i="45" s="1"/>
  <c r="G139" i="43"/>
  <c r="F139" i="43" s="1"/>
  <c r="D140" i="43"/>
  <c r="E138" i="43"/>
  <c r="H158" i="43"/>
  <c r="M137" i="45" s="1"/>
  <c r="E139" i="44"/>
  <c r="H157" i="44"/>
  <c r="U138" i="45" s="1"/>
  <c r="D141" i="44"/>
  <c r="G140" i="44"/>
  <c r="F140" i="44" s="1"/>
  <c r="D143" i="42" l="1"/>
  <c r="G142" i="42"/>
  <c r="F142" i="42" s="1"/>
  <c r="E141" i="42"/>
  <c r="H11" i="42"/>
  <c r="S140" i="45" s="1"/>
  <c r="E141" i="41"/>
  <c r="H11" i="41"/>
  <c r="K140" i="45" s="1"/>
  <c r="D143" i="41"/>
  <c r="G142" i="41"/>
  <c r="F142" i="41" s="1"/>
  <c r="D141" i="43"/>
  <c r="G140" i="43"/>
  <c r="F140" i="43" s="1"/>
  <c r="E139" i="43"/>
  <c r="H157" i="43"/>
  <c r="M138" i="45" s="1"/>
  <c r="H156" i="44"/>
  <c r="U139" i="45" s="1"/>
  <c r="E140" i="44"/>
  <c r="G141" i="44"/>
  <c r="F141" i="44" s="1"/>
  <c r="D142" i="44"/>
  <c r="H10" i="42" l="1"/>
  <c r="S141" i="45" s="1"/>
  <c r="E142" i="42"/>
  <c r="D144" i="42"/>
  <c r="G143" i="42"/>
  <c r="F143" i="42" s="1"/>
  <c r="H10" i="41"/>
  <c r="K141" i="45" s="1"/>
  <c r="E142" i="41"/>
  <c r="D144" i="41"/>
  <c r="G143" i="41"/>
  <c r="F143" i="41" s="1"/>
  <c r="H156" i="43"/>
  <c r="M139" i="45" s="1"/>
  <c r="E140" i="43"/>
  <c r="G141" i="43"/>
  <c r="F141" i="43" s="1"/>
  <c r="D142" i="43"/>
  <c r="G142" i="44"/>
  <c r="F142" i="44" s="1"/>
  <c r="D143" i="44"/>
  <c r="E141" i="44"/>
  <c r="H155" i="44"/>
  <c r="U140" i="45" s="1"/>
  <c r="D145" i="42" l="1"/>
  <c r="G144" i="42"/>
  <c r="F144" i="42" s="1"/>
  <c r="H9" i="42"/>
  <c r="S142" i="45" s="1"/>
  <c r="E143" i="42"/>
  <c r="H9" i="41"/>
  <c r="K142" i="45" s="1"/>
  <c r="E143" i="41"/>
  <c r="G144" i="41"/>
  <c r="F144" i="41" s="1"/>
  <c r="D145" i="41"/>
  <c r="G142" i="43"/>
  <c r="F142" i="43" s="1"/>
  <c r="D143" i="43"/>
  <c r="H155" i="43"/>
  <c r="M140" i="45" s="1"/>
  <c r="E141" i="43"/>
  <c r="G143" i="44"/>
  <c r="F143" i="44" s="1"/>
  <c r="D144" i="44"/>
  <c r="E142" i="44"/>
  <c r="H154" i="44"/>
  <c r="U141" i="45" s="1"/>
  <c r="C19" i="35"/>
  <c r="E144" i="42" l="1"/>
  <c r="H8" i="42"/>
  <c r="S143" i="45" s="1"/>
  <c r="D146" i="42"/>
  <c r="G145" i="42"/>
  <c r="F145" i="42" s="1"/>
  <c r="G145" i="41"/>
  <c r="F145" i="41" s="1"/>
  <c r="D146" i="41"/>
  <c r="H8" i="41"/>
  <c r="K143" i="45" s="1"/>
  <c r="E144" i="41"/>
  <c r="D144" i="43"/>
  <c r="G143" i="43"/>
  <c r="F143" i="43" s="1"/>
  <c r="H154" i="43"/>
  <c r="M141" i="45" s="1"/>
  <c r="E142" i="43"/>
  <c r="D145" i="44"/>
  <c r="G144" i="44"/>
  <c r="F144" i="44" s="1"/>
  <c r="H153" i="44"/>
  <c r="U142" i="45" s="1"/>
  <c r="E143" i="44"/>
  <c r="C20" i="35"/>
  <c r="H7" i="42" l="1"/>
  <c r="S144" i="45" s="1"/>
  <c r="E145" i="42"/>
  <c r="D147" i="42"/>
  <c r="G146" i="42"/>
  <c r="F146" i="42" s="1"/>
  <c r="D147" i="41"/>
  <c r="G146" i="41"/>
  <c r="F146" i="41" s="1"/>
  <c r="E145" i="41"/>
  <c r="H7" i="41"/>
  <c r="K144" i="45" s="1"/>
  <c r="G144" i="43"/>
  <c r="F144" i="43" s="1"/>
  <c r="D145" i="43"/>
  <c r="H153" i="43"/>
  <c r="M142" i="45" s="1"/>
  <c r="E143" i="43"/>
  <c r="E144" i="44"/>
  <c r="H152" i="44"/>
  <c r="U143" i="45" s="1"/>
  <c r="D146" i="44"/>
  <c r="G145" i="44"/>
  <c r="F145" i="44" s="1"/>
  <c r="E146" i="42" l="1"/>
  <c r="H6" i="42"/>
  <c r="S145" i="45" s="1"/>
  <c r="D148" i="42"/>
  <c r="G148" i="42" s="1"/>
  <c r="G147" i="42"/>
  <c r="F147" i="42" s="1"/>
  <c r="H6" i="41"/>
  <c r="K145" i="45" s="1"/>
  <c r="E146" i="41"/>
  <c r="D148" i="41"/>
  <c r="G148" i="41" s="1"/>
  <c r="G147" i="41"/>
  <c r="F147" i="41" s="1"/>
  <c r="E144" i="43"/>
  <c r="H152" i="43"/>
  <c r="M143" i="45" s="1"/>
  <c r="D146" i="43"/>
  <c r="G145" i="43"/>
  <c r="F145" i="43" s="1"/>
  <c r="H151" i="44"/>
  <c r="U144" i="45" s="1"/>
  <c r="E145" i="44"/>
  <c r="D147" i="44"/>
  <c r="G146" i="44"/>
  <c r="F146" i="44" s="1"/>
  <c r="H5" i="42" l="1"/>
  <c r="S146" i="45" s="1"/>
  <c r="E147" i="42"/>
  <c r="F148" i="42"/>
  <c r="H5" i="41"/>
  <c r="K146" i="45" s="1"/>
  <c r="E147" i="41"/>
  <c r="F148" i="41"/>
  <c r="H151" i="43"/>
  <c r="M144" i="45" s="1"/>
  <c r="E145" i="43"/>
  <c r="G146" i="43"/>
  <c r="F146" i="43" s="1"/>
  <c r="D147" i="43"/>
  <c r="D148" i="44"/>
  <c r="G147" i="44"/>
  <c r="F147" i="44" s="1"/>
  <c r="E146" i="44"/>
  <c r="H150" i="44"/>
  <c r="U145" i="45" s="1"/>
  <c r="E148" i="42" l="1"/>
  <c r="H4" i="42"/>
  <c r="H4" i="41"/>
  <c r="E148" i="41"/>
  <c r="D148" i="43"/>
  <c r="G147" i="43"/>
  <c r="F147" i="43" s="1"/>
  <c r="H150" i="43"/>
  <c r="M145" i="45" s="1"/>
  <c r="E146" i="43"/>
  <c r="H149" i="44"/>
  <c r="U146" i="45" s="1"/>
  <c r="E147" i="44"/>
  <c r="G148" i="44"/>
  <c r="F148" i="44" s="1"/>
  <c r="D149" i="44"/>
  <c r="S278" i="45" l="1"/>
  <c r="S183" i="45"/>
  <c r="S270" i="45"/>
  <c r="S164" i="45"/>
  <c r="S267" i="45"/>
  <c r="S276" i="45"/>
  <c r="S206" i="45"/>
  <c r="S160" i="45"/>
  <c r="S245" i="45"/>
  <c r="S214" i="45"/>
  <c r="S264" i="45"/>
  <c r="S274" i="45"/>
  <c r="S261" i="45"/>
  <c r="S252" i="45"/>
  <c r="S247" i="45"/>
  <c r="S277" i="45"/>
  <c r="S211" i="45"/>
  <c r="S178" i="45"/>
  <c r="S210" i="45"/>
  <c r="S290" i="45"/>
  <c r="S152" i="45"/>
  <c r="S280" i="45"/>
  <c r="S236" i="45"/>
  <c r="S213" i="45"/>
  <c r="S155" i="45"/>
  <c r="S291" i="45"/>
  <c r="S256" i="45"/>
  <c r="S195" i="45"/>
  <c r="S171" i="45"/>
  <c r="S230" i="45"/>
  <c r="S227" i="45"/>
  <c r="S268" i="45"/>
  <c r="S156" i="45"/>
  <c r="S239" i="45"/>
  <c r="S279" i="45"/>
  <c r="S167" i="45"/>
  <c r="S223" i="45"/>
  <c r="S272" i="45"/>
  <c r="S170" i="45"/>
  <c r="S157" i="45"/>
  <c r="S198" i="45"/>
  <c r="S150" i="45"/>
  <c r="S172" i="45"/>
  <c r="S257" i="45"/>
  <c r="S209" i="45"/>
  <c r="S260" i="45"/>
  <c r="S177" i="45"/>
  <c r="S283" i="45"/>
  <c r="S192" i="45"/>
  <c r="S168" i="45"/>
  <c r="S250" i="45"/>
  <c r="S262" i="45"/>
  <c r="S221" i="45"/>
  <c r="S286" i="45"/>
  <c r="S148" i="45"/>
  <c r="S284" i="45"/>
  <c r="S240" i="45"/>
  <c r="S255" i="45"/>
  <c r="S173" i="45"/>
  <c r="S228" i="45"/>
  <c r="S281" i="45"/>
  <c r="S200" i="45"/>
  <c r="S285" i="45"/>
  <c r="S226" i="45"/>
  <c r="S205" i="45"/>
  <c r="S266" i="45"/>
  <c r="S188" i="45"/>
  <c r="S288" i="45"/>
  <c r="S259" i="45"/>
  <c r="S149" i="45"/>
  <c r="S242" i="45"/>
  <c r="S166" i="45"/>
  <c r="S187" i="45"/>
  <c r="S254" i="45"/>
  <c r="S184" i="45"/>
  <c r="S202" i="45"/>
  <c r="S233" i="45"/>
  <c r="S246" i="45"/>
  <c r="S207" i="45"/>
  <c r="S190" i="45"/>
  <c r="S185" i="45"/>
  <c r="S176" i="45"/>
  <c r="S204" i="45"/>
  <c r="S199" i="45"/>
  <c r="S162" i="45"/>
  <c r="S234" i="45"/>
  <c r="S222" i="45"/>
  <c r="S194" i="45"/>
  <c r="S235" i="45"/>
  <c r="S165" i="45"/>
  <c r="S248" i="45"/>
  <c r="S271" i="45"/>
  <c r="S159" i="45"/>
  <c r="S201" i="45"/>
  <c r="S161" i="45"/>
  <c r="S147" i="45"/>
  <c r="S216" i="45"/>
  <c r="S153" i="45"/>
  <c r="S265" i="45"/>
  <c r="S208" i="45"/>
  <c r="S169" i="45"/>
  <c r="S220" i="45"/>
  <c r="S251" i="45"/>
  <c r="S174" i="45"/>
  <c r="S212" i="45"/>
  <c r="S181" i="45"/>
  <c r="S241" i="45"/>
  <c r="S273" i="45"/>
  <c r="S243" i="45"/>
  <c r="S191" i="45"/>
  <c r="S217" i="45"/>
  <c r="S196" i="45"/>
  <c r="S232" i="45"/>
  <c r="S244" i="45"/>
  <c r="S231" i="45"/>
  <c r="S237" i="45"/>
  <c r="S287" i="45"/>
  <c r="S282" i="45"/>
  <c r="S182" i="45"/>
  <c r="S151" i="45"/>
  <c r="S263" i="45"/>
  <c r="S229" i="45"/>
  <c r="S218" i="45"/>
  <c r="S186" i="45"/>
  <c r="S215" i="45"/>
  <c r="S219" i="45"/>
  <c r="S203" i="45"/>
  <c r="S179" i="45"/>
  <c r="S197" i="45"/>
  <c r="S289" i="45"/>
  <c r="S275" i="45"/>
  <c r="S189" i="45"/>
  <c r="S258" i="45"/>
  <c r="S180" i="45"/>
  <c r="S154" i="45"/>
  <c r="S163" i="45"/>
  <c r="S193" i="45"/>
  <c r="S224" i="45"/>
  <c r="S225" i="45"/>
  <c r="S175" i="45"/>
  <c r="S269" i="45"/>
  <c r="S249" i="45"/>
  <c r="S158" i="45"/>
  <c r="S238" i="45"/>
  <c r="S253" i="45"/>
  <c r="K193" i="45"/>
  <c r="K187" i="45"/>
  <c r="K275" i="45"/>
  <c r="K214" i="45"/>
  <c r="K180" i="45"/>
  <c r="K240" i="45"/>
  <c r="K172" i="45"/>
  <c r="K221" i="45"/>
  <c r="K228" i="45"/>
  <c r="K227" i="45"/>
  <c r="K223" i="45"/>
  <c r="K267" i="45"/>
  <c r="K232" i="45"/>
  <c r="K195" i="45"/>
  <c r="K224" i="45"/>
  <c r="K191" i="45"/>
  <c r="K266" i="45"/>
  <c r="K291" i="45"/>
  <c r="K218" i="45"/>
  <c r="K271" i="45"/>
  <c r="K169" i="45"/>
  <c r="K170" i="45"/>
  <c r="K203" i="45"/>
  <c r="K179" i="45"/>
  <c r="K276" i="45"/>
  <c r="K147" i="45"/>
  <c r="K226" i="45"/>
  <c r="K176" i="45"/>
  <c r="K166" i="45"/>
  <c r="K153" i="45"/>
  <c r="K208" i="45"/>
  <c r="K279" i="45"/>
  <c r="K183" i="45"/>
  <c r="K280" i="45"/>
  <c r="K198" i="45"/>
  <c r="K233" i="45"/>
  <c r="K186" i="45"/>
  <c r="K196" i="45"/>
  <c r="K247" i="45"/>
  <c r="K285" i="45"/>
  <c r="K236" i="45"/>
  <c r="K178" i="45"/>
  <c r="K234" i="45"/>
  <c r="K209" i="45"/>
  <c r="K277" i="45"/>
  <c r="K216" i="45"/>
  <c r="K254" i="45"/>
  <c r="K212" i="45"/>
  <c r="K286" i="45"/>
  <c r="K206" i="45"/>
  <c r="K201" i="45"/>
  <c r="K151" i="45"/>
  <c r="K273" i="45"/>
  <c r="K161" i="45"/>
  <c r="K245" i="45"/>
  <c r="K177" i="45"/>
  <c r="K168" i="45"/>
  <c r="K173" i="45"/>
  <c r="K283" i="45"/>
  <c r="K252" i="45"/>
  <c r="K165" i="45"/>
  <c r="K184" i="45"/>
  <c r="K163" i="45"/>
  <c r="K158" i="45"/>
  <c r="K156" i="45"/>
  <c r="K217" i="45"/>
  <c r="K159" i="45"/>
  <c r="K219" i="45"/>
  <c r="K238" i="45"/>
  <c r="K261" i="45"/>
  <c r="K255" i="45"/>
  <c r="K289" i="45"/>
  <c r="K174" i="45"/>
  <c r="K152" i="45"/>
  <c r="K181" i="45"/>
  <c r="K148" i="45"/>
  <c r="K281" i="45"/>
  <c r="K202" i="45"/>
  <c r="K175" i="45"/>
  <c r="K260" i="45"/>
  <c r="K244" i="45"/>
  <c r="K264" i="45"/>
  <c r="K207" i="45"/>
  <c r="K162" i="45"/>
  <c r="K154" i="45"/>
  <c r="K231" i="45"/>
  <c r="K269" i="45"/>
  <c r="K222" i="45"/>
  <c r="K204" i="45"/>
  <c r="K199" i="45"/>
  <c r="K185" i="45"/>
  <c r="K265" i="45"/>
  <c r="K287" i="45"/>
  <c r="K237" i="45"/>
  <c r="K256" i="45"/>
  <c r="K167" i="45"/>
  <c r="K274" i="45"/>
  <c r="K235" i="45"/>
  <c r="K250" i="45"/>
  <c r="K230" i="45"/>
  <c r="K190" i="45"/>
  <c r="K253" i="45"/>
  <c r="K157" i="45"/>
  <c r="K246" i="45"/>
  <c r="K225" i="45"/>
  <c r="K220" i="45"/>
  <c r="K213" i="45"/>
  <c r="K171" i="45"/>
  <c r="K270" i="45"/>
  <c r="K229" i="45"/>
  <c r="K188" i="45"/>
  <c r="K243" i="45"/>
  <c r="K259" i="45"/>
  <c r="K263" i="45"/>
  <c r="K150" i="45"/>
  <c r="K182" i="45"/>
  <c r="K211" i="45"/>
  <c r="K192" i="45"/>
  <c r="K258" i="45"/>
  <c r="K272" i="45"/>
  <c r="K149" i="45"/>
  <c r="K197" i="45"/>
  <c r="K155" i="45"/>
  <c r="K194" i="45"/>
  <c r="K288" i="45"/>
  <c r="K189" i="45"/>
  <c r="K290" i="45"/>
  <c r="K262" i="45"/>
  <c r="K242" i="45"/>
  <c r="K200" i="45"/>
  <c r="K205" i="45"/>
  <c r="K215" i="45"/>
  <c r="K251" i="45"/>
  <c r="K249" i="45"/>
  <c r="K164" i="45"/>
  <c r="K160" i="45"/>
  <c r="K257" i="45"/>
  <c r="K282" i="45"/>
  <c r="K210" i="45"/>
  <c r="K241" i="45"/>
  <c r="K268" i="45"/>
  <c r="K278" i="45"/>
  <c r="K284" i="45"/>
  <c r="K239" i="45"/>
  <c r="K248" i="45"/>
  <c r="E147" i="43"/>
  <c r="H149" i="43"/>
  <c r="M146" i="45" s="1"/>
  <c r="D149" i="43"/>
  <c r="G148" i="43"/>
  <c r="F148" i="43" s="1"/>
  <c r="G149" i="44"/>
  <c r="F149" i="44" s="1"/>
  <c r="D150" i="44"/>
  <c r="E148" i="44"/>
  <c r="H148" i="44"/>
  <c r="U147" i="45" s="1"/>
  <c r="G149" i="43" l="1"/>
  <c r="F149" i="43" s="1"/>
  <c r="D150" i="43"/>
  <c r="H148" i="43"/>
  <c r="M147" i="45" s="1"/>
  <c r="E148" i="43"/>
  <c r="G150" i="44"/>
  <c r="F150" i="44" s="1"/>
  <c r="D151" i="44"/>
  <c r="H147" i="44"/>
  <c r="U148" i="45" s="1"/>
  <c r="E149" i="44"/>
  <c r="G150" i="43" l="1"/>
  <c r="F150" i="43" s="1"/>
  <c r="D151" i="43"/>
  <c r="E149" i="43"/>
  <c r="H147" i="43"/>
  <c r="M148" i="45" s="1"/>
  <c r="D152" i="44"/>
  <c r="G151" i="44"/>
  <c r="F151" i="44" s="1"/>
  <c r="E150" i="44"/>
  <c r="H146" i="44"/>
  <c r="U149" i="45" s="1"/>
  <c r="E150" i="43" l="1"/>
  <c r="H146" i="43"/>
  <c r="M149" i="45" s="1"/>
  <c r="G151" i="43"/>
  <c r="F151" i="43" s="1"/>
  <c r="D152" i="43"/>
  <c r="E151" i="44"/>
  <c r="H145" i="44"/>
  <c r="U150" i="45" s="1"/>
  <c r="G152" i="44"/>
  <c r="F152" i="44" s="1"/>
  <c r="D153" i="44"/>
  <c r="D153" i="43" l="1"/>
  <c r="G152" i="43"/>
  <c r="F152" i="43" s="1"/>
  <c r="H145" i="43"/>
  <c r="M150" i="45" s="1"/>
  <c r="E151" i="43"/>
  <c r="E152" i="44"/>
  <c r="H144" i="44"/>
  <c r="U151" i="45" s="1"/>
  <c r="G153" i="44"/>
  <c r="F153" i="44" s="1"/>
  <c r="D154" i="44"/>
  <c r="G153" i="43" l="1"/>
  <c r="F153" i="43" s="1"/>
  <c r="D154" i="43"/>
  <c r="E152" i="43"/>
  <c r="H144" i="43"/>
  <c r="M151" i="45" s="1"/>
  <c r="G154" i="44"/>
  <c r="F154" i="44" s="1"/>
  <c r="D155" i="44"/>
  <c r="E153" i="44"/>
  <c r="H143" i="44"/>
  <c r="U152" i="45" s="1"/>
  <c r="H143" i="43" l="1"/>
  <c r="M152" i="45" s="1"/>
  <c r="E153" i="43"/>
  <c r="D155" i="43"/>
  <c r="G154" i="43"/>
  <c r="F154" i="43" s="1"/>
  <c r="H142" i="44"/>
  <c r="U153" i="45" s="1"/>
  <c r="E154" i="44"/>
  <c r="D156" i="44"/>
  <c r="G155" i="44"/>
  <c r="F155" i="44" s="1"/>
  <c r="H142" i="43" l="1"/>
  <c r="M153" i="45" s="1"/>
  <c r="E154" i="43"/>
  <c r="D156" i="43"/>
  <c r="G155" i="43"/>
  <c r="F155" i="43" s="1"/>
  <c r="G156" i="44"/>
  <c r="F156" i="44" s="1"/>
  <c r="D157" i="44"/>
  <c r="H141" i="44"/>
  <c r="U154" i="45" s="1"/>
  <c r="E155" i="44"/>
  <c r="D157" i="43" l="1"/>
  <c r="G156" i="43"/>
  <c r="F156" i="43" s="1"/>
  <c r="H141" i="43"/>
  <c r="M154" i="45" s="1"/>
  <c r="E155" i="43"/>
  <c r="G157" i="44"/>
  <c r="F157" i="44" s="1"/>
  <c r="D158" i="44"/>
  <c r="H140" i="44"/>
  <c r="U155" i="45" s="1"/>
  <c r="E156" i="44"/>
  <c r="H140" i="43" l="1"/>
  <c r="M155" i="45" s="1"/>
  <c r="E156" i="43"/>
  <c r="D158" i="43"/>
  <c r="G157" i="43"/>
  <c r="F157" i="43" s="1"/>
  <c r="D159" i="44"/>
  <c r="G158" i="44"/>
  <c r="F158" i="44" s="1"/>
  <c r="H139" i="44"/>
  <c r="U156" i="45" s="1"/>
  <c r="E157" i="44"/>
  <c r="E157" i="43" l="1"/>
  <c r="H139" i="43"/>
  <c r="M156" i="45" s="1"/>
  <c r="D159" i="43"/>
  <c r="G158" i="43"/>
  <c r="F158" i="43" s="1"/>
  <c r="E158" i="44"/>
  <c r="H138" i="44"/>
  <c r="U157" i="45" s="1"/>
  <c r="D160" i="44"/>
  <c r="G159" i="44"/>
  <c r="F159" i="44" s="1"/>
  <c r="H138" i="43" l="1"/>
  <c r="M157" i="45" s="1"/>
  <c r="E158" i="43"/>
  <c r="G159" i="43"/>
  <c r="F159" i="43" s="1"/>
  <c r="D160" i="43"/>
  <c r="H137" i="44"/>
  <c r="U158" i="45" s="1"/>
  <c r="E159" i="44"/>
  <c r="D161" i="44"/>
  <c r="G160" i="44"/>
  <c r="F160" i="44" s="1"/>
  <c r="D161" i="43" l="1"/>
  <c r="G160" i="43"/>
  <c r="F160" i="43" s="1"/>
  <c r="E159" i="43"/>
  <c r="H137" i="43"/>
  <c r="M158" i="45" s="1"/>
  <c r="G161" i="44"/>
  <c r="F161" i="44" s="1"/>
  <c r="D162" i="44"/>
  <c r="E160" i="44"/>
  <c r="H136" i="44"/>
  <c r="U159" i="45" s="1"/>
  <c r="E160" i="43" l="1"/>
  <c r="H136" i="43"/>
  <c r="M159" i="45" s="1"/>
  <c r="G161" i="43"/>
  <c r="F161" i="43" s="1"/>
  <c r="D162" i="43"/>
  <c r="H135" i="44"/>
  <c r="U160" i="45" s="1"/>
  <c r="E161" i="44"/>
  <c r="D163" i="44"/>
  <c r="G162" i="44"/>
  <c r="F162" i="44" s="1"/>
  <c r="H135" i="43" l="1"/>
  <c r="M160" i="45" s="1"/>
  <c r="E161" i="43"/>
  <c r="G162" i="43"/>
  <c r="F162" i="43" s="1"/>
  <c r="D163" i="43"/>
  <c r="E162" i="44"/>
  <c r="H134" i="44"/>
  <c r="U161" i="45" s="1"/>
  <c r="G163" i="44"/>
  <c r="F163" i="44" s="1"/>
  <c r="D164" i="44"/>
  <c r="G163" i="43" l="1"/>
  <c r="F163" i="43" s="1"/>
  <c r="D164" i="43"/>
  <c r="E162" i="43"/>
  <c r="H134" i="43"/>
  <c r="M161" i="45" s="1"/>
  <c r="D165" i="44"/>
  <c r="G164" i="44"/>
  <c r="F164" i="44" s="1"/>
  <c r="H133" i="44"/>
  <c r="U162" i="45" s="1"/>
  <c r="E163" i="44"/>
  <c r="H133" i="43" l="1"/>
  <c r="M162" i="45" s="1"/>
  <c r="E163" i="43"/>
  <c r="G164" i="43"/>
  <c r="F164" i="43" s="1"/>
  <c r="D165" i="43"/>
  <c r="H132" i="44"/>
  <c r="U163" i="45" s="1"/>
  <c r="E164" i="44"/>
  <c r="G165" i="44"/>
  <c r="F165" i="44" s="1"/>
  <c r="D166" i="44"/>
  <c r="D166" i="43" l="1"/>
  <c r="G165" i="43"/>
  <c r="F165" i="43" s="1"/>
  <c r="E164" i="43"/>
  <c r="H132" i="43"/>
  <c r="M163" i="45" s="1"/>
  <c r="H131" i="44"/>
  <c r="U164" i="45" s="1"/>
  <c r="E165" i="44"/>
  <c r="G166" i="44"/>
  <c r="F166" i="44" s="1"/>
  <c r="D167" i="44"/>
  <c r="H131" i="43" l="1"/>
  <c r="M164" i="45" s="1"/>
  <c r="E165" i="43"/>
  <c r="G166" i="43"/>
  <c r="F166" i="43" s="1"/>
  <c r="D167" i="43"/>
  <c r="G167" i="44"/>
  <c r="F167" i="44" s="1"/>
  <c r="D168" i="44"/>
  <c r="H130" i="44"/>
  <c r="U165" i="45" s="1"/>
  <c r="E166" i="44"/>
  <c r="G167" i="43" l="1"/>
  <c r="F167" i="43" s="1"/>
  <c r="D168" i="43"/>
  <c r="E166" i="43"/>
  <c r="H130" i="43"/>
  <c r="M165" i="45" s="1"/>
  <c r="H129" i="44"/>
  <c r="U166" i="45" s="1"/>
  <c r="E167" i="44"/>
  <c r="D169" i="44"/>
  <c r="G168" i="44"/>
  <c r="F168" i="44" s="1"/>
  <c r="G168" i="43" l="1"/>
  <c r="F168" i="43" s="1"/>
  <c r="D169" i="43"/>
  <c r="E167" i="43"/>
  <c r="H129" i="43"/>
  <c r="M166" i="45" s="1"/>
  <c r="H128" i="44"/>
  <c r="U167" i="45" s="1"/>
  <c r="E168" i="44"/>
  <c r="D170" i="44"/>
  <c r="G169" i="44"/>
  <c r="F169" i="44" s="1"/>
  <c r="D170" i="43" l="1"/>
  <c r="G169" i="43"/>
  <c r="F169" i="43" s="1"/>
  <c r="E168" i="43"/>
  <c r="H128" i="43"/>
  <c r="M167" i="45" s="1"/>
  <c r="H127" i="44"/>
  <c r="U168" i="45" s="1"/>
  <c r="E169" i="44"/>
  <c r="D171" i="44"/>
  <c r="G170" i="44"/>
  <c r="F170" i="44" s="1"/>
  <c r="H127" i="43" l="1"/>
  <c r="M168" i="45" s="1"/>
  <c r="E169" i="43"/>
  <c r="G170" i="43"/>
  <c r="F170" i="43" s="1"/>
  <c r="D171" i="43"/>
  <c r="E170" i="44"/>
  <c r="H126" i="44"/>
  <c r="U169" i="45" s="1"/>
  <c r="D172" i="44"/>
  <c r="G171" i="44"/>
  <c r="F171" i="44" s="1"/>
  <c r="G171" i="43" l="1"/>
  <c r="F171" i="43" s="1"/>
  <c r="D172" i="43"/>
  <c r="E170" i="43"/>
  <c r="H126" i="43"/>
  <c r="M169" i="45" s="1"/>
  <c r="G172" i="44"/>
  <c r="F172" i="44" s="1"/>
  <c r="D173" i="44"/>
  <c r="E171" i="44"/>
  <c r="H125" i="44"/>
  <c r="U170" i="45" s="1"/>
  <c r="G172" i="43" l="1"/>
  <c r="F172" i="43" s="1"/>
  <c r="D173" i="43"/>
  <c r="H125" i="43"/>
  <c r="M170" i="45" s="1"/>
  <c r="E171" i="43"/>
  <c r="H124" i="44"/>
  <c r="U171" i="45" s="1"/>
  <c r="E172" i="44"/>
  <c r="G173" i="44"/>
  <c r="F173" i="44" s="1"/>
  <c r="D174" i="44"/>
  <c r="G173" i="43" l="1"/>
  <c r="F173" i="43" s="1"/>
  <c r="D174" i="43"/>
  <c r="E172" i="43"/>
  <c r="H124" i="43"/>
  <c r="M171" i="45" s="1"/>
  <c r="E173" i="44"/>
  <c r="H123" i="44"/>
  <c r="U172" i="45" s="1"/>
  <c r="D175" i="44"/>
  <c r="G174" i="44"/>
  <c r="F174" i="44" s="1"/>
  <c r="G174" i="43" l="1"/>
  <c r="F174" i="43" s="1"/>
  <c r="D175" i="43"/>
  <c r="E173" i="43"/>
  <c r="H123" i="43"/>
  <c r="M172" i="45" s="1"/>
  <c r="E174" i="44"/>
  <c r="H122" i="44"/>
  <c r="U173" i="45" s="1"/>
  <c r="D176" i="44"/>
  <c r="G175" i="44"/>
  <c r="F175" i="44" s="1"/>
  <c r="G175" i="43" l="1"/>
  <c r="F175" i="43" s="1"/>
  <c r="D176" i="43"/>
  <c r="H122" i="43"/>
  <c r="M173" i="45" s="1"/>
  <c r="E174" i="43"/>
  <c r="D177" i="44"/>
  <c r="G176" i="44"/>
  <c r="F176" i="44" s="1"/>
  <c r="E175" i="44"/>
  <c r="H121" i="44"/>
  <c r="U174" i="45" s="1"/>
  <c r="G176" i="43" l="1"/>
  <c r="F176" i="43" s="1"/>
  <c r="D177" i="43"/>
  <c r="H121" i="43"/>
  <c r="M174" i="45" s="1"/>
  <c r="E175" i="43"/>
  <c r="E176" i="44"/>
  <c r="H120" i="44"/>
  <c r="U175" i="45" s="1"/>
  <c r="G177" i="44"/>
  <c r="F177" i="44" s="1"/>
  <c r="D178" i="44"/>
  <c r="G177" i="43" l="1"/>
  <c r="F177" i="43" s="1"/>
  <c r="D178" i="43"/>
  <c r="H120" i="43"/>
  <c r="M175" i="45" s="1"/>
  <c r="E176" i="43"/>
  <c r="D179" i="44"/>
  <c r="G178" i="44"/>
  <c r="F178" i="44" s="1"/>
  <c r="H119" i="44"/>
  <c r="U176" i="45" s="1"/>
  <c r="E177" i="44"/>
  <c r="D179" i="43" l="1"/>
  <c r="G178" i="43"/>
  <c r="F178" i="43" s="1"/>
  <c r="E177" i="43"/>
  <c r="H119" i="43"/>
  <c r="M176" i="45" s="1"/>
  <c r="E178" i="44"/>
  <c r="H118" i="44"/>
  <c r="U177" i="45" s="1"/>
  <c r="G179" i="44"/>
  <c r="F179" i="44" s="1"/>
  <c r="D180" i="44"/>
  <c r="H118" i="43" l="1"/>
  <c r="M177" i="45" s="1"/>
  <c r="E178" i="43"/>
  <c r="D180" i="43"/>
  <c r="G179" i="43"/>
  <c r="F179" i="43" s="1"/>
  <c r="D181" i="44"/>
  <c r="G180" i="44"/>
  <c r="F180" i="44" s="1"/>
  <c r="H117" i="44"/>
  <c r="U178" i="45" s="1"/>
  <c r="E179" i="44"/>
  <c r="H117" i="43" l="1"/>
  <c r="M178" i="45" s="1"/>
  <c r="E179" i="43"/>
  <c r="D181" i="43"/>
  <c r="G180" i="43"/>
  <c r="F180" i="43" s="1"/>
  <c r="E180" i="44"/>
  <c r="H116" i="44"/>
  <c r="U179" i="45" s="1"/>
  <c r="G181" i="44"/>
  <c r="F181" i="44" s="1"/>
  <c r="D182" i="44"/>
  <c r="G181" i="43" l="1"/>
  <c r="F181" i="43" s="1"/>
  <c r="D182" i="43"/>
  <c r="E180" i="43"/>
  <c r="H116" i="43"/>
  <c r="M179" i="45" s="1"/>
  <c r="G182" i="44"/>
  <c r="F182" i="44" s="1"/>
  <c r="D183" i="44"/>
  <c r="E181" i="44"/>
  <c r="H115" i="44"/>
  <c r="U180" i="45" s="1"/>
  <c r="D183" i="43" l="1"/>
  <c r="G182" i="43"/>
  <c r="F182" i="43" s="1"/>
  <c r="H115" i="43"/>
  <c r="M180" i="45" s="1"/>
  <c r="E181" i="43"/>
  <c r="G183" i="44"/>
  <c r="F183" i="44" s="1"/>
  <c r="D184" i="44"/>
  <c r="E182" i="44"/>
  <c r="H114" i="44"/>
  <c r="U181" i="45" s="1"/>
  <c r="H114" i="43" l="1"/>
  <c r="M181" i="45" s="1"/>
  <c r="E182" i="43"/>
  <c r="D184" i="43"/>
  <c r="G183" i="43"/>
  <c r="F183" i="43" s="1"/>
  <c r="G184" i="44"/>
  <c r="F184" i="44" s="1"/>
  <c r="D185" i="44"/>
  <c r="H113" i="44"/>
  <c r="U182" i="45" s="1"/>
  <c r="E183" i="44"/>
  <c r="H113" i="43" l="1"/>
  <c r="M182" i="45" s="1"/>
  <c r="E183" i="43"/>
  <c r="D185" i="43"/>
  <c r="G184" i="43"/>
  <c r="F184" i="43" s="1"/>
  <c r="H112" i="44"/>
  <c r="U183" i="45" s="1"/>
  <c r="E184" i="44"/>
  <c r="D186" i="44"/>
  <c r="G185" i="44"/>
  <c r="F185" i="44" s="1"/>
  <c r="G185" i="43" l="1"/>
  <c r="F185" i="43" s="1"/>
  <c r="D186" i="43"/>
  <c r="E184" i="43"/>
  <c r="H112" i="43"/>
  <c r="M183" i="45" s="1"/>
  <c r="G186" i="44"/>
  <c r="F186" i="44" s="1"/>
  <c r="D187" i="44"/>
  <c r="E185" i="44"/>
  <c r="H111" i="44"/>
  <c r="U184" i="45" s="1"/>
  <c r="D187" i="43" l="1"/>
  <c r="G186" i="43"/>
  <c r="F186" i="43" s="1"/>
  <c r="E185" i="43"/>
  <c r="H111" i="43"/>
  <c r="M184" i="45" s="1"/>
  <c r="G187" i="44"/>
  <c r="F187" i="44" s="1"/>
  <c r="D188" i="44"/>
  <c r="E186" i="44"/>
  <c r="H110" i="44"/>
  <c r="U185" i="45" s="1"/>
  <c r="H110" i="43" l="1"/>
  <c r="M185" i="45" s="1"/>
  <c r="E186" i="43"/>
  <c r="G187" i="43"/>
  <c r="F187" i="43" s="1"/>
  <c r="D188" i="43"/>
  <c r="G188" i="44"/>
  <c r="F188" i="44" s="1"/>
  <c r="D189" i="44"/>
  <c r="H109" i="44"/>
  <c r="U186" i="45" s="1"/>
  <c r="E187" i="44"/>
  <c r="D189" i="43" l="1"/>
  <c r="G188" i="43"/>
  <c r="F188" i="43" s="1"/>
  <c r="H109" i="43"/>
  <c r="M186" i="45" s="1"/>
  <c r="E187" i="43"/>
  <c r="G189" i="44"/>
  <c r="F189" i="44" s="1"/>
  <c r="D190" i="44"/>
  <c r="E188" i="44"/>
  <c r="H108" i="44"/>
  <c r="U187" i="45" s="1"/>
  <c r="H108" i="43" l="1"/>
  <c r="M187" i="45" s="1"/>
  <c r="E188" i="43"/>
  <c r="G189" i="43"/>
  <c r="F189" i="43" s="1"/>
  <c r="D190" i="43"/>
  <c r="D191" i="44"/>
  <c r="G190" i="44"/>
  <c r="F190" i="44" s="1"/>
  <c r="E189" i="44"/>
  <c r="H107" i="44"/>
  <c r="U188" i="45" s="1"/>
  <c r="D191" i="43" l="1"/>
  <c r="G190" i="43"/>
  <c r="F190" i="43" s="1"/>
  <c r="E189" i="43"/>
  <c r="H107" i="43"/>
  <c r="M188" i="45" s="1"/>
  <c r="H106" i="44"/>
  <c r="U189" i="45" s="1"/>
  <c r="E190" i="44"/>
  <c r="D192" i="44"/>
  <c r="G191" i="44"/>
  <c r="F191" i="44" s="1"/>
  <c r="E190" i="43" l="1"/>
  <c r="H106" i="43"/>
  <c r="M189" i="45" s="1"/>
  <c r="G191" i="43"/>
  <c r="F191" i="43" s="1"/>
  <c r="D192" i="43"/>
  <c r="H105" i="44"/>
  <c r="U190" i="45" s="1"/>
  <c r="E191" i="44"/>
  <c r="G192" i="44"/>
  <c r="F192" i="44" s="1"/>
  <c r="D193" i="44"/>
  <c r="D193" i="43" l="1"/>
  <c r="G192" i="43"/>
  <c r="F192" i="43" s="1"/>
  <c r="H105" i="43"/>
  <c r="M190" i="45" s="1"/>
  <c r="E191" i="43"/>
  <c r="D194" i="44"/>
  <c r="G193" i="44"/>
  <c r="F193" i="44" s="1"/>
  <c r="H104" i="44"/>
  <c r="U191" i="45" s="1"/>
  <c r="E192" i="44"/>
  <c r="H104" i="43" l="1"/>
  <c r="M191" i="45" s="1"/>
  <c r="E192" i="43"/>
  <c r="G193" i="43"/>
  <c r="F193" i="43" s="1"/>
  <c r="D194" i="43"/>
  <c r="H103" i="44"/>
  <c r="U192" i="45" s="1"/>
  <c r="E193" i="44"/>
  <c r="G194" i="44"/>
  <c r="F194" i="44" s="1"/>
  <c r="D195" i="44"/>
  <c r="G194" i="43" l="1"/>
  <c r="F194" i="43" s="1"/>
  <c r="D195" i="43"/>
  <c r="E193" i="43"/>
  <c r="H103" i="43"/>
  <c r="M192" i="45" s="1"/>
  <c r="H102" i="44"/>
  <c r="U193" i="45" s="1"/>
  <c r="E194" i="44"/>
  <c r="D196" i="44"/>
  <c r="G195" i="44"/>
  <c r="F195" i="44" s="1"/>
  <c r="G195" i="43" l="1"/>
  <c r="F195" i="43" s="1"/>
  <c r="D196" i="43"/>
  <c r="E194" i="43"/>
  <c r="H102" i="43"/>
  <c r="M193" i="45" s="1"/>
  <c r="G196" i="44"/>
  <c r="F196" i="44" s="1"/>
  <c r="D197" i="44"/>
  <c r="E195" i="44"/>
  <c r="H101" i="44"/>
  <c r="U194" i="45" s="1"/>
  <c r="G196" i="43" l="1"/>
  <c r="F196" i="43" s="1"/>
  <c r="D197" i="43"/>
  <c r="H101" i="43"/>
  <c r="M194" i="45" s="1"/>
  <c r="E195" i="43"/>
  <c r="G197" i="44"/>
  <c r="F197" i="44" s="1"/>
  <c r="D198" i="44"/>
  <c r="H100" i="44"/>
  <c r="U195" i="45" s="1"/>
  <c r="E196" i="44"/>
  <c r="G197" i="43" l="1"/>
  <c r="F197" i="43" s="1"/>
  <c r="D198" i="43"/>
  <c r="H100" i="43"/>
  <c r="M195" i="45" s="1"/>
  <c r="E196" i="43"/>
  <c r="D199" i="44"/>
  <c r="G198" i="44"/>
  <c r="F198" i="44" s="1"/>
  <c r="H99" i="44"/>
  <c r="U196" i="45" s="1"/>
  <c r="E197" i="44"/>
  <c r="D199" i="43" l="1"/>
  <c r="G198" i="43"/>
  <c r="F198" i="43" s="1"/>
  <c r="E197" i="43"/>
  <c r="H99" i="43"/>
  <c r="M196" i="45" s="1"/>
  <c r="D200" i="44"/>
  <c r="G199" i="44"/>
  <c r="F199" i="44" s="1"/>
  <c r="H98" i="44"/>
  <c r="U197" i="45" s="1"/>
  <c r="E198" i="44"/>
  <c r="E198" i="43" l="1"/>
  <c r="H98" i="43"/>
  <c r="M197" i="45" s="1"/>
  <c r="G199" i="43"/>
  <c r="F199" i="43" s="1"/>
  <c r="D200" i="43"/>
  <c r="H97" i="44"/>
  <c r="U198" i="45" s="1"/>
  <c r="E199" i="44"/>
  <c r="G200" i="44"/>
  <c r="F200" i="44" s="1"/>
  <c r="D201" i="44"/>
  <c r="E199" i="43" l="1"/>
  <c r="H97" i="43"/>
  <c r="M198" i="45" s="1"/>
  <c r="D201" i="43"/>
  <c r="G200" i="43"/>
  <c r="F200" i="43" s="1"/>
  <c r="D202" i="44"/>
  <c r="G201" i="44"/>
  <c r="F201" i="44" s="1"/>
  <c r="H96" i="44"/>
  <c r="U199" i="45" s="1"/>
  <c r="E200" i="44"/>
  <c r="H96" i="43" l="1"/>
  <c r="M199" i="45" s="1"/>
  <c r="E200" i="43"/>
  <c r="D202" i="43"/>
  <c r="G201" i="43"/>
  <c r="F201" i="43" s="1"/>
  <c r="D203" i="44"/>
  <c r="G202" i="44"/>
  <c r="F202" i="44" s="1"/>
  <c r="E201" i="44"/>
  <c r="H95" i="44"/>
  <c r="U200" i="45" s="1"/>
  <c r="H95" i="43" l="1"/>
  <c r="M200" i="45" s="1"/>
  <c r="E201" i="43"/>
  <c r="D203" i="43"/>
  <c r="G202" i="43"/>
  <c r="F202" i="43" s="1"/>
  <c r="E202" i="44"/>
  <c r="H94" i="44"/>
  <c r="U201" i="45" s="1"/>
  <c r="D204" i="44"/>
  <c r="G203" i="44"/>
  <c r="F203" i="44" s="1"/>
  <c r="E202" i="43" l="1"/>
  <c r="H94" i="43"/>
  <c r="M201" i="45" s="1"/>
  <c r="D204" i="43"/>
  <c r="G203" i="43"/>
  <c r="F203" i="43" s="1"/>
  <c r="H93" i="44"/>
  <c r="U202" i="45" s="1"/>
  <c r="E203" i="44"/>
  <c r="G204" i="44"/>
  <c r="F204" i="44" s="1"/>
  <c r="D205" i="44"/>
  <c r="G204" i="43" l="1"/>
  <c r="F204" i="43" s="1"/>
  <c r="D205" i="43"/>
  <c r="E203" i="43"/>
  <c r="H93" i="43"/>
  <c r="M202" i="45" s="1"/>
  <c r="G205" i="44"/>
  <c r="F205" i="44" s="1"/>
  <c r="D206" i="44"/>
  <c r="E204" i="44"/>
  <c r="H92" i="44"/>
  <c r="U203" i="45" s="1"/>
  <c r="D206" i="43" l="1"/>
  <c r="G205" i="43"/>
  <c r="F205" i="43" s="1"/>
  <c r="H92" i="43"/>
  <c r="M203" i="45" s="1"/>
  <c r="E204" i="43"/>
  <c r="D207" i="44"/>
  <c r="G206" i="44"/>
  <c r="F206" i="44" s="1"/>
  <c r="H91" i="44"/>
  <c r="U204" i="45" s="1"/>
  <c r="E205" i="44"/>
  <c r="H91" i="43" l="1"/>
  <c r="M204" i="45" s="1"/>
  <c r="E205" i="43"/>
  <c r="G206" i="43"/>
  <c r="F206" i="43" s="1"/>
  <c r="D207" i="43"/>
  <c r="H90" i="44"/>
  <c r="U205" i="45" s="1"/>
  <c r="E206" i="44"/>
  <c r="G207" i="44"/>
  <c r="F207" i="44" s="1"/>
  <c r="D208" i="44"/>
  <c r="E206" i="43" l="1"/>
  <c r="H90" i="43"/>
  <c r="M205" i="45" s="1"/>
  <c r="G207" i="43"/>
  <c r="F207" i="43" s="1"/>
  <c r="D208" i="43"/>
  <c r="G208" i="44"/>
  <c r="F208" i="44" s="1"/>
  <c r="D209" i="44"/>
  <c r="H89" i="44"/>
  <c r="U206" i="45" s="1"/>
  <c r="E207" i="44"/>
  <c r="G208" i="43" l="1"/>
  <c r="F208" i="43" s="1"/>
  <c r="D209" i="43"/>
  <c r="E207" i="43"/>
  <c r="H89" i="43"/>
  <c r="M206" i="45" s="1"/>
  <c r="D210" i="44"/>
  <c r="G209" i="44"/>
  <c r="F209" i="44" s="1"/>
  <c r="E208" i="44"/>
  <c r="H88" i="44"/>
  <c r="U207" i="45" s="1"/>
  <c r="D210" i="43" l="1"/>
  <c r="G209" i="43"/>
  <c r="F209" i="43" s="1"/>
  <c r="H88" i="43"/>
  <c r="M207" i="45" s="1"/>
  <c r="E208" i="43"/>
  <c r="H87" i="44"/>
  <c r="U208" i="45" s="1"/>
  <c r="E209" i="44"/>
  <c r="G210" i="44"/>
  <c r="F210" i="44" s="1"/>
  <c r="D211" i="44"/>
  <c r="E209" i="43" l="1"/>
  <c r="H87" i="43"/>
  <c r="M208" i="45" s="1"/>
  <c r="G210" i="43"/>
  <c r="F210" i="43" s="1"/>
  <c r="D211" i="43"/>
  <c r="H86" i="44"/>
  <c r="U209" i="45" s="1"/>
  <c r="E210" i="44"/>
  <c r="G211" i="44"/>
  <c r="F211" i="44" s="1"/>
  <c r="D212" i="44"/>
  <c r="G211" i="43" l="1"/>
  <c r="F211" i="43" s="1"/>
  <c r="D212" i="43"/>
  <c r="H86" i="43"/>
  <c r="M209" i="45" s="1"/>
  <c r="E210" i="43"/>
  <c r="E211" i="44"/>
  <c r="H85" i="44"/>
  <c r="U210" i="45" s="1"/>
  <c r="D213" i="44"/>
  <c r="G212" i="44"/>
  <c r="F212" i="44" s="1"/>
  <c r="D213" i="43" l="1"/>
  <c r="G212" i="43"/>
  <c r="F212" i="43" s="1"/>
  <c r="H85" i="43"/>
  <c r="M210" i="45" s="1"/>
  <c r="E211" i="43"/>
  <c r="D214" i="44"/>
  <c r="G213" i="44"/>
  <c r="F213" i="44" s="1"/>
  <c r="E212" i="44"/>
  <c r="H84" i="44"/>
  <c r="U211" i="45" s="1"/>
  <c r="E212" i="43" l="1"/>
  <c r="H84" i="43"/>
  <c r="M211" i="45" s="1"/>
  <c r="D214" i="43"/>
  <c r="G213" i="43"/>
  <c r="F213" i="43" s="1"/>
  <c r="E213" i="44"/>
  <c r="H83" i="44"/>
  <c r="U212" i="45" s="1"/>
  <c r="D215" i="44"/>
  <c r="G214" i="44"/>
  <c r="F214" i="44" s="1"/>
  <c r="E213" i="43" l="1"/>
  <c r="H83" i="43"/>
  <c r="M212" i="45" s="1"/>
  <c r="D215" i="43"/>
  <c r="G214" i="43"/>
  <c r="F214" i="43" s="1"/>
  <c r="E214" i="44"/>
  <c r="H82" i="44"/>
  <c r="U213" i="45" s="1"/>
  <c r="G215" i="44"/>
  <c r="F215" i="44" s="1"/>
  <c r="D216" i="44"/>
  <c r="E214" i="43" l="1"/>
  <c r="H82" i="43"/>
  <c r="M213" i="45" s="1"/>
  <c r="G215" i="43"/>
  <c r="F215" i="43" s="1"/>
  <c r="D216" i="43"/>
  <c r="G216" i="44"/>
  <c r="F216" i="44" s="1"/>
  <c r="D217" i="44"/>
  <c r="H81" i="44"/>
  <c r="U214" i="45" s="1"/>
  <c r="E215" i="44"/>
  <c r="G216" i="43" l="1"/>
  <c r="F216" i="43" s="1"/>
  <c r="D217" i="43"/>
  <c r="H81" i="43"/>
  <c r="M214" i="45" s="1"/>
  <c r="E215" i="43"/>
  <c r="H80" i="44"/>
  <c r="U215" i="45" s="1"/>
  <c r="E216" i="44"/>
  <c r="G217" i="44"/>
  <c r="F217" i="44" s="1"/>
  <c r="D218" i="44"/>
  <c r="G217" i="43" l="1"/>
  <c r="F217" i="43" s="1"/>
  <c r="D218" i="43"/>
  <c r="H80" i="43"/>
  <c r="M215" i="45" s="1"/>
  <c r="E216" i="43"/>
  <c r="G218" i="44"/>
  <c r="F218" i="44" s="1"/>
  <c r="D219" i="44"/>
  <c r="E217" i="44"/>
  <c r="H79" i="44"/>
  <c r="U216" i="45" s="1"/>
  <c r="G218" i="43" l="1"/>
  <c r="F218" i="43" s="1"/>
  <c r="D219" i="43"/>
  <c r="H79" i="43"/>
  <c r="M216" i="45" s="1"/>
  <c r="E217" i="43"/>
  <c r="D220" i="44"/>
  <c r="G219" i="44"/>
  <c r="F219" i="44" s="1"/>
  <c r="E218" i="44"/>
  <c r="H78" i="44"/>
  <c r="U217" i="45" s="1"/>
  <c r="D220" i="43" l="1"/>
  <c r="G219" i="43"/>
  <c r="F219" i="43" s="1"/>
  <c r="E218" i="43"/>
  <c r="H78" i="43"/>
  <c r="M217" i="45" s="1"/>
  <c r="H77" i="44"/>
  <c r="U218" i="45" s="1"/>
  <c r="E219" i="44"/>
  <c r="G220" i="44"/>
  <c r="F220" i="44" s="1"/>
  <c r="D221" i="44"/>
  <c r="E219" i="43" l="1"/>
  <c r="H77" i="43"/>
  <c r="M218" i="45" s="1"/>
  <c r="D221" i="43"/>
  <c r="G220" i="43"/>
  <c r="F220" i="43" s="1"/>
  <c r="E220" i="44"/>
  <c r="H76" i="44"/>
  <c r="D222" i="44"/>
  <c r="G221" i="44"/>
  <c r="F221" i="44" s="1"/>
  <c r="E220" i="43" l="1"/>
  <c r="H76" i="43"/>
  <c r="D222" i="43"/>
  <c r="G221" i="43"/>
  <c r="F221" i="43" s="1"/>
  <c r="E221" i="44"/>
  <c r="H75" i="44"/>
  <c r="U220" i="45" s="1"/>
  <c r="U3" i="45"/>
  <c r="U219" i="45"/>
  <c r="G222" i="44"/>
  <c r="F222" i="44" s="1"/>
  <c r="D223" i="44"/>
  <c r="M219" i="45" l="1"/>
  <c r="M3" i="45"/>
  <c r="H75" i="43"/>
  <c r="M220" i="45" s="1"/>
  <c r="E221" i="43"/>
  <c r="D223" i="43"/>
  <c r="G222" i="43"/>
  <c r="F222" i="43" s="1"/>
  <c r="G223" i="44"/>
  <c r="F223" i="44" s="1"/>
  <c r="D224" i="44"/>
  <c r="H74" i="44"/>
  <c r="U221" i="45" s="1"/>
  <c r="E222" i="44"/>
  <c r="D224" i="43" l="1"/>
  <c r="G223" i="43"/>
  <c r="F223" i="43" s="1"/>
  <c r="H74" i="43"/>
  <c r="M221" i="45" s="1"/>
  <c r="E222" i="43"/>
  <c r="D225" i="44"/>
  <c r="G224" i="44"/>
  <c r="F224" i="44" s="1"/>
  <c r="E223" i="44"/>
  <c r="H73" i="44"/>
  <c r="U222" i="45" s="1"/>
  <c r="E223" i="43" l="1"/>
  <c r="H73" i="43"/>
  <c r="M222" i="45" s="1"/>
  <c r="G224" i="43"/>
  <c r="F224" i="43" s="1"/>
  <c r="D225" i="43"/>
  <c r="E224" i="44"/>
  <c r="H72" i="44"/>
  <c r="U223" i="45" s="1"/>
  <c r="D226" i="44"/>
  <c r="G225" i="44"/>
  <c r="F225" i="44" s="1"/>
  <c r="G225" i="43" l="1"/>
  <c r="F225" i="43" s="1"/>
  <c r="D226" i="43"/>
  <c r="E224" i="43"/>
  <c r="H72" i="43"/>
  <c r="M223" i="45" s="1"/>
  <c r="G226" i="44"/>
  <c r="F226" i="44" s="1"/>
  <c r="D227" i="44"/>
  <c r="H71" i="44"/>
  <c r="U224" i="45" s="1"/>
  <c r="E225" i="44"/>
  <c r="G226" i="43" l="1"/>
  <c r="F226" i="43" s="1"/>
  <c r="D227" i="43"/>
  <c r="H71" i="43"/>
  <c r="M224" i="45" s="1"/>
  <c r="E225" i="43"/>
  <c r="G227" i="44"/>
  <c r="F227" i="44" s="1"/>
  <c r="D228" i="44"/>
  <c r="E226" i="44"/>
  <c r="H70" i="44"/>
  <c r="U225" i="45" s="1"/>
  <c r="G227" i="43" l="1"/>
  <c r="F227" i="43" s="1"/>
  <c r="D228" i="43"/>
  <c r="H70" i="43"/>
  <c r="M225" i="45" s="1"/>
  <c r="E226" i="43"/>
  <c r="G228" i="44"/>
  <c r="F228" i="44" s="1"/>
  <c r="D229" i="44"/>
  <c r="H69" i="44"/>
  <c r="U226" i="45" s="1"/>
  <c r="E227" i="44"/>
  <c r="G228" i="43" l="1"/>
  <c r="F228" i="43" s="1"/>
  <c r="D229" i="43"/>
  <c r="H69" i="43"/>
  <c r="M226" i="45" s="1"/>
  <c r="E227" i="43"/>
  <c r="D230" i="44"/>
  <c r="G229" i="44"/>
  <c r="F229" i="44" s="1"/>
  <c r="E228" i="44"/>
  <c r="H68" i="44"/>
  <c r="U227" i="45" s="1"/>
  <c r="G229" i="43" l="1"/>
  <c r="F229" i="43" s="1"/>
  <c r="D230" i="43"/>
  <c r="H68" i="43"/>
  <c r="M227" i="45" s="1"/>
  <c r="E228" i="43"/>
  <c r="G230" i="44"/>
  <c r="F230" i="44" s="1"/>
  <c r="D231" i="44"/>
  <c r="E229" i="44"/>
  <c r="H67" i="44"/>
  <c r="U228" i="45" s="1"/>
  <c r="D231" i="43" l="1"/>
  <c r="G230" i="43"/>
  <c r="F230" i="43" s="1"/>
  <c r="H67" i="43"/>
  <c r="M228" i="45" s="1"/>
  <c r="E229" i="43"/>
  <c r="D232" i="44"/>
  <c r="G231" i="44"/>
  <c r="F231" i="44" s="1"/>
  <c r="H66" i="44"/>
  <c r="U229" i="45" s="1"/>
  <c r="E230" i="44"/>
  <c r="E230" i="43" l="1"/>
  <c r="H66" i="43"/>
  <c r="M229" i="45" s="1"/>
  <c r="G231" i="43"/>
  <c r="F231" i="43" s="1"/>
  <c r="D232" i="43"/>
  <c r="D233" i="44"/>
  <c r="G232" i="44"/>
  <c r="F232" i="44" s="1"/>
  <c r="E231" i="44"/>
  <c r="H65" i="44"/>
  <c r="U230" i="45" s="1"/>
  <c r="E231" i="43" l="1"/>
  <c r="H65" i="43"/>
  <c r="M230" i="45" s="1"/>
  <c r="D233" i="43"/>
  <c r="G232" i="43"/>
  <c r="F232" i="43" s="1"/>
  <c r="E232" i="44"/>
  <c r="H64" i="44"/>
  <c r="U231" i="45" s="1"/>
  <c r="D234" i="44"/>
  <c r="G233" i="44"/>
  <c r="F233" i="44" s="1"/>
  <c r="H64" i="43" l="1"/>
  <c r="M231" i="45" s="1"/>
  <c r="E232" i="43"/>
  <c r="G233" i="43"/>
  <c r="F233" i="43" s="1"/>
  <c r="D234" i="43"/>
  <c r="H63" i="44"/>
  <c r="U232" i="45" s="1"/>
  <c r="E233" i="44"/>
  <c r="G234" i="44"/>
  <c r="F234" i="44" s="1"/>
  <c r="D235" i="44"/>
  <c r="E233" i="43" l="1"/>
  <c r="H63" i="43"/>
  <c r="M232" i="45" s="1"/>
  <c r="D235" i="43"/>
  <c r="G234" i="43"/>
  <c r="F234" i="43" s="1"/>
  <c r="D236" i="44"/>
  <c r="G235" i="44"/>
  <c r="F235" i="44" s="1"/>
  <c r="E234" i="44"/>
  <c r="H62" i="44"/>
  <c r="U233" i="45" s="1"/>
  <c r="E234" i="43" l="1"/>
  <c r="H62" i="43"/>
  <c r="M233" i="45" s="1"/>
  <c r="D236" i="43"/>
  <c r="G235" i="43"/>
  <c r="F235" i="43" s="1"/>
  <c r="H61" i="44"/>
  <c r="U234" i="45" s="1"/>
  <c r="E235" i="44"/>
  <c r="G236" i="44"/>
  <c r="F236" i="44" s="1"/>
  <c r="D237" i="44"/>
  <c r="H61" i="43" l="1"/>
  <c r="M234" i="45" s="1"/>
  <c r="E235" i="43"/>
  <c r="G236" i="43"/>
  <c r="F236" i="43" s="1"/>
  <c r="D237" i="43"/>
  <c r="G237" i="44"/>
  <c r="F237" i="44" s="1"/>
  <c r="D238" i="44"/>
  <c r="E236" i="44"/>
  <c r="H60" i="44"/>
  <c r="U235" i="45" s="1"/>
  <c r="G237" i="43" l="1"/>
  <c r="F237" i="43" s="1"/>
  <c r="D238" i="43"/>
  <c r="E236" i="43"/>
  <c r="H60" i="43"/>
  <c r="M235" i="45" s="1"/>
  <c r="G238" i="44"/>
  <c r="F238" i="44" s="1"/>
  <c r="D239" i="44"/>
  <c r="E237" i="44"/>
  <c r="H59" i="44"/>
  <c r="U236" i="45" s="1"/>
  <c r="D239" i="43" l="1"/>
  <c r="G238" i="43"/>
  <c r="F238" i="43" s="1"/>
  <c r="H59" i="43"/>
  <c r="M236" i="45" s="1"/>
  <c r="E237" i="43"/>
  <c r="G239" i="44"/>
  <c r="F239" i="44" s="1"/>
  <c r="D240" i="44"/>
  <c r="H58" i="44"/>
  <c r="U237" i="45" s="1"/>
  <c r="E238" i="44"/>
  <c r="E238" i="43" l="1"/>
  <c r="H58" i="43"/>
  <c r="M237" i="45" s="1"/>
  <c r="D240" i="43"/>
  <c r="G239" i="43"/>
  <c r="F239" i="43" s="1"/>
  <c r="G240" i="44"/>
  <c r="F240" i="44" s="1"/>
  <c r="D241" i="44"/>
  <c r="H57" i="44"/>
  <c r="U238" i="45" s="1"/>
  <c r="E239" i="44"/>
  <c r="H57" i="43" l="1"/>
  <c r="M238" i="45" s="1"/>
  <c r="E239" i="43"/>
  <c r="D241" i="43"/>
  <c r="G240" i="43"/>
  <c r="F240" i="43" s="1"/>
  <c r="G241" i="44"/>
  <c r="F241" i="44" s="1"/>
  <c r="D242" i="44"/>
  <c r="H56" i="44"/>
  <c r="U239" i="45" s="1"/>
  <c r="E240" i="44"/>
  <c r="H56" i="43" l="1"/>
  <c r="M239" i="45" s="1"/>
  <c r="E240" i="43"/>
  <c r="G241" i="43"/>
  <c r="F241" i="43" s="1"/>
  <c r="D242" i="43"/>
  <c r="G242" i="44"/>
  <c r="F242" i="44" s="1"/>
  <c r="D243" i="44"/>
  <c r="H55" i="44"/>
  <c r="U240" i="45" s="1"/>
  <c r="E241" i="44"/>
  <c r="E241" i="43" l="1"/>
  <c r="H55" i="43"/>
  <c r="M240" i="45" s="1"/>
  <c r="G242" i="43"/>
  <c r="F242" i="43" s="1"/>
  <c r="D243" i="43"/>
  <c r="D244" i="44"/>
  <c r="G243" i="44"/>
  <c r="F243" i="44" s="1"/>
  <c r="H54" i="44"/>
  <c r="U241" i="45" s="1"/>
  <c r="E242" i="44"/>
  <c r="G243" i="43" l="1"/>
  <c r="F243" i="43" s="1"/>
  <c r="D244" i="43"/>
  <c r="H54" i="43"/>
  <c r="M241" i="45" s="1"/>
  <c r="E242" i="43"/>
  <c r="E243" i="44"/>
  <c r="H53" i="44"/>
  <c r="U242" i="45" s="1"/>
  <c r="G244" i="44"/>
  <c r="F244" i="44" s="1"/>
  <c r="D245" i="44"/>
  <c r="D245" i="43" l="1"/>
  <c r="G244" i="43"/>
  <c r="F244" i="43" s="1"/>
  <c r="E243" i="43"/>
  <c r="H53" i="43"/>
  <c r="M242" i="45" s="1"/>
  <c r="D246" i="44"/>
  <c r="G245" i="44"/>
  <c r="F245" i="44" s="1"/>
  <c r="H52" i="44"/>
  <c r="U243" i="45" s="1"/>
  <c r="E244" i="44"/>
  <c r="H52" i="43" l="1"/>
  <c r="M243" i="45" s="1"/>
  <c r="E244" i="43"/>
  <c r="D246" i="43"/>
  <c r="G245" i="43"/>
  <c r="F245" i="43" s="1"/>
  <c r="E245" i="44"/>
  <c r="H51" i="44"/>
  <c r="U244" i="45" s="1"/>
  <c r="D247" i="44"/>
  <c r="G246" i="44"/>
  <c r="F246" i="44" s="1"/>
  <c r="H51" i="43" l="1"/>
  <c r="M244" i="45" s="1"/>
  <c r="E245" i="43"/>
  <c r="D247" i="43"/>
  <c r="G246" i="43"/>
  <c r="F246" i="43" s="1"/>
  <c r="H50" i="44"/>
  <c r="U245" i="45" s="1"/>
  <c r="E246" i="44"/>
  <c r="G247" i="44"/>
  <c r="F247" i="44" s="1"/>
  <c r="D248" i="44"/>
  <c r="E246" i="43" l="1"/>
  <c r="H50" i="43"/>
  <c r="M245" i="45" s="1"/>
  <c r="G247" i="43"/>
  <c r="F247" i="43" s="1"/>
  <c r="D248" i="43"/>
  <c r="G248" i="44"/>
  <c r="F248" i="44" s="1"/>
  <c r="D249" i="44"/>
  <c r="H49" i="44"/>
  <c r="U246" i="45" s="1"/>
  <c r="E247" i="44"/>
  <c r="D249" i="43" l="1"/>
  <c r="G248" i="43"/>
  <c r="F248" i="43" s="1"/>
  <c r="E247" i="43"/>
  <c r="H49" i="43"/>
  <c r="M246" i="45" s="1"/>
  <c r="G249" i="44"/>
  <c r="F249" i="44" s="1"/>
  <c r="D250" i="44"/>
  <c r="H48" i="44"/>
  <c r="U247" i="45" s="1"/>
  <c r="E248" i="44"/>
  <c r="H48" i="43" l="1"/>
  <c r="M247" i="45" s="1"/>
  <c r="E248" i="43"/>
  <c r="G249" i="43"/>
  <c r="F249" i="43" s="1"/>
  <c r="D250" i="43"/>
  <c r="G250" i="44"/>
  <c r="F250" i="44" s="1"/>
  <c r="D251" i="44"/>
  <c r="E249" i="44"/>
  <c r="H47" i="44"/>
  <c r="U248" i="45" s="1"/>
  <c r="H47" i="43" l="1"/>
  <c r="M248" i="45" s="1"/>
  <c r="E249" i="43"/>
  <c r="G250" i="43"/>
  <c r="F250" i="43" s="1"/>
  <c r="D251" i="43"/>
  <c r="G251" i="44"/>
  <c r="F251" i="44" s="1"/>
  <c r="D252" i="44"/>
  <c r="H46" i="44"/>
  <c r="U249" i="45" s="1"/>
  <c r="E250" i="44"/>
  <c r="E250" i="43" l="1"/>
  <c r="H46" i="43"/>
  <c r="M249" i="45" s="1"/>
  <c r="G251" i="43"/>
  <c r="F251" i="43" s="1"/>
  <c r="D252" i="43"/>
  <c r="E251" i="44"/>
  <c r="H45" i="44"/>
  <c r="U250" i="45" s="1"/>
  <c r="G252" i="44"/>
  <c r="F252" i="44" s="1"/>
  <c r="D253" i="44"/>
  <c r="H45" i="43" l="1"/>
  <c r="M250" i="45" s="1"/>
  <c r="E251" i="43"/>
  <c r="G252" i="43"/>
  <c r="F252" i="43" s="1"/>
  <c r="D253" i="43"/>
  <c r="H44" i="44"/>
  <c r="U251" i="45" s="1"/>
  <c r="E252" i="44"/>
  <c r="G253" i="44"/>
  <c r="F253" i="44" s="1"/>
  <c r="D254" i="44"/>
  <c r="H44" i="43" l="1"/>
  <c r="M251" i="45" s="1"/>
  <c r="E252" i="43"/>
  <c r="G253" i="43"/>
  <c r="F253" i="43" s="1"/>
  <c r="D254" i="43"/>
  <c r="H43" i="44"/>
  <c r="U252" i="45" s="1"/>
  <c r="E253" i="44"/>
  <c r="D255" i="44"/>
  <c r="G254" i="44"/>
  <c r="F254" i="44" s="1"/>
  <c r="G254" i="43" l="1"/>
  <c r="F254" i="43" s="1"/>
  <c r="D255" i="43"/>
  <c r="H43" i="43"/>
  <c r="M252" i="45" s="1"/>
  <c r="E253" i="43"/>
  <c r="H42" i="44"/>
  <c r="U253" i="45" s="1"/>
  <c r="E254" i="44"/>
  <c r="D256" i="44"/>
  <c r="G255" i="44"/>
  <c r="F255" i="44" s="1"/>
  <c r="G255" i="43" l="1"/>
  <c r="F255" i="43" s="1"/>
  <c r="D256" i="43"/>
  <c r="E254" i="43"/>
  <c r="H42" i="43"/>
  <c r="M253" i="45" s="1"/>
  <c r="D257" i="44"/>
  <c r="G256" i="44"/>
  <c r="F256" i="44" s="1"/>
  <c r="E255" i="44"/>
  <c r="H41" i="44"/>
  <c r="U254" i="45" s="1"/>
  <c r="G256" i="43" l="1"/>
  <c r="F256" i="43" s="1"/>
  <c r="D257" i="43"/>
  <c r="H41" i="43"/>
  <c r="M254" i="45" s="1"/>
  <c r="E255" i="43"/>
  <c r="E256" i="44"/>
  <c r="H40" i="44"/>
  <c r="U255" i="45" s="1"/>
  <c r="G257" i="44"/>
  <c r="F257" i="44" s="1"/>
  <c r="D258" i="44"/>
  <c r="D258" i="43" l="1"/>
  <c r="G257" i="43"/>
  <c r="F257" i="43" s="1"/>
  <c r="H40" i="43"/>
  <c r="M255" i="45" s="1"/>
  <c r="E256" i="43"/>
  <c r="H39" i="44"/>
  <c r="U256" i="45" s="1"/>
  <c r="E257" i="44"/>
  <c r="D259" i="44"/>
  <c r="G258" i="44"/>
  <c r="F258" i="44" s="1"/>
  <c r="H39" i="43" l="1"/>
  <c r="M256" i="45" s="1"/>
  <c r="E257" i="43"/>
  <c r="G258" i="43"/>
  <c r="F258" i="43" s="1"/>
  <c r="D259" i="43"/>
  <c r="E258" i="44"/>
  <c r="H38" i="44"/>
  <c r="U257" i="45" s="1"/>
  <c r="G259" i="44"/>
  <c r="F259" i="44" s="1"/>
  <c r="D260" i="44"/>
  <c r="H38" i="43" l="1"/>
  <c r="M257" i="45" s="1"/>
  <c r="E258" i="43"/>
  <c r="G259" i="43"/>
  <c r="F259" i="43" s="1"/>
  <c r="D260" i="43"/>
  <c r="G260" i="44"/>
  <c r="F260" i="44" s="1"/>
  <c r="D261" i="44"/>
  <c r="H37" i="44"/>
  <c r="U258" i="45" s="1"/>
  <c r="E259" i="44"/>
  <c r="D261" i="43" l="1"/>
  <c r="G260" i="43"/>
  <c r="F260" i="43" s="1"/>
  <c r="E259" i="43"/>
  <c r="H37" i="43"/>
  <c r="M258" i="45" s="1"/>
  <c r="D262" i="44"/>
  <c r="G261" i="44"/>
  <c r="F261" i="44" s="1"/>
  <c r="E260" i="44"/>
  <c r="H36" i="44"/>
  <c r="U259" i="45" s="1"/>
  <c r="H36" i="43" l="1"/>
  <c r="M259" i="45" s="1"/>
  <c r="E260" i="43"/>
  <c r="G261" i="43"/>
  <c r="F261" i="43" s="1"/>
  <c r="D262" i="43"/>
  <c r="H35" i="44"/>
  <c r="U260" i="45" s="1"/>
  <c r="E261" i="44"/>
  <c r="G262" i="44"/>
  <c r="F262" i="44" s="1"/>
  <c r="D263" i="44"/>
  <c r="G262" i="43" l="1"/>
  <c r="F262" i="43" s="1"/>
  <c r="D263" i="43"/>
  <c r="E261" i="43"/>
  <c r="H35" i="43"/>
  <c r="M260" i="45" s="1"/>
  <c r="G263" i="44"/>
  <c r="F263" i="44" s="1"/>
  <c r="D264" i="44"/>
  <c r="E262" i="44"/>
  <c r="H34" i="44"/>
  <c r="U261" i="45" s="1"/>
  <c r="D264" i="43" l="1"/>
  <c r="G263" i="43"/>
  <c r="F263" i="43" s="1"/>
  <c r="H34" i="43"/>
  <c r="M261" i="45" s="1"/>
  <c r="E262" i="43"/>
  <c r="G264" i="44"/>
  <c r="F264" i="44" s="1"/>
  <c r="D265" i="44"/>
  <c r="E263" i="44"/>
  <c r="H33" i="44"/>
  <c r="U262" i="45" s="1"/>
  <c r="H33" i="43" l="1"/>
  <c r="M262" i="45" s="1"/>
  <c r="E263" i="43"/>
  <c r="G264" i="43"/>
  <c r="F264" i="43" s="1"/>
  <c r="D265" i="43"/>
  <c r="G265" i="44"/>
  <c r="F265" i="44" s="1"/>
  <c r="D266" i="44"/>
  <c r="E264" i="44"/>
  <c r="H32" i="44"/>
  <c r="U263" i="45" s="1"/>
  <c r="D266" i="43" l="1"/>
  <c r="G265" i="43"/>
  <c r="F265" i="43" s="1"/>
  <c r="E264" i="43"/>
  <c r="H32" i="43"/>
  <c r="M263" i="45" s="1"/>
  <c r="H31" i="44"/>
  <c r="U264" i="45" s="1"/>
  <c r="E265" i="44"/>
  <c r="D267" i="44"/>
  <c r="G266" i="44"/>
  <c r="F266" i="44" s="1"/>
  <c r="H31" i="43" l="1"/>
  <c r="M264" i="45" s="1"/>
  <c r="E265" i="43"/>
  <c r="G266" i="43"/>
  <c r="F266" i="43" s="1"/>
  <c r="D267" i="43"/>
  <c r="E266" i="44"/>
  <c r="H30" i="44"/>
  <c r="U265" i="45" s="1"/>
  <c r="G267" i="44"/>
  <c r="F267" i="44" s="1"/>
  <c r="D268" i="44"/>
  <c r="G267" i="43" l="1"/>
  <c r="F267" i="43" s="1"/>
  <c r="D268" i="43"/>
  <c r="E266" i="43"/>
  <c r="H30" i="43"/>
  <c r="M265" i="45" s="1"/>
  <c r="D269" i="44"/>
  <c r="G268" i="44"/>
  <c r="F268" i="44" s="1"/>
  <c r="H29" i="44"/>
  <c r="U266" i="45" s="1"/>
  <c r="E267" i="44"/>
  <c r="D269" i="43" l="1"/>
  <c r="G268" i="43"/>
  <c r="F268" i="43" s="1"/>
  <c r="H29" i="43"/>
  <c r="M266" i="45" s="1"/>
  <c r="E267" i="43"/>
  <c r="E268" i="44"/>
  <c r="H28" i="44"/>
  <c r="U267" i="45" s="1"/>
  <c r="D270" i="44"/>
  <c r="G269" i="44"/>
  <c r="F269" i="44" s="1"/>
  <c r="H28" i="43" l="1"/>
  <c r="M267" i="45" s="1"/>
  <c r="E268" i="43"/>
  <c r="G269" i="43"/>
  <c r="F269" i="43" s="1"/>
  <c r="D270" i="43"/>
  <c r="E269" i="44"/>
  <c r="H27" i="44"/>
  <c r="U268" i="45" s="1"/>
  <c r="D271" i="44"/>
  <c r="G270" i="44"/>
  <c r="F270" i="44" s="1"/>
  <c r="G270" i="43" l="1"/>
  <c r="F270" i="43" s="1"/>
  <c r="D271" i="43"/>
  <c r="E269" i="43"/>
  <c r="H27" i="43"/>
  <c r="M268" i="45" s="1"/>
  <c r="E270" i="44"/>
  <c r="H26" i="44"/>
  <c r="U269" i="45" s="1"/>
  <c r="D272" i="44"/>
  <c r="G271" i="44"/>
  <c r="F271" i="44" s="1"/>
  <c r="D272" i="43" l="1"/>
  <c r="G271" i="43"/>
  <c r="F271" i="43" s="1"/>
  <c r="H26" i="43"/>
  <c r="M269" i="45" s="1"/>
  <c r="E270" i="43"/>
  <c r="E271" i="44"/>
  <c r="H25" i="44"/>
  <c r="U270" i="45" s="1"/>
  <c r="D273" i="44"/>
  <c r="G272" i="44"/>
  <c r="F272" i="44" s="1"/>
  <c r="E271" i="43" l="1"/>
  <c r="H25" i="43"/>
  <c r="M270" i="45" s="1"/>
  <c r="D273" i="43"/>
  <c r="G272" i="43"/>
  <c r="F272" i="43" s="1"/>
  <c r="H24" i="44"/>
  <c r="U271" i="45" s="1"/>
  <c r="E272" i="44"/>
  <c r="G273" i="44"/>
  <c r="F273" i="44" s="1"/>
  <c r="D274" i="44"/>
  <c r="E272" i="43" l="1"/>
  <c r="H24" i="43"/>
  <c r="M271" i="45" s="1"/>
  <c r="D274" i="43"/>
  <c r="G273" i="43"/>
  <c r="F273" i="43" s="1"/>
  <c r="E273" i="44"/>
  <c r="H23" i="44"/>
  <c r="U272" i="45" s="1"/>
  <c r="D275" i="44"/>
  <c r="G274" i="44"/>
  <c r="F274" i="44" s="1"/>
  <c r="E273" i="43" l="1"/>
  <c r="H23" i="43"/>
  <c r="M272" i="45" s="1"/>
  <c r="D275" i="43"/>
  <c r="G274" i="43"/>
  <c r="F274" i="43" s="1"/>
  <c r="H22" i="44"/>
  <c r="U273" i="45" s="1"/>
  <c r="E274" i="44"/>
  <c r="G275" i="44"/>
  <c r="F275" i="44" s="1"/>
  <c r="D276" i="44"/>
  <c r="E274" i="43" l="1"/>
  <c r="H22" i="43"/>
  <c r="M273" i="45" s="1"/>
  <c r="G275" i="43"/>
  <c r="F275" i="43" s="1"/>
  <c r="D276" i="43"/>
  <c r="G276" i="44"/>
  <c r="F276" i="44" s="1"/>
  <c r="D277" i="44"/>
  <c r="E275" i="44"/>
  <c r="H21" i="44"/>
  <c r="U274" i="45" s="1"/>
  <c r="D277" i="43" l="1"/>
  <c r="G276" i="43"/>
  <c r="F276" i="43" s="1"/>
  <c r="E275" i="43"/>
  <c r="H21" i="43"/>
  <c r="M274" i="45" s="1"/>
  <c r="G277" i="44"/>
  <c r="F277" i="44" s="1"/>
  <c r="D278" i="44"/>
  <c r="E276" i="44"/>
  <c r="H20" i="44"/>
  <c r="U275" i="45" s="1"/>
  <c r="E276" i="43" l="1"/>
  <c r="H20" i="43"/>
  <c r="M275" i="45" s="1"/>
  <c r="G277" i="43"/>
  <c r="F277" i="43" s="1"/>
  <c r="D278" i="43"/>
  <c r="H19" i="44"/>
  <c r="U276" i="45" s="1"/>
  <c r="E277" i="44"/>
  <c r="D279" i="44"/>
  <c r="G278" i="44"/>
  <c r="F278" i="44" s="1"/>
  <c r="D279" i="43" l="1"/>
  <c r="G278" i="43"/>
  <c r="F278" i="43" s="1"/>
  <c r="E277" i="43"/>
  <c r="H19" i="43"/>
  <c r="M276" i="45" s="1"/>
  <c r="E278" i="44"/>
  <c r="H18" i="44"/>
  <c r="U277" i="45" s="1"/>
  <c r="G279" i="44"/>
  <c r="F279" i="44" s="1"/>
  <c r="D280" i="44"/>
  <c r="H18" i="43" l="1"/>
  <c r="M277" i="45" s="1"/>
  <c r="E278" i="43"/>
  <c r="D280" i="43"/>
  <c r="G279" i="43"/>
  <c r="F279" i="43" s="1"/>
  <c r="D281" i="44"/>
  <c r="G280" i="44"/>
  <c r="F280" i="44" s="1"/>
  <c r="E279" i="44"/>
  <c r="H17" i="44"/>
  <c r="U278" i="45" s="1"/>
  <c r="E279" i="43" l="1"/>
  <c r="H17" i="43"/>
  <c r="M278" i="45" s="1"/>
  <c r="D281" i="43"/>
  <c r="G280" i="43"/>
  <c r="F280" i="43" s="1"/>
  <c r="H16" i="44"/>
  <c r="U279" i="45" s="1"/>
  <c r="E280" i="44"/>
  <c r="G281" i="44"/>
  <c r="F281" i="44" s="1"/>
  <c r="D282" i="44"/>
  <c r="E280" i="43" l="1"/>
  <c r="H16" i="43"/>
  <c r="M279" i="45" s="1"/>
  <c r="D282" i="43"/>
  <c r="G281" i="43"/>
  <c r="F281" i="43" s="1"/>
  <c r="G282" i="44"/>
  <c r="F282" i="44" s="1"/>
  <c r="D283" i="44"/>
  <c r="E281" i="44"/>
  <c r="H15" i="44"/>
  <c r="U280" i="45" s="1"/>
  <c r="D283" i="43" l="1"/>
  <c r="G282" i="43"/>
  <c r="F282" i="43" s="1"/>
  <c r="E281" i="43"/>
  <c r="H15" i="43"/>
  <c r="M280" i="45" s="1"/>
  <c r="G283" i="44"/>
  <c r="F283" i="44" s="1"/>
  <c r="D284" i="44"/>
  <c r="H14" i="44"/>
  <c r="U281" i="45" s="1"/>
  <c r="E282" i="44"/>
  <c r="H14" i="43" l="1"/>
  <c r="M281" i="45" s="1"/>
  <c r="E282" i="43"/>
  <c r="G283" i="43"/>
  <c r="F283" i="43" s="1"/>
  <c r="D284" i="43"/>
  <c r="D285" i="44"/>
  <c r="G284" i="44"/>
  <c r="F284" i="44" s="1"/>
  <c r="H13" i="44"/>
  <c r="U282" i="45" s="1"/>
  <c r="E283" i="44"/>
  <c r="G284" i="43" l="1"/>
  <c r="F284" i="43" s="1"/>
  <c r="D285" i="43"/>
  <c r="H13" i="43"/>
  <c r="M282" i="45" s="1"/>
  <c r="E283" i="43"/>
  <c r="H12" i="44"/>
  <c r="U283" i="45" s="1"/>
  <c r="E284" i="44"/>
  <c r="G285" i="44"/>
  <c r="F285" i="44" s="1"/>
  <c r="D286" i="44"/>
  <c r="D286" i="43" l="1"/>
  <c r="G285" i="43"/>
  <c r="F285" i="43" s="1"/>
  <c r="E284" i="43"/>
  <c r="H12" i="43"/>
  <c r="M283" i="45" s="1"/>
  <c r="H11" i="44"/>
  <c r="U284" i="45" s="1"/>
  <c r="E285" i="44"/>
  <c r="D287" i="44"/>
  <c r="G286" i="44"/>
  <c r="F286" i="44" s="1"/>
  <c r="H11" i="43" l="1"/>
  <c r="M284" i="45" s="1"/>
  <c r="E285" i="43"/>
  <c r="G286" i="43"/>
  <c r="F286" i="43" s="1"/>
  <c r="D287" i="43"/>
  <c r="E286" i="44"/>
  <c r="H10" i="44"/>
  <c r="U285" i="45" s="1"/>
  <c r="G287" i="44"/>
  <c r="F287" i="44" s="1"/>
  <c r="D288" i="44"/>
  <c r="G287" i="43" l="1"/>
  <c r="F287" i="43" s="1"/>
  <c r="D288" i="43"/>
  <c r="H10" i="43"/>
  <c r="M285" i="45" s="1"/>
  <c r="E286" i="43"/>
  <c r="G288" i="44"/>
  <c r="F288" i="44" s="1"/>
  <c r="D289" i="44"/>
  <c r="E287" i="44"/>
  <c r="H9" i="44"/>
  <c r="U286" i="45" s="1"/>
  <c r="D289" i="43" l="1"/>
  <c r="G288" i="43"/>
  <c r="F288" i="43" s="1"/>
  <c r="E287" i="43"/>
  <c r="H9" i="43"/>
  <c r="M286" i="45" s="1"/>
  <c r="G289" i="44"/>
  <c r="F289" i="44" s="1"/>
  <c r="D290" i="44"/>
  <c r="E288" i="44"/>
  <c r="H8" i="44"/>
  <c r="U287" i="45" s="1"/>
  <c r="H8" i="43" l="1"/>
  <c r="M287" i="45" s="1"/>
  <c r="E288" i="43"/>
  <c r="D290" i="43"/>
  <c r="G289" i="43"/>
  <c r="F289" i="43" s="1"/>
  <c r="G290" i="44"/>
  <c r="F290" i="44" s="1"/>
  <c r="D291" i="44"/>
  <c r="E289" i="44"/>
  <c r="H7" i="44"/>
  <c r="U288" i="45" s="1"/>
  <c r="H7" i="43" l="1"/>
  <c r="M288" i="45" s="1"/>
  <c r="E289" i="43"/>
  <c r="D291" i="43"/>
  <c r="G290" i="43"/>
  <c r="F290" i="43" s="1"/>
  <c r="G291" i="44"/>
  <c r="F291" i="44" s="1"/>
  <c r="D292" i="44"/>
  <c r="G292" i="44" s="1"/>
  <c r="E290" i="44"/>
  <c r="H6" i="44"/>
  <c r="U289" i="45" s="1"/>
  <c r="F292" i="44" l="1"/>
  <c r="H4" i="44" s="1"/>
  <c r="U291" i="45" s="1"/>
  <c r="E290" i="43"/>
  <c r="H6" i="43"/>
  <c r="M289" i="45" s="1"/>
  <c r="G291" i="43"/>
  <c r="F291" i="43" s="1"/>
  <c r="D292" i="43"/>
  <c r="G292" i="43" s="1"/>
  <c r="H5" i="44"/>
  <c r="U290" i="45" s="1"/>
  <c r="E291" i="44"/>
  <c r="C23" i="35" l="1"/>
  <c r="E292" i="44"/>
  <c r="F292" i="43"/>
  <c r="E292" i="43" s="1"/>
  <c r="H5" i="43"/>
  <c r="M290" i="45" s="1"/>
  <c r="E291" i="43"/>
  <c r="H4" i="43" l="1"/>
  <c r="M291" i="45" s="1"/>
  <c r="C22" i="35" s="1"/>
</calcChain>
</file>

<file path=xl/sharedStrings.xml><?xml version="1.0" encoding="utf-8"?>
<sst xmlns="http://schemas.openxmlformats.org/spreadsheetml/2006/main" count="1073" uniqueCount="88">
  <si>
    <t>TROPICAL</t>
  </si>
  <si>
    <t>1 HR</t>
  </si>
  <si>
    <t>2 HR</t>
  </si>
  <si>
    <t>3 HR</t>
  </si>
  <si>
    <t>6 HR</t>
  </si>
  <si>
    <t>12 HR</t>
  </si>
  <si>
    <t>24 HR</t>
  </si>
  <si>
    <t>MIN</t>
  </si>
  <si>
    <t>INC</t>
  </si>
  <si>
    <t>Local</t>
  </si>
  <si>
    <t>Tropical</t>
  </si>
  <si>
    <t>General</t>
  </si>
  <si>
    <t>Storm Menu</t>
  </si>
  <si>
    <t>1275_2</t>
  </si>
  <si>
    <t>1226_1</t>
  </si>
  <si>
    <t>1201_1</t>
  </si>
  <si>
    <t>1276_1</t>
  </si>
  <si>
    <t>1286_1_LOC</t>
  </si>
  <si>
    <t>1206_1</t>
  </si>
  <si>
    <t>1276_2</t>
  </si>
  <si>
    <t>1343_1</t>
  </si>
  <si>
    <t>1286_1_GEN</t>
  </si>
  <si>
    <t>1298_1</t>
  </si>
  <si>
    <t>1344_1</t>
  </si>
  <si>
    <t>1339_1</t>
  </si>
  <si>
    <t>Storm</t>
  </si>
  <si>
    <t>1299_1</t>
  </si>
  <si>
    <t>1406_1</t>
  </si>
  <si>
    <t>1340_1</t>
  </si>
  <si>
    <t>1491_1</t>
  </si>
  <si>
    <t>1534_1</t>
  </si>
  <si>
    <t>1629_1_GEN</t>
  </si>
  <si>
    <t>1286_1</t>
  </si>
  <si>
    <t>1551_1</t>
  </si>
  <si>
    <t>1536_1</t>
  </si>
  <si>
    <t>1699_1</t>
  </si>
  <si>
    <t>1552_2</t>
  </si>
  <si>
    <t>1546_1</t>
  </si>
  <si>
    <t>1567_1</t>
  </si>
  <si>
    <t>1547_1</t>
  </si>
  <si>
    <t>1628_1</t>
  </si>
  <si>
    <t>1629_1_LOC</t>
  </si>
  <si>
    <t>1630_1</t>
  </si>
  <si>
    <t>1681_1</t>
  </si>
  <si>
    <t>1669_1</t>
  </si>
  <si>
    <t>1681_2</t>
  </si>
  <si>
    <t>1720_1</t>
  </si>
  <si>
    <t>1681_4</t>
  </si>
  <si>
    <t>1681_5</t>
  </si>
  <si>
    <t>1629_1</t>
  </si>
  <si>
    <t>Tp=</t>
  </si>
  <si>
    <t>Qp=</t>
  </si>
  <si>
    <t xml:space="preserve">24 HR </t>
  </si>
  <si>
    <t>Ia=0.2</t>
  </si>
  <si>
    <t>Ia=0.05</t>
  </si>
  <si>
    <t>CN</t>
  </si>
  <si>
    <t>Ia</t>
  </si>
  <si>
    <t>S</t>
  </si>
  <si>
    <t>Time</t>
  </si>
  <si>
    <t>Rainfall</t>
  </si>
  <si>
    <t>Cum Rain</t>
  </si>
  <si>
    <t>Loss</t>
  </si>
  <si>
    <t>Excess</t>
  </si>
  <si>
    <t>Q</t>
  </si>
  <si>
    <t>Ia=0.2S CN</t>
  </si>
  <si>
    <t>Q=</t>
  </si>
  <si>
    <t>Ia=0.2S</t>
  </si>
  <si>
    <t>Ia=0.05S CN</t>
  </si>
  <si>
    <t>Ia=0.05S</t>
  </si>
  <si>
    <t>Lag</t>
  </si>
  <si>
    <t>Area</t>
  </si>
  <si>
    <t>PRF</t>
  </si>
  <si>
    <t>Qpeak Ia=0.2</t>
  </si>
  <si>
    <t>Qpeak Ia=0.05</t>
  </si>
  <si>
    <t>STORM SPECIFIC DISTRIBUTION</t>
  </si>
  <si>
    <t>2 HR Synth</t>
  </si>
  <si>
    <t>REDUCED</t>
  </si>
  <si>
    <t>ORIGINAL</t>
  </si>
  <si>
    <t>Input the rainfall data for the Local, Tropical, and General Storm directly from the PMP tool.
This data is available on the PMP_Basin_Average.csv file 
which is located in the CSV_ folder for the analyzed watershed.</t>
  </si>
  <si>
    <t>HR</t>
  </si>
  <si>
    <t>CUM</t>
  </si>
  <si>
    <t>4 HR</t>
  </si>
  <si>
    <t xml:space="preserve">5 HR </t>
  </si>
  <si>
    <t xml:space="preserve">6 HR </t>
  </si>
  <si>
    <t>The green highlighted values in the table above are the controlling PMP values for the specified durations.
The Yellow highlighted Storm type below is the controlling storm for the specific duration.
- Use GIS program to view PMP_Points for your watershed to determine the controlling storm at each duration.
- If Local controls at all durations, only the Local_PMP_Points will need to be used.
- If other storms (General, Tropical) control at certain durations, make sure to use the correct PMP_Points file.
- If multiple storms control at a specific duration, i.e. more than one Local storm, try all distributions and choose the most conservative answer. 
 Select the appropriate storm from the red highlighted dropdown for each duration.</t>
  </si>
  <si>
    <t>The storm specific distributions for use in HEC-HMS or other
 hydraulic routing programs will be available to the right.
The rainfall distributions are given in 1-hour increments.
A 5-minute timestep should be used in the hydraulic routing program to capture the peak of the storm.</t>
  </si>
  <si>
    <t>LOCAL</t>
  </si>
  <si>
    <t>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</si>
</sst>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8">
    <font>
      <sz val="11"/>
      <color theme="1"/>
      <name val="Calibri"/>
      <family val="2"/>
      <scheme val="minor"/>
    </font>
    <font>
      <sz val="11"/>
      <name val="Calibri"/>
      <family val="2"/>
      <scheme val="minor"/>
    </font>
    <font>
      <b/>
      <sz val="11"/>
      <color theme="1"/>
      <name val="Calibri"/>
      <family val="2"/>
      <scheme val="minor"/>
    </font>
    <font>
      <sz val="10"/>
      <color theme="1"/>
      <name val="Calibri"/>
      <family val="2"/>
      <scheme val="minor"/>
    </font>
    <font>
      <sz val="11"/>
      <color theme="0"/>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01010"/>
        <bgColor indexed="64"/>
      </patternFill>
    </fill>
  </fills>
  <borders count="4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right style="double">
        <color indexed="64"/>
      </right>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6" fillId="0" borderId="0" applyFont="0" applyFill="0" applyBorder="0" applyAlignment="0" applyProtection="0"/>
  </cellStyleXfs>
  <cellXfs count="165">
    <xf numFmtId="0" fontId="0" fillId="0" borderId="0" xfId="0"/>
    <xf numFmtId="164" fontId="1" fillId="0" borderId="0" xfId="0" applyNumberFormat="1" applyFont="1" applyFill="1" applyBorder="1" applyAlignment="1">
      <alignment horizontal="center"/>
    </xf>
    <xf numFmtId="164" fontId="1" fillId="2" borderId="0" xfId="0" applyNumberFormat="1" applyFont="1" applyFill="1" applyBorder="1" applyAlignment="1">
      <alignment horizontal="center"/>
    </xf>
    <xf numFmtId="0" fontId="0" fillId="0" borderId="0" xfId="0" applyAlignment="1">
      <alignment horizontal="center"/>
    </xf>
    <xf numFmtId="0" fontId="0" fillId="0" borderId="0" xfId="0" applyAlignment="1">
      <alignment horizontal="center"/>
    </xf>
    <xf numFmtId="164" fontId="0" fillId="0" borderId="0" xfId="0" applyNumberFormat="1"/>
    <xf numFmtId="164" fontId="0" fillId="0" borderId="0" xfId="0" applyNumberFormat="1" applyAlignment="1">
      <alignment horizontal="center"/>
    </xf>
    <xf numFmtId="2" fontId="1" fillId="0" borderId="0" xfId="0" applyNumberFormat="1" applyFont="1" applyFill="1" applyBorder="1" applyAlignment="1">
      <alignment horizontal="center"/>
    </xf>
    <xf numFmtId="2" fontId="1" fillId="2" borderId="0" xfId="0" applyNumberFormat="1" applyFont="1" applyFill="1" applyBorder="1" applyAlignment="1">
      <alignment horizontal="center"/>
    </xf>
    <xf numFmtId="2" fontId="0" fillId="0" borderId="0" xfId="0" applyNumberFormat="1" applyFill="1" applyBorder="1" applyAlignment="1">
      <alignment horizontal="center"/>
    </xf>
    <xf numFmtId="2" fontId="1" fillId="2" borderId="0" xfId="0" applyNumberFormat="1" applyFont="1" applyFill="1" applyAlignment="1">
      <alignment horizontal="center"/>
    </xf>
    <xf numFmtId="164" fontId="1" fillId="0" borderId="0" xfId="0" applyNumberFormat="1" applyFont="1" applyFill="1" applyAlignment="1">
      <alignment horizontal="center"/>
    </xf>
    <xf numFmtId="164" fontId="1" fillId="2" borderId="0" xfId="0" applyNumberFormat="1" applyFont="1"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0" fillId="0" borderId="2" xfId="0" applyBorder="1"/>
    <xf numFmtId="0" fontId="0" fillId="0" borderId="3" xfId="0" applyBorder="1" applyAlignment="1">
      <alignment horizontal="center"/>
    </xf>
    <xf numFmtId="0" fontId="0" fillId="0" borderId="4" xfId="0" applyBorder="1" applyAlignment="1">
      <alignment horizontal="center"/>
    </xf>
    <xf numFmtId="0" fontId="2" fillId="0" borderId="0" xfId="0" applyFont="1" applyAlignment="1">
      <alignment horizontal="center"/>
    </xf>
    <xf numFmtId="0" fontId="0" fillId="0" borderId="0" xfId="0" applyBorder="1"/>
    <xf numFmtId="0" fontId="0" fillId="0" borderId="0" xfId="0" applyFill="1" applyBorder="1" applyAlignment="1">
      <alignment horizontal="center" vertical="center" wrapText="1"/>
    </xf>
    <xf numFmtId="0" fontId="0" fillId="0" borderId="0" xfId="0" applyFill="1" applyAlignment="1">
      <alignment horizontal="center"/>
    </xf>
    <xf numFmtId="0" fontId="0" fillId="0" borderId="0" xfId="0" applyFill="1"/>
    <xf numFmtId="0" fontId="3" fillId="0" borderId="0" xfId="0" applyFont="1" applyFill="1" applyBorder="1" applyAlignment="1">
      <alignment horizontal="center"/>
    </xf>
    <xf numFmtId="0" fontId="0" fillId="3" borderId="5" xfId="0" applyFill="1" applyBorder="1" applyAlignment="1" applyProtection="1">
      <alignment horizontal="center"/>
      <protection locked="0"/>
    </xf>
    <xf numFmtId="0" fontId="0" fillId="0" borderId="0" xfId="0" applyAlignment="1" applyProtection="1">
      <alignment horizontal="center"/>
    </xf>
    <xf numFmtId="0" fontId="0" fillId="0" borderId="11" xfId="0" applyBorder="1" applyAlignment="1" applyProtection="1">
      <alignment horizontal="center"/>
    </xf>
    <xf numFmtId="0" fontId="0" fillId="0" borderId="12" xfId="0" applyBorder="1" applyAlignment="1" applyProtection="1">
      <alignment horizontal="center"/>
    </xf>
    <xf numFmtId="164" fontId="0" fillId="0" borderId="0" xfId="0" applyNumberFormat="1" applyBorder="1" applyAlignment="1" applyProtection="1">
      <alignment horizontal="center"/>
    </xf>
    <xf numFmtId="164" fontId="0" fillId="0" borderId="10" xfId="0" applyNumberFormat="1" applyBorder="1" applyAlignment="1" applyProtection="1">
      <alignment horizontal="center"/>
    </xf>
    <xf numFmtId="164" fontId="0" fillId="0" borderId="16" xfId="0" applyNumberFormat="1" applyBorder="1" applyAlignment="1" applyProtection="1">
      <alignment horizontal="center"/>
    </xf>
    <xf numFmtId="1" fontId="0" fillId="0" borderId="0" xfId="0" applyNumberFormat="1" applyBorder="1" applyAlignment="1" applyProtection="1">
      <alignment horizontal="center"/>
    </xf>
    <xf numFmtId="1" fontId="0" fillId="0" borderId="12" xfId="0" applyNumberFormat="1" applyBorder="1" applyAlignment="1" applyProtection="1">
      <alignment horizontal="center"/>
    </xf>
    <xf numFmtId="1" fontId="0" fillId="0" borderId="9" xfId="0" applyNumberFormat="1" applyBorder="1" applyAlignment="1" applyProtection="1">
      <alignment horizontal="center"/>
    </xf>
    <xf numFmtId="1" fontId="0" fillId="0" borderId="11" xfId="0" applyNumberFormat="1" applyBorder="1" applyAlignment="1" applyProtection="1">
      <alignment horizontal="center"/>
    </xf>
    <xf numFmtId="164" fontId="0" fillId="0" borderId="10" xfId="0" applyNumberFormat="1" applyBorder="1" applyAlignment="1">
      <alignment horizontal="center"/>
    </xf>
    <xf numFmtId="164" fontId="0" fillId="0" borderId="13" xfId="0" applyNumberFormat="1" applyBorder="1" applyAlignment="1">
      <alignment horizontal="center"/>
    </xf>
    <xf numFmtId="1" fontId="5" fillId="0" borderId="0" xfId="0" applyNumberFormat="1" applyFont="1" applyBorder="1" applyAlignment="1">
      <alignment horizontal="center"/>
    </xf>
    <xf numFmtId="1" fontId="5" fillId="0" borderId="12" xfId="0" applyNumberFormat="1" applyFont="1" applyBorder="1" applyAlignment="1">
      <alignment horizontal="center"/>
    </xf>
    <xf numFmtId="0" fontId="4" fillId="0" borderId="0" xfId="0" applyFont="1" applyFill="1" applyBorder="1"/>
    <xf numFmtId="0" fontId="2" fillId="4" borderId="21" xfId="0" applyFont="1" applyFill="1" applyBorder="1" applyAlignment="1" applyProtection="1">
      <alignment horizontal="center"/>
    </xf>
    <xf numFmtId="0" fontId="2" fillId="4" borderId="22" xfId="0" applyFont="1" applyFill="1" applyBorder="1" applyAlignment="1" applyProtection="1">
      <alignment horizontal="center"/>
    </xf>
    <xf numFmtId="0" fontId="2" fillId="4" borderId="23" xfId="0" applyFont="1" applyFill="1" applyBorder="1" applyAlignment="1" applyProtection="1">
      <alignment horizontal="center"/>
    </xf>
    <xf numFmtId="0" fontId="2" fillId="4" borderId="24" xfId="0" applyFont="1" applyFill="1" applyBorder="1" applyAlignment="1">
      <alignment horizontal="center"/>
    </xf>
    <xf numFmtId="0" fontId="2" fillId="4" borderId="25" xfId="0" applyFont="1" applyFill="1"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Fill="1" applyBorder="1" applyAlignment="1">
      <alignment horizontal="left"/>
    </xf>
    <xf numFmtId="0" fontId="0" fillId="3" borderId="31" xfId="0" applyFill="1" applyBorder="1" applyAlignment="1" applyProtection="1">
      <alignment horizontal="center"/>
      <protection locked="0"/>
    </xf>
    <xf numFmtId="0" fontId="0" fillId="6" borderId="14" xfId="0" applyFill="1" applyBorder="1" applyAlignment="1">
      <alignment horizontal="center"/>
    </xf>
    <xf numFmtId="0" fontId="0" fillId="4" borderId="31" xfId="0" applyFill="1" applyBorder="1" applyAlignment="1">
      <alignment horizontal="center"/>
    </xf>
    <xf numFmtId="1" fontId="0" fillId="0" borderId="7" xfId="0" applyNumberFormat="1" applyBorder="1" applyAlignment="1" applyProtection="1">
      <alignment horizontal="center"/>
    </xf>
    <xf numFmtId="1" fontId="0" fillId="0" borderId="6" xfId="0" applyNumberFormat="1" applyBorder="1" applyAlignment="1" applyProtection="1">
      <alignment horizontal="center"/>
    </xf>
    <xf numFmtId="164" fontId="0" fillId="0" borderId="17" xfId="0" applyNumberFormat="1" applyBorder="1" applyAlignment="1" applyProtection="1">
      <alignment horizontal="center"/>
    </xf>
    <xf numFmtId="164" fontId="0" fillId="0" borderId="7" xfId="0" applyNumberFormat="1" applyBorder="1" applyAlignment="1" applyProtection="1">
      <alignment horizontal="center"/>
    </xf>
    <xf numFmtId="164" fontId="0" fillId="0" borderId="12" xfId="0" applyNumberFormat="1" applyBorder="1" applyAlignment="1" applyProtection="1">
      <alignment horizontal="center"/>
    </xf>
    <xf numFmtId="164" fontId="0" fillId="0" borderId="8" xfId="0" applyNumberFormat="1" applyBorder="1" applyAlignment="1" applyProtection="1">
      <alignment horizontal="center"/>
    </xf>
    <xf numFmtId="164" fontId="0" fillId="0" borderId="13" xfId="0" applyNumberFormat="1" applyBorder="1" applyAlignment="1" applyProtection="1">
      <alignment horizontal="center"/>
    </xf>
    <xf numFmtId="165" fontId="0" fillId="0" borderId="0" xfId="1" applyNumberFormat="1" applyFont="1" applyBorder="1" applyAlignment="1" applyProtection="1">
      <alignment horizontal="center"/>
    </xf>
    <xf numFmtId="0" fontId="0" fillId="3" borderId="0" xfId="0" applyFill="1" applyAlignment="1">
      <alignment horizontal="center"/>
    </xf>
    <xf numFmtId="0" fontId="7" fillId="0" borderId="0" xfId="0" applyFont="1" applyAlignment="1">
      <alignment horizontal="center"/>
    </xf>
    <xf numFmtId="164" fontId="0" fillId="0" borderId="0" xfId="0" applyNumberFormat="1" applyFill="1" applyAlignment="1">
      <alignment horizontal="center"/>
    </xf>
    <xf numFmtId="166" fontId="0" fillId="0" borderId="0" xfId="0" applyNumberFormat="1" applyFill="1" applyBorder="1" applyAlignment="1">
      <alignment horizontal="center"/>
    </xf>
    <xf numFmtId="0" fontId="2" fillId="4" borderId="32" xfId="0" applyFont="1" applyFill="1" applyBorder="1" applyAlignment="1" applyProtection="1">
      <alignment horizontal="center"/>
    </xf>
    <xf numFmtId="164" fontId="0" fillId="0" borderId="6" xfId="0" applyNumberFormat="1" applyBorder="1" applyAlignment="1" applyProtection="1">
      <alignment horizontal="center"/>
    </xf>
    <xf numFmtId="164" fontId="0" fillId="0" borderId="9" xfId="0" applyNumberFormat="1" applyBorder="1" applyAlignment="1" applyProtection="1">
      <alignment horizontal="center"/>
    </xf>
    <xf numFmtId="164" fontId="0" fillId="0" borderId="11" xfId="0" applyNumberFormat="1" applyBorder="1" applyAlignment="1" applyProtection="1">
      <alignment horizontal="center"/>
    </xf>
    <xf numFmtId="164" fontId="0" fillId="0" borderId="8" xfId="0" applyNumberFormat="1" applyBorder="1" applyAlignment="1">
      <alignment horizontal="center"/>
    </xf>
    <xf numFmtId="164" fontId="0" fillId="0" borderId="0" xfId="0" applyNumberFormat="1" applyFont="1" applyFill="1" applyBorder="1" applyAlignment="1" applyProtection="1">
      <alignment horizontal="center"/>
    </xf>
    <xf numFmtId="164" fontId="0" fillId="0" borderId="0" xfId="0" applyNumberFormat="1" applyBorder="1" applyAlignment="1">
      <alignment horizontal="center"/>
    </xf>
    <xf numFmtId="0" fontId="4" fillId="0" borderId="0" xfId="0" applyFont="1" applyFill="1" applyAlignment="1">
      <alignment horizontal="center"/>
    </xf>
    <xf numFmtId="164" fontId="0" fillId="0" borderId="7" xfId="0" applyNumberFormat="1" applyFont="1" applyFill="1" applyBorder="1" applyAlignment="1" applyProtection="1">
      <alignment horizontal="center"/>
    </xf>
    <xf numFmtId="164" fontId="0" fillId="0" borderId="12" xfId="0" applyNumberFormat="1"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10" xfId="0" applyNumberFormat="1" applyFont="1" applyFill="1" applyBorder="1" applyAlignment="1" applyProtection="1">
      <alignment horizontal="center"/>
    </xf>
    <xf numFmtId="0" fontId="2" fillId="4" borderId="12" xfId="0" applyFont="1" applyFill="1" applyBorder="1" applyAlignment="1" applyProtection="1">
      <alignment horizontal="center"/>
    </xf>
    <xf numFmtId="1" fontId="0" fillId="0" borderId="9" xfId="0" applyNumberFormat="1" applyFont="1" applyFill="1" applyBorder="1" applyAlignment="1" applyProtection="1">
      <alignment horizontal="center"/>
    </xf>
    <xf numFmtId="1" fontId="0" fillId="0" borderId="0" xfId="0" applyNumberFormat="1" applyFont="1" applyFill="1" applyBorder="1" applyAlignment="1" applyProtection="1">
      <alignment horizontal="center"/>
    </xf>
    <xf numFmtId="1" fontId="0" fillId="0" borderId="11" xfId="0" applyNumberFormat="1" applyFont="1" applyFill="1" applyBorder="1" applyAlignment="1" applyProtection="1">
      <alignment horizontal="center"/>
    </xf>
    <xf numFmtId="1" fontId="0" fillId="0" borderId="12" xfId="0" applyNumberFormat="1" applyFont="1" applyFill="1" applyBorder="1" applyAlignment="1" applyProtection="1">
      <alignment horizontal="center"/>
    </xf>
    <xf numFmtId="1" fontId="0" fillId="0" borderId="6" xfId="0" applyNumberFormat="1" applyFont="1" applyFill="1" applyBorder="1" applyAlignment="1" applyProtection="1">
      <alignment horizontal="center"/>
    </xf>
    <xf numFmtId="1" fontId="0" fillId="0" borderId="7" xfId="0" applyNumberFormat="1" applyFont="1" applyFill="1" applyBorder="1" applyAlignment="1" applyProtection="1">
      <alignment horizontal="center"/>
    </xf>
    <xf numFmtId="164" fontId="0" fillId="0" borderId="8" xfId="0" applyNumberFormat="1" applyFont="1" applyFill="1" applyBorder="1" applyAlignment="1" applyProtection="1">
      <alignment horizontal="center"/>
    </xf>
    <xf numFmtId="164" fontId="0" fillId="0" borderId="18" xfId="0" applyNumberFormat="1" applyFont="1" applyFill="1" applyBorder="1" applyAlignment="1" applyProtection="1">
      <alignment horizontal="center"/>
    </xf>
    <xf numFmtId="164" fontId="0" fillId="0" borderId="16" xfId="0" applyNumberFormat="1" applyFont="1" applyFill="1" applyBorder="1" applyAlignment="1" applyProtection="1">
      <alignment horizontal="center"/>
    </xf>
    <xf numFmtId="164" fontId="0" fillId="0" borderId="17" xfId="0" applyNumberFormat="1" applyFont="1" applyFill="1" applyBorder="1" applyAlignment="1" applyProtection="1">
      <alignment horizontal="center"/>
    </xf>
    <xf numFmtId="0" fontId="0" fillId="0" borderId="35" xfId="0" applyBorder="1"/>
    <xf numFmtId="0" fontId="2" fillId="4" borderId="34" xfId="0" applyFont="1" applyFill="1" applyBorder="1" applyAlignment="1" applyProtection="1">
      <alignment horizontal="center"/>
    </xf>
    <xf numFmtId="0" fontId="2" fillId="4" borderId="24" xfId="0" applyFont="1" applyFill="1" applyBorder="1" applyAlignment="1" applyProtection="1">
      <alignment horizontal="center"/>
    </xf>
    <xf numFmtId="0" fontId="1" fillId="0" borderId="0" xfId="0" applyFont="1"/>
    <xf numFmtId="0" fontId="1" fillId="0" borderId="0" xfId="0" applyFont="1" applyBorder="1"/>
    <xf numFmtId="0" fontId="0" fillId="3" borderId="0" xfId="0" applyFill="1"/>
    <xf numFmtId="2" fontId="0" fillId="7" borderId="0" xfId="0" applyNumberFormat="1" applyFill="1"/>
    <xf numFmtId="0" fontId="0" fillId="7" borderId="0" xfId="0" applyFill="1"/>
    <xf numFmtId="9" fontId="0" fillId="0" borderId="0" xfId="1" applyFont="1"/>
    <xf numFmtId="2" fontId="0" fillId="0" borderId="0" xfId="0" applyNumberFormat="1"/>
    <xf numFmtId="0" fontId="0" fillId="0" borderId="0" xfId="0" applyAlignment="1">
      <alignment horizontal="right"/>
    </xf>
    <xf numFmtId="0" fontId="1" fillId="8" borderId="15" xfId="0" applyFont="1" applyFill="1" applyBorder="1" applyAlignment="1" applyProtection="1">
      <alignment horizontal="center" shrinkToFit="1"/>
      <protection locked="0"/>
    </xf>
    <xf numFmtId="0" fontId="0" fillId="8" borderId="15" xfId="0" applyFill="1" applyBorder="1" applyAlignment="1" applyProtection="1">
      <alignment horizontal="center" shrinkToFit="1"/>
      <protection locked="0"/>
    </xf>
    <xf numFmtId="1" fontId="0" fillId="7" borderId="0" xfId="0" applyNumberFormat="1" applyFill="1" applyAlignment="1">
      <alignment horizontal="center"/>
    </xf>
    <xf numFmtId="0" fontId="0" fillId="0" borderId="0" xfId="0" applyBorder="1" applyAlignment="1">
      <alignment horizontal="right"/>
    </xf>
    <xf numFmtId="0" fontId="1" fillId="0" borderId="0" xfId="0" applyFont="1" applyFill="1" applyBorder="1"/>
    <xf numFmtId="0" fontId="0" fillId="0" borderId="0" xfId="0" applyFill="1" applyBorder="1"/>
    <xf numFmtId="0" fontId="4" fillId="0" borderId="0" xfId="0" applyFont="1" applyFill="1" applyBorder="1" applyAlignment="1"/>
    <xf numFmtId="3" fontId="0" fillId="0" borderId="0" xfId="0" applyNumberFormat="1" applyFill="1" applyAlignment="1">
      <alignment horizontal="center"/>
    </xf>
    <xf numFmtId="0" fontId="0" fillId="0" borderId="0" xfId="0" applyAlignment="1"/>
    <xf numFmtId="0" fontId="3" fillId="0" borderId="0" xfId="0" applyFont="1" applyAlignment="1"/>
    <xf numFmtId="0" fontId="0" fillId="6" borderId="14" xfId="0" applyFill="1" applyBorder="1" applyAlignment="1" applyProtection="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0" fillId="0" borderId="0" xfId="0" applyAlignment="1">
      <alignment horizontal="center"/>
    </xf>
    <xf numFmtId="0" fontId="2" fillId="4" borderId="20" xfId="0" applyFont="1" applyFill="1" applyBorder="1" applyAlignment="1" applyProtection="1">
      <alignment horizontal="center"/>
    </xf>
    <xf numFmtId="0" fontId="2" fillId="4" borderId="5" xfId="0" applyFont="1" applyFill="1" applyBorder="1" applyAlignment="1" applyProtection="1">
      <alignment horizontal="center"/>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4" borderId="2" xfId="0" applyFill="1" applyBorder="1" applyAlignment="1">
      <alignment horizontal="center"/>
    </xf>
    <xf numFmtId="0" fontId="0" fillId="4" borderId="4" xfId="0" applyFill="1" applyBorder="1" applyAlignment="1">
      <alignment horizontal="center"/>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2" fillId="4" borderId="6" xfId="0" applyFont="1" applyFill="1" applyBorder="1" applyAlignment="1" applyProtection="1">
      <alignment horizontal="center"/>
    </xf>
    <xf numFmtId="0" fontId="2" fillId="4" borderId="7" xfId="0" applyFont="1" applyFill="1" applyBorder="1" applyAlignment="1" applyProtection="1">
      <alignment horizontal="center"/>
    </xf>
    <xf numFmtId="0" fontId="2" fillId="4" borderId="18" xfId="0" applyFont="1" applyFill="1" applyBorder="1" applyAlignment="1" applyProtection="1">
      <alignment horizontal="center"/>
    </xf>
    <xf numFmtId="0" fontId="2" fillId="4" borderId="26"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4" borderId="19" xfId="0" applyFont="1" applyFill="1" applyBorder="1" applyAlignment="1" applyProtection="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2" fillId="4" borderId="39" xfId="0" applyFont="1" applyFill="1" applyBorder="1" applyAlignment="1" applyProtection="1">
      <alignment horizontal="center"/>
    </xf>
    <xf numFmtId="0" fontId="2" fillId="4" borderId="33" xfId="0" applyFont="1" applyFill="1" applyBorder="1" applyAlignment="1" applyProtection="1">
      <alignment horizontal="center"/>
    </xf>
    <xf numFmtId="0" fontId="2" fillId="4" borderId="0" xfId="0" applyFont="1" applyFill="1" applyBorder="1" applyAlignment="1" applyProtection="1">
      <alignment horizontal="center"/>
    </xf>
    <xf numFmtId="0" fontId="2" fillId="4" borderId="35" xfId="0" applyFont="1" applyFill="1" applyBorder="1" applyAlignment="1" applyProtection="1">
      <alignment horizontal="center"/>
    </xf>
    <xf numFmtId="0" fontId="2" fillId="4" borderId="36" xfId="0" applyFont="1" applyFill="1" applyBorder="1" applyAlignment="1" applyProtection="1">
      <alignment horizontal="center"/>
    </xf>
    <xf numFmtId="0" fontId="2" fillId="4" borderId="37" xfId="0" applyFont="1" applyFill="1" applyBorder="1" applyAlignment="1" applyProtection="1">
      <alignment horizontal="center"/>
    </xf>
    <xf numFmtId="0" fontId="2" fillId="4" borderId="38" xfId="0" applyFont="1" applyFill="1" applyBorder="1" applyAlignment="1" applyProtection="1">
      <alignment horizontal="center"/>
    </xf>
    <xf numFmtId="0" fontId="2" fillId="4" borderId="40" xfId="0" applyFont="1" applyFill="1" applyBorder="1" applyAlignment="1" applyProtection="1">
      <alignment horizontal="center"/>
    </xf>
    <xf numFmtId="0" fontId="2" fillId="4" borderId="41" xfId="0" applyFont="1" applyFill="1" applyBorder="1" applyAlignment="1" applyProtection="1">
      <alignment horizontal="center"/>
    </xf>
  </cellXfs>
  <cellStyles count="2">
    <cellStyle name="Normal" xfId="0" builtinId="0"/>
    <cellStyle name="Percent" xfId="1" builtinId="5"/>
  </cellStyles>
  <dxfs count="8">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colors>
    <mruColors>
      <color rgb="FFF01010"/>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Ia 0.05</c:v>
          </c:tx>
          <c:spPr>
            <a:solidFill>
              <a:schemeClr val="accent1"/>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0.05'!$F$4:$F$76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8A7D-4FA6-A522-E34455296934}"/>
            </c:ext>
          </c:extLst>
        </c:ser>
        <c:ser>
          <c:idx val="1"/>
          <c:order val="1"/>
          <c:tx>
            <c:v>Ia 0.2</c:v>
          </c:tx>
          <c:spPr>
            <a:solidFill>
              <a:schemeClr val="accent2"/>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0.2'!$F$4:$F$76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1-8A7D-4FA6-A522-E34455296934}"/>
            </c:ext>
          </c:extLst>
        </c:ser>
        <c:dLbls>
          <c:showLegendKey val="0"/>
          <c:showVal val="0"/>
          <c:showCatName val="0"/>
          <c:showSerName val="0"/>
          <c:showPercent val="0"/>
          <c:showBubbleSize val="0"/>
        </c:dLbls>
        <c:gapWidth val="150"/>
        <c:axId val="304171416"/>
        <c:axId val="304170760"/>
      </c:barChart>
      <c:catAx>
        <c:axId val="304171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0760"/>
        <c:crosses val="autoZero"/>
        <c:auto val="1"/>
        <c:lblAlgn val="ctr"/>
        <c:lblOffset val="100"/>
        <c:noMultiLvlLbl val="0"/>
      </c:catAx>
      <c:valAx>
        <c:axId val="304170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1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0</xdr:colOff>
      <xdr:row>1</xdr:row>
      <xdr:rowOff>114300</xdr:rowOff>
    </xdr:from>
    <xdr:to>
      <xdr:col>25</xdr:col>
      <xdr:colOff>476250</xdr:colOff>
      <xdr:row>32</xdr:row>
      <xdr:rowOff>76200</xdr:rowOff>
    </xdr:to>
    <xdr:graphicFrame macro="">
      <xdr:nvGraphicFramePr>
        <xdr:cNvPr id="2" name="Chart 1">
          <a:extLst>
            <a:ext uri="{FF2B5EF4-FFF2-40B4-BE49-F238E27FC236}">
              <a16:creationId xmlns:a16="http://schemas.microsoft.com/office/drawing/2014/main" id="{EFA08C5A-D08F-482E-911A-7F82D9E7B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29_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9_1"/>
    </sheetNames>
    <sheetDataSet>
      <sheetData sheetId="0"/>
    </sheetDataSet>
  </externalBook>
</externalLink>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94A7-E272-4C50-B3D7-39B79CA2F36E}">
  <sheetPr codeName="Sheet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2</v>
      </c>
      <c r="AH1" s="13">
        <v>2</v>
      </c>
      <c r="AI1" s="13">
        <v>12</v>
      </c>
      <c r="AJ1" s="13">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1</v>
      </c>
      <c r="AI2" s="13">
        <v>12</v>
      </c>
      <c r="AJ2" s="13">
        <v>24</v>
      </c>
    </row>
    <row r="3" spans="1:36">
      <c r="A3" s="1">
        <v>0</v>
      </c>
      <c r="E3" s="1">
        <v>0.2</v>
      </c>
      <c r="F3" s="1">
        <v>1.0000000000000001E-5</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12</v>
      </c>
      <c r="AJ3" s="13">
        <v>24</v>
      </c>
    </row>
    <row r="4" spans="1:36">
      <c r="A4" s="1">
        <v>0</v>
      </c>
      <c r="E4" s="1">
        <v>1.0000000000000001E-5</v>
      </c>
      <c r="F4" s="1">
        <v>1.0000000000000001E-5</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2</v>
      </c>
      <c r="AJ4" s="13">
        <v>24</v>
      </c>
    </row>
    <row r="5" spans="1:36">
      <c r="A5" s="1">
        <v>0</v>
      </c>
      <c r="D5" s="2">
        <v>1.5</v>
      </c>
      <c r="E5" s="1">
        <v>0.4</v>
      </c>
      <c r="F5" s="1">
        <v>1.0000000000000001E-5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1</v>
      </c>
      <c r="AJ5" s="13">
        <v>24</v>
      </c>
    </row>
    <row r="6" spans="1:36">
      <c r="A6" s="1">
        <v>0.1</v>
      </c>
      <c r="D6" s="2">
        <v>1.6</v>
      </c>
      <c r="E6" s="2">
        <v>1.5</v>
      </c>
      <c r="F6" s="1">
        <v>0.1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3</v>
      </c>
      <c r="AJ6" s="13">
        <v>24</v>
      </c>
    </row>
    <row r="7" spans="1:36">
      <c r="A7" s="1">
        <v>0.1</v>
      </c>
      <c r="B7" s="2">
        <v>1.5</v>
      </c>
      <c r="C7" s="2">
        <v>1.5</v>
      </c>
      <c r="D7" s="2">
        <v>1</v>
      </c>
      <c r="E7" s="2">
        <v>1.6</v>
      </c>
      <c r="F7" s="1">
        <v>0.1</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4</v>
      </c>
      <c r="AJ7" s="13">
        <v>24</v>
      </c>
    </row>
    <row r="8" spans="1:36">
      <c r="A8" s="1">
        <v>0</v>
      </c>
      <c r="B8" s="2">
        <v>1.6</v>
      </c>
      <c r="C8" s="2">
        <v>1.6</v>
      </c>
      <c r="D8" s="2">
        <v>1</v>
      </c>
      <c r="E8" s="2">
        <v>1</v>
      </c>
      <c r="F8" s="1">
        <v>1.0000000000000001E-5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5</v>
      </c>
      <c r="AJ8" s="13">
        <v>24</v>
      </c>
    </row>
    <row r="9" spans="1:36">
      <c r="A9" s="1">
        <v>0</v>
      </c>
      <c r="B9" s="6">
        <f>SUM(B7:B8)</f>
        <v>3.1</v>
      </c>
      <c r="C9" s="2">
        <v>1</v>
      </c>
      <c r="D9" s="2">
        <v>0.7</v>
      </c>
      <c r="E9" s="2">
        <v>1</v>
      </c>
      <c r="F9" s="1">
        <v>1.0000000000000001E-5</v>
      </c>
      <c r="K9" s="115">
        <f t="shared" si="4"/>
        <v>360</v>
      </c>
      <c r="L9" s="115">
        <v>0</v>
      </c>
      <c r="M9" s="115">
        <f t="shared" si="5"/>
        <v>360</v>
      </c>
      <c r="N9" s="115">
        <v>0</v>
      </c>
      <c r="O9" s="115">
        <f t="shared" si="6"/>
        <v>360</v>
      </c>
      <c r="P9" s="115">
        <v>0</v>
      </c>
      <c r="Q9" t="e">
        <f>MIN($B$2/Q3,$D$2/Q5,$G$2/Q8,1)</f>
        <v>#DIV/0!</v>
      </c>
      <c r="R9" s="115" t="e">
        <f t="shared" si="0"/>
        <v>#DIV/0!</v>
      </c>
      <c r="S9" s="115">
        <f t="shared" si="7"/>
        <v>360</v>
      </c>
      <c r="T9" s="115">
        <f t="shared" si="8"/>
        <v>0</v>
      </c>
      <c r="U9" t="e">
        <f>MIN($B$2/U3,$D$2/U5,$G$2/U8,1)</f>
        <v>#DIV/0!</v>
      </c>
      <c r="V9" s="115" t="e">
        <f t="shared" si="1"/>
        <v>#DIV/0!</v>
      </c>
      <c r="W9" s="115">
        <f t="shared" si="9"/>
        <v>360</v>
      </c>
      <c r="X9" s="115">
        <f t="shared" si="10"/>
        <v>0</v>
      </c>
      <c r="Y9" t="e">
        <f>MIN($B$2/Y3,$D$2/Y5,$G$2/Y8,1)</f>
        <v>#DIV/0!</v>
      </c>
      <c r="Z9" s="115" t="e">
        <f t="shared" si="2"/>
        <v>#DIV/0!</v>
      </c>
      <c r="AA9" s="115">
        <f t="shared" si="11"/>
        <v>360</v>
      </c>
      <c r="AB9" s="115">
        <f t="shared" si="12"/>
        <v>0</v>
      </c>
      <c r="AC9" t="e">
        <f>MIN($B$2/AC3,$D$2/AC5,$G$2/AC8,1)</f>
        <v>#DIV/0!</v>
      </c>
      <c r="AD9" s="115" t="e">
        <f t="shared" si="3"/>
        <v>#DIV/0!</v>
      </c>
      <c r="AI9" s="13">
        <v>6</v>
      </c>
      <c r="AJ9" s="13">
        <v>24</v>
      </c>
    </row>
    <row r="10" spans="1:36">
      <c r="A10" s="1">
        <v>0</v>
      </c>
      <c r="B10" s="115"/>
      <c r="C10" s="6">
        <f>SUM(C7:C9)</f>
        <v>4.0999999999999996</v>
      </c>
      <c r="D10" s="2">
        <v>0.8</v>
      </c>
      <c r="E10" s="2">
        <v>0.7</v>
      </c>
      <c r="F10" s="1">
        <v>1.0000000000000001E-5</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24</v>
      </c>
    </row>
    <row r="11" spans="1:36">
      <c r="A11" s="1">
        <v>0.1</v>
      </c>
      <c r="B11" s="115"/>
      <c r="C11" s="115"/>
      <c r="D11" s="6">
        <f>SUM(D5:D10)</f>
        <v>6.6</v>
      </c>
      <c r="E11" s="2">
        <v>0.8</v>
      </c>
      <c r="F11" s="1">
        <v>0.1</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1">
        <v>0</v>
      </c>
      <c r="B12" s="115"/>
      <c r="C12" s="115"/>
      <c r="D12" s="115"/>
      <c r="E12" s="2">
        <v>0.4</v>
      </c>
      <c r="F12" s="1">
        <v>1.0000000000000001E-5</v>
      </c>
      <c r="H12" s="13">
        <v>12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1">
        <v>0.2</v>
      </c>
      <c r="B13" s="115"/>
      <c r="C13" s="115"/>
      <c r="D13" s="115"/>
      <c r="E13" s="2">
        <v>0.4</v>
      </c>
      <c r="F13" s="1">
        <v>0.2</v>
      </c>
      <c r="H13" s="13">
        <v>12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12</v>
      </c>
    </row>
    <row r="14" spans="1:36">
      <c r="A14" s="1">
        <v>0</v>
      </c>
      <c r="B14" s="115"/>
      <c r="C14" s="115"/>
      <c r="D14" s="115"/>
      <c r="E14" s="2">
        <v>0.3</v>
      </c>
      <c r="F14" s="1">
        <v>1.0000000000000001E-5</v>
      </c>
      <c r="H14" s="13">
        <v>12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2</v>
      </c>
    </row>
    <row r="15" spans="1:36">
      <c r="A15" s="1">
        <v>0.4</v>
      </c>
      <c r="B15" s="115"/>
      <c r="C15" s="115"/>
      <c r="D15" s="115"/>
      <c r="E15" s="6">
        <f>SUM(E3:E14)</f>
        <v>8.3000100000000021</v>
      </c>
      <c r="F15" s="1">
        <v>0.4</v>
      </c>
      <c r="H15" s="13">
        <v>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1</v>
      </c>
    </row>
    <row r="16" spans="1:36">
      <c r="A16" s="2">
        <v>1.5</v>
      </c>
      <c r="F16" s="2">
        <v>1.5</v>
      </c>
      <c r="H16" s="13">
        <v>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3</v>
      </c>
    </row>
    <row r="17" spans="1:44">
      <c r="A17" s="2">
        <v>1.6</v>
      </c>
      <c r="F17" s="2">
        <v>1.6</v>
      </c>
      <c r="H17" s="13">
        <v>3</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4</v>
      </c>
    </row>
    <row r="18" spans="1:44">
      <c r="A18" s="2">
        <v>1</v>
      </c>
      <c r="F18" s="2">
        <v>1</v>
      </c>
      <c r="H18" s="13">
        <v>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5</v>
      </c>
    </row>
    <row r="19" spans="1:44">
      <c r="A19" s="2">
        <v>1</v>
      </c>
      <c r="F19" s="2">
        <v>1</v>
      </c>
      <c r="H19" s="13">
        <v>5</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6</v>
      </c>
    </row>
    <row r="20" spans="1:44">
      <c r="A20" s="2">
        <v>0.7</v>
      </c>
      <c r="F20" s="2">
        <v>0.7</v>
      </c>
      <c r="H20" s="13">
        <v>6</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0.8</v>
      </c>
      <c r="F21" s="2">
        <v>0.8</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2">
        <v>0.4</v>
      </c>
      <c r="F22" s="2">
        <v>0.4</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12</v>
      </c>
    </row>
    <row r="23" spans="1:44">
      <c r="A23" s="2">
        <v>0.4</v>
      </c>
      <c r="F23" s="2">
        <v>0.4</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0.3</v>
      </c>
      <c r="F24" s="2">
        <v>0.3</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1">
        <v>0</v>
      </c>
      <c r="F25" s="11">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1">
        <v>0.1</v>
      </c>
      <c r="F26" s="11">
        <v>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6"/>
      <c r="F27" s="6">
        <f>SUM(F3:F26)+0.00001</f>
        <v>8.7001000000000008</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1.6</v>
      </c>
      <c r="C30" s="115">
        <f>_xlfn.AGGREGATE(14,6,A3:A26+A4:A26,1)</f>
        <v>3.1</v>
      </c>
      <c r="D30" s="115">
        <f>_xlfn.AGGREGATE(14,6,A3:A26+A4:A26+A5:A26,1)</f>
        <v>4.0999999999999996</v>
      </c>
      <c r="E30" s="115">
        <f>_xlfn.AGGREGATE(14,6,A3:A26+A4:A26+A5:A26+A6:A26,1)</f>
        <v>5.0999999999999996</v>
      </c>
      <c r="F30" s="115">
        <f>_xlfn.AGGREGATE(14,6,A3:A26+A4:A26+A5:A26+A6:A26+A7:A26,1)</f>
        <v>5.8</v>
      </c>
      <c r="G30" s="115">
        <f>_xlfn.AGGREGATE(14,6,A3:A26+A4:A26+A5:A26+A6:A26+A7:A26+A8:A26,1)</f>
        <v>6.6</v>
      </c>
      <c r="H30" s="6">
        <f>E15</f>
        <v>8.3000100000000021</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3</v>
      </c>
      <c r="M37" s="13" t="e">
        <f t="shared" si="16"/>
        <v>#DIV/0!</v>
      </c>
      <c r="N37" s="13" t="e">
        <f t="shared" si="17"/>
        <v>#DIV/0!</v>
      </c>
      <c r="O37" s="14"/>
      <c r="P37" s="13" t="e">
        <f t="shared" si="18"/>
        <v>#DIV/0!</v>
      </c>
      <c r="Q37" s="13">
        <f t="shared" si="19"/>
        <v>3</v>
      </c>
      <c r="R37" s="14" t="e">
        <f t="shared" si="20"/>
        <v>#DIV/0!</v>
      </c>
      <c r="S37" s="13" t="e">
        <f t="shared" si="21"/>
        <v>#DIV/0!</v>
      </c>
      <c r="T37" s="13"/>
      <c r="U37" s="13" t="e">
        <f t="shared" si="22"/>
        <v>#DIV/0!</v>
      </c>
      <c r="V37" s="13">
        <f t="shared" si="23"/>
        <v>3</v>
      </c>
      <c r="W37" s="14" t="e">
        <f t="shared" si="24"/>
        <v>#DIV/0!</v>
      </c>
      <c r="X37" s="13" t="e">
        <f t="shared" si="25"/>
        <v>#DIV/0!</v>
      </c>
      <c r="Y37" s="13"/>
      <c r="Z37" s="13" t="e">
        <f t="shared" si="26"/>
        <v>#DIV/0!</v>
      </c>
      <c r="AA37" s="13">
        <f t="shared" si="27"/>
        <v>3</v>
      </c>
      <c r="AB37" s="14" t="e">
        <f t="shared" si="28"/>
        <v>#DIV/0!</v>
      </c>
      <c r="AC37" s="13" t="e">
        <f t="shared" si="29"/>
        <v>#DIV/0!</v>
      </c>
      <c r="AD37" s="13"/>
      <c r="AE37" s="13" t="e">
        <f t="shared" si="30"/>
        <v>#DIV/0!</v>
      </c>
      <c r="AF37" s="13">
        <f t="shared" si="31"/>
        <v>3</v>
      </c>
      <c r="AG37" s="14" t="e">
        <f t="shared" si="32"/>
        <v>#DIV/0!</v>
      </c>
      <c r="AH37" s="13" t="e">
        <f t="shared" si="33"/>
        <v>#DIV/0!</v>
      </c>
      <c r="AI37" s="13"/>
      <c r="AJ37" s="13" t="e">
        <f t="shared" si="34"/>
        <v>#DIV/0!</v>
      </c>
      <c r="AK37" s="13">
        <f t="shared" si="35"/>
        <v>3</v>
      </c>
      <c r="AL37" s="14" t="e">
        <f t="shared" si="36"/>
        <v>#DIV/0!</v>
      </c>
      <c r="AM37" s="13" t="e">
        <f t="shared" si="37"/>
        <v>#DIV/0!</v>
      </c>
      <c r="AN37" s="13"/>
      <c r="AO37" s="13" t="e">
        <f t="shared" si="38"/>
        <v>#DIV/0!</v>
      </c>
      <c r="AP37" s="13">
        <f t="shared" si="39"/>
        <v>3</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4</v>
      </c>
      <c r="M38" s="13" t="e">
        <f t="shared" si="16"/>
        <v>#DIV/0!</v>
      </c>
      <c r="N38" s="13" t="e">
        <f t="shared" si="17"/>
        <v>#DIV/0!</v>
      </c>
      <c r="O38" s="14"/>
      <c r="P38" s="13" t="e">
        <f t="shared" si="18"/>
        <v>#DIV/0!</v>
      </c>
      <c r="Q38" s="13">
        <f t="shared" si="19"/>
        <v>4</v>
      </c>
      <c r="R38" s="14" t="e">
        <f t="shared" si="20"/>
        <v>#DIV/0!</v>
      </c>
      <c r="S38" s="13" t="e">
        <f t="shared" si="21"/>
        <v>#DIV/0!</v>
      </c>
      <c r="T38" s="13"/>
      <c r="U38" s="13" t="e">
        <f t="shared" si="22"/>
        <v>#DIV/0!</v>
      </c>
      <c r="V38" s="13">
        <f t="shared" si="23"/>
        <v>4</v>
      </c>
      <c r="W38" s="14" t="e">
        <f t="shared" si="24"/>
        <v>#DIV/0!</v>
      </c>
      <c r="X38" s="13" t="e">
        <f t="shared" si="25"/>
        <v>#DIV/0!</v>
      </c>
      <c r="Y38" s="13"/>
      <c r="Z38" s="13" t="e">
        <f t="shared" si="26"/>
        <v>#DIV/0!</v>
      </c>
      <c r="AA38" s="13">
        <f t="shared" si="27"/>
        <v>4</v>
      </c>
      <c r="AB38" s="14" t="e">
        <f t="shared" si="28"/>
        <v>#DIV/0!</v>
      </c>
      <c r="AC38" s="13" t="e">
        <f t="shared" si="29"/>
        <v>#DIV/0!</v>
      </c>
      <c r="AD38" s="13"/>
      <c r="AE38" s="13" t="e">
        <f t="shared" si="30"/>
        <v>#DIV/0!</v>
      </c>
      <c r="AF38" s="13">
        <f t="shared" si="31"/>
        <v>4</v>
      </c>
      <c r="AG38" s="14" t="e">
        <f t="shared" si="32"/>
        <v>#DIV/0!</v>
      </c>
      <c r="AH38" s="13" t="e">
        <f t="shared" si="33"/>
        <v>#DIV/0!</v>
      </c>
      <c r="AI38" s="13"/>
      <c r="AJ38" s="13" t="e">
        <f t="shared" si="34"/>
        <v>#DIV/0!</v>
      </c>
      <c r="AK38" s="13">
        <f t="shared" si="35"/>
        <v>4</v>
      </c>
      <c r="AL38" s="14" t="e">
        <f t="shared" si="36"/>
        <v>#DIV/0!</v>
      </c>
      <c r="AM38" s="13" t="e">
        <f t="shared" si="37"/>
        <v>#DIV/0!</v>
      </c>
      <c r="AN38" s="13"/>
      <c r="AO38" s="13" t="e">
        <f t="shared" si="38"/>
        <v>#DIV/0!</v>
      </c>
      <c r="AP38" s="13">
        <f t="shared" si="39"/>
        <v>4</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1.6</v>
      </c>
      <c r="C54" s="115">
        <f>_xlfn.AGGREGATE(14,6,A3:A26+A4:A26,1)</f>
        <v>3.1</v>
      </c>
      <c r="D54" s="115">
        <f>_xlfn.AGGREGATE(14,6,A3:A26+A4:A26+A5:A26,1)</f>
        <v>4.0999999999999996</v>
      </c>
      <c r="E54" s="115">
        <f>_xlfn.AGGREGATE(14,6,A3:A26+A4:A26+A5:A26+A6:A26,1)</f>
        <v>5.0999999999999996</v>
      </c>
      <c r="F54" s="115">
        <f>_xlfn.AGGREGATE(14,6,A3:A26+A4:A26+A5:A26+A6:A26+A7:A26,1)</f>
        <v>5.8</v>
      </c>
      <c r="G54" s="115">
        <f>_xlfn.AGGREGATE(14,6,A3:A26+A4:A26+A5:A26+A6:A26+A7:A26+A8:A26,1)</f>
        <v>6.6</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1.6</v>
      </c>
      <c r="C71" s="115">
        <f>C54</f>
        <v>3.1</v>
      </c>
      <c r="D71" s="115">
        <f>D54</f>
        <v>4.0999999999999996</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1.6</v>
      </c>
      <c r="C82" s="115">
        <f>_xlfn.AGGREGATE(14,6,A3:A26+A4:A26,1)</f>
        <v>3.1</v>
      </c>
      <c r="D82" s="115">
        <f>_xlfn.AGGREGATE(14,6,A3:A26+A4:A26+A5:A26,1)</f>
        <v>4.0999999999999996</v>
      </c>
      <c r="E82" s="115">
        <f>_xlfn.AGGREGATE(14,6,A3:A26+A4:A26+A5:A26+A6:A26,1)</f>
        <v>5.0999999999999996</v>
      </c>
      <c r="F82" s="115">
        <f>_xlfn.AGGREGATE(14,6,A3:A26+A4:A26+A5:A26+A6:A26+A7:A26,1)</f>
        <v>5.8</v>
      </c>
      <c r="G82" s="115">
        <f>_xlfn.AGGREGATE(14,6,A3:A26+A4:A26+A5:A26+A6:A26+A7:A26+A8:A26,1)</f>
        <v>6.6</v>
      </c>
      <c r="H82" s="6">
        <f>E15</f>
        <v>8.3000100000000021</v>
      </c>
      <c r="I82" s="6">
        <f>F27</f>
        <v>8.7001000000000008</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v>
      </c>
      <c r="M97" s="13" t="e">
        <f t="shared" si="91"/>
        <v>#DIV/0!</v>
      </c>
      <c r="N97" s="13" t="e">
        <f t="shared" si="92"/>
        <v>#DIV/0!</v>
      </c>
      <c r="O97" s="13"/>
      <c r="P97" s="13" t="e">
        <f t="shared" si="93"/>
        <v>#DIV/0!</v>
      </c>
      <c r="Q97" s="13">
        <f t="shared" si="94"/>
        <v>2</v>
      </c>
      <c r="R97" s="13" t="e">
        <f t="shared" si="95"/>
        <v>#DIV/0!</v>
      </c>
      <c r="S97" s="13" t="e">
        <f t="shared" si="96"/>
        <v>#DIV/0!</v>
      </c>
      <c r="T97" s="13"/>
      <c r="U97" s="13" t="e">
        <f t="shared" si="97"/>
        <v>#DIV/0!</v>
      </c>
      <c r="V97" s="13">
        <f t="shared" si="98"/>
        <v>2</v>
      </c>
      <c r="W97" s="13" t="e">
        <f t="shared" si="99"/>
        <v>#DIV/0!</v>
      </c>
      <c r="X97" s="13" t="e">
        <f t="shared" si="100"/>
        <v>#DIV/0!</v>
      </c>
      <c r="Y97" s="13"/>
      <c r="Z97" s="13" t="e">
        <f t="shared" si="101"/>
        <v>#DIV/0!</v>
      </c>
      <c r="AA97" s="13">
        <f t="shared" si="102"/>
        <v>2</v>
      </c>
      <c r="AB97" s="13" t="e">
        <f t="shared" si="103"/>
        <v>#DIV/0!</v>
      </c>
      <c r="AC97" s="13" t="e">
        <f t="shared" si="104"/>
        <v>#DIV/0!</v>
      </c>
      <c r="AE97" s="13" t="e">
        <f t="shared" si="105"/>
        <v>#DIV/0!</v>
      </c>
      <c r="AF97" s="13">
        <f t="shared" si="106"/>
        <v>2</v>
      </c>
      <c r="AG97" s="13" t="e">
        <f t="shared" si="107"/>
        <v>#DIV/0!</v>
      </c>
      <c r="AH97" s="13" t="e">
        <f t="shared" si="108"/>
        <v>#DIV/0!</v>
      </c>
      <c r="AJ97" s="13" t="e">
        <f t="shared" si="109"/>
        <v>#DIV/0!</v>
      </c>
      <c r="AK97" s="13">
        <f t="shared" si="110"/>
        <v>2</v>
      </c>
      <c r="AL97" s="13" t="e">
        <f t="shared" si="111"/>
        <v>#DIV/0!</v>
      </c>
      <c r="AM97" s="13" t="e">
        <f t="shared" si="112"/>
        <v>#DIV/0!</v>
      </c>
      <c r="AO97" s="13" t="e">
        <f t="shared" si="113"/>
        <v>#DIV/0!</v>
      </c>
      <c r="AP97" s="13">
        <f t="shared" si="114"/>
        <v>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v>
      </c>
      <c r="M98" s="13" t="e">
        <f t="shared" si="91"/>
        <v>#DIV/0!</v>
      </c>
      <c r="N98" s="13" t="e">
        <f t="shared" si="92"/>
        <v>#DIV/0!</v>
      </c>
      <c r="O98" s="13"/>
      <c r="P98" s="13" t="e">
        <f t="shared" si="93"/>
        <v>#DIV/0!</v>
      </c>
      <c r="Q98" s="13">
        <f t="shared" si="94"/>
        <v>1</v>
      </c>
      <c r="R98" s="13" t="e">
        <f t="shared" si="95"/>
        <v>#DIV/0!</v>
      </c>
      <c r="S98" s="13" t="e">
        <f t="shared" si="96"/>
        <v>#DIV/0!</v>
      </c>
      <c r="T98" s="13"/>
      <c r="U98" s="13" t="e">
        <f t="shared" si="97"/>
        <v>#DIV/0!</v>
      </c>
      <c r="V98" s="13">
        <f t="shared" si="98"/>
        <v>1</v>
      </c>
      <c r="W98" s="13" t="e">
        <f t="shared" si="99"/>
        <v>#DIV/0!</v>
      </c>
      <c r="X98" s="13" t="e">
        <f t="shared" si="100"/>
        <v>#DIV/0!</v>
      </c>
      <c r="Y98" s="13"/>
      <c r="Z98" s="13" t="e">
        <f t="shared" si="101"/>
        <v>#DIV/0!</v>
      </c>
      <c r="AA98" s="13">
        <f t="shared" si="102"/>
        <v>1</v>
      </c>
      <c r="AB98" s="13" t="e">
        <f t="shared" si="103"/>
        <v>#DIV/0!</v>
      </c>
      <c r="AC98" s="13" t="e">
        <f t="shared" si="104"/>
        <v>#DIV/0!</v>
      </c>
      <c r="AE98" s="13" t="e">
        <f t="shared" si="105"/>
        <v>#DIV/0!</v>
      </c>
      <c r="AF98" s="13">
        <f t="shared" si="106"/>
        <v>1</v>
      </c>
      <c r="AG98" s="13" t="e">
        <f t="shared" si="107"/>
        <v>#DIV/0!</v>
      </c>
      <c r="AH98" s="13" t="e">
        <f t="shared" si="108"/>
        <v>#DIV/0!</v>
      </c>
      <c r="AJ98" s="13" t="e">
        <f t="shared" si="109"/>
        <v>#DIV/0!</v>
      </c>
      <c r="AK98" s="13">
        <f t="shared" si="110"/>
        <v>1</v>
      </c>
      <c r="AL98" s="13" t="e">
        <f t="shared" si="111"/>
        <v>#DIV/0!</v>
      </c>
      <c r="AM98" s="13" t="e">
        <f t="shared" si="112"/>
        <v>#DIV/0!</v>
      </c>
      <c r="AO98" s="13" t="e">
        <f t="shared" si="113"/>
        <v>#DIV/0!</v>
      </c>
      <c r="AP98" s="13">
        <f t="shared" si="114"/>
        <v>1</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3</v>
      </c>
      <c r="M99" s="13" t="e">
        <f t="shared" si="91"/>
        <v>#DIV/0!</v>
      </c>
      <c r="N99" s="13" t="e">
        <f t="shared" si="92"/>
        <v>#DIV/0!</v>
      </c>
      <c r="O99" s="13"/>
      <c r="P99" s="13" t="e">
        <f t="shared" si="93"/>
        <v>#DIV/0!</v>
      </c>
      <c r="Q99" s="13">
        <f t="shared" si="94"/>
        <v>3</v>
      </c>
      <c r="R99" s="13" t="e">
        <f t="shared" si="95"/>
        <v>#DIV/0!</v>
      </c>
      <c r="S99" s="13" t="e">
        <f t="shared" si="96"/>
        <v>#DIV/0!</v>
      </c>
      <c r="T99" s="13"/>
      <c r="U99" s="13" t="e">
        <f t="shared" si="97"/>
        <v>#DIV/0!</v>
      </c>
      <c r="V99" s="13">
        <f t="shared" si="98"/>
        <v>3</v>
      </c>
      <c r="W99" s="13" t="e">
        <f t="shared" si="99"/>
        <v>#DIV/0!</v>
      </c>
      <c r="X99" s="13" t="e">
        <f t="shared" si="100"/>
        <v>#DIV/0!</v>
      </c>
      <c r="Y99" s="13"/>
      <c r="Z99" s="13" t="e">
        <f t="shared" si="101"/>
        <v>#DIV/0!</v>
      </c>
      <c r="AA99" s="13">
        <f t="shared" si="102"/>
        <v>3</v>
      </c>
      <c r="AB99" s="13" t="e">
        <f t="shared" si="103"/>
        <v>#DIV/0!</v>
      </c>
      <c r="AC99" s="13" t="e">
        <f t="shared" si="104"/>
        <v>#DIV/0!</v>
      </c>
      <c r="AE99" s="13" t="e">
        <f t="shared" si="105"/>
        <v>#DIV/0!</v>
      </c>
      <c r="AF99" s="13">
        <f t="shared" si="106"/>
        <v>3</v>
      </c>
      <c r="AG99" s="13" t="e">
        <f t="shared" si="107"/>
        <v>#DIV/0!</v>
      </c>
      <c r="AH99" s="13" t="e">
        <f t="shared" si="108"/>
        <v>#DIV/0!</v>
      </c>
      <c r="AJ99" s="13" t="e">
        <f t="shared" si="109"/>
        <v>#DIV/0!</v>
      </c>
      <c r="AK99" s="13">
        <f t="shared" si="110"/>
        <v>3</v>
      </c>
      <c r="AL99" s="13" t="e">
        <f t="shared" si="111"/>
        <v>#DIV/0!</v>
      </c>
      <c r="AM99" s="13" t="e">
        <f t="shared" si="112"/>
        <v>#DIV/0!</v>
      </c>
      <c r="AO99" s="13" t="e">
        <f t="shared" si="113"/>
        <v>#DIV/0!</v>
      </c>
      <c r="AP99" s="13">
        <f t="shared" si="114"/>
        <v>3</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5</v>
      </c>
      <c r="M101" s="13" t="e">
        <f t="shared" si="91"/>
        <v>#DIV/0!</v>
      </c>
      <c r="N101" s="13" t="e">
        <f t="shared" si="92"/>
        <v>#DIV/0!</v>
      </c>
      <c r="O101" s="13"/>
      <c r="P101" s="13" t="e">
        <f t="shared" si="93"/>
        <v>#DIV/0!</v>
      </c>
      <c r="Q101" s="13">
        <f t="shared" si="94"/>
        <v>5</v>
      </c>
      <c r="R101" s="13" t="e">
        <f t="shared" si="95"/>
        <v>#DIV/0!</v>
      </c>
      <c r="S101" s="13" t="e">
        <f t="shared" si="96"/>
        <v>#DIV/0!</v>
      </c>
      <c r="T101" s="13"/>
      <c r="U101" s="13" t="e">
        <f t="shared" si="97"/>
        <v>#DIV/0!</v>
      </c>
      <c r="V101" s="13">
        <f t="shared" si="98"/>
        <v>5</v>
      </c>
      <c r="W101" s="13" t="e">
        <f t="shared" si="99"/>
        <v>#DIV/0!</v>
      </c>
      <c r="X101" s="13" t="e">
        <f t="shared" si="100"/>
        <v>#DIV/0!</v>
      </c>
      <c r="Y101" s="13"/>
      <c r="Z101" s="13" t="e">
        <f t="shared" si="101"/>
        <v>#DIV/0!</v>
      </c>
      <c r="AA101" s="13">
        <f t="shared" si="102"/>
        <v>5</v>
      </c>
      <c r="AB101" s="13" t="e">
        <f t="shared" si="103"/>
        <v>#DIV/0!</v>
      </c>
      <c r="AC101" s="13" t="e">
        <f t="shared" si="104"/>
        <v>#DIV/0!</v>
      </c>
      <c r="AE101" s="13" t="e">
        <f t="shared" si="105"/>
        <v>#DIV/0!</v>
      </c>
      <c r="AF101" s="13">
        <f t="shared" si="106"/>
        <v>5</v>
      </c>
      <c r="AG101" s="13" t="e">
        <f t="shared" si="107"/>
        <v>#DIV/0!</v>
      </c>
      <c r="AH101" s="13" t="e">
        <f t="shared" si="108"/>
        <v>#DIV/0!</v>
      </c>
      <c r="AJ101" s="13" t="e">
        <f t="shared" si="109"/>
        <v>#DIV/0!</v>
      </c>
      <c r="AK101" s="13">
        <f t="shared" si="110"/>
        <v>5</v>
      </c>
      <c r="AL101" s="13" t="e">
        <f t="shared" si="111"/>
        <v>#DIV/0!</v>
      </c>
      <c r="AM101" s="13" t="e">
        <f t="shared" si="112"/>
        <v>#DIV/0!</v>
      </c>
      <c r="AO101" s="13" t="e">
        <f t="shared" si="113"/>
        <v>#DIV/0!</v>
      </c>
      <c r="AP101" s="13">
        <f t="shared" si="114"/>
        <v>5</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73C3-C798-433E-BA55-260869E4A33D}">
  <sheetPr codeName="Sheet9">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6</v>
      </c>
      <c r="AI1" s="13">
        <v>12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5</v>
      </c>
      <c r="AI2" s="13">
        <v>12</v>
      </c>
      <c r="AJ2" s="13">
        <v>24</v>
      </c>
    </row>
    <row r="3" spans="1:36">
      <c r="A3" s="2">
        <v>5.0999999999999997E-2</v>
      </c>
      <c r="E3" s="2">
        <v>0.63800000000000001</v>
      </c>
      <c r="F3" s="2">
        <v>5.0999999999999997E-2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4</v>
      </c>
      <c r="AI3" s="13">
        <v>12</v>
      </c>
      <c r="AJ3" s="13">
        <v>24</v>
      </c>
    </row>
    <row r="4" spans="1:36">
      <c r="A4" s="2">
        <v>6.2E-2</v>
      </c>
      <c r="E4" s="2">
        <v>0.78200000000000003</v>
      </c>
      <c r="F4" s="2">
        <v>6.2E-2</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1</v>
      </c>
      <c r="AI4" s="13">
        <v>12</v>
      </c>
      <c r="AJ4" s="13">
        <v>24</v>
      </c>
    </row>
    <row r="5" spans="1:36">
      <c r="A5" s="2">
        <v>8.2000000000000003E-2</v>
      </c>
      <c r="D5" s="2">
        <v>1.01</v>
      </c>
      <c r="E5" s="2">
        <v>0.49399999999999999</v>
      </c>
      <c r="F5" s="2">
        <v>8.2000000000000003E-2</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2</v>
      </c>
      <c r="AI5" s="13">
        <v>12</v>
      </c>
      <c r="AJ5" s="13">
        <v>24</v>
      </c>
    </row>
    <row r="6" spans="1:36">
      <c r="A6" s="2">
        <v>7.1999999999999995E-2</v>
      </c>
      <c r="D6" s="2">
        <v>1.0409999999999999</v>
      </c>
      <c r="E6" s="2">
        <v>1.01</v>
      </c>
      <c r="F6" s="2">
        <v>7.1999999999999995E-2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3</v>
      </c>
      <c r="AI6" s="13">
        <v>12</v>
      </c>
      <c r="AJ6" s="13">
        <v>24</v>
      </c>
    </row>
    <row r="7" spans="1:36">
      <c r="A7" s="2">
        <v>0.10299999999999999</v>
      </c>
      <c r="B7" s="2">
        <v>1.1850000000000001</v>
      </c>
      <c r="C7" s="2">
        <v>1.1850000000000001</v>
      </c>
      <c r="D7" s="2">
        <v>0.98899999999999999</v>
      </c>
      <c r="E7" s="2">
        <v>1.2569999999999999</v>
      </c>
      <c r="F7" s="2">
        <v>0.10299999999999999</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6</v>
      </c>
      <c r="AJ7" s="13">
        <v>24</v>
      </c>
    </row>
    <row r="8" spans="1:36">
      <c r="A8" s="2">
        <v>0.13400000000000001</v>
      </c>
      <c r="B8" s="2">
        <v>1.1850000000000001</v>
      </c>
      <c r="C8" s="2">
        <v>1.1850000000000001</v>
      </c>
      <c r="D8" s="2">
        <v>1.1850000000000001</v>
      </c>
      <c r="E8" s="2">
        <v>0.77200000000000002</v>
      </c>
      <c r="F8" s="2">
        <v>0.13400000000000001</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5</v>
      </c>
      <c r="AJ8" s="13">
        <v>24</v>
      </c>
    </row>
    <row r="9" spans="1:36">
      <c r="A9" s="2">
        <v>7.1999999999999995E-2</v>
      </c>
      <c r="B9" s="6">
        <f>SUM(B7:B8)</f>
        <v>2.37</v>
      </c>
      <c r="C9" s="2">
        <v>1.175</v>
      </c>
      <c r="D9" s="2">
        <v>1.1850000000000001</v>
      </c>
      <c r="E9" s="2">
        <v>1.01</v>
      </c>
      <c r="F9" s="2">
        <v>7.1999999999999995E-2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4</v>
      </c>
      <c r="AJ9" s="13">
        <v>24</v>
      </c>
    </row>
    <row r="10" spans="1:36">
      <c r="A10" s="2">
        <v>9.2999999999999999E-2</v>
      </c>
      <c r="B10" s="115"/>
      <c r="C10" s="6">
        <f>SUM(C7:C9)</f>
        <v>3.5449999999999999</v>
      </c>
      <c r="D10" s="2">
        <v>1.175</v>
      </c>
      <c r="E10" s="2">
        <v>1.0409999999999999</v>
      </c>
      <c r="F10" s="2">
        <v>9.2999999999999999E-2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v>
      </c>
      <c r="AJ10" s="13">
        <v>24</v>
      </c>
    </row>
    <row r="11" spans="1:36">
      <c r="A11" s="2">
        <v>6.2E-2</v>
      </c>
      <c r="B11" s="115"/>
      <c r="C11" s="115"/>
      <c r="D11" s="6">
        <f>SUM(D5:D10)</f>
        <v>6.585</v>
      </c>
      <c r="E11" s="2">
        <v>0.98899999999999999</v>
      </c>
      <c r="F11" s="2">
        <v>6.2E-2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2</v>
      </c>
      <c r="AJ11" s="13">
        <v>24</v>
      </c>
    </row>
    <row r="12" spans="1:36">
      <c r="A12" s="2">
        <v>4.1000000000000002E-2</v>
      </c>
      <c r="B12" s="115"/>
      <c r="C12" s="115"/>
      <c r="D12" s="115"/>
      <c r="E12" s="2">
        <v>1.1850000000000001</v>
      </c>
      <c r="F12" s="2">
        <v>4.1000000000000002E-2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3</v>
      </c>
      <c r="AJ12" s="13">
        <v>24</v>
      </c>
    </row>
    <row r="13" spans="1:36">
      <c r="A13" s="2">
        <v>9.2999999999999999E-2</v>
      </c>
      <c r="B13" s="115"/>
      <c r="C13" s="115"/>
      <c r="D13" s="115"/>
      <c r="E13" s="2">
        <v>1.1850000000000001</v>
      </c>
      <c r="F13" s="2">
        <v>9.2999999999999999E-2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12</v>
      </c>
    </row>
    <row r="14" spans="1:36">
      <c r="A14" s="2">
        <v>0.155</v>
      </c>
      <c r="B14" s="115"/>
      <c r="C14" s="115"/>
      <c r="D14" s="115"/>
      <c r="E14" s="2">
        <v>1.175</v>
      </c>
      <c r="F14" s="2">
        <v>0.155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12</v>
      </c>
    </row>
    <row r="15" spans="1:36">
      <c r="A15" s="2">
        <v>0.63800000000000001</v>
      </c>
      <c r="B15" s="115"/>
      <c r="C15" s="115"/>
      <c r="D15" s="115"/>
      <c r="E15" s="6">
        <f>SUM(E3:E14)</f>
        <v>11.538</v>
      </c>
      <c r="F15" s="2">
        <v>0.63800000000000001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12</v>
      </c>
    </row>
    <row r="16" spans="1:36">
      <c r="A16" s="2">
        <v>0.78200000000000003</v>
      </c>
      <c r="F16" s="2">
        <v>0.78200000000000003</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12</v>
      </c>
    </row>
    <row r="17" spans="1:44">
      <c r="A17" s="2">
        <v>0.49399999999999999</v>
      </c>
      <c r="F17" s="2">
        <v>0.49399999999999999</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12</v>
      </c>
    </row>
    <row r="18" spans="1:44">
      <c r="A18" s="2">
        <v>1.01</v>
      </c>
      <c r="F18" s="2">
        <v>1.01</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2">
        <v>1.2569999999999999</v>
      </c>
      <c r="F19" s="2">
        <v>1.2569999999999999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6</v>
      </c>
    </row>
    <row r="20" spans="1:44">
      <c r="A20" s="2">
        <v>0.77200000000000002</v>
      </c>
      <c r="F20" s="2">
        <v>0.77200000000000002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5</v>
      </c>
    </row>
    <row r="21" spans="1:44">
      <c r="A21" s="2">
        <v>1.01</v>
      </c>
      <c r="F21" s="2">
        <v>1.01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4</v>
      </c>
    </row>
    <row r="22" spans="1:44">
      <c r="A22" s="2">
        <v>1.0409999999999999</v>
      </c>
      <c r="F22" s="2">
        <v>1.0409999999999999</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v>
      </c>
    </row>
    <row r="23" spans="1:44">
      <c r="A23" s="2">
        <v>0.98899999999999999</v>
      </c>
      <c r="F23" s="2">
        <v>0.98899999999999999</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v>
      </c>
    </row>
    <row r="24" spans="1:44">
      <c r="A24" s="2">
        <v>1.1850000000000001</v>
      </c>
      <c r="F24" s="2">
        <v>1.1850000000000001</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3</v>
      </c>
    </row>
    <row r="25" spans="1:44">
      <c r="A25" s="2">
        <v>1.1850000000000001</v>
      </c>
      <c r="F25" s="2">
        <v>1.1850000000000001</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1.175</v>
      </c>
      <c r="F26" s="2">
        <v>1.175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12.558010000000001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1.2569999999999999</v>
      </c>
      <c r="C30" s="115">
        <f>_xlfn.AGGREGATE(14,6,A3:A26+A4:A26,1)</f>
        <v>2.37</v>
      </c>
      <c r="D30" s="115">
        <f>_xlfn.AGGREGATE(14,6,A3:A26+A4:A26+A5:A26,1)</f>
        <v>3.5449999999999999</v>
      </c>
      <c r="E30" s="115">
        <f>_xlfn.AGGREGATE(14,6,A3:A26+A4:A26+A5:A26+A6:A26,1)</f>
        <v>4.5339999999999998</v>
      </c>
      <c r="F30" s="115">
        <f>_xlfn.AGGREGATE(14,6,A3:A26+A4:A26+A5:A26+A6:A26+A7:A26,1)</f>
        <v>5.5750000000000002</v>
      </c>
      <c r="G30" s="115">
        <f>_xlfn.AGGREGATE(14,6,A3:A26+A4:A26+A5:A26+A6:A26+A7:A26+A8:A26,1)</f>
        <v>6.585</v>
      </c>
      <c r="H30" s="6">
        <f>E15</f>
        <v>11.538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3</v>
      </c>
      <c r="M43" s="13" t="e">
        <f t="shared" si="16"/>
        <v>#DIV/0!</v>
      </c>
      <c r="N43" s="13" t="e">
        <f t="shared" si="17"/>
        <v>#DIV/0!</v>
      </c>
      <c r="O43" s="14"/>
      <c r="P43" s="13" t="e">
        <f t="shared" si="18"/>
        <v>#DIV/0!</v>
      </c>
      <c r="Q43" s="13">
        <f t="shared" si="19"/>
        <v>3</v>
      </c>
      <c r="R43" s="14" t="e">
        <f t="shared" si="20"/>
        <v>#DIV/0!</v>
      </c>
      <c r="S43" s="13" t="e">
        <f t="shared" si="21"/>
        <v>#DIV/0!</v>
      </c>
      <c r="T43" s="13"/>
      <c r="U43" s="13" t="e">
        <f t="shared" si="22"/>
        <v>#DIV/0!</v>
      </c>
      <c r="V43" s="13">
        <f t="shared" si="23"/>
        <v>3</v>
      </c>
      <c r="W43" s="14" t="e">
        <f t="shared" si="24"/>
        <v>#DIV/0!</v>
      </c>
      <c r="X43" s="13" t="e">
        <f t="shared" si="25"/>
        <v>#DIV/0!</v>
      </c>
      <c r="Y43" s="13"/>
      <c r="Z43" s="13" t="e">
        <f t="shared" si="26"/>
        <v>#DIV/0!</v>
      </c>
      <c r="AA43" s="13">
        <f t="shared" si="27"/>
        <v>3</v>
      </c>
      <c r="AB43" s="14" t="e">
        <f t="shared" si="28"/>
        <v>#DIV/0!</v>
      </c>
      <c r="AC43" s="13" t="e">
        <f t="shared" si="29"/>
        <v>#DIV/0!</v>
      </c>
      <c r="AD43" s="13"/>
      <c r="AE43" s="13" t="e">
        <f t="shared" si="30"/>
        <v>#DIV/0!</v>
      </c>
      <c r="AF43" s="13">
        <f t="shared" si="31"/>
        <v>3</v>
      </c>
      <c r="AG43" s="14" t="e">
        <f t="shared" si="32"/>
        <v>#DIV/0!</v>
      </c>
      <c r="AH43" s="13" t="e">
        <f t="shared" si="33"/>
        <v>#DIV/0!</v>
      </c>
      <c r="AI43" s="13"/>
      <c r="AJ43" s="13" t="e">
        <f t="shared" si="34"/>
        <v>#DIV/0!</v>
      </c>
      <c r="AK43" s="13">
        <f t="shared" si="35"/>
        <v>3</v>
      </c>
      <c r="AL43" s="14" t="e">
        <f t="shared" si="36"/>
        <v>#DIV/0!</v>
      </c>
      <c r="AM43" s="13" t="e">
        <f t="shared" si="37"/>
        <v>#DIV/0!</v>
      </c>
      <c r="AN43" s="13"/>
      <c r="AO43" s="13" t="e">
        <f t="shared" si="38"/>
        <v>#DIV/0!</v>
      </c>
      <c r="AP43" s="13">
        <f t="shared" si="39"/>
        <v>3</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1.2569999999999999</v>
      </c>
      <c r="C54" s="115">
        <f>_xlfn.AGGREGATE(14,6,A3:A26+A4:A26,1)</f>
        <v>2.37</v>
      </c>
      <c r="D54" s="115">
        <f>_xlfn.AGGREGATE(14,6,A3:A26+A4:A26+A5:A26,1)</f>
        <v>3.5449999999999999</v>
      </c>
      <c r="E54" s="115">
        <f>_xlfn.AGGREGATE(14,6,A3:A26+A4:A26+A5:A26+A6:A26,1)</f>
        <v>4.5339999999999998</v>
      </c>
      <c r="F54" s="115">
        <f>_xlfn.AGGREGATE(14,6,A3:A26+A4:A26+A5:A26+A6:A26+A7:A26,1)</f>
        <v>5.5750000000000002</v>
      </c>
      <c r="G54" s="115">
        <f>_xlfn.AGGREGATE(14,6,A3:A26+A4:A26+A5:A26+A6:A26+A7:A26+A8:A26,1)</f>
        <v>6.585</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1</v>
      </c>
      <c r="M57" s="13" t="e">
        <f t="shared" si="51"/>
        <v>#DIV/0!</v>
      </c>
      <c r="N57" s="13" t="e">
        <f t="shared" si="52"/>
        <v>#DIV/0!</v>
      </c>
      <c r="O57" s="115"/>
      <c r="P57" s="13" t="e">
        <f t="shared" si="53"/>
        <v>#DIV/0!</v>
      </c>
      <c r="Q57" s="13">
        <f t="shared" si="54"/>
        <v>1</v>
      </c>
      <c r="R57" s="13" t="e">
        <f t="shared" si="55"/>
        <v>#DIV/0!</v>
      </c>
      <c r="S57" s="13" t="e">
        <f t="shared" si="56"/>
        <v>#DIV/0!</v>
      </c>
      <c r="T57" s="115"/>
      <c r="U57" s="13" t="e">
        <f t="shared" si="57"/>
        <v>#DIV/0!</v>
      </c>
      <c r="V57" s="13">
        <f t="shared" si="58"/>
        <v>1</v>
      </c>
      <c r="W57" s="13" t="e">
        <f t="shared" si="59"/>
        <v>#DIV/0!</v>
      </c>
      <c r="X57" s="13" t="e">
        <f t="shared" si="60"/>
        <v>#DIV/0!</v>
      </c>
      <c r="Y57" s="115"/>
      <c r="Z57" s="13" t="e">
        <f t="shared" si="61"/>
        <v>#DIV/0!</v>
      </c>
      <c r="AA57" s="13">
        <f t="shared" si="62"/>
        <v>1</v>
      </c>
      <c r="AB57" s="13" t="e">
        <f t="shared" si="63"/>
        <v>#DIV/0!</v>
      </c>
      <c r="AC57" s="13" t="e">
        <f t="shared" si="64"/>
        <v>#DIV/0!</v>
      </c>
      <c r="AD57" s="115"/>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5"/>
      <c r="P58" s="13" t="e">
        <f t="shared" si="53"/>
        <v>#DIV/0!</v>
      </c>
      <c r="Q58" s="13">
        <f t="shared" si="54"/>
        <v>2</v>
      </c>
      <c r="R58" s="13" t="e">
        <f t="shared" si="55"/>
        <v>#DIV/0!</v>
      </c>
      <c r="S58" s="13" t="e">
        <f t="shared" si="56"/>
        <v>#DIV/0!</v>
      </c>
      <c r="T58" s="115"/>
      <c r="U58" s="13" t="e">
        <f t="shared" si="57"/>
        <v>#DIV/0!</v>
      </c>
      <c r="V58" s="13">
        <f t="shared" si="58"/>
        <v>2</v>
      </c>
      <c r="W58" s="13" t="e">
        <f t="shared" si="59"/>
        <v>#DIV/0!</v>
      </c>
      <c r="X58" s="13" t="e">
        <f t="shared" si="60"/>
        <v>#DIV/0!</v>
      </c>
      <c r="Y58" s="115"/>
      <c r="Z58" s="13" t="e">
        <f t="shared" si="61"/>
        <v>#DIV/0!</v>
      </c>
      <c r="AA58" s="13">
        <f t="shared" si="62"/>
        <v>2</v>
      </c>
      <c r="AB58" s="13" t="e">
        <f t="shared" si="63"/>
        <v>#DIV/0!</v>
      </c>
      <c r="AC58" s="13" t="e">
        <f t="shared" si="64"/>
        <v>#DIV/0!</v>
      </c>
      <c r="AD58" s="115"/>
      <c r="AE58" s="13" t="e">
        <f t="shared" si="65"/>
        <v>#DIV/0!</v>
      </c>
      <c r="AF58" s="13">
        <f t="shared" si="66"/>
        <v>2</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3</v>
      </c>
      <c r="M59" s="13" t="e">
        <f t="shared" si="51"/>
        <v>#DIV/0!</v>
      </c>
      <c r="N59" s="13" t="e">
        <f t="shared" si="52"/>
        <v>#DIV/0!</v>
      </c>
      <c r="O59" s="115"/>
      <c r="P59" s="13" t="e">
        <f t="shared" si="53"/>
        <v>#DIV/0!</v>
      </c>
      <c r="Q59" s="13">
        <f t="shared" si="54"/>
        <v>3</v>
      </c>
      <c r="R59" s="13" t="e">
        <f t="shared" si="55"/>
        <v>#DIV/0!</v>
      </c>
      <c r="S59" s="13" t="e">
        <f t="shared" si="56"/>
        <v>#DIV/0!</v>
      </c>
      <c r="T59" s="115"/>
      <c r="U59" s="13" t="e">
        <f t="shared" si="57"/>
        <v>#DIV/0!</v>
      </c>
      <c r="V59" s="13">
        <f t="shared" si="58"/>
        <v>3</v>
      </c>
      <c r="W59" s="13" t="e">
        <f t="shared" si="59"/>
        <v>#DIV/0!</v>
      </c>
      <c r="X59" s="13" t="e">
        <f t="shared" si="60"/>
        <v>#DIV/0!</v>
      </c>
      <c r="Y59" s="115"/>
      <c r="Z59" s="13" t="e">
        <f t="shared" si="61"/>
        <v>#DIV/0!</v>
      </c>
      <c r="AA59" s="13">
        <f t="shared" si="62"/>
        <v>3</v>
      </c>
      <c r="AB59" s="13" t="e">
        <f t="shared" si="63"/>
        <v>#DIV/0!</v>
      </c>
      <c r="AC59" s="13" t="e">
        <f t="shared" si="64"/>
        <v>#DIV/0!</v>
      </c>
      <c r="AD59" s="115"/>
      <c r="AE59" s="13" t="e">
        <f t="shared" si="65"/>
        <v>#DIV/0!</v>
      </c>
      <c r="AF59" s="13">
        <f t="shared" si="66"/>
        <v>3</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1.2569999999999999</v>
      </c>
      <c r="C71" s="115">
        <f>C54</f>
        <v>2.37</v>
      </c>
      <c r="D71" s="115">
        <f>D54</f>
        <v>3.5449999999999999</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1.2569999999999999</v>
      </c>
      <c r="C82" s="115">
        <f>_xlfn.AGGREGATE(14,6,A3:A26+A4:A26,1)</f>
        <v>2.37</v>
      </c>
      <c r="D82" s="115">
        <f>_xlfn.AGGREGATE(14,6,A3:A26+A4:A26+A5:A26,1)</f>
        <v>3.5449999999999999</v>
      </c>
      <c r="E82" s="115">
        <f>_xlfn.AGGREGATE(14,6,A3:A26+A4:A26+A5:A26+A6:A26,1)</f>
        <v>4.5339999999999998</v>
      </c>
      <c r="F82" s="115">
        <f>_xlfn.AGGREGATE(14,6,A3:A26+A4:A26+A5:A26+A6:A26+A7:A26,1)</f>
        <v>5.5750000000000002</v>
      </c>
      <c r="G82" s="115">
        <f>_xlfn.AGGREGATE(14,6,A3:A26+A4:A26+A5:A26+A6:A26+A7:A26+A8:A26,1)</f>
        <v>6.585</v>
      </c>
      <c r="H82" s="6">
        <f>E15</f>
        <v>11.538</v>
      </c>
      <c r="I82" s="6">
        <f>F27</f>
        <v>12.558010000000001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5</v>
      </c>
      <c r="M103" s="13" t="e">
        <f t="shared" si="91"/>
        <v>#DIV/0!</v>
      </c>
      <c r="N103" s="13" t="e">
        <f t="shared" si="92"/>
        <v>#DIV/0!</v>
      </c>
      <c r="O103" s="115"/>
      <c r="P103" s="13" t="e">
        <f t="shared" si="93"/>
        <v>#DIV/0!</v>
      </c>
      <c r="Q103" s="13">
        <f t="shared" si="94"/>
        <v>5</v>
      </c>
      <c r="R103" s="13" t="e">
        <f t="shared" si="95"/>
        <v>#DIV/0!</v>
      </c>
      <c r="S103" s="13" t="e">
        <f t="shared" si="96"/>
        <v>#DIV/0!</v>
      </c>
      <c r="T103" s="115"/>
      <c r="U103" s="13" t="e">
        <f t="shared" si="97"/>
        <v>#DIV/0!</v>
      </c>
      <c r="V103" s="13">
        <f t="shared" si="98"/>
        <v>5</v>
      </c>
      <c r="W103" s="13" t="e">
        <f t="shared" si="99"/>
        <v>#DIV/0!</v>
      </c>
      <c r="X103" s="13" t="e">
        <f t="shared" si="100"/>
        <v>#DIV/0!</v>
      </c>
      <c r="Y103" s="115"/>
      <c r="Z103" s="13" t="e">
        <f t="shared" si="101"/>
        <v>#DIV/0!</v>
      </c>
      <c r="AA103" s="13">
        <f t="shared" si="102"/>
        <v>5</v>
      </c>
      <c r="AB103" s="13" t="e">
        <f t="shared" si="103"/>
        <v>#DIV/0!</v>
      </c>
      <c r="AC103" s="13" t="e">
        <f t="shared" si="104"/>
        <v>#DIV/0!</v>
      </c>
      <c r="AE103" s="13" t="e">
        <f t="shared" si="105"/>
        <v>#DIV/0!</v>
      </c>
      <c r="AF103" s="13">
        <f t="shared" si="106"/>
        <v>5</v>
      </c>
      <c r="AG103" s="13" t="e">
        <f t="shared" si="107"/>
        <v>#DIV/0!</v>
      </c>
      <c r="AH103" s="13" t="e">
        <f t="shared" si="108"/>
        <v>#DIV/0!</v>
      </c>
      <c r="AJ103" s="13" t="e">
        <f t="shared" si="109"/>
        <v>#DIV/0!</v>
      </c>
      <c r="AK103" s="13">
        <f t="shared" si="110"/>
        <v>5</v>
      </c>
      <c r="AL103" s="13" t="e">
        <f t="shared" si="111"/>
        <v>#DIV/0!</v>
      </c>
      <c r="AM103" s="13" t="e">
        <f t="shared" si="112"/>
        <v>#DIV/0!</v>
      </c>
      <c r="AO103" s="13" t="e">
        <f t="shared" si="113"/>
        <v>#DIV/0!</v>
      </c>
      <c r="AP103" s="13">
        <f t="shared" si="114"/>
        <v>5</v>
      </c>
      <c r="AQ103" s="13" t="e">
        <f t="shared" si="115"/>
        <v>#DIV/0!</v>
      </c>
      <c r="AR103" s="13" t="e">
        <f t="shared" si="116"/>
        <v>#DIV/0!</v>
      </c>
    </row>
    <row r="104" spans="2:44">
      <c r="K104" s="13" t="e">
        <f t="shared" si="89"/>
        <v>#DIV/0!</v>
      </c>
      <c r="L104" s="13">
        <f t="shared" si="90"/>
        <v>4</v>
      </c>
      <c r="M104" s="13" t="e">
        <f t="shared" si="91"/>
        <v>#DIV/0!</v>
      </c>
      <c r="N104" s="13" t="e">
        <f t="shared" si="92"/>
        <v>#DIV/0!</v>
      </c>
      <c r="O104" s="115"/>
      <c r="P104" s="13" t="e">
        <f t="shared" si="93"/>
        <v>#DIV/0!</v>
      </c>
      <c r="Q104" s="13">
        <f t="shared" si="94"/>
        <v>4</v>
      </c>
      <c r="R104" s="13" t="e">
        <f t="shared" si="95"/>
        <v>#DIV/0!</v>
      </c>
      <c r="S104" s="13" t="e">
        <f t="shared" si="96"/>
        <v>#DIV/0!</v>
      </c>
      <c r="T104" s="115"/>
      <c r="U104" s="13" t="e">
        <f t="shared" si="97"/>
        <v>#DIV/0!</v>
      </c>
      <c r="V104" s="13">
        <f t="shared" si="98"/>
        <v>4</v>
      </c>
      <c r="W104" s="13" t="e">
        <f t="shared" si="99"/>
        <v>#DIV/0!</v>
      </c>
      <c r="X104" s="13" t="e">
        <f t="shared" si="100"/>
        <v>#DIV/0!</v>
      </c>
      <c r="Y104" s="115"/>
      <c r="Z104" s="13" t="e">
        <f t="shared" si="101"/>
        <v>#DIV/0!</v>
      </c>
      <c r="AA104" s="13">
        <f t="shared" si="102"/>
        <v>4</v>
      </c>
      <c r="AB104" s="13" t="e">
        <f t="shared" si="103"/>
        <v>#DIV/0!</v>
      </c>
      <c r="AC104" s="13" t="e">
        <f t="shared" si="104"/>
        <v>#DIV/0!</v>
      </c>
      <c r="AE104" s="13" t="e">
        <f t="shared" si="105"/>
        <v>#DIV/0!</v>
      </c>
      <c r="AF104" s="13">
        <f t="shared" si="106"/>
        <v>4</v>
      </c>
      <c r="AG104" s="13" t="e">
        <f t="shared" si="107"/>
        <v>#DIV/0!</v>
      </c>
      <c r="AH104" s="13" t="e">
        <f t="shared" si="108"/>
        <v>#DIV/0!</v>
      </c>
      <c r="AJ104" s="13" t="e">
        <f t="shared" si="109"/>
        <v>#DIV/0!</v>
      </c>
      <c r="AK104" s="13">
        <f t="shared" si="110"/>
        <v>4</v>
      </c>
      <c r="AL104" s="13" t="e">
        <f t="shared" si="111"/>
        <v>#DIV/0!</v>
      </c>
      <c r="AM104" s="13" t="e">
        <f t="shared" si="112"/>
        <v>#DIV/0!</v>
      </c>
      <c r="AO104" s="13" t="e">
        <f t="shared" si="113"/>
        <v>#DIV/0!</v>
      </c>
      <c r="AP104" s="13">
        <f t="shared" si="114"/>
        <v>4</v>
      </c>
      <c r="AQ104" s="13" t="e">
        <f t="shared" si="115"/>
        <v>#DIV/0!</v>
      </c>
      <c r="AR104" s="13" t="e">
        <f t="shared" si="116"/>
        <v>#DIV/0!</v>
      </c>
    </row>
    <row r="105" spans="2:44">
      <c r="K105" s="13" t="e">
        <f t="shared" si="89"/>
        <v>#DIV/0!</v>
      </c>
      <c r="L105" s="13">
        <f t="shared" si="90"/>
        <v>1</v>
      </c>
      <c r="M105" s="13" t="e">
        <f t="shared" si="91"/>
        <v>#DIV/0!</v>
      </c>
      <c r="N105" s="13" t="e">
        <f t="shared" si="92"/>
        <v>#DIV/0!</v>
      </c>
      <c r="O105" s="115"/>
      <c r="P105" s="13" t="e">
        <f t="shared" si="93"/>
        <v>#DIV/0!</v>
      </c>
      <c r="Q105" s="13">
        <f t="shared" si="94"/>
        <v>1</v>
      </c>
      <c r="R105" s="13" t="e">
        <f t="shared" si="95"/>
        <v>#DIV/0!</v>
      </c>
      <c r="S105" s="13" t="e">
        <f t="shared" si="96"/>
        <v>#DIV/0!</v>
      </c>
      <c r="T105" s="115"/>
      <c r="U105" s="13" t="e">
        <f t="shared" si="97"/>
        <v>#DIV/0!</v>
      </c>
      <c r="V105" s="13">
        <f t="shared" si="98"/>
        <v>1</v>
      </c>
      <c r="W105" s="13" t="e">
        <f t="shared" si="99"/>
        <v>#DIV/0!</v>
      </c>
      <c r="X105" s="13" t="e">
        <f t="shared" si="100"/>
        <v>#DIV/0!</v>
      </c>
      <c r="Y105" s="115"/>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5"/>
      <c r="P106" s="13" t="e">
        <f t="shared" si="93"/>
        <v>#DIV/0!</v>
      </c>
      <c r="Q106" s="13">
        <f t="shared" si="94"/>
        <v>2</v>
      </c>
      <c r="R106" s="13" t="e">
        <f t="shared" si="95"/>
        <v>#DIV/0!</v>
      </c>
      <c r="S106" s="13" t="e">
        <f t="shared" si="96"/>
        <v>#DIV/0!</v>
      </c>
      <c r="T106" s="115"/>
      <c r="U106" s="13" t="e">
        <f t="shared" si="97"/>
        <v>#DIV/0!</v>
      </c>
      <c r="V106" s="13">
        <f t="shared" si="98"/>
        <v>2</v>
      </c>
      <c r="W106" s="13" t="e">
        <f t="shared" si="99"/>
        <v>#DIV/0!</v>
      </c>
      <c r="X106" s="13" t="e">
        <f t="shared" si="100"/>
        <v>#DIV/0!</v>
      </c>
      <c r="Y106" s="115"/>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3</v>
      </c>
      <c r="M107" s="13" t="e">
        <f t="shared" si="91"/>
        <v>#DIV/0!</v>
      </c>
      <c r="N107" s="13" t="e">
        <f t="shared" si="92"/>
        <v>#DIV/0!</v>
      </c>
      <c r="O107" s="115"/>
      <c r="P107" s="13" t="e">
        <f t="shared" si="93"/>
        <v>#DIV/0!</v>
      </c>
      <c r="Q107" s="13">
        <f t="shared" si="94"/>
        <v>3</v>
      </c>
      <c r="R107" s="13" t="e">
        <f t="shared" si="95"/>
        <v>#DIV/0!</v>
      </c>
      <c r="S107" s="13" t="e">
        <f t="shared" si="96"/>
        <v>#DIV/0!</v>
      </c>
      <c r="T107" s="115"/>
      <c r="U107" s="13" t="e">
        <f t="shared" si="97"/>
        <v>#DIV/0!</v>
      </c>
      <c r="V107" s="13">
        <f t="shared" si="98"/>
        <v>3</v>
      </c>
      <c r="W107" s="13" t="e">
        <f t="shared" si="99"/>
        <v>#DIV/0!</v>
      </c>
      <c r="X107" s="13" t="e">
        <f t="shared" si="100"/>
        <v>#DIV/0!</v>
      </c>
      <c r="Y107" s="115"/>
      <c r="Z107" s="13" t="e">
        <f t="shared" si="101"/>
        <v>#DIV/0!</v>
      </c>
      <c r="AA107" s="13">
        <f t="shared" si="102"/>
        <v>3</v>
      </c>
      <c r="AB107" s="13" t="e">
        <f t="shared" si="103"/>
        <v>#DIV/0!</v>
      </c>
      <c r="AC107" s="13" t="e">
        <f t="shared" si="104"/>
        <v>#DIV/0!</v>
      </c>
      <c r="AE107" s="13" t="e">
        <f t="shared" si="105"/>
        <v>#DIV/0!</v>
      </c>
      <c r="AF107" s="13">
        <f t="shared" si="106"/>
        <v>3</v>
      </c>
      <c r="AG107" s="13" t="e">
        <f t="shared" si="107"/>
        <v>#DIV/0!</v>
      </c>
      <c r="AH107" s="13" t="e">
        <f t="shared" si="108"/>
        <v>#DIV/0!</v>
      </c>
      <c r="AJ107" s="13" t="e">
        <f t="shared" si="109"/>
        <v>#DIV/0!</v>
      </c>
      <c r="AK107" s="13">
        <f t="shared" si="110"/>
        <v>3</v>
      </c>
      <c r="AL107" s="13" t="e">
        <f t="shared" si="111"/>
        <v>#DIV/0!</v>
      </c>
      <c r="AM107" s="13" t="e">
        <f t="shared" si="112"/>
        <v>#DIV/0!</v>
      </c>
      <c r="AO107" s="13" t="e">
        <f t="shared" si="113"/>
        <v>#DIV/0!</v>
      </c>
      <c r="AP107" s="13">
        <f t="shared" si="114"/>
        <v>3</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CB5D-F4D7-4ED4-A896-959071E6562C}">
  <sheetPr codeName="Sheet10">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3</v>
      </c>
      <c r="AI1" s="13">
        <v>12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5</v>
      </c>
      <c r="AI2" s="13">
        <v>12</v>
      </c>
      <c r="AJ2" s="13">
        <v>24</v>
      </c>
    </row>
    <row r="3" spans="1:36">
      <c r="A3" s="12">
        <v>0.127</v>
      </c>
      <c r="E3" s="2">
        <v>0.156</v>
      </c>
      <c r="F3" s="12">
        <v>0.127</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1</v>
      </c>
      <c r="AH3" s="13">
        <v>1</v>
      </c>
      <c r="AI3" s="13">
        <v>12</v>
      </c>
      <c r="AJ3" s="13">
        <v>24</v>
      </c>
    </row>
    <row r="4" spans="1:36">
      <c r="A4" s="2">
        <v>0.156</v>
      </c>
      <c r="E4" s="2">
        <v>0.215</v>
      </c>
      <c r="F4" s="2">
        <v>0.156</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2</v>
      </c>
      <c r="AI4" s="13">
        <v>3</v>
      </c>
      <c r="AJ4" s="13">
        <v>24</v>
      </c>
    </row>
    <row r="5" spans="1:36">
      <c r="A5" s="2">
        <v>0.17599999999999999</v>
      </c>
      <c r="D5" s="2">
        <v>1.113</v>
      </c>
      <c r="E5" s="2">
        <v>0.28299999999999997</v>
      </c>
      <c r="F5" s="2">
        <v>0.17599999999999999</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4</v>
      </c>
      <c r="AI5" s="13">
        <v>5</v>
      </c>
      <c r="AJ5" s="13">
        <v>24</v>
      </c>
    </row>
    <row r="6" spans="1:36">
      <c r="A6" s="2">
        <v>0.19500000000000001</v>
      </c>
      <c r="D6" s="2">
        <v>0.97699999999999998</v>
      </c>
      <c r="E6" s="2">
        <v>1.113</v>
      </c>
      <c r="F6" s="2">
        <v>0.19500000000000001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4</v>
      </c>
      <c r="AI6" s="13">
        <v>1</v>
      </c>
      <c r="AJ6" s="13">
        <v>24</v>
      </c>
    </row>
    <row r="7" spans="1:36">
      <c r="A7" s="2">
        <v>0.127</v>
      </c>
      <c r="B7" s="2">
        <v>0.97699999999999998</v>
      </c>
      <c r="C7" s="2">
        <v>1.113</v>
      </c>
      <c r="D7" s="2">
        <v>1.5229999999999999</v>
      </c>
      <c r="E7" s="2">
        <v>0.97699999999999998</v>
      </c>
      <c r="F7" s="2">
        <v>0.127</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2</v>
      </c>
      <c r="AJ7" s="13">
        <v>24</v>
      </c>
    </row>
    <row r="8" spans="1:36">
      <c r="A8" s="2">
        <v>4.9000000000000002E-2</v>
      </c>
      <c r="B8" s="2">
        <v>1.5229999999999999</v>
      </c>
      <c r="C8" s="2">
        <v>0.97699999999999998</v>
      </c>
      <c r="D8" s="2">
        <v>0.97699999999999998</v>
      </c>
      <c r="E8" s="2">
        <v>1.5229999999999999</v>
      </c>
      <c r="F8" s="2">
        <v>4.9000000000000002E-2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4</v>
      </c>
      <c r="AJ8" s="13">
        <v>24</v>
      </c>
    </row>
    <row r="9" spans="1:36">
      <c r="A9" s="2">
        <v>5.8999999999999997E-2</v>
      </c>
      <c r="B9" s="6">
        <f>SUM(B7:B8)</f>
        <v>2.5</v>
      </c>
      <c r="C9" s="2">
        <v>1.5229999999999999</v>
      </c>
      <c r="D9" s="2">
        <v>0.83</v>
      </c>
      <c r="E9" s="2">
        <v>0.97699999999999998</v>
      </c>
      <c r="F9" s="2">
        <v>5.8999999999999997E-2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4</v>
      </c>
      <c r="AJ9" s="13">
        <v>12</v>
      </c>
    </row>
    <row r="10" spans="1:36">
      <c r="A10" s="2">
        <v>7.8E-2</v>
      </c>
      <c r="B10" s="115"/>
      <c r="C10" s="6">
        <f>SUM(C7:C9)</f>
        <v>3.6129999999999995</v>
      </c>
      <c r="D10" s="2">
        <v>1.5229999999999999</v>
      </c>
      <c r="E10" s="2">
        <v>0.83</v>
      </c>
      <c r="F10" s="2">
        <v>7.8E-2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12</v>
      </c>
    </row>
    <row r="11" spans="1:36">
      <c r="A11" s="2">
        <v>0.156</v>
      </c>
      <c r="B11" s="115"/>
      <c r="C11" s="115"/>
      <c r="D11" s="6">
        <f>SUM(D5:D10)</f>
        <v>6.9429999999999996</v>
      </c>
      <c r="E11" s="2">
        <v>1.5229999999999999</v>
      </c>
      <c r="F11" s="2">
        <v>0.156</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2">
        <v>0.215</v>
      </c>
      <c r="B12" s="115"/>
      <c r="C12" s="115"/>
      <c r="D12" s="115"/>
      <c r="E12" s="2">
        <v>0.30299999999999999</v>
      </c>
      <c r="F12" s="2">
        <v>0.215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3</v>
      </c>
    </row>
    <row r="13" spans="1:36">
      <c r="A13" s="2">
        <v>0.28299999999999997</v>
      </c>
      <c r="B13" s="115"/>
      <c r="C13" s="115"/>
      <c r="D13" s="115"/>
      <c r="E13" s="2">
        <v>0.156</v>
      </c>
      <c r="F13" s="2">
        <v>0.28299999999999997</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5</v>
      </c>
    </row>
    <row r="14" spans="1:36">
      <c r="A14" s="2">
        <v>1.113</v>
      </c>
      <c r="B14" s="115"/>
      <c r="C14" s="115"/>
      <c r="D14" s="115"/>
      <c r="E14" s="2">
        <v>0.16600000000000001</v>
      </c>
      <c r="F14" s="2">
        <v>1.113</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v>
      </c>
    </row>
    <row r="15" spans="1:36">
      <c r="A15" s="2">
        <v>0.97699999999999998</v>
      </c>
      <c r="B15" s="115"/>
      <c r="C15" s="115"/>
      <c r="D15" s="115"/>
      <c r="E15" s="6">
        <f>SUM(E3:E14)</f>
        <v>8.2219999999999995</v>
      </c>
      <c r="F15" s="2">
        <v>0.97699999999999998</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v>
      </c>
    </row>
    <row r="16" spans="1:36">
      <c r="A16" s="2">
        <v>1.5229999999999999</v>
      </c>
      <c r="F16" s="2">
        <v>1.5229999999999999</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4</v>
      </c>
    </row>
    <row r="17" spans="1:44">
      <c r="A17" s="2">
        <v>0.97699999999999998</v>
      </c>
      <c r="F17" s="2">
        <v>0.97699999999999998</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4</v>
      </c>
    </row>
    <row r="18" spans="1:44">
      <c r="A18" s="2">
        <v>0.83</v>
      </c>
      <c r="F18" s="2">
        <v>0.83</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2">
        <v>1.5229999999999999</v>
      </c>
      <c r="F19" s="2">
        <v>1.5229999999999999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2">
        <v>0.30299999999999999</v>
      </c>
      <c r="F20" s="2">
        <v>0.30299999999999999</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0.156</v>
      </c>
      <c r="F21" s="2">
        <v>0.156</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2">
        <v>0.16600000000000001</v>
      </c>
      <c r="F22" s="2">
        <v>0.16600000000000001</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2">
        <v>0.13700000000000001</v>
      </c>
      <c r="F23" s="2">
        <v>0.13700000000000001</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0.107</v>
      </c>
      <c r="F24" s="2">
        <v>0.107</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0.107</v>
      </c>
      <c r="F25" s="2">
        <v>0.107</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0.13700000000000001</v>
      </c>
      <c r="F26" s="2">
        <v>0.13700000000000001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9.677010000000001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1.5229999999999999</v>
      </c>
      <c r="C30" s="115">
        <f>_xlfn.AGGREGATE(14,6,A3:A26+A4:A26,1)</f>
        <v>2.5</v>
      </c>
      <c r="D30" s="115">
        <f>_xlfn.AGGREGATE(14,6,A3:A26+A4:A26+A5:A26,1)</f>
        <v>3.6129999999999995</v>
      </c>
      <c r="E30" s="115">
        <f>_xlfn.AGGREGATE(14,6,A3:A26+A4:A26+A5:A26+A6:A26,1)</f>
        <v>4.8529999999999998</v>
      </c>
      <c r="F30" s="115">
        <f>_xlfn.AGGREGATE(14,6,A3:A26+A4:A26+A5:A26+A6:A26+A7:A26,1)</f>
        <v>5.8299999999999992</v>
      </c>
      <c r="G30" s="115">
        <f>_xlfn.AGGREGATE(14,6,A3:A26+A4:A26+A5:A26+A6:A26+A7:A26+A8:A26,1)</f>
        <v>6.9429999999999996</v>
      </c>
      <c r="H30" s="6">
        <f>E15</f>
        <v>8.2219999999999995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1.5229999999999999</v>
      </c>
      <c r="C54" s="115">
        <f>_xlfn.AGGREGATE(14,6,A3:A26+A4:A26,1)</f>
        <v>2.5</v>
      </c>
      <c r="D54" s="115">
        <f>_xlfn.AGGREGATE(14,6,A3:A26+A4:A26+A5:A26,1)</f>
        <v>3.6129999999999995</v>
      </c>
      <c r="E54" s="115">
        <f>_xlfn.AGGREGATE(14,6,A3:A26+A4:A26+A5:A26+A6:A26,1)</f>
        <v>4.8529999999999998</v>
      </c>
      <c r="F54" s="115">
        <f>_xlfn.AGGREGATE(14,6,A3:A26+A4:A26+A5:A26+A6:A26+A7:A26,1)</f>
        <v>5.8299999999999992</v>
      </c>
      <c r="G54" s="115">
        <f>_xlfn.AGGREGATE(14,6,A3:A26+A4:A26+A5:A26+A6:A26+A7:A26+A8:A26,1)</f>
        <v>6.9429999999999996</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5"/>
      <c r="P58" s="13" t="e">
        <f t="shared" si="53"/>
        <v>#DIV/0!</v>
      </c>
      <c r="Q58" s="13">
        <f t="shared" si="54"/>
        <v>4</v>
      </c>
      <c r="R58" s="13" t="e">
        <f t="shared" si="55"/>
        <v>#DIV/0!</v>
      </c>
      <c r="S58" s="13" t="e">
        <f t="shared" si="56"/>
        <v>#DIV/0!</v>
      </c>
      <c r="T58" s="115"/>
      <c r="U58" s="13" t="e">
        <f t="shared" si="57"/>
        <v>#DIV/0!</v>
      </c>
      <c r="V58" s="13">
        <f t="shared" si="58"/>
        <v>4</v>
      </c>
      <c r="W58" s="13" t="e">
        <f t="shared" si="59"/>
        <v>#DIV/0!</v>
      </c>
      <c r="X58" s="13" t="e">
        <f t="shared" si="60"/>
        <v>#DIV/0!</v>
      </c>
      <c r="Y58" s="115"/>
      <c r="Z58" s="13" t="e">
        <f t="shared" si="61"/>
        <v>#DIV/0!</v>
      </c>
      <c r="AA58" s="13">
        <f t="shared" si="62"/>
        <v>4</v>
      </c>
      <c r="AB58" s="13" t="e">
        <f t="shared" si="63"/>
        <v>#DIV/0!</v>
      </c>
      <c r="AC58" s="13" t="e">
        <f t="shared" si="64"/>
        <v>#DIV/0!</v>
      </c>
      <c r="AD58" s="115"/>
      <c r="AE58" s="13" t="e">
        <f t="shared" si="65"/>
        <v>#DIV/0!</v>
      </c>
      <c r="AF58" s="13">
        <f t="shared" si="66"/>
        <v>4</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4</v>
      </c>
      <c r="M59" s="13" t="e">
        <f t="shared" si="51"/>
        <v>#DIV/0!</v>
      </c>
      <c r="N59" s="13" t="e">
        <f t="shared" si="52"/>
        <v>#DIV/0!</v>
      </c>
      <c r="O59" s="115"/>
      <c r="P59" s="13" t="e">
        <f t="shared" si="53"/>
        <v>#DIV/0!</v>
      </c>
      <c r="Q59" s="13">
        <f t="shared" si="54"/>
        <v>4</v>
      </c>
      <c r="R59" s="13" t="e">
        <f t="shared" si="55"/>
        <v>#DIV/0!</v>
      </c>
      <c r="S59" s="13" t="e">
        <f t="shared" si="56"/>
        <v>#DIV/0!</v>
      </c>
      <c r="T59" s="115"/>
      <c r="U59" s="13" t="e">
        <f t="shared" si="57"/>
        <v>#DIV/0!</v>
      </c>
      <c r="V59" s="13">
        <f t="shared" si="58"/>
        <v>4</v>
      </c>
      <c r="W59" s="13" t="e">
        <f t="shared" si="59"/>
        <v>#DIV/0!</v>
      </c>
      <c r="X59" s="13" t="e">
        <f t="shared" si="60"/>
        <v>#DIV/0!</v>
      </c>
      <c r="Y59" s="115"/>
      <c r="Z59" s="13" t="e">
        <f t="shared" si="61"/>
        <v>#DIV/0!</v>
      </c>
      <c r="AA59" s="13">
        <f t="shared" si="62"/>
        <v>4</v>
      </c>
      <c r="AB59" s="13" t="e">
        <f t="shared" si="63"/>
        <v>#DIV/0!</v>
      </c>
      <c r="AC59" s="13" t="e">
        <f t="shared" si="64"/>
        <v>#DIV/0!</v>
      </c>
      <c r="AD59" s="115"/>
      <c r="AE59" s="13" t="e">
        <f t="shared" si="65"/>
        <v>#DIV/0!</v>
      </c>
      <c r="AF59" s="13">
        <f t="shared" si="66"/>
        <v>4</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1.5229999999999999</v>
      </c>
      <c r="C71" s="115">
        <f>C54</f>
        <v>2.5</v>
      </c>
      <c r="D71" s="115">
        <f>D54</f>
        <v>3.6129999999999995</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1.5229999999999999</v>
      </c>
      <c r="C82" s="115">
        <f>_xlfn.AGGREGATE(14,6,A3:A26+A4:A26,1)</f>
        <v>2.5</v>
      </c>
      <c r="D82" s="115">
        <f>_xlfn.AGGREGATE(14,6,A3:A26+A4:A26+A5:A26,1)</f>
        <v>3.6129999999999995</v>
      </c>
      <c r="E82" s="115">
        <f>_xlfn.AGGREGATE(14,6,A3:A26+A4:A26+A5:A26+A6:A26,1)</f>
        <v>4.8529999999999998</v>
      </c>
      <c r="F82" s="115">
        <f>_xlfn.AGGREGATE(14,6,A3:A26+A4:A26+A5:A26+A6:A26+A7:A26,1)</f>
        <v>5.8299999999999992</v>
      </c>
      <c r="G82" s="115">
        <f>_xlfn.AGGREGATE(14,6,A3:A26+A4:A26+A5:A26+A6:A26+A7:A26+A8:A26,1)</f>
        <v>6.9429999999999996</v>
      </c>
      <c r="H82" s="6">
        <f>E15</f>
        <v>8.2219999999999995</v>
      </c>
      <c r="I82" s="6">
        <f>F27</f>
        <v>9.677010000000001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3AB04-39C1-493B-88C4-5A821B42007B}">
  <sheetPr codeName="Sheet1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2</v>
      </c>
      <c r="AH1" s="13">
        <v>2</v>
      </c>
      <c r="AI1" s="13">
        <v>12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1</v>
      </c>
      <c r="AI2" s="13">
        <v>12</v>
      </c>
      <c r="AJ2" s="13">
        <v>24</v>
      </c>
    </row>
    <row r="3" spans="1:36">
      <c r="A3" s="2">
        <v>2.5000000000000001E-2</v>
      </c>
      <c r="E3" s="2">
        <v>0.75</v>
      </c>
      <c r="F3" s="2">
        <v>2.5000000000000001E-2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12</v>
      </c>
      <c r="AJ3" s="13">
        <v>24</v>
      </c>
    </row>
    <row r="4" spans="1:36">
      <c r="A4" s="2">
        <v>0.1</v>
      </c>
      <c r="E4" s="2">
        <v>0.9</v>
      </c>
      <c r="F4" s="2">
        <v>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12</v>
      </c>
      <c r="AJ4" s="13">
        <v>24</v>
      </c>
    </row>
    <row r="5" spans="1:36">
      <c r="A5" s="2">
        <v>0.1</v>
      </c>
      <c r="D5" s="2">
        <v>2</v>
      </c>
      <c r="E5" s="2">
        <v>1.25</v>
      </c>
      <c r="F5" s="2">
        <v>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2</v>
      </c>
      <c r="AJ5" s="13">
        <v>24</v>
      </c>
    </row>
    <row r="6" spans="1:36">
      <c r="A6" s="2">
        <v>0.05</v>
      </c>
      <c r="D6" s="2">
        <v>2.2999999999999998</v>
      </c>
      <c r="E6" s="2">
        <v>1.1499999999999999</v>
      </c>
      <c r="F6" s="2">
        <v>0.05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1</v>
      </c>
      <c r="AJ6" s="13">
        <v>24</v>
      </c>
    </row>
    <row r="7" spans="1:36">
      <c r="A7" s="2">
        <v>0.2</v>
      </c>
      <c r="B7" s="2">
        <v>2</v>
      </c>
      <c r="C7" s="2">
        <v>2</v>
      </c>
      <c r="D7" s="2">
        <v>1.75</v>
      </c>
      <c r="E7" s="2">
        <v>2</v>
      </c>
      <c r="F7" s="2">
        <v>0.2</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3</v>
      </c>
      <c r="AJ7" s="13">
        <v>24</v>
      </c>
    </row>
    <row r="8" spans="1:36">
      <c r="A8" s="2">
        <v>0.2</v>
      </c>
      <c r="B8" s="2">
        <v>2.2999999999999998</v>
      </c>
      <c r="C8" s="2">
        <v>2.2999999999999998</v>
      </c>
      <c r="D8" s="2">
        <v>1.1499999999999999</v>
      </c>
      <c r="E8" s="2">
        <v>2.2999999999999998</v>
      </c>
      <c r="F8" s="2">
        <v>0.2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4</v>
      </c>
      <c r="AJ8" s="13">
        <v>24</v>
      </c>
    </row>
    <row r="9" spans="1:36">
      <c r="A9" s="2">
        <v>0.4</v>
      </c>
      <c r="B9" s="6">
        <f>SUM(B7:B8)</f>
        <v>4.3</v>
      </c>
      <c r="C9" s="2">
        <v>1.75</v>
      </c>
      <c r="D9" s="2">
        <v>1.25</v>
      </c>
      <c r="E9" s="2">
        <v>1.75</v>
      </c>
      <c r="F9" s="2">
        <v>0.4</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5</v>
      </c>
      <c r="AJ9" s="13">
        <v>12</v>
      </c>
    </row>
    <row r="10" spans="1:36">
      <c r="A10" s="2">
        <v>0.6</v>
      </c>
      <c r="B10" s="115"/>
      <c r="C10" s="6">
        <f>SUM(C7:C9)</f>
        <v>6.05</v>
      </c>
      <c r="D10" s="2">
        <v>1.4</v>
      </c>
      <c r="E10" s="2">
        <v>1.1499999999999999</v>
      </c>
      <c r="F10" s="2">
        <v>0.6</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6</v>
      </c>
      <c r="AJ10" s="13">
        <v>12</v>
      </c>
    </row>
    <row r="11" spans="1:36">
      <c r="A11" s="2">
        <v>0.75</v>
      </c>
      <c r="B11" s="115"/>
      <c r="C11" s="115"/>
      <c r="D11" s="6">
        <f>SUM(D5:D10)</f>
        <v>9.85</v>
      </c>
      <c r="E11" s="2">
        <v>1.25</v>
      </c>
      <c r="F11" s="2">
        <v>0.75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2">
        <v>0.9</v>
      </c>
      <c r="B12" s="115"/>
      <c r="C12" s="115"/>
      <c r="D12" s="115"/>
      <c r="E12" s="2">
        <v>1.4</v>
      </c>
      <c r="F12" s="2">
        <v>0.9</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2">
        <v>1.25</v>
      </c>
      <c r="B13" s="115"/>
      <c r="C13" s="115"/>
      <c r="D13" s="115"/>
      <c r="E13" s="2">
        <v>1.1000000000000001</v>
      </c>
      <c r="F13" s="2">
        <v>1.25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v>
      </c>
    </row>
    <row r="14" spans="1:36">
      <c r="A14" s="2">
        <v>1.1499999999999999</v>
      </c>
      <c r="B14" s="115"/>
      <c r="C14" s="115"/>
      <c r="D14" s="115"/>
      <c r="E14" s="2">
        <v>1</v>
      </c>
      <c r="F14" s="2">
        <v>1.1499999999999999</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v>
      </c>
    </row>
    <row r="15" spans="1:36">
      <c r="A15" s="2">
        <v>2</v>
      </c>
      <c r="B15" s="115"/>
      <c r="C15" s="115"/>
      <c r="D15" s="115"/>
      <c r="E15" s="6">
        <f>SUM(E3:E14)</f>
        <v>16</v>
      </c>
      <c r="F15" s="2">
        <v>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3</v>
      </c>
    </row>
    <row r="16" spans="1:36">
      <c r="A16" s="2">
        <v>2.2999999999999998</v>
      </c>
      <c r="F16" s="2">
        <v>2.2999999999999998</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4</v>
      </c>
    </row>
    <row r="17" spans="1:44">
      <c r="A17" s="2">
        <v>1.75</v>
      </c>
      <c r="F17" s="2">
        <v>1.75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5</v>
      </c>
    </row>
    <row r="18" spans="1:44">
      <c r="A18" s="2">
        <v>1.1499999999999999</v>
      </c>
      <c r="F18" s="2">
        <v>1.1499999999999999</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6</v>
      </c>
    </row>
    <row r="19" spans="1:44">
      <c r="A19" s="2">
        <v>1.25</v>
      </c>
      <c r="F19" s="2">
        <v>1.25</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2">
        <v>1.4</v>
      </c>
      <c r="F20" s="2">
        <v>1.4</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1.1000000000000001</v>
      </c>
      <c r="F21" s="2">
        <v>1.1000000000000001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2">
        <v>1</v>
      </c>
      <c r="F22" s="2">
        <v>1</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2">
        <v>0.75</v>
      </c>
      <c r="F23" s="2">
        <v>0.75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0.3</v>
      </c>
      <c r="F24" s="2">
        <v>0.3</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0.1</v>
      </c>
      <c r="F25" s="2">
        <v>0.1</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2.5000000000000001E-2</v>
      </c>
      <c r="F26" s="2">
        <v>2.5000000000000001E-2</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18.850010000000001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2.2999999999999998</v>
      </c>
      <c r="C30" s="115">
        <f>_xlfn.AGGREGATE(14,6,A3:A26+A4:A26,1)</f>
        <v>4.3</v>
      </c>
      <c r="D30" s="115">
        <f>_xlfn.AGGREGATE(14,6,A3:A26+A4:A26+A5:A26,1)</f>
        <v>6.05</v>
      </c>
      <c r="E30" s="115">
        <f>_xlfn.AGGREGATE(14,6,A3:A26+A4:A26+A5:A26+A6:A26,1)</f>
        <v>7.1999999999999993</v>
      </c>
      <c r="F30" s="115">
        <f>_xlfn.AGGREGATE(14,6,A3:A26+A4:A26+A5:A26+A6:A26+A7:A26,1)</f>
        <v>8.4499999999999993</v>
      </c>
      <c r="G30" s="115">
        <f>_xlfn.AGGREGATE(14,6,A3:A26+A4:A26+A5:A26+A6:A26+A7:A26+A8:A26,1)</f>
        <v>9.85</v>
      </c>
      <c r="H30" s="6">
        <f>E15</f>
        <v>16</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5</v>
      </c>
      <c r="M40" s="13" t="e">
        <f t="shared" si="16"/>
        <v>#DIV/0!</v>
      </c>
      <c r="N40" s="13" t="e">
        <f t="shared" si="17"/>
        <v>#DIV/0!</v>
      </c>
      <c r="O40" s="14"/>
      <c r="P40" s="13" t="e">
        <f t="shared" si="18"/>
        <v>#DIV/0!</v>
      </c>
      <c r="Q40" s="13">
        <f t="shared" si="19"/>
        <v>5</v>
      </c>
      <c r="R40" s="14" t="e">
        <f t="shared" si="20"/>
        <v>#DIV/0!</v>
      </c>
      <c r="S40" s="13" t="e">
        <f t="shared" si="21"/>
        <v>#DIV/0!</v>
      </c>
      <c r="T40" s="13"/>
      <c r="U40" s="13" t="e">
        <f t="shared" si="22"/>
        <v>#DIV/0!</v>
      </c>
      <c r="V40" s="13">
        <f t="shared" si="23"/>
        <v>5</v>
      </c>
      <c r="W40" s="14" t="e">
        <f t="shared" si="24"/>
        <v>#DIV/0!</v>
      </c>
      <c r="X40" s="13" t="e">
        <f t="shared" si="25"/>
        <v>#DIV/0!</v>
      </c>
      <c r="Y40" s="13"/>
      <c r="Z40" s="13" t="e">
        <f t="shared" si="26"/>
        <v>#DIV/0!</v>
      </c>
      <c r="AA40" s="13">
        <f t="shared" si="27"/>
        <v>5</v>
      </c>
      <c r="AB40" s="14" t="e">
        <f t="shared" si="28"/>
        <v>#DIV/0!</v>
      </c>
      <c r="AC40" s="13" t="e">
        <f t="shared" si="29"/>
        <v>#DIV/0!</v>
      </c>
      <c r="AD40" s="13"/>
      <c r="AE40" s="13" t="e">
        <f t="shared" si="30"/>
        <v>#DIV/0!</v>
      </c>
      <c r="AF40" s="13">
        <f t="shared" si="31"/>
        <v>5</v>
      </c>
      <c r="AG40" s="14" t="e">
        <f t="shared" si="32"/>
        <v>#DIV/0!</v>
      </c>
      <c r="AH40" s="13" t="e">
        <f t="shared" si="33"/>
        <v>#DIV/0!</v>
      </c>
      <c r="AI40" s="13"/>
      <c r="AJ40" s="13" t="e">
        <f t="shared" si="34"/>
        <v>#DIV/0!</v>
      </c>
      <c r="AK40" s="13">
        <f t="shared" si="35"/>
        <v>5</v>
      </c>
      <c r="AL40" s="14" t="e">
        <f t="shared" si="36"/>
        <v>#DIV/0!</v>
      </c>
      <c r="AM40" s="13" t="e">
        <f t="shared" si="37"/>
        <v>#DIV/0!</v>
      </c>
      <c r="AN40" s="13"/>
      <c r="AO40" s="13" t="e">
        <f t="shared" si="38"/>
        <v>#DIV/0!</v>
      </c>
      <c r="AP40" s="13">
        <f t="shared" si="39"/>
        <v>5</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6</v>
      </c>
      <c r="M41" s="13" t="e">
        <f t="shared" si="16"/>
        <v>#DIV/0!</v>
      </c>
      <c r="N41" s="13" t="e">
        <f t="shared" si="17"/>
        <v>#DIV/0!</v>
      </c>
      <c r="O41" s="14"/>
      <c r="P41" s="13" t="e">
        <f t="shared" si="18"/>
        <v>#DIV/0!</v>
      </c>
      <c r="Q41" s="13">
        <f t="shared" si="19"/>
        <v>6</v>
      </c>
      <c r="R41" s="14" t="e">
        <f t="shared" si="20"/>
        <v>#DIV/0!</v>
      </c>
      <c r="S41" s="13" t="e">
        <f t="shared" si="21"/>
        <v>#DIV/0!</v>
      </c>
      <c r="T41" s="13"/>
      <c r="U41" s="13" t="e">
        <f t="shared" si="22"/>
        <v>#DIV/0!</v>
      </c>
      <c r="V41" s="13">
        <f t="shared" si="23"/>
        <v>6</v>
      </c>
      <c r="W41" s="14" t="e">
        <f t="shared" si="24"/>
        <v>#DIV/0!</v>
      </c>
      <c r="X41" s="13" t="e">
        <f t="shared" si="25"/>
        <v>#DIV/0!</v>
      </c>
      <c r="Y41" s="13"/>
      <c r="Z41" s="13" t="e">
        <f t="shared" si="26"/>
        <v>#DIV/0!</v>
      </c>
      <c r="AA41" s="13">
        <f t="shared" si="27"/>
        <v>6</v>
      </c>
      <c r="AB41" s="14" t="e">
        <f t="shared" si="28"/>
        <v>#DIV/0!</v>
      </c>
      <c r="AC41" s="13" t="e">
        <f t="shared" si="29"/>
        <v>#DIV/0!</v>
      </c>
      <c r="AD41" s="13"/>
      <c r="AE41" s="13" t="e">
        <f t="shared" si="30"/>
        <v>#DIV/0!</v>
      </c>
      <c r="AF41" s="13">
        <f t="shared" si="31"/>
        <v>6</v>
      </c>
      <c r="AG41" s="14" t="e">
        <f t="shared" si="32"/>
        <v>#DIV/0!</v>
      </c>
      <c r="AH41" s="13" t="e">
        <f t="shared" si="33"/>
        <v>#DIV/0!</v>
      </c>
      <c r="AI41" s="13"/>
      <c r="AJ41" s="13" t="e">
        <f t="shared" si="34"/>
        <v>#DIV/0!</v>
      </c>
      <c r="AK41" s="13">
        <f t="shared" si="35"/>
        <v>6</v>
      </c>
      <c r="AL41" s="14" t="e">
        <f t="shared" si="36"/>
        <v>#DIV/0!</v>
      </c>
      <c r="AM41" s="13" t="e">
        <f t="shared" si="37"/>
        <v>#DIV/0!</v>
      </c>
      <c r="AN41" s="13"/>
      <c r="AO41" s="13" t="e">
        <f t="shared" si="38"/>
        <v>#DIV/0!</v>
      </c>
      <c r="AP41" s="13">
        <f t="shared" si="39"/>
        <v>6</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2.2999999999999998</v>
      </c>
      <c r="C54" s="115">
        <f>_xlfn.AGGREGATE(14,6,A3:A26+A4:A26,1)</f>
        <v>4.3</v>
      </c>
      <c r="D54" s="115">
        <f>_xlfn.AGGREGATE(14,6,A3:A26+A4:A26+A5:A26,1)</f>
        <v>6.05</v>
      </c>
      <c r="E54" s="115">
        <f>_xlfn.AGGREGATE(14,6,A3:A26+A4:A26+A5:A26+A6:A26,1)</f>
        <v>7.1999999999999993</v>
      </c>
      <c r="F54" s="115">
        <f>_xlfn.AGGREGATE(14,6,A3:A26+A4:A26+A5:A26+A6:A26+A7:A26,1)</f>
        <v>8.4499999999999993</v>
      </c>
      <c r="G54" s="115">
        <f>_xlfn.AGGREGATE(14,6,A3:A26+A4:A26+A5:A26+A6:A26+A7:A26+A8:A26,1)</f>
        <v>9.85</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2.2999999999999998</v>
      </c>
      <c r="C71" s="115">
        <f>C54</f>
        <v>4.3</v>
      </c>
      <c r="D71" s="115">
        <f>D54</f>
        <v>6.05</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2.2999999999999998</v>
      </c>
      <c r="C82" s="115">
        <f>_xlfn.AGGREGATE(14,6,A3:A26+A4:A26,1)</f>
        <v>4.3</v>
      </c>
      <c r="D82" s="115">
        <f>_xlfn.AGGREGATE(14,6,A3:A26+A4:A26+A5:A26,1)</f>
        <v>6.05</v>
      </c>
      <c r="E82" s="115">
        <f>_xlfn.AGGREGATE(14,6,A3:A26+A4:A26+A5:A26+A6:A26,1)</f>
        <v>7.1999999999999993</v>
      </c>
      <c r="F82" s="115">
        <f>_xlfn.AGGREGATE(14,6,A3:A26+A4:A26+A5:A26+A6:A26+A7:A26,1)</f>
        <v>8.4499999999999993</v>
      </c>
      <c r="G82" s="115">
        <f>_xlfn.AGGREGATE(14,6,A3:A26+A4:A26+A5:A26+A6:A26+A7:A26+A8:A26,1)</f>
        <v>9.85</v>
      </c>
      <c r="H82" s="6">
        <f>E15</f>
        <v>16</v>
      </c>
      <c r="I82" s="6">
        <f>F27</f>
        <v>18.850010000000001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82C7-99FB-4922-A7FD-00BB664ACD3D}">
  <sheetPr codeName="Sheet1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2</v>
      </c>
      <c r="AH1" s="13">
        <v>6</v>
      </c>
      <c r="AI1" s="13">
        <v>12</v>
      </c>
      <c r="AJ1" s="13">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5</v>
      </c>
      <c r="AI2" s="13">
        <v>12</v>
      </c>
      <c r="AJ2" s="13">
        <v>12</v>
      </c>
    </row>
    <row r="3" spans="1:36">
      <c r="A3" s="2">
        <v>1.7</v>
      </c>
      <c r="E3" s="2">
        <v>1.7</v>
      </c>
      <c r="F3" s="2">
        <v>1.7</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4</v>
      </c>
      <c r="AI3" s="13">
        <v>12</v>
      </c>
      <c r="AJ3" s="13">
        <v>12</v>
      </c>
    </row>
    <row r="4" spans="1:36">
      <c r="A4" s="2">
        <v>1.8</v>
      </c>
      <c r="E4" s="2">
        <v>1.8</v>
      </c>
      <c r="F4" s="2">
        <v>1.8</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2</v>
      </c>
      <c r="AI4" s="13">
        <v>6</v>
      </c>
      <c r="AJ4" s="13">
        <v>6</v>
      </c>
    </row>
    <row r="5" spans="1:36">
      <c r="A5" s="2">
        <v>1.1000000000000001</v>
      </c>
      <c r="D5" s="2">
        <v>1.05</v>
      </c>
      <c r="E5" s="2">
        <v>1.1000000000000001</v>
      </c>
      <c r="F5" s="2">
        <v>1.1000000000000001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1</v>
      </c>
      <c r="AI5" s="13">
        <v>5</v>
      </c>
      <c r="AJ5" s="13">
        <v>5</v>
      </c>
    </row>
    <row r="6" spans="1:36">
      <c r="A6" s="2">
        <v>1.05</v>
      </c>
      <c r="D6" s="2">
        <v>0.6</v>
      </c>
      <c r="E6" s="2">
        <v>1.05</v>
      </c>
      <c r="F6" s="2">
        <v>1.05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3</v>
      </c>
      <c r="AI6" s="13">
        <v>4</v>
      </c>
      <c r="AJ6" s="13">
        <v>4</v>
      </c>
    </row>
    <row r="7" spans="1:36">
      <c r="A7" s="2">
        <v>0.6</v>
      </c>
      <c r="B7" s="2">
        <v>2.2000000000000002</v>
      </c>
      <c r="C7" s="2">
        <v>2.2000000000000002</v>
      </c>
      <c r="D7" s="2">
        <v>0.05</v>
      </c>
      <c r="E7" s="2">
        <v>0.6</v>
      </c>
      <c r="F7" s="2">
        <v>0.6</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2</v>
      </c>
      <c r="AJ7" s="13">
        <v>2</v>
      </c>
    </row>
    <row r="8" spans="1:36">
      <c r="A8" s="2">
        <v>0.05</v>
      </c>
      <c r="B8" s="2">
        <v>4.7</v>
      </c>
      <c r="C8" s="2">
        <v>4.7</v>
      </c>
      <c r="D8" s="2">
        <v>2.2000000000000002</v>
      </c>
      <c r="E8" s="2">
        <v>0.05</v>
      </c>
      <c r="F8" s="2">
        <v>0.05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v>
      </c>
      <c r="AJ8" s="13">
        <v>1</v>
      </c>
    </row>
    <row r="9" spans="1:36">
      <c r="A9" s="2">
        <v>2.2000000000000002</v>
      </c>
      <c r="B9" s="6">
        <f>SUM(B7:B8)</f>
        <v>6.9</v>
      </c>
      <c r="C9" s="2">
        <v>0.75</v>
      </c>
      <c r="D9" s="2">
        <v>4.7</v>
      </c>
      <c r="E9" s="2">
        <v>2.2000000000000002</v>
      </c>
      <c r="F9" s="2">
        <v>2.2000000000000002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3</v>
      </c>
      <c r="AJ9" s="13">
        <v>3</v>
      </c>
    </row>
    <row r="10" spans="1:36">
      <c r="A10" s="2">
        <v>4.7</v>
      </c>
      <c r="B10" s="115"/>
      <c r="C10" s="6">
        <f>SUM(C7:C9)</f>
        <v>7.65</v>
      </c>
      <c r="D10" s="2">
        <v>0.75</v>
      </c>
      <c r="E10" s="2">
        <v>4.7</v>
      </c>
      <c r="F10" s="2">
        <v>4.7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12</v>
      </c>
    </row>
    <row r="11" spans="1:36">
      <c r="A11" s="2">
        <v>0.75</v>
      </c>
      <c r="B11" s="115"/>
      <c r="C11" s="115"/>
      <c r="D11" s="6">
        <f>SUM(D5:D10)</f>
        <v>9.3500000000000014</v>
      </c>
      <c r="E11" s="2">
        <v>0.75</v>
      </c>
      <c r="F11" s="2">
        <v>0.75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2">
        <v>0.25</v>
      </c>
      <c r="B12" s="115"/>
      <c r="C12" s="115"/>
      <c r="D12" s="115"/>
      <c r="E12" s="2">
        <v>0.25</v>
      </c>
      <c r="F12" s="2">
        <v>0.25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2">
        <v>0.35</v>
      </c>
      <c r="B13" s="115"/>
      <c r="C13" s="115"/>
      <c r="D13" s="115"/>
      <c r="E13" s="2">
        <v>0.35</v>
      </c>
      <c r="F13" s="2">
        <v>0.35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24</v>
      </c>
    </row>
    <row r="14" spans="1:36">
      <c r="A14" s="2">
        <v>0.05</v>
      </c>
      <c r="B14" s="115"/>
      <c r="C14" s="115"/>
      <c r="D14" s="115"/>
      <c r="E14" s="2">
        <v>0.05</v>
      </c>
      <c r="F14" s="2">
        <v>0.05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24</v>
      </c>
    </row>
    <row r="15" spans="1:36">
      <c r="A15" s="2">
        <v>0.15</v>
      </c>
      <c r="B15" s="115"/>
      <c r="C15" s="115"/>
      <c r="D15" s="115"/>
      <c r="E15" s="6">
        <f>SUM(E3:E14)</f>
        <v>14.6</v>
      </c>
      <c r="F15" s="2">
        <v>0.15</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24</v>
      </c>
    </row>
    <row r="16" spans="1:36">
      <c r="A16" s="2">
        <v>0.2</v>
      </c>
      <c r="F16" s="2">
        <v>0.2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24</v>
      </c>
    </row>
    <row r="17" spans="1:44">
      <c r="A17" s="2">
        <v>0.15</v>
      </c>
      <c r="F17" s="2">
        <v>0.15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24</v>
      </c>
    </row>
    <row r="18" spans="1:44">
      <c r="A18" s="2">
        <v>0.2</v>
      </c>
      <c r="F18" s="2">
        <v>0.2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2">
        <v>0.35</v>
      </c>
      <c r="F19" s="2">
        <v>0.35</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2">
        <v>0.4</v>
      </c>
      <c r="F20" s="2">
        <v>0.4</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2">
        <v>0.25</v>
      </c>
      <c r="F21" s="2">
        <v>0.25</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2">
        <v>0.35</v>
      </c>
      <c r="F22" s="2">
        <v>0.35</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2">
        <v>0.4</v>
      </c>
      <c r="F23" s="2">
        <v>0.4</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0.4</v>
      </c>
      <c r="F24" s="2">
        <v>0.4</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1.2</v>
      </c>
      <c r="F25" s="2">
        <v>1.2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0.4</v>
      </c>
      <c r="F26" s="2">
        <v>0.4</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19.050009999999993</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4.7</v>
      </c>
      <c r="C30" s="115">
        <f>_xlfn.AGGREGATE(14,6,A3:A26+A4:A26,1)</f>
        <v>6.9</v>
      </c>
      <c r="D30" s="115">
        <f>_xlfn.AGGREGATE(14,6,A3:A26+A4:A26+A5:A26,1)</f>
        <v>7.65</v>
      </c>
      <c r="E30" s="115">
        <f>_xlfn.AGGREGATE(14,6,A3:A26+A4:A26+A5:A26+A6:A26,1)</f>
        <v>7.9</v>
      </c>
      <c r="F30" s="115">
        <f>_xlfn.AGGREGATE(14,6,A3:A26+A4:A26+A5:A26+A6:A26+A7:A26,1)</f>
        <v>8.6000000000000014</v>
      </c>
      <c r="G30" s="115">
        <f>_xlfn.AGGREGATE(14,6,A3:A26+A4:A26+A5:A26+A6:A26+A7:A26+A8:A26,1)</f>
        <v>9.6999999999999993</v>
      </c>
      <c r="H30" s="6">
        <f>E15</f>
        <v>14.6</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6</v>
      </c>
      <c r="M35" s="13" t="e">
        <f t="shared" si="16"/>
        <v>#DIV/0!</v>
      </c>
      <c r="N35" s="13" t="e">
        <f t="shared" si="17"/>
        <v>#DIV/0!</v>
      </c>
      <c r="O35" s="14"/>
      <c r="P35" s="13" t="e">
        <f t="shared" si="18"/>
        <v>#DIV/0!</v>
      </c>
      <c r="Q35" s="13">
        <f t="shared" si="19"/>
        <v>6</v>
      </c>
      <c r="R35" s="14" t="e">
        <f t="shared" si="20"/>
        <v>#DIV/0!</v>
      </c>
      <c r="S35" s="13" t="e">
        <f t="shared" si="21"/>
        <v>#DIV/0!</v>
      </c>
      <c r="T35" s="13"/>
      <c r="U35" s="13" t="e">
        <f t="shared" si="22"/>
        <v>#DIV/0!</v>
      </c>
      <c r="V35" s="13">
        <f t="shared" si="23"/>
        <v>6</v>
      </c>
      <c r="W35" s="14" t="e">
        <f t="shared" si="24"/>
        <v>#DIV/0!</v>
      </c>
      <c r="X35" s="13" t="e">
        <f t="shared" si="25"/>
        <v>#DIV/0!</v>
      </c>
      <c r="Y35" s="13"/>
      <c r="Z35" s="13" t="e">
        <f t="shared" si="26"/>
        <v>#DIV/0!</v>
      </c>
      <c r="AA35" s="13">
        <f t="shared" si="27"/>
        <v>6</v>
      </c>
      <c r="AB35" s="14" t="e">
        <f t="shared" si="28"/>
        <v>#DIV/0!</v>
      </c>
      <c r="AC35" s="13" t="e">
        <f t="shared" si="29"/>
        <v>#DIV/0!</v>
      </c>
      <c r="AD35" s="13"/>
      <c r="AE35" s="13" t="e">
        <f t="shared" si="30"/>
        <v>#DIV/0!</v>
      </c>
      <c r="AF35" s="13">
        <f t="shared" si="31"/>
        <v>6</v>
      </c>
      <c r="AG35" s="14" t="e">
        <f t="shared" si="32"/>
        <v>#DIV/0!</v>
      </c>
      <c r="AH35" s="13" t="e">
        <f t="shared" si="33"/>
        <v>#DIV/0!</v>
      </c>
      <c r="AI35" s="13"/>
      <c r="AJ35" s="13" t="e">
        <f t="shared" si="34"/>
        <v>#DIV/0!</v>
      </c>
      <c r="AK35" s="13">
        <f t="shared" si="35"/>
        <v>6</v>
      </c>
      <c r="AL35" s="14" t="e">
        <f t="shared" si="36"/>
        <v>#DIV/0!</v>
      </c>
      <c r="AM35" s="13" t="e">
        <f t="shared" si="37"/>
        <v>#DIV/0!</v>
      </c>
      <c r="AN35" s="13"/>
      <c r="AO35" s="13" t="e">
        <f t="shared" si="38"/>
        <v>#DIV/0!</v>
      </c>
      <c r="AP35" s="13">
        <f t="shared" si="39"/>
        <v>6</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4.7</v>
      </c>
      <c r="C54" s="115">
        <f>_xlfn.AGGREGATE(14,6,A3:A26+A4:A26,1)</f>
        <v>6.9</v>
      </c>
      <c r="D54" s="115">
        <f>_xlfn.AGGREGATE(14,6,A3:A26+A4:A26+A5:A26,1)</f>
        <v>7.65</v>
      </c>
      <c r="E54" s="115">
        <f>_xlfn.AGGREGATE(14,6,A3:A26+A4:A26+A5:A26+A6:A26,1)</f>
        <v>7.9</v>
      </c>
      <c r="F54" s="115">
        <f>_xlfn.AGGREGATE(14,6,A3:A26+A4:A26+A5:A26+A6:A26+A7:A26,1)</f>
        <v>8.6000000000000014</v>
      </c>
      <c r="G54" s="115">
        <f>_xlfn.AGGREGATE(14,6,A3:A26+A4:A26+A5:A26+A6:A26+A7:A26+A8:A26,1)</f>
        <v>9.6999999999999993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3</v>
      </c>
      <c r="M59" s="13" t="e">
        <f t="shared" si="51"/>
        <v>#DIV/0!</v>
      </c>
      <c r="N59" s="13" t="e">
        <f t="shared" si="52"/>
        <v>#DIV/0!</v>
      </c>
      <c r="O59" s="115"/>
      <c r="P59" s="13" t="e">
        <f t="shared" si="53"/>
        <v>#DIV/0!</v>
      </c>
      <c r="Q59" s="13">
        <f t="shared" si="54"/>
        <v>3</v>
      </c>
      <c r="R59" s="13" t="e">
        <f t="shared" si="55"/>
        <v>#DIV/0!</v>
      </c>
      <c r="S59" s="13" t="e">
        <f t="shared" si="56"/>
        <v>#DIV/0!</v>
      </c>
      <c r="T59" s="115"/>
      <c r="U59" s="13" t="e">
        <f t="shared" si="57"/>
        <v>#DIV/0!</v>
      </c>
      <c r="V59" s="13">
        <f t="shared" si="58"/>
        <v>3</v>
      </c>
      <c r="W59" s="13" t="e">
        <f t="shared" si="59"/>
        <v>#DIV/0!</v>
      </c>
      <c r="X59" s="13" t="e">
        <f t="shared" si="60"/>
        <v>#DIV/0!</v>
      </c>
      <c r="Y59" s="115"/>
      <c r="Z59" s="13" t="e">
        <f t="shared" si="61"/>
        <v>#DIV/0!</v>
      </c>
      <c r="AA59" s="13">
        <f t="shared" si="62"/>
        <v>3</v>
      </c>
      <c r="AB59" s="13" t="e">
        <f t="shared" si="63"/>
        <v>#DIV/0!</v>
      </c>
      <c r="AC59" s="13" t="e">
        <f t="shared" si="64"/>
        <v>#DIV/0!</v>
      </c>
      <c r="AD59" s="115"/>
      <c r="AE59" s="13" t="e">
        <f t="shared" si="65"/>
        <v>#DIV/0!</v>
      </c>
      <c r="AF59" s="13">
        <f t="shared" si="66"/>
        <v>3</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4.7</v>
      </c>
      <c r="C71" s="115">
        <f>C54</f>
        <v>6.9</v>
      </c>
      <c r="D71" s="115">
        <f>D54</f>
        <v>7.65</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4.7</v>
      </c>
      <c r="C82" s="115">
        <f>_xlfn.AGGREGATE(14,6,A3:A26+A4:A26,1)</f>
        <v>6.9</v>
      </c>
      <c r="D82" s="115">
        <f>_xlfn.AGGREGATE(14,6,A3:A26+A4:A26+A5:A26,1)</f>
        <v>7.65</v>
      </c>
      <c r="E82" s="115">
        <f>_xlfn.AGGREGATE(14,6,A3:A26+A4:A26+A5:A26+A6:A26,1)</f>
        <v>7.9</v>
      </c>
      <c r="F82" s="115">
        <f>_xlfn.AGGREGATE(14,6,A3:A26+A4:A26+A5:A26+A6:A26+A7:A26,1)</f>
        <v>8.6000000000000014</v>
      </c>
      <c r="G82" s="115">
        <f>_xlfn.AGGREGATE(14,6,A3:A26+A4:A26+A5:A26+A6:A26+A7:A26+A8:A26,1)</f>
        <v>9.6999999999999993</v>
      </c>
      <c r="H82" s="6">
        <f>E15</f>
        <v>14.6</v>
      </c>
      <c r="I82" s="6">
        <f>F27</f>
        <v>19.050009999999993</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6</v>
      </c>
      <c r="M87" s="13" t="e">
        <f t="shared" si="91"/>
        <v>#DIV/0!</v>
      </c>
      <c r="N87" s="13" t="e">
        <f t="shared" si="92"/>
        <v>#DIV/0!</v>
      </c>
      <c r="O87" s="14"/>
      <c r="P87" s="13" t="e">
        <f t="shared" si="93"/>
        <v>#DIV/0!</v>
      </c>
      <c r="Q87" s="13">
        <f t="shared" si="94"/>
        <v>6</v>
      </c>
      <c r="R87" s="13" t="e">
        <f t="shared" si="95"/>
        <v>#DIV/0!</v>
      </c>
      <c r="S87" s="13" t="e">
        <f t="shared" si="96"/>
        <v>#DIV/0!</v>
      </c>
      <c r="T87" s="13"/>
      <c r="U87" s="13" t="e">
        <f t="shared" si="97"/>
        <v>#DIV/0!</v>
      </c>
      <c r="V87" s="13">
        <f t="shared" si="98"/>
        <v>6</v>
      </c>
      <c r="W87" s="13" t="e">
        <f t="shared" si="99"/>
        <v>#DIV/0!</v>
      </c>
      <c r="X87" s="13" t="e">
        <f t="shared" si="100"/>
        <v>#DIV/0!</v>
      </c>
      <c r="Y87" s="13"/>
      <c r="Z87" s="13" t="e">
        <f t="shared" si="101"/>
        <v>#DIV/0!</v>
      </c>
      <c r="AA87" s="13">
        <f t="shared" si="102"/>
        <v>6</v>
      </c>
      <c r="AB87" s="13" t="e">
        <f t="shared" si="103"/>
        <v>#DIV/0!</v>
      </c>
      <c r="AC87" s="13" t="e">
        <f t="shared" si="104"/>
        <v>#DIV/0!</v>
      </c>
      <c r="AD87" s="13"/>
      <c r="AE87" s="13" t="e">
        <f t="shared" si="105"/>
        <v>#DIV/0!</v>
      </c>
      <c r="AF87" s="13">
        <f t="shared" si="106"/>
        <v>6</v>
      </c>
      <c r="AG87" s="13" t="e">
        <f t="shared" si="107"/>
        <v>#DIV/0!</v>
      </c>
      <c r="AH87" s="13" t="e">
        <f t="shared" si="108"/>
        <v>#DIV/0!</v>
      </c>
      <c r="AI87" s="13"/>
      <c r="AJ87" s="13" t="e">
        <f t="shared" si="109"/>
        <v>#DIV/0!</v>
      </c>
      <c r="AK87" s="13">
        <f t="shared" si="110"/>
        <v>6</v>
      </c>
      <c r="AL87" s="13" t="e">
        <f t="shared" si="111"/>
        <v>#DIV/0!</v>
      </c>
      <c r="AM87" s="13" t="e">
        <f t="shared" si="112"/>
        <v>#DIV/0!</v>
      </c>
      <c r="AN87" s="13"/>
      <c r="AO87" s="13" t="e">
        <f t="shared" si="113"/>
        <v>#DIV/0!</v>
      </c>
      <c r="AP87" s="13">
        <f t="shared" si="114"/>
        <v>6</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5</v>
      </c>
      <c r="M88" s="13" t="e">
        <f t="shared" si="91"/>
        <v>#DIV/0!</v>
      </c>
      <c r="N88" s="13" t="e">
        <f t="shared" si="92"/>
        <v>#DIV/0!</v>
      </c>
      <c r="O88" s="14"/>
      <c r="P88" s="13" t="e">
        <f t="shared" si="93"/>
        <v>#DIV/0!</v>
      </c>
      <c r="Q88" s="13">
        <f t="shared" si="94"/>
        <v>5</v>
      </c>
      <c r="R88" s="13" t="e">
        <f t="shared" si="95"/>
        <v>#DIV/0!</v>
      </c>
      <c r="S88" s="13" t="e">
        <f t="shared" si="96"/>
        <v>#DIV/0!</v>
      </c>
      <c r="T88" s="13"/>
      <c r="U88" s="13" t="e">
        <f t="shared" si="97"/>
        <v>#DIV/0!</v>
      </c>
      <c r="V88" s="13">
        <f t="shared" si="98"/>
        <v>5</v>
      </c>
      <c r="W88" s="13" t="e">
        <f t="shared" si="99"/>
        <v>#DIV/0!</v>
      </c>
      <c r="X88" s="13" t="e">
        <f t="shared" si="100"/>
        <v>#DIV/0!</v>
      </c>
      <c r="Y88" s="13"/>
      <c r="Z88" s="13" t="e">
        <f t="shared" si="101"/>
        <v>#DIV/0!</v>
      </c>
      <c r="AA88" s="13">
        <f t="shared" si="102"/>
        <v>5</v>
      </c>
      <c r="AB88" s="13" t="e">
        <f t="shared" si="103"/>
        <v>#DIV/0!</v>
      </c>
      <c r="AC88" s="13" t="e">
        <f t="shared" si="104"/>
        <v>#DIV/0!</v>
      </c>
      <c r="AD88" s="13"/>
      <c r="AE88" s="13" t="e">
        <f t="shared" si="105"/>
        <v>#DIV/0!</v>
      </c>
      <c r="AF88" s="13">
        <f t="shared" si="106"/>
        <v>5</v>
      </c>
      <c r="AG88" s="13" t="e">
        <f t="shared" si="107"/>
        <v>#DIV/0!</v>
      </c>
      <c r="AH88" s="13" t="e">
        <f t="shared" si="108"/>
        <v>#DIV/0!</v>
      </c>
      <c r="AI88" s="13"/>
      <c r="AJ88" s="13" t="e">
        <f t="shared" si="109"/>
        <v>#DIV/0!</v>
      </c>
      <c r="AK88" s="13">
        <f t="shared" si="110"/>
        <v>5</v>
      </c>
      <c r="AL88" s="13" t="e">
        <f t="shared" si="111"/>
        <v>#DIV/0!</v>
      </c>
      <c r="AM88" s="13" t="e">
        <f t="shared" si="112"/>
        <v>#DIV/0!</v>
      </c>
      <c r="AN88" s="13"/>
      <c r="AO88" s="13" t="e">
        <f t="shared" si="113"/>
        <v>#DIV/0!</v>
      </c>
      <c r="AP88" s="13">
        <f t="shared" si="114"/>
        <v>5</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4</v>
      </c>
      <c r="M89" s="13" t="e">
        <f t="shared" si="91"/>
        <v>#DIV/0!</v>
      </c>
      <c r="N89" s="13" t="e">
        <f t="shared" si="92"/>
        <v>#DIV/0!</v>
      </c>
      <c r="O89" s="14"/>
      <c r="P89" s="13" t="e">
        <f t="shared" si="93"/>
        <v>#DIV/0!</v>
      </c>
      <c r="Q89" s="13">
        <f t="shared" si="94"/>
        <v>4</v>
      </c>
      <c r="R89" s="13" t="e">
        <f t="shared" si="95"/>
        <v>#DIV/0!</v>
      </c>
      <c r="S89" s="13" t="e">
        <f t="shared" si="96"/>
        <v>#DIV/0!</v>
      </c>
      <c r="T89" s="13"/>
      <c r="U89" s="13" t="e">
        <f t="shared" si="97"/>
        <v>#DIV/0!</v>
      </c>
      <c r="V89" s="13">
        <f t="shared" si="98"/>
        <v>4</v>
      </c>
      <c r="W89" s="13" t="e">
        <f t="shared" si="99"/>
        <v>#DIV/0!</v>
      </c>
      <c r="X89" s="13" t="e">
        <f t="shared" si="100"/>
        <v>#DIV/0!</v>
      </c>
      <c r="Y89" s="13"/>
      <c r="Z89" s="13" t="e">
        <f t="shared" si="101"/>
        <v>#DIV/0!</v>
      </c>
      <c r="AA89" s="13">
        <f t="shared" si="102"/>
        <v>4</v>
      </c>
      <c r="AB89" s="13" t="e">
        <f t="shared" si="103"/>
        <v>#DIV/0!</v>
      </c>
      <c r="AC89" s="13" t="e">
        <f t="shared" si="104"/>
        <v>#DIV/0!</v>
      </c>
      <c r="AD89" s="13"/>
      <c r="AE89" s="13" t="e">
        <f t="shared" si="105"/>
        <v>#DIV/0!</v>
      </c>
      <c r="AF89" s="13">
        <f t="shared" si="106"/>
        <v>4</v>
      </c>
      <c r="AG89" s="13" t="e">
        <f t="shared" si="107"/>
        <v>#DIV/0!</v>
      </c>
      <c r="AH89" s="13" t="e">
        <f t="shared" si="108"/>
        <v>#DIV/0!</v>
      </c>
      <c r="AI89" s="13"/>
      <c r="AJ89" s="13" t="e">
        <f t="shared" si="109"/>
        <v>#DIV/0!</v>
      </c>
      <c r="AK89" s="13">
        <f t="shared" si="110"/>
        <v>4</v>
      </c>
      <c r="AL89" s="13" t="e">
        <f t="shared" si="111"/>
        <v>#DIV/0!</v>
      </c>
      <c r="AM89" s="13" t="e">
        <f t="shared" si="112"/>
        <v>#DIV/0!</v>
      </c>
      <c r="AN89" s="13"/>
      <c r="AO89" s="13" t="e">
        <f t="shared" si="113"/>
        <v>#DIV/0!</v>
      </c>
      <c r="AP89" s="13">
        <f t="shared" si="114"/>
        <v>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v>
      </c>
      <c r="M90" s="13" t="e">
        <f t="shared" si="91"/>
        <v>#DIV/0!</v>
      </c>
      <c r="N90" s="13" t="e">
        <f t="shared" si="92"/>
        <v>#DIV/0!</v>
      </c>
      <c r="O90" s="14"/>
      <c r="P90" s="13" t="e">
        <f t="shared" si="93"/>
        <v>#DIV/0!</v>
      </c>
      <c r="Q90" s="13">
        <f t="shared" si="94"/>
        <v>2</v>
      </c>
      <c r="R90" s="13" t="e">
        <f t="shared" si="95"/>
        <v>#DIV/0!</v>
      </c>
      <c r="S90" s="13" t="e">
        <f t="shared" si="96"/>
        <v>#DIV/0!</v>
      </c>
      <c r="T90" s="13"/>
      <c r="U90" s="13" t="e">
        <f t="shared" si="97"/>
        <v>#DIV/0!</v>
      </c>
      <c r="V90" s="13">
        <f t="shared" si="98"/>
        <v>2</v>
      </c>
      <c r="W90" s="13" t="e">
        <f t="shared" si="99"/>
        <v>#DIV/0!</v>
      </c>
      <c r="X90" s="13" t="e">
        <f t="shared" si="100"/>
        <v>#DIV/0!</v>
      </c>
      <c r="Y90" s="13"/>
      <c r="Z90" s="13" t="e">
        <f t="shared" si="101"/>
        <v>#DIV/0!</v>
      </c>
      <c r="AA90" s="13">
        <f t="shared" si="102"/>
        <v>2</v>
      </c>
      <c r="AB90" s="13" t="e">
        <f t="shared" si="103"/>
        <v>#DIV/0!</v>
      </c>
      <c r="AC90" s="13" t="e">
        <f t="shared" si="104"/>
        <v>#DIV/0!</v>
      </c>
      <c r="AD90" s="13"/>
      <c r="AE90" s="13" t="e">
        <f t="shared" si="105"/>
        <v>#DIV/0!</v>
      </c>
      <c r="AF90" s="13">
        <f t="shared" si="106"/>
        <v>2</v>
      </c>
      <c r="AG90" s="13" t="e">
        <f t="shared" si="107"/>
        <v>#DIV/0!</v>
      </c>
      <c r="AH90" s="13" t="e">
        <f t="shared" si="108"/>
        <v>#DIV/0!</v>
      </c>
      <c r="AI90" s="13"/>
      <c r="AJ90" s="13" t="e">
        <f t="shared" si="109"/>
        <v>#DIV/0!</v>
      </c>
      <c r="AK90" s="13">
        <f t="shared" si="110"/>
        <v>2</v>
      </c>
      <c r="AL90" s="13" t="e">
        <f t="shared" si="111"/>
        <v>#DIV/0!</v>
      </c>
      <c r="AM90" s="13" t="e">
        <f t="shared" si="112"/>
        <v>#DIV/0!</v>
      </c>
      <c r="AN90" s="13"/>
      <c r="AO90" s="13" t="e">
        <f t="shared" si="113"/>
        <v>#DIV/0!</v>
      </c>
      <c r="AP90" s="13">
        <f t="shared" si="114"/>
        <v>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3</v>
      </c>
      <c r="M92" s="13" t="e">
        <f t="shared" si="91"/>
        <v>#DIV/0!</v>
      </c>
      <c r="N92" s="13" t="e">
        <f t="shared" si="92"/>
        <v>#DIV/0!</v>
      </c>
      <c r="O92" s="14"/>
      <c r="P92" s="13" t="e">
        <f t="shared" si="93"/>
        <v>#DIV/0!</v>
      </c>
      <c r="Q92" s="13">
        <f t="shared" si="94"/>
        <v>3</v>
      </c>
      <c r="R92" s="13" t="e">
        <f t="shared" si="95"/>
        <v>#DIV/0!</v>
      </c>
      <c r="S92" s="13" t="e">
        <f t="shared" si="96"/>
        <v>#DIV/0!</v>
      </c>
      <c r="T92" s="13"/>
      <c r="U92" s="13" t="e">
        <f t="shared" si="97"/>
        <v>#DIV/0!</v>
      </c>
      <c r="V92" s="13">
        <f t="shared" si="98"/>
        <v>3</v>
      </c>
      <c r="W92" s="13" t="e">
        <f t="shared" si="99"/>
        <v>#DIV/0!</v>
      </c>
      <c r="X92" s="13" t="e">
        <f t="shared" si="100"/>
        <v>#DIV/0!</v>
      </c>
      <c r="Y92" s="13"/>
      <c r="Z92" s="13" t="e">
        <f t="shared" si="101"/>
        <v>#DIV/0!</v>
      </c>
      <c r="AA92" s="13">
        <f t="shared" si="102"/>
        <v>3</v>
      </c>
      <c r="AB92" s="13" t="e">
        <f t="shared" si="103"/>
        <v>#DIV/0!</v>
      </c>
      <c r="AC92" s="13" t="e">
        <f t="shared" si="104"/>
        <v>#DIV/0!</v>
      </c>
      <c r="AD92" s="13"/>
      <c r="AE92" s="13" t="e">
        <f t="shared" si="105"/>
        <v>#DIV/0!</v>
      </c>
      <c r="AF92" s="13">
        <f t="shared" si="106"/>
        <v>3</v>
      </c>
      <c r="AG92" s="13" t="e">
        <f t="shared" si="107"/>
        <v>#DIV/0!</v>
      </c>
      <c r="AH92" s="13" t="e">
        <f t="shared" si="108"/>
        <v>#DIV/0!</v>
      </c>
      <c r="AI92" s="13"/>
      <c r="AJ92" s="13" t="e">
        <f t="shared" si="109"/>
        <v>#DIV/0!</v>
      </c>
      <c r="AK92" s="13">
        <f t="shared" si="110"/>
        <v>3</v>
      </c>
      <c r="AL92" s="13" t="e">
        <f t="shared" si="111"/>
        <v>#DIV/0!</v>
      </c>
      <c r="AM92" s="13" t="e">
        <f t="shared" si="112"/>
        <v>#DIV/0!</v>
      </c>
      <c r="AN92" s="13"/>
      <c r="AO92" s="13" t="e">
        <f t="shared" si="113"/>
        <v>#DIV/0!</v>
      </c>
      <c r="AP92" s="13">
        <f t="shared" si="114"/>
        <v>3</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DEE6-6558-4386-9353-9BE83D1A5093}">
  <sheetPr codeName="Sheet13"/>
  <dimension ref="B1:AA102"/>
  <sheetViews>
    <sheetView topLeftCell="F1" workbookViewId="0">
      <selection activeCell="M8" sqref="M8"/>
    </sheetView>
  </sheetViews>
  <sheetFormatPr defaultRowHeight="15"/>
  <cols>
    <col min="7" max="8" width="9.140625" customWidth="1"/>
    <col min="12" max="15" width="9.140625" customWidth="1"/>
    <col min="16" max="17" width="9.140625" style="4"/>
  </cols>
  <sheetData>
    <row r="1" spans="2:27">
      <c r="C1" s="13">
        <v>1</v>
      </c>
      <c r="D1" s="16">
        <v>2</v>
      </c>
      <c r="E1" s="16">
        <v>3</v>
      </c>
      <c r="F1" s="16">
        <v>4</v>
      </c>
      <c r="G1" s="16">
        <v>5</v>
      </c>
      <c r="H1" s="16">
        <v>6</v>
      </c>
      <c r="I1" s="16">
        <v>12</v>
      </c>
      <c r="J1" s="16">
        <v>24</v>
      </c>
      <c r="P1" s="119" t="s">
        <v>1</v>
      </c>
      <c r="Q1" s="119"/>
      <c r="R1" s="119" t="s">
        <v>2</v>
      </c>
      <c r="S1" s="119"/>
      <c r="T1" s="119" t="s">
        <v>3</v>
      </c>
      <c r="U1" s="119"/>
      <c r="V1" s="119" t="s">
        <v>4</v>
      </c>
      <c r="W1" s="119"/>
      <c r="X1" s="119" t="s">
        <v>5</v>
      </c>
      <c r="Y1" s="119"/>
      <c r="Z1" s="119" t="s">
        <v>6</v>
      </c>
      <c r="AA1" s="119"/>
    </row>
    <row r="2" spans="2:27">
      <c r="B2" t="s">
        <v>9</v>
      </c>
      <c r="C2" s="13">
        <f>'Storm Specific Dist'!C6</f>
        <v>0</v>
      </c>
      <c r="D2" s="13">
        <f>'Storm Specific Dist'!D6</f>
        <v>0</v>
      </c>
      <c r="E2" s="13">
        <f>'Storm Specific Dist'!E6</f>
        <v>0</v>
      </c>
      <c r="F2" s="13">
        <f>'Storm Specific Dist'!F6</f>
        <v>0</v>
      </c>
      <c r="G2" s="13">
        <f>'Storm Specific Dist'!G6</f>
        <v>0</v>
      </c>
      <c r="H2" s="13">
        <f>'Storm Specific Dist'!H6</f>
        <v>0</v>
      </c>
      <c r="I2" s="13">
        <f>'Storm Specific Dist'!I6</f>
        <v>0</v>
      </c>
      <c r="J2" s="13">
        <f>'Storm Specific Dist'!J6</f>
        <v>0</v>
      </c>
      <c r="K2" s="115" t="s">
        <v>1</v>
      </c>
      <c r="M2" t="s">
        <v>10</v>
      </c>
      <c r="N2" t="s">
        <v>9</v>
      </c>
      <c r="O2" t="s">
        <v>11</v>
      </c>
      <c r="P2" s="119" t="str">
        <f>D10</f>
        <v>1344_1</v>
      </c>
      <c r="Q2" s="119"/>
      <c r="R2" s="119" t="str">
        <f>D13</f>
        <v>1536_1</v>
      </c>
      <c r="S2" s="119"/>
      <c r="T2" s="119" t="str">
        <f>D16</f>
        <v>1344_1</v>
      </c>
      <c r="U2" s="119"/>
      <c r="V2" s="119" t="str">
        <f>D22</f>
        <v>1681_5</v>
      </c>
      <c r="W2" s="119"/>
      <c r="X2" s="119" t="str">
        <f>D28</f>
        <v>1681_1</v>
      </c>
      <c r="Y2" s="119"/>
      <c r="Z2" s="119" t="str">
        <f>D34</f>
        <v>1226_1</v>
      </c>
      <c r="AA2" s="119"/>
    </row>
    <row r="3" spans="2:27">
      <c r="B3" t="s">
        <v>10</v>
      </c>
      <c r="C3" s="13">
        <f>'Storm Specific Dist'!C7</f>
        <v>0</v>
      </c>
      <c r="D3" s="13">
        <f>'Storm Specific Dist'!D7</f>
        <v>0</v>
      </c>
      <c r="E3" s="13">
        <f>'Storm Specific Dist'!E7</f>
        <v>0</v>
      </c>
      <c r="F3" s="13">
        <f>'Storm Specific Dist'!F7</f>
        <v>0</v>
      </c>
      <c r="G3" s="13">
        <f>'Storm Specific Dist'!G7</f>
        <v>0</v>
      </c>
      <c r="H3" s="13">
        <f>'Storm Specific Dist'!H7</f>
        <v>0</v>
      </c>
      <c r="I3" s="13">
        <f>'Storm Specific Dist'!I7</f>
        <v>0</v>
      </c>
      <c r="J3" s="13">
        <f>'Storm Specific Dist'!J7</f>
        <v>0</v>
      </c>
      <c r="K3" s="115" t="s">
        <v>2</v>
      </c>
      <c r="L3" s="14">
        <v>2</v>
      </c>
      <c r="M3" s="49" t="s">
        <v>12</v>
      </c>
      <c r="N3" s="49" t="s">
        <v>12</v>
      </c>
      <c r="O3" s="50" t="s">
        <v>12</v>
      </c>
      <c r="P3" s="115" t="str">
        <f ca="1">INDIRECT("'"&amp;$P$2&amp;"'!k"&amp;$L3)</f>
        <v>MIN</v>
      </c>
      <c r="Q3" s="115" t="str">
        <f t="shared" ref="Q3:Q16" ca="1" si="0">INDIRECT("'"&amp;$P$2&amp;"'!L"&amp;$L3)</f>
        <v>INC</v>
      </c>
      <c r="R3" s="115" t="str">
        <f t="shared" ref="R3:R28" ca="1" si="1">INDIRECT("'"&amp;$R$2&amp;"'!M"&amp;$L3)</f>
        <v>MIN</v>
      </c>
      <c r="S3" s="115" t="str">
        <f t="shared" ref="S3:S28" ca="1" si="2">INDIRECT("'"&amp;$R$2&amp;"'!N"&amp;$L3)</f>
        <v>INC</v>
      </c>
      <c r="T3" s="115" t="str">
        <f t="shared" ref="T3:T40" ca="1" si="3">INDIRECT("'"&amp;$T$2&amp;"'!O"&amp;$L3)</f>
        <v>MIN</v>
      </c>
      <c r="U3" s="115" t="str">
        <f t="shared" ref="U3:U40" ca="1" si="4">INDIRECT("'"&amp;$T$2&amp;"'!P"&amp;$L3)</f>
        <v>INC</v>
      </c>
      <c r="V3" s="115">
        <f t="shared" ref="V3:V34" ca="1" si="5">INDIRECT("'"&amp;$V$2&amp;"'!Q"&amp;$L3)</f>
        <v>0</v>
      </c>
      <c r="W3" s="115" t="str">
        <f t="shared" ref="W3:W34" ca="1" si="6">INDIRECT("'"&amp;$V$2&amp;"'!R"&amp;$L3)</f>
        <v>INC</v>
      </c>
      <c r="X3" s="115" t="str">
        <f t="shared" ref="X3:X34" ca="1" si="7">INDIRECT("'"&amp;$X$2&amp;"'!S"&amp;$L3)</f>
        <v>MIN</v>
      </c>
      <c r="Y3" s="115" t="str">
        <f t="shared" ref="Y3:Y34" ca="1" si="8">INDIRECT("'"&amp;$X$2&amp;"'!T"&amp;$L3)</f>
        <v>INC</v>
      </c>
      <c r="Z3" s="115">
        <f t="shared" ref="Z3:Z34" ca="1" si="9">INDIRECT("'"&amp;$Z$2&amp;"'!U"&amp;$L3)</f>
        <v>0</v>
      </c>
      <c r="AA3" s="115" t="str">
        <f t="shared" ref="AA3:AA34" ca="1" si="10">INDIRECT("'"&amp;$Z$2&amp;"'!V"&amp;$L3)</f>
        <v>INC</v>
      </c>
    </row>
    <row r="4" spans="2:27">
      <c r="B4" t="s">
        <v>11</v>
      </c>
      <c r="C4" s="13">
        <f>'Storm Specific Dist'!C8</f>
        <v>0</v>
      </c>
      <c r="D4" s="13">
        <f>'Storm Specific Dist'!D8</f>
        <v>0</v>
      </c>
      <c r="E4" s="13">
        <f>'Storm Specific Dist'!E8</f>
        <v>0</v>
      </c>
      <c r="F4" s="13">
        <f>'Storm Specific Dist'!F8</f>
        <v>0</v>
      </c>
      <c r="G4" s="13">
        <f>'Storm Specific Dist'!G8</f>
        <v>0</v>
      </c>
      <c r="H4" s="13">
        <f>'Storm Specific Dist'!H8</f>
        <v>0</v>
      </c>
      <c r="I4" s="13">
        <f>'Storm Specific Dist'!I8</f>
        <v>0</v>
      </c>
      <c r="J4" s="13">
        <f>'Storm Specific Dist'!J8</f>
        <v>0</v>
      </c>
      <c r="K4" s="115" t="s">
        <v>3</v>
      </c>
      <c r="L4" s="14">
        <f>L3+1</f>
        <v>3</v>
      </c>
      <c r="M4" t="s">
        <v>13</v>
      </c>
      <c r="N4" t="s">
        <v>14</v>
      </c>
      <c r="O4" t="s">
        <v>15</v>
      </c>
      <c r="P4" s="115">
        <f t="shared" ref="P4:P16" ca="1" si="11">INDIRECT("'"&amp;$P$2&amp;"'!k"&amp;L4)</f>
        <v>0</v>
      </c>
      <c r="Q4" s="115">
        <f t="shared" ca="1" si="0"/>
        <v>0</v>
      </c>
      <c r="R4" s="115">
        <f t="shared" ca="1" si="1"/>
        <v>0</v>
      </c>
      <c r="S4" s="115">
        <f t="shared" ca="1" si="2"/>
        <v>0</v>
      </c>
      <c r="T4" s="115">
        <f t="shared" ca="1" si="3"/>
        <v>0</v>
      </c>
      <c r="U4" s="115">
        <f t="shared" ca="1" si="4"/>
        <v>0</v>
      </c>
      <c r="V4" s="115">
        <f t="shared" ca="1" si="5"/>
        <v>0</v>
      </c>
      <c r="W4" s="115" t="e">
        <f t="shared" ca="1" si="6"/>
        <v>#DIV/0!</v>
      </c>
      <c r="X4" s="115">
        <f t="shared" ca="1" si="7"/>
        <v>0</v>
      </c>
      <c r="Y4" s="115">
        <f t="shared" ca="1" si="8"/>
        <v>0</v>
      </c>
      <c r="Z4" s="115">
        <f t="shared" ca="1" si="9"/>
        <v>0</v>
      </c>
      <c r="AA4" s="115" t="e">
        <f t="shared" ca="1" si="10"/>
        <v>#DIV/0!</v>
      </c>
    </row>
    <row r="5" spans="2:27">
      <c r="D5" s="115"/>
      <c r="E5" s="17"/>
      <c r="F5" s="17"/>
      <c r="G5" s="17"/>
      <c r="H5" s="17"/>
      <c r="I5" s="17"/>
      <c r="J5" s="17"/>
      <c r="K5" s="17" t="s">
        <v>4</v>
      </c>
      <c r="L5" s="14">
        <f>L4+1</f>
        <v>4</v>
      </c>
      <c r="M5" t="s">
        <v>16</v>
      </c>
      <c r="N5" t="s">
        <v>17</v>
      </c>
      <c r="O5" t="s">
        <v>18</v>
      </c>
      <c r="P5" s="115">
        <f t="shared" ca="1" si="11"/>
        <v>60</v>
      </c>
      <c r="Q5" s="115">
        <f t="shared" ca="1" si="0"/>
        <v>0</v>
      </c>
      <c r="R5" s="115">
        <f t="shared" ca="1" si="1"/>
        <v>60</v>
      </c>
      <c r="S5" s="115">
        <f t="shared" ca="1" si="2"/>
        <v>0</v>
      </c>
      <c r="T5" s="115">
        <f t="shared" ca="1" si="3"/>
        <v>60</v>
      </c>
      <c r="U5" s="115">
        <f t="shared" ca="1" si="4"/>
        <v>0</v>
      </c>
      <c r="V5" s="115">
        <f t="shared" ca="1" si="5"/>
        <v>0</v>
      </c>
      <c r="W5" s="115" t="e">
        <f t="shared" ca="1" si="6"/>
        <v>#DIV/0!</v>
      </c>
      <c r="X5" s="115">
        <f t="shared" ca="1" si="7"/>
        <v>60</v>
      </c>
      <c r="Y5" s="115">
        <f t="shared" ca="1" si="8"/>
        <v>0</v>
      </c>
      <c r="Z5" s="115">
        <f t="shared" ca="1" si="9"/>
        <v>0</v>
      </c>
      <c r="AA5" s="115" t="e">
        <f t="shared" ca="1" si="10"/>
        <v>#DIV/0!</v>
      </c>
    </row>
    <row r="6" spans="2:27">
      <c r="D6" s="115"/>
      <c r="E6" s="17"/>
      <c r="F6" s="17"/>
      <c r="G6" s="17"/>
      <c r="H6" s="17"/>
      <c r="I6" s="17"/>
      <c r="J6" s="17"/>
      <c r="K6" s="17" t="s">
        <v>5</v>
      </c>
      <c r="L6" s="14">
        <f t="shared" ref="L6:L68" si="12">L5+1</f>
        <v>5</v>
      </c>
      <c r="M6" t="s">
        <v>19</v>
      </c>
      <c r="N6" t="s">
        <v>20</v>
      </c>
      <c r="O6" t="s">
        <v>21</v>
      </c>
      <c r="P6" s="115">
        <f t="shared" ca="1" si="11"/>
        <v>120</v>
      </c>
      <c r="Q6" s="115">
        <f t="shared" ca="1" si="0"/>
        <v>0</v>
      </c>
      <c r="R6" s="115">
        <f t="shared" ca="1" si="1"/>
        <v>120</v>
      </c>
      <c r="S6" s="115">
        <f t="shared" ca="1" si="2"/>
        <v>0</v>
      </c>
      <c r="T6" s="115">
        <f t="shared" ca="1" si="3"/>
        <v>120</v>
      </c>
      <c r="U6" s="115">
        <f t="shared" ca="1" si="4"/>
        <v>0</v>
      </c>
      <c r="V6" s="115">
        <f t="shared" ca="1" si="5"/>
        <v>0</v>
      </c>
      <c r="W6" s="115" t="e">
        <f t="shared" ca="1" si="6"/>
        <v>#DIV/0!</v>
      </c>
      <c r="X6" s="115">
        <f t="shared" ca="1" si="7"/>
        <v>120</v>
      </c>
      <c r="Y6" s="115">
        <f t="shared" ca="1" si="8"/>
        <v>0</v>
      </c>
      <c r="Z6" s="115">
        <f t="shared" ca="1" si="9"/>
        <v>0</v>
      </c>
      <c r="AA6" s="115" t="e">
        <f t="shared" ca="1" si="10"/>
        <v>#DIV/0!</v>
      </c>
    </row>
    <row r="7" spans="2:27">
      <c r="K7" s="115" t="s">
        <v>6</v>
      </c>
      <c r="L7" s="14">
        <f t="shared" si="12"/>
        <v>6</v>
      </c>
      <c r="M7" t="s">
        <v>22</v>
      </c>
      <c r="N7" t="s">
        <v>23</v>
      </c>
      <c r="O7" t="s">
        <v>24</v>
      </c>
      <c r="P7" s="115">
        <f t="shared" ca="1" si="11"/>
        <v>180</v>
      </c>
      <c r="Q7" s="115">
        <f t="shared" ca="1" si="0"/>
        <v>0</v>
      </c>
      <c r="R7" s="115">
        <f t="shared" ca="1" si="1"/>
        <v>180</v>
      </c>
      <c r="S7" s="115">
        <f t="shared" ca="1" si="2"/>
        <v>0</v>
      </c>
      <c r="T7" s="115">
        <f t="shared" ca="1" si="3"/>
        <v>180</v>
      </c>
      <c r="U7" s="115">
        <f t="shared" ca="1" si="4"/>
        <v>0</v>
      </c>
      <c r="V7" s="115">
        <f t="shared" ca="1" si="5"/>
        <v>0</v>
      </c>
      <c r="W7" s="115" t="e">
        <f t="shared" ca="1" si="6"/>
        <v>#DIV/0!</v>
      </c>
      <c r="X7" s="115">
        <f t="shared" ca="1" si="7"/>
        <v>180</v>
      </c>
      <c r="Y7" s="115">
        <f t="shared" ca="1" si="8"/>
        <v>0</v>
      </c>
      <c r="Z7" s="115">
        <f t="shared" ca="1" si="9"/>
        <v>0</v>
      </c>
      <c r="AA7" s="115" t="e">
        <f t="shared" ca="1" si="10"/>
        <v>#DIV/0!</v>
      </c>
    </row>
    <row r="8" spans="2:27">
      <c r="C8" s="15" t="s">
        <v>25</v>
      </c>
      <c r="D8" s="15" t="s">
        <v>1</v>
      </c>
      <c r="G8" t="s">
        <v>2</v>
      </c>
      <c r="L8" s="14">
        <f t="shared" si="12"/>
        <v>7</v>
      </c>
      <c r="M8" t="s">
        <v>26</v>
      </c>
      <c r="N8" t="s">
        <v>27</v>
      </c>
      <c r="O8" t="s">
        <v>28</v>
      </c>
      <c r="P8" s="115">
        <f t="shared" ca="1" si="11"/>
        <v>240</v>
      </c>
      <c r="Q8" s="115">
        <f t="shared" ca="1" si="0"/>
        <v>0</v>
      </c>
      <c r="R8" s="115">
        <f t="shared" ca="1" si="1"/>
        <v>240</v>
      </c>
      <c r="S8" s="115">
        <f t="shared" ca="1" si="2"/>
        <v>0</v>
      </c>
      <c r="T8" s="115">
        <f t="shared" ca="1" si="3"/>
        <v>240</v>
      </c>
      <c r="U8" s="115">
        <f t="shared" ca="1" si="4"/>
        <v>0</v>
      </c>
      <c r="V8" s="115">
        <f t="shared" ca="1" si="5"/>
        <v>0</v>
      </c>
      <c r="W8" s="115" t="e">
        <f t="shared" ca="1" si="6"/>
        <v>#DIV/0!</v>
      </c>
      <c r="X8" s="115">
        <f t="shared" ca="1" si="7"/>
        <v>240</v>
      </c>
      <c r="Y8" s="115">
        <f t="shared" ca="1" si="8"/>
        <v>0</v>
      </c>
      <c r="Z8" s="115">
        <f t="shared" ca="1" si="9"/>
        <v>0</v>
      </c>
      <c r="AA8" s="115" t="e">
        <f t="shared" ca="1" si="10"/>
        <v>#DIV/0!</v>
      </c>
    </row>
    <row r="9" spans="2:27" ht="15.75" thickBot="1">
      <c r="B9" t="s">
        <v>9</v>
      </c>
      <c r="C9" s="115" t="s">
        <v>23</v>
      </c>
      <c r="D9" s="13">
        <f>C2</f>
        <v>0</v>
      </c>
      <c r="G9" t="s">
        <v>10</v>
      </c>
      <c r="L9" s="14">
        <f t="shared" si="12"/>
        <v>8</v>
      </c>
      <c r="M9" t="s">
        <v>29</v>
      </c>
      <c r="N9" t="s">
        <v>30</v>
      </c>
      <c r="O9" t="s">
        <v>31</v>
      </c>
      <c r="P9" s="115">
        <f t="shared" ca="1" si="11"/>
        <v>300</v>
      </c>
      <c r="Q9" s="115">
        <f t="shared" ca="1" si="0"/>
        <v>0</v>
      </c>
      <c r="R9" s="115">
        <f t="shared" ca="1" si="1"/>
        <v>300</v>
      </c>
      <c r="S9" s="115">
        <f t="shared" ca="1" si="2"/>
        <v>0</v>
      </c>
      <c r="T9" s="115">
        <f t="shared" ca="1" si="3"/>
        <v>300</v>
      </c>
      <c r="U9" s="115">
        <f t="shared" ca="1" si="4"/>
        <v>0</v>
      </c>
      <c r="V9" s="115">
        <f t="shared" ca="1" si="5"/>
        <v>0</v>
      </c>
      <c r="W9" s="115" t="e">
        <f t="shared" ca="1" si="6"/>
        <v>#DIV/0!</v>
      </c>
      <c r="X9" s="115">
        <f t="shared" ca="1" si="7"/>
        <v>300</v>
      </c>
      <c r="Y9" s="115">
        <f t="shared" ca="1" si="8"/>
        <v>0</v>
      </c>
      <c r="Z9" s="115">
        <f t="shared" ca="1" si="9"/>
        <v>0</v>
      </c>
      <c r="AA9" s="115" t="e">
        <f t="shared" ca="1" si="10"/>
        <v>#DIV/0!</v>
      </c>
    </row>
    <row r="10" spans="2:27" ht="15.75" thickBot="1">
      <c r="B10" s="18" t="str">
        <f>D8</f>
        <v>1 HR</v>
      </c>
      <c r="C10" s="19" t="str">
        <f>B9</f>
        <v>Local</v>
      </c>
      <c r="D10" s="20" t="str">
        <f>C9</f>
        <v>1344_1</v>
      </c>
      <c r="G10" t="s">
        <v>32</v>
      </c>
      <c r="L10" s="14">
        <f t="shared" si="12"/>
        <v>9</v>
      </c>
      <c r="M10" t="s">
        <v>33</v>
      </c>
      <c r="N10" t="s">
        <v>34</v>
      </c>
      <c r="O10" t="s">
        <v>35</v>
      </c>
      <c r="P10" s="115">
        <f t="shared" ca="1" si="11"/>
        <v>360</v>
      </c>
      <c r="Q10" s="115">
        <f t="shared" ca="1" si="0"/>
        <v>0</v>
      </c>
      <c r="R10" s="115">
        <f t="shared" ca="1" si="1"/>
        <v>360</v>
      </c>
      <c r="S10" s="115">
        <f t="shared" ca="1" si="2"/>
        <v>0</v>
      </c>
      <c r="T10" s="115">
        <f t="shared" ca="1" si="3"/>
        <v>360</v>
      </c>
      <c r="U10" s="115">
        <f t="shared" ca="1" si="4"/>
        <v>0</v>
      </c>
      <c r="V10" s="115" t="e">
        <f t="shared" ca="1" si="5"/>
        <v>#DIV/0!</v>
      </c>
      <c r="W10" s="115" t="e">
        <f t="shared" ca="1" si="6"/>
        <v>#DIV/0!</v>
      </c>
      <c r="X10" s="115">
        <f t="shared" ca="1" si="7"/>
        <v>360</v>
      </c>
      <c r="Y10" s="115">
        <f t="shared" ca="1" si="8"/>
        <v>0</v>
      </c>
      <c r="Z10" s="115" t="e">
        <f t="shared" ca="1" si="9"/>
        <v>#DIV/0!</v>
      </c>
      <c r="AA10" s="115" t="e">
        <f t="shared" ca="1" si="10"/>
        <v>#DIV/0!</v>
      </c>
    </row>
    <row r="11" spans="2:27">
      <c r="C11" s="15" t="s">
        <v>25</v>
      </c>
      <c r="D11" s="15" t="s">
        <v>2</v>
      </c>
      <c r="L11" s="14">
        <f t="shared" si="12"/>
        <v>10</v>
      </c>
      <c r="M11" t="s">
        <v>36</v>
      </c>
      <c r="N11" t="s">
        <v>37</v>
      </c>
      <c r="P11" s="115">
        <f t="shared" ca="1" si="11"/>
        <v>420</v>
      </c>
      <c r="Q11" s="115">
        <f t="shared" ca="1" si="0"/>
        <v>0</v>
      </c>
      <c r="R11" s="115">
        <f t="shared" ca="1" si="1"/>
        <v>420</v>
      </c>
      <c r="S11" s="115">
        <f t="shared" ca="1" si="2"/>
        <v>0</v>
      </c>
      <c r="T11" s="115">
        <f t="shared" ca="1" si="3"/>
        <v>420</v>
      </c>
      <c r="U11" s="115">
        <f t="shared" ca="1" si="4"/>
        <v>0</v>
      </c>
      <c r="V11" s="115">
        <f t="shared" ca="1" si="5"/>
        <v>0</v>
      </c>
      <c r="W11" s="115" t="e">
        <f t="shared" ca="1" si="6"/>
        <v>#DIV/0!</v>
      </c>
      <c r="X11" s="115">
        <f t="shared" ca="1" si="7"/>
        <v>420</v>
      </c>
      <c r="Y11" s="115">
        <f t="shared" ca="1" si="8"/>
        <v>0</v>
      </c>
      <c r="Z11" s="115">
        <f t="shared" ca="1" si="9"/>
        <v>0</v>
      </c>
      <c r="AA11" s="115" t="e">
        <f t="shared" ca="1" si="10"/>
        <v>#DIV/0!</v>
      </c>
    </row>
    <row r="12" spans="2:27" ht="15.75" thickBot="1">
      <c r="B12" t="s">
        <v>9</v>
      </c>
      <c r="C12" s="115" t="s">
        <v>34</v>
      </c>
      <c r="D12" s="13">
        <f>D2</f>
        <v>0</v>
      </c>
      <c r="L12" s="14">
        <f t="shared" si="12"/>
        <v>11</v>
      </c>
      <c r="M12" t="s">
        <v>38</v>
      </c>
      <c r="N12" t="s">
        <v>39</v>
      </c>
      <c r="P12" s="115">
        <f t="shared" ca="1" si="11"/>
        <v>480</v>
      </c>
      <c r="Q12" s="115">
        <f t="shared" ca="1" si="0"/>
        <v>0</v>
      </c>
      <c r="R12" s="115">
        <f t="shared" ca="1" si="1"/>
        <v>480</v>
      </c>
      <c r="S12" s="115">
        <f t="shared" ca="1" si="2"/>
        <v>0</v>
      </c>
      <c r="T12" s="115">
        <f t="shared" ca="1" si="3"/>
        <v>480</v>
      </c>
      <c r="U12" s="115">
        <f t="shared" ca="1" si="4"/>
        <v>0</v>
      </c>
      <c r="V12" s="115">
        <f t="shared" ca="1" si="5"/>
        <v>0</v>
      </c>
      <c r="W12" s="115" t="e">
        <f t="shared" ca="1" si="6"/>
        <v>#DIV/0!</v>
      </c>
      <c r="X12" s="115">
        <f t="shared" ca="1" si="7"/>
        <v>480</v>
      </c>
      <c r="Y12" s="115">
        <f t="shared" ca="1" si="8"/>
        <v>0</v>
      </c>
      <c r="Z12" s="115">
        <f t="shared" ca="1" si="9"/>
        <v>0</v>
      </c>
      <c r="AA12" s="115" t="e">
        <f t="shared" ca="1" si="10"/>
        <v>#DIV/0!</v>
      </c>
    </row>
    <row r="13" spans="2:27" ht="15.75" thickBot="1">
      <c r="B13" s="18" t="str">
        <f>D11</f>
        <v>2 HR</v>
      </c>
      <c r="C13" s="19" t="str">
        <f>B12</f>
        <v>Local</v>
      </c>
      <c r="D13" s="20" t="str">
        <f>C12</f>
        <v>1536_1</v>
      </c>
      <c r="L13" s="14">
        <f t="shared" si="12"/>
        <v>12</v>
      </c>
      <c r="M13" t="s">
        <v>40</v>
      </c>
      <c r="N13" t="s">
        <v>41</v>
      </c>
      <c r="P13" s="115">
        <f t="shared" ca="1" si="11"/>
        <v>540</v>
      </c>
      <c r="Q13" s="115">
        <f t="shared" ca="1" si="0"/>
        <v>0</v>
      </c>
      <c r="R13" s="115">
        <f t="shared" ca="1" si="1"/>
        <v>540</v>
      </c>
      <c r="S13" s="115">
        <f t="shared" ca="1" si="2"/>
        <v>0</v>
      </c>
      <c r="T13" s="115">
        <f t="shared" ca="1" si="3"/>
        <v>540</v>
      </c>
      <c r="U13" s="115">
        <f t="shared" ca="1" si="4"/>
        <v>0</v>
      </c>
      <c r="V13" s="115">
        <f t="shared" ca="1" si="5"/>
        <v>0</v>
      </c>
      <c r="W13" s="115" t="e">
        <f t="shared" ca="1" si="6"/>
        <v>#DIV/0!</v>
      </c>
      <c r="X13" s="115">
        <f t="shared" ca="1" si="7"/>
        <v>540</v>
      </c>
      <c r="Y13" s="115">
        <f t="shared" ca="1" si="8"/>
        <v>0</v>
      </c>
      <c r="Z13" s="115">
        <f t="shared" ca="1" si="9"/>
        <v>0</v>
      </c>
      <c r="AA13" s="115" t="e">
        <f t="shared" ca="1" si="10"/>
        <v>#DIV/0!</v>
      </c>
    </row>
    <row r="14" spans="2:27">
      <c r="C14" s="15" t="s">
        <v>25</v>
      </c>
      <c r="D14" s="15" t="s">
        <v>3</v>
      </c>
      <c r="L14" s="14">
        <f t="shared" si="12"/>
        <v>13</v>
      </c>
      <c r="M14" t="s">
        <v>42</v>
      </c>
      <c r="N14" t="s">
        <v>43</v>
      </c>
      <c r="P14" s="115">
        <f t="shared" ca="1" si="11"/>
        <v>600</v>
      </c>
      <c r="Q14" s="115">
        <f t="shared" ca="1" si="0"/>
        <v>0</v>
      </c>
      <c r="R14" s="115">
        <f t="shared" ca="1" si="1"/>
        <v>600</v>
      </c>
      <c r="S14" s="115">
        <f t="shared" ca="1" si="2"/>
        <v>0</v>
      </c>
      <c r="T14" s="115">
        <f t="shared" ca="1" si="3"/>
        <v>600</v>
      </c>
      <c r="U14" s="115">
        <f t="shared" ca="1" si="4"/>
        <v>0</v>
      </c>
      <c r="V14" s="115">
        <f t="shared" ca="1" si="5"/>
        <v>0</v>
      </c>
      <c r="W14" s="115" t="e">
        <f t="shared" ca="1" si="6"/>
        <v>#DIV/0!</v>
      </c>
      <c r="X14" s="115">
        <f t="shared" ca="1" si="7"/>
        <v>600</v>
      </c>
      <c r="Y14" s="115">
        <f t="shared" ca="1" si="8"/>
        <v>0</v>
      </c>
      <c r="Z14" s="115">
        <f t="shared" ca="1" si="9"/>
        <v>0</v>
      </c>
      <c r="AA14" s="115" t="e">
        <f t="shared" ca="1" si="10"/>
        <v>#DIV/0!</v>
      </c>
    </row>
    <row r="15" spans="2:27" ht="15.75" thickBot="1">
      <c r="B15" t="s">
        <v>9</v>
      </c>
      <c r="C15" s="115" t="s">
        <v>23</v>
      </c>
      <c r="D15" s="13">
        <f>E2</f>
        <v>0</v>
      </c>
      <c r="L15" s="14">
        <f t="shared" si="12"/>
        <v>14</v>
      </c>
      <c r="M15" t="s">
        <v>44</v>
      </c>
      <c r="N15" t="s">
        <v>45</v>
      </c>
      <c r="P15" s="115">
        <f t="shared" ca="1" si="11"/>
        <v>660</v>
      </c>
      <c r="Q15" s="115">
        <f t="shared" ca="1" si="0"/>
        <v>0</v>
      </c>
      <c r="R15" s="115">
        <f t="shared" ca="1" si="1"/>
        <v>660</v>
      </c>
      <c r="S15" s="115">
        <f t="shared" ca="1" si="2"/>
        <v>0</v>
      </c>
      <c r="T15" s="115">
        <f t="shared" ca="1" si="3"/>
        <v>660</v>
      </c>
      <c r="U15" s="115">
        <f t="shared" ca="1" si="4"/>
        <v>0</v>
      </c>
      <c r="V15" s="115">
        <f t="shared" ca="1" si="5"/>
        <v>0</v>
      </c>
      <c r="W15" s="115" t="e">
        <f t="shared" ca="1" si="6"/>
        <v>#DIV/0!</v>
      </c>
      <c r="X15" s="115">
        <f t="shared" ca="1" si="7"/>
        <v>660</v>
      </c>
      <c r="Y15" s="115">
        <f t="shared" ca="1" si="8"/>
        <v>0</v>
      </c>
      <c r="Z15" s="115">
        <f t="shared" ca="1" si="9"/>
        <v>0</v>
      </c>
      <c r="AA15" s="115" t="e">
        <f t="shared" ca="1" si="10"/>
        <v>#DIV/0!</v>
      </c>
    </row>
    <row r="16" spans="2:27" ht="15.75" thickBot="1">
      <c r="B16" s="18" t="str">
        <f>D14</f>
        <v>3 HR</v>
      </c>
      <c r="C16" s="19" t="str">
        <f>B15</f>
        <v>Local</v>
      </c>
      <c r="D16" s="20" t="str">
        <f>C15</f>
        <v>1344_1</v>
      </c>
      <c r="L16" s="14">
        <f t="shared" si="12"/>
        <v>15</v>
      </c>
      <c r="M16" t="s">
        <v>46</v>
      </c>
      <c r="N16" t="s">
        <v>47</v>
      </c>
      <c r="P16" s="115">
        <f t="shared" ca="1" si="11"/>
        <v>720</v>
      </c>
      <c r="Q16" s="115">
        <f t="shared" ca="1" si="0"/>
        <v>0</v>
      </c>
      <c r="R16" s="115">
        <f t="shared" ca="1" si="1"/>
        <v>720</v>
      </c>
      <c r="S16" s="115">
        <f t="shared" ca="1" si="2"/>
        <v>0</v>
      </c>
      <c r="T16" s="115">
        <f t="shared" ca="1" si="3"/>
        <v>720</v>
      </c>
      <c r="U16" s="115">
        <f t="shared" ca="1" si="4"/>
        <v>0</v>
      </c>
      <c r="V16" s="115">
        <f t="shared" ca="1" si="5"/>
        <v>0</v>
      </c>
      <c r="W16" s="115" t="e">
        <f t="shared" ca="1" si="6"/>
        <v>#DIV/0!</v>
      </c>
      <c r="X16" s="115">
        <f t="shared" ca="1" si="7"/>
        <v>720</v>
      </c>
      <c r="Y16" s="115">
        <f t="shared" ca="1" si="8"/>
        <v>0</v>
      </c>
      <c r="Z16" s="115">
        <f t="shared" ca="1" si="9"/>
        <v>0</v>
      </c>
      <c r="AA16" s="115" t="e">
        <f t="shared" ca="1" si="10"/>
        <v>#DIV/0!</v>
      </c>
    </row>
    <row r="17" spans="2:27">
      <c r="C17" s="15" t="s">
        <v>25</v>
      </c>
      <c r="D17" s="15" t="s">
        <v>4</v>
      </c>
      <c r="L17" s="14">
        <f t="shared" si="12"/>
        <v>16</v>
      </c>
      <c r="N17" t="s">
        <v>48</v>
      </c>
      <c r="P17" s="115"/>
      <c r="Q17" s="115"/>
      <c r="R17" s="115">
        <f t="shared" ca="1" si="1"/>
        <v>780</v>
      </c>
      <c r="S17" s="115">
        <f t="shared" ca="1" si="2"/>
        <v>0</v>
      </c>
      <c r="T17" s="115">
        <f t="shared" ca="1" si="3"/>
        <v>780</v>
      </c>
      <c r="U17" s="115">
        <f t="shared" ca="1" si="4"/>
        <v>0</v>
      </c>
      <c r="V17" s="115">
        <f t="shared" ca="1" si="5"/>
        <v>0</v>
      </c>
      <c r="W17" s="115" t="e">
        <f t="shared" ca="1" si="6"/>
        <v>#DIV/0!</v>
      </c>
      <c r="X17" s="115">
        <f t="shared" ca="1" si="7"/>
        <v>780</v>
      </c>
      <c r="Y17" s="115">
        <f t="shared" ca="1" si="8"/>
        <v>0</v>
      </c>
      <c r="Z17" s="115">
        <f t="shared" ca="1" si="9"/>
        <v>0</v>
      </c>
      <c r="AA17" s="115" t="e">
        <f t="shared" ca="1" si="10"/>
        <v>#DIV/0!</v>
      </c>
    </row>
    <row r="18" spans="2:27">
      <c r="B18" t="s">
        <v>9</v>
      </c>
      <c r="C18" s="115" t="s">
        <v>48</v>
      </c>
      <c r="D18" s="13">
        <f>H2</f>
        <v>0</v>
      </c>
      <c r="L18" s="14">
        <f t="shared" si="12"/>
        <v>17</v>
      </c>
      <c r="P18" s="115"/>
      <c r="Q18" s="115"/>
      <c r="R18" s="115">
        <f t="shared" ca="1" si="1"/>
        <v>840</v>
      </c>
      <c r="S18" s="115">
        <f t="shared" ca="1" si="2"/>
        <v>0</v>
      </c>
      <c r="T18" s="115">
        <f t="shared" ca="1" si="3"/>
        <v>840</v>
      </c>
      <c r="U18" s="115">
        <f t="shared" ca="1" si="4"/>
        <v>0</v>
      </c>
      <c r="V18" s="115">
        <f t="shared" ca="1" si="5"/>
        <v>0</v>
      </c>
      <c r="W18" s="115" t="e">
        <f t="shared" ca="1" si="6"/>
        <v>#DIV/0!</v>
      </c>
      <c r="X18" s="115">
        <f t="shared" ca="1" si="7"/>
        <v>840</v>
      </c>
      <c r="Y18" s="115">
        <f t="shared" ca="1" si="8"/>
        <v>0</v>
      </c>
      <c r="Z18" s="115">
        <f t="shared" ca="1" si="9"/>
        <v>0</v>
      </c>
      <c r="AA18" s="115" t="e">
        <f t="shared" ca="1" si="10"/>
        <v>#DIV/0!</v>
      </c>
    </row>
    <row r="19" spans="2:27">
      <c r="B19" t="s">
        <v>10</v>
      </c>
      <c r="C19" s="115" t="s">
        <v>33</v>
      </c>
      <c r="D19" s="13">
        <f>H3</f>
        <v>0</v>
      </c>
      <c r="L19" s="14">
        <f t="shared" si="12"/>
        <v>18</v>
      </c>
      <c r="P19" s="115"/>
      <c r="Q19" s="115"/>
      <c r="R19" s="115">
        <f t="shared" ca="1" si="1"/>
        <v>900</v>
      </c>
      <c r="S19" s="115">
        <f t="shared" ca="1" si="2"/>
        <v>0</v>
      </c>
      <c r="T19" s="115">
        <f t="shared" ca="1" si="3"/>
        <v>900</v>
      </c>
      <c r="U19" s="115">
        <f t="shared" ca="1" si="4"/>
        <v>0</v>
      </c>
      <c r="V19" s="115">
        <f t="shared" ca="1" si="5"/>
        <v>0</v>
      </c>
      <c r="W19" s="115" t="e">
        <f t="shared" ca="1" si="6"/>
        <v>#DIV/0!</v>
      </c>
      <c r="X19" s="115">
        <f t="shared" ca="1" si="7"/>
        <v>900</v>
      </c>
      <c r="Y19" s="115">
        <f t="shared" ca="1" si="8"/>
        <v>0</v>
      </c>
      <c r="Z19" s="115">
        <f t="shared" ca="1" si="9"/>
        <v>0</v>
      </c>
      <c r="AA19" s="115" t="e">
        <f t="shared" ca="1" si="10"/>
        <v>#DIV/0!</v>
      </c>
    </row>
    <row r="20" spans="2:27">
      <c r="B20" t="s">
        <v>11</v>
      </c>
      <c r="C20" s="115" t="s">
        <v>24</v>
      </c>
      <c r="D20" s="13">
        <f>H4</f>
        <v>0</v>
      </c>
      <c r="L20" s="14">
        <f t="shared" si="12"/>
        <v>19</v>
      </c>
      <c r="P20" s="115"/>
      <c r="Q20" s="115"/>
      <c r="R20" s="115">
        <f t="shared" ca="1" si="1"/>
        <v>960</v>
      </c>
      <c r="S20" s="115">
        <f t="shared" ca="1" si="2"/>
        <v>0</v>
      </c>
      <c r="T20" s="115">
        <f t="shared" ca="1" si="3"/>
        <v>960</v>
      </c>
      <c r="U20" s="115">
        <f t="shared" ca="1" si="4"/>
        <v>0</v>
      </c>
      <c r="V20" s="115">
        <f t="shared" ca="1" si="5"/>
        <v>0</v>
      </c>
      <c r="W20" s="115" t="e">
        <f t="shared" ca="1" si="6"/>
        <v>#DIV/0!</v>
      </c>
      <c r="X20" s="115">
        <f t="shared" ca="1" si="7"/>
        <v>960</v>
      </c>
      <c r="Y20" s="115">
        <f t="shared" ca="1" si="8"/>
        <v>0</v>
      </c>
      <c r="Z20" s="115">
        <f t="shared" ca="1" si="9"/>
        <v>0</v>
      </c>
      <c r="AA20" s="115" t="e">
        <f t="shared" ca="1" si="10"/>
        <v>#DIV/0!</v>
      </c>
    </row>
    <row r="21" spans="2:27" ht="15.75" thickBot="1">
      <c r="D21" s="115">
        <f>MAX(D18:D20)</f>
        <v>0</v>
      </c>
      <c r="L21" s="14">
        <f t="shared" si="12"/>
        <v>20</v>
      </c>
      <c r="P21" s="115"/>
      <c r="Q21" s="115"/>
      <c r="R21" s="115">
        <f t="shared" ca="1" si="1"/>
        <v>1020</v>
      </c>
      <c r="S21" s="115">
        <f t="shared" ca="1" si="2"/>
        <v>0</v>
      </c>
      <c r="T21" s="115">
        <f t="shared" ca="1" si="3"/>
        <v>1020</v>
      </c>
      <c r="U21" s="115">
        <f t="shared" ca="1" si="4"/>
        <v>0</v>
      </c>
      <c r="V21" s="115">
        <f t="shared" ca="1" si="5"/>
        <v>0</v>
      </c>
      <c r="W21" s="115" t="e">
        <f t="shared" ca="1" si="6"/>
        <v>#DIV/0!</v>
      </c>
      <c r="X21" s="115">
        <f t="shared" ca="1" si="7"/>
        <v>1020</v>
      </c>
      <c r="Y21" s="115">
        <f t="shared" ca="1" si="8"/>
        <v>0</v>
      </c>
      <c r="Z21" s="115">
        <f t="shared" ca="1" si="9"/>
        <v>0</v>
      </c>
      <c r="AA21" s="115" t="e">
        <f t="shared" ca="1" si="10"/>
        <v>#DIV/0!</v>
      </c>
    </row>
    <row r="22" spans="2:27" ht="15.75" thickBot="1">
      <c r="B22" s="18" t="str">
        <f>D17</f>
        <v>6 HR</v>
      </c>
      <c r="C22" s="19" t="str">
        <f>INDEX($B$18:$B$20,MATCH(D21,D18:D20,0))</f>
        <v>Local</v>
      </c>
      <c r="D22" s="20" t="str">
        <f>INDEX($C$18:$C$20,MATCH(D21,D18:D20,0))</f>
        <v>1681_5</v>
      </c>
      <c r="L22" s="14">
        <f t="shared" si="12"/>
        <v>21</v>
      </c>
      <c r="P22" s="115"/>
      <c r="Q22" s="115"/>
      <c r="R22" s="115">
        <f t="shared" ca="1" si="1"/>
        <v>1080</v>
      </c>
      <c r="S22" s="115">
        <f t="shared" ca="1" si="2"/>
        <v>0</v>
      </c>
      <c r="T22" s="115">
        <f t="shared" ca="1" si="3"/>
        <v>1080</v>
      </c>
      <c r="U22" s="115">
        <f t="shared" ca="1" si="4"/>
        <v>0</v>
      </c>
      <c r="V22" s="115">
        <f t="shared" ca="1" si="5"/>
        <v>0</v>
      </c>
      <c r="W22" s="115" t="e">
        <f t="shared" ca="1" si="6"/>
        <v>#DIV/0!</v>
      </c>
      <c r="X22" s="115">
        <f t="shared" ca="1" si="7"/>
        <v>1080</v>
      </c>
      <c r="Y22" s="115">
        <f t="shared" ca="1" si="8"/>
        <v>0</v>
      </c>
      <c r="Z22" s="115">
        <f t="shared" ca="1" si="9"/>
        <v>0</v>
      </c>
      <c r="AA22" s="115" t="e">
        <f t="shared" ca="1" si="10"/>
        <v>#DIV/0!</v>
      </c>
    </row>
    <row r="23" spans="2:27">
      <c r="C23" s="15" t="s">
        <v>25</v>
      </c>
      <c r="D23" s="15" t="s">
        <v>5</v>
      </c>
      <c r="L23" s="14">
        <f t="shared" si="12"/>
        <v>22</v>
      </c>
      <c r="P23" s="115"/>
      <c r="Q23" s="115"/>
      <c r="R23" s="115">
        <f t="shared" ca="1" si="1"/>
        <v>1140</v>
      </c>
      <c r="S23" s="115">
        <f t="shared" ca="1" si="2"/>
        <v>0</v>
      </c>
      <c r="T23" s="115">
        <f t="shared" ca="1" si="3"/>
        <v>1140</v>
      </c>
      <c r="U23" s="115">
        <f t="shared" ca="1" si="4"/>
        <v>0</v>
      </c>
      <c r="V23" s="115">
        <f t="shared" ca="1" si="5"/>
        <v>0</v>
      </c>
      <c r="W23" s="115" t="e">
        <f t="shared" ca="1" si="6"/>
        <v>#DIV/0!</v>
      </c>
      <c r="X23" s="115">
        <f t="shared" ca="1" si="7"/>
        <v>1140</v>
      </c>
      <c r="Y23" s="115">
        <f t="shared" ca="1" si="8"/>
        <v>0</v>
      </c>
      <c r="Z23" s="115">
        <f t="shared" ca="1" si="9"/>
        <v>0</v>
      </c>
      <c r="AA23" s="115" t="e">
        <f t="shared" ca="1" si="10"/>
        <v>#DIV/0!</v>
      </c>
    </row>
    <row r="24" spans="2:27">
      <c r="B24" t="s">
        <v>9</v>
      </c>
      <c r="C24" s="115" t="s">
        <v>43</v>
      </c>
      <c r="D24" s="13">
        <f>I2</f>
        <v>0</v>
      </c>
      <c r="L24" s="14">
        <f t="shared" si="12"/>
        <v>23</v>
      </c>
      <c r="P24" s="115"/>
      <c r="Q24" s="115"/>
      <c r="R24" s="115">
        <f t="shared" ca="1" si="1"/>
        <v>1200</v>
      </c>
      <c r="S24" s="115">
        <f t="shared" ca="1" si="2"/>
        <v>0</v>
      </c>
      <c r="T24" s="115">
        <f t="shared" ca="1" si="3"/>
        <v>1200</v>
      </c>
      <c r="U24" s="115">
        <f t="shared" ca="1" si="4"/>
        <v>0</v>
      </c>
      <c r="V24" s="115">
        <f t="shared" ca="1" si="5"/>
        <v>0</v>
      </c>
      <c r="W24" s="115" t="e">
        <f t="shared" ca="1" si="6"/>
        <v>#DIV/0!</v>
      </c>
      <c r="X24" s="115">
        <f t="shared" ca="1" si="7"/>
        <v>1200</v>
      </c>
      <c r="Y24" s="115">
        <f t="shared" ca="1" si="8"/>
        <v>0</v>
      </c>
      <c r="Z24" s="115">
        <f t="shared" ca="1" si="9"/>
        <v>0</v>
      </c>
      <c r="AA24" s="115" t="e">
        <f t="shared" ca="1" si="10"/>
        <v>#DIV/0!</v>
      </c>
    </row>
    <row r="25" spans="2:27">
      <c r="B25" t="s">
        <v>10</v>
      </c>
      <c r="C25" s="115" t="s">
        <v>29</v>
      </c>
      <c r="D25" s="13">
        <f>I3</f>
        <v>0</v>
      </c>
      <c r="L25" s="14">
        <f t="shared" si="12"/>
        <v>24</v>
      </c>
      <c r="P25" s="115"/>
      <c r="Q25" s="115"/>
      <c r="R25" s="115">
        <f t="shared" ca="1" si="1"/>
        <v>1260</v>
      </c>
      <c r="S25" s="115">
        <f t="shared" ca="1" si="2"/>
        <v>0</v>
      </c>
      <c r="T25" s="115">
        <f t="shared" ca="1" si="3"/>
        <v>1260</v>
      </c>
      <c r="U25" s="115">
        <f t="shared" ca="1" si="4"/>
        <v>0</v>
      </c>
      <c r="V25" s="115">
        <f t="shared" ca="1" si="5"/>
        <v>0</v>
      </c>
      <c r="W25" s="115" t="e">
        <f t="shared" ca="1" si="6"/>
        <v>#DIV/0!</v>
      </c>
      <c r="X25" s="115">
        <f t="shared" ca="1" si="7"/>
        <v>1260</v>
      </c>
      <c r="Y25" s="115">
        <f t="shared" ca="1" si="8"/>
        <v>0</v>
      </c>
      <c r="Z25" s="115">
        <f t="shared" ca="1" si="9"/>
        <v>0</v>
      </c>
      <c r="AA25" s="115" t="e">
        <f t="shared" ca="1" si="10"/>
        <v>#DIV/0!</v>
      </c>
    </row>
    <row r="26" spans="2:27">
      <c r="B26" t="s">
        <v>11</v>
      </c>
      <c r="C26" s="115" t="s">
        <v>24</v>
      </c>
      <c r="D26" s="13">
        <f>I4</f>
        <v>0</v>
      </c>
      <c r="L26" s="14">
        <f t="shared" si="12"/>
        <v>25</v>
      </c>
      <c r="P26" s="115"/>
      <c r="Q26" s="115"/>
      <c r="R26" s="115">
        <f t="shared" ca="1" si="1"/>
        <v>1320</v>
      </c>
      <c r="S26" s="115">
        <f t="shared" ca="1" si="2"/>
        <v>0</v>
      </c>
      <c r="T26" s="115">
        <f t="shared" ca="1" si="3"/>
        <v>1320</v>
      </c>
      <c r="U26" s="115">
        <f t="shared" ca="1" si="4"/>
        <v>0</v>
      </c>
      <c r="V26" s="115">
        <f t="shared" ca="1" si="5"/>
        <v>0</v>
      </c>
      <c r="W26" s="115" t="e">
        <f t="shared" ca="1" si="6"/>
        <v>#DIV/0!</v>
      </c>
      <c r="X26" s="115">
        <f t="shared" ca="1" si="7"/>
        <v>1320</v>
      </c>
      <c r="Y26" s="115">
        <f t="shared" ca="1" si="8"/>
        <v>0</v>
      </c>
      <c r="Z26" s="115">
        <f t="shared" ca="1" si="9"/>
        <v>0</v>
      </c>
      <c r="AA26" s="115" t="e">
        <f t="shared" ca="1" si="10"/>
        <v>#DIV/0!</v>
      </c>
    </row>
    <row r="27" spans="2:27" ht="15.75" thickBot="1">
      <c r="D27" s="115">
        <f>MAX(D24:D26)</f>
        <v>0</v>
      </c>
      <c r="L27" s="14">
        <f t="shared" si="12"/>
        <v>26</v>
      </c>
      <c r="P27" s="115"/>
      <c r="Q27" s="115"/>
      <c r="R27" s="115">
        <f t="shared" ca="1" si="1"/>
        <v>1380</v>
      </c>
      <c r="S27" s="115">
        <f t="shared" ca="1" si="2"/>
        <v>0</v>
      </c>
      <c r="T27" s="115">
        <f t="shared" ca="1" si="3"/>
        <v>1380</v>
      </c>
      <c r="U27" s="115">
        <f t="shared" ca="1" si="4"/>
        <v>0</v>
      </c>
      <c r="V27" s="115">
        <f t="shared" ca="1" si="5"/>
        <v>0</v>
      </c>
      <c r="W27" s="115" t="e">
        <f t="shared" ca="1" si="6"/>
        <v>#DIV/0!</v>
      </c>
      <c r="X27" s="115">
        <f t="shared" ca="1" si="7"/>
        <v>1380</v>
      </c>
      <c r="Y27" s="115">
        <f t="shared" ca="1" si="8"/>
        <v>0</v>
      </c>
      <c r="Z27" s="115">
        <f t="shared" ca="1" si="9"/>
        <v>0</v>
      </c>
      <c r="AA27" s="115" t="e">
        <f t="shared" ca="1" si="10"/>
        <v>#DIV/0!</v>
      </c>
    </row>
    <row r="28" spans="2:27" ht="15.75" thickBot="1">
      <c r="B28" s="18" t="str">
        <f>D23</f>
        <v>12 HR</v>
      </c>
      <c r="C28" s="19" t="str">
        <f>INDEX($B$24:$B$26,MATCH(D27,D24:D26,0))</f>
        <v>Local</v>
      </c>
      <c r="D28" s="20" t="str">
        <f>INDEX($C$24:$C$26,MATCH(D27,D24:D26,0))</f>
        <v>1681_1</v>
      </c>
      <c r="L28" s="14">
        <f t="shared" si="12"/>
        <v>27</v>
      </c>
      <c r="P28" s="115"/>
      <c r="Q28" s="115"/>
      <c r="R28" s="115">
        <f t="shared" ca="1" si="1"/>
        <v>1440</v>
      </c>
      <c r="S28" s="115">
        <f t="shared" ca="1" si="2"/>
        <v>0</v>
      </c>
      <c r="T28" s="115">
        <f t="shared" ca="1" si="3"/>
        <v>1440</v>
      </c>
      <c r="U28" s="115">
        <f t="shared" ca="1" si="4"/>
        <v>0</v>
      </c>
      <c r="V28" s="115">
        <f t="shared" ca="1" si="5"/>
        <v>0</v>
      </c>
      <c r="W28" s="115" t="e">
        <f t="shared" ca="1" si="6"/>
        <v>#DIV/0!</v>
      </c>
      <c r="X28" s="115">
        <f t="shared" ca="1" si="7"/>
        <v>1440</v>
      </c>
      <c r="Y28" s="115">
        <f t="shared" ca="1" si="8"/>
        <v>0</v>
      </c>
      <c r="Z28" s="115">
        <f t="shared" ca="1" si="9"/>
        <v>0</v>
      </c>
      <c r="AA28" s="115" t="e">
        <f t="shared" ca="1" si="10"/>
        <v>#DIV/0!</v>
      </c>
    </row>
    <row r="29" spans="2:27">
      <c r="C29" s="15" t="s">
        <v>25</v>
      </c>
      <c r="D29" s="15" t="s">
        <v>6</v>
      </c>
      <c r="L29" s="14">
        <f t="shared" si="12"/>
        <v>28</v>
      </c>
      <c r="P29" s="115"/>
      <c r="Q29" s="115"/>
      <c r="R29" s="115"/>
      <c r="S29" s="115"/>
      <c r="T29" s="115">
        <f t="shared" ca="1" si="3"/>
        <v>0</v>
      </c>
      <c r="U29" s="115">
        <f t="shared" ca="1" si="4"/>
        <v>0</v>
      </c>
      <c r="V29" s="115">
        <f t="shared" ca="1" si="5"/>
        <v>0</v>
      </c>
      <c r="W29" s="115">
        <f t="shared" ca="1" si="6"/>
        <v>0</v>
      </c>
      <c r="X29" s="115">
        <f t="shared" ca="1" si="7"/>
        <v>0</v>
      </c>
      <c r="Y29" s="115">
        <f t="shared" ca="1" si="8"/>
        <v>0</v>
      </c>
      <c r="Z29" s="115">
        <f t="shared" ca="1" si="9"/>
        <v>0</v>
      </c>
      <c r="AA29" s="115">
        <f t="shared" ca="1" si="10"/>
        <v>0</v>
      </c>
    </row>
    <row r="30" spans="2:27">
      <c r="B30" t="s">
        <v>9</v>
      </c>
      <c r="C30" s="115" t="s">
        <v>14</v>
      </c>
      <c r="D30" s="13">
        <f>J2</f>
        <v>0</v>
      </c>
      <c r="L30" s="14">
        <f t="shared" si="12"/>
        <v>29</v>
      </c>
      <c r="P30" s="115"/>
      <c r="Q30" s="115"/>
      <c r="R30" s="115"/>
      <c r="S30" s="115"/>
      <c r="T30" s="115">
        <f t="shared" ca="1" si="3"/>
        <v>0</v>
      </c>
      <c r="U30" s="115">
        <f t="shared" ca="1" si="4"/>
        <v>0</v>
      </c>
      <c r="V30" s="115">
        <f t="shared" ca="1" si="5"/>
        <v>0</v>
      </c>
      <c r="W30" s="115">
        <f t="shared" ca="1" si="6"/>
        <v>0</v>
      </c>
      <c r="X30" s="115">
        <f t="shared" ca="1" si="7"/>
        <v>0</v>
      </c>
      <c r="Y30" s="115">
        <f t="shared" ca="1" si="8"/>
        <v>0</v>
      </c>
      <c r="Z30" s="115">
        <f t="shared" ca="1" si="9"/>
        <v>0</v>
      </c>
      <c r="AA30" s="115">
        <f t="shared" ca="1" si="10"/>
        <v>0</v>
      </c>
    </row>
    <row r="31" spans="2:27">
      <c r="B31" t="s">
        <v>10</v>
      </c>
      <c r="C31" s="115" t="s">
        <v>29</v>
      </c>
      <c r="D31" s="13">
        <f>J3</f>
        <v>0</v>
      </c>
      <c r="L31" s="14">
        <f t="shared" si="12"/>
        <v>30</v>
      </c>
      <c r="P31" s="115"/>
      <c r="Q31" s="115"/>
      <c r="R31" s="115"/>
      <c r="S31" s="115"/>
      <c r="T31" s="115">
        <f t="shared" ca="1" si="3"/>
        <v>0</v>
      </c>
      <c r="U31" s="115">
        <f t="shared" ca="1" si="4"/>
        <v>0</v>
      </c>
      <c r="V31" s="115">
        <f t="shared" ca="1" si="5"/>
        <v>0</v>
      </c>
      <c r="W31" s="115">
        <f t="shared" ca="1" si="6"/>
        <v>0</v>
      </c>
      <c r="X31" s="115">
        <f t="shared" ca="1" si="7"/>
        <v>0</v>
      </c>
      <c r="Y31" s="115">
        <f t="shared" ca="1" si="8"/>
        <v>0</v>
      </c>
      <c r="Z31" s="115">
        <f t="shared" ca="1" si="9"/>
        <v>0</v>
      </c>
      <c r="AA31" s="115">
        <f t="shared" ca="1" si="10"/>
        <v>0</v>
      </c>
    </row>
    <row r="32" spans="2:27">
      <c r="B32" t="s">
        <v>11</v>
      </c>
      <c r="C32" s="115" t="s">
        <v>49</v>
      </c>
      <c r="D32" s="13">
        <f>J4</f>
        <v>0</v>
      </c>
      <c r="L32" s="14">
        <f t="shared" si="12"/>
        <v>31</v>
      </c>
      <c r="P32" s="115"/>
      <c r="Q32" s="115"/>
      <c r="R32" s="115"/>
      <c r="S32" s="115"/>
      <c r="T32" s="115">
        <f t="shared" ca="1" si="3"/>
        <v>0</v>
      </c>
      <c r="U32" s="115">
        <f t="shared" ca="1" si="4"/>
        <v>0</v>
      </c>
      <c r="V32" s="115">
        <f t="shared" ca="1" si="5"/>
        <v>0</v>
      </c>
      <c r="W32" s="115">
        <f t="shared" ca="1" si="6"/>
        <v>0</v>
      </c>
      <c r="X32" s="115">
        <f t="shared" ca="1" si="7"/>
        <v>0</v>
      </c>
      <c r="Y32" s="115">
        <f t="shared" ca="1" si="8"/>
        <v>0</v>
      </c>
      <c r="Z32" s="115">
        <f t="shared" ca="1" si="9"/>
        <v>0</v>
      </c>
      <c r="AA32" s="115">
        <f t="shared" ca="1" si="10"/>
        <v>0</v>
      </c>
    </row>
    <row r="33" spans="2:27" ht="15.75" thickBot="1">
      <c r="D33" s="115">
        <f>MAX(D30:D32)</f>
        <v>0</v>
      </c>
      <c r="L33" s="14">
        <f t="shared" si="12"/>
        <v>32</v>
      </c>
      <c r="P33" s="115"/>
      <c r="Q33" s="115"/>
      <c r="T33" s="115" t="e">
        <f t="shared" ca="1" si="3"/>
        <v>#DIV/0!</v>
      </c>
      <c r="U33" s="115" t="e">
        <f t="shared" ca="1" si="4"/>
        <v>#DIV/0!</v>
      </c>
      <c r="V33" s="115">
        <f t="shared" ca="1" si="5"/>
        <v>12</v>
      </c>
      <c r="W33" s="115" t="e">
        <f t="shared" ca="1" si="6"/>
        <v>#DIV/0!</v>
      </c>
      <c r="X33" s="115" t="e">
        <f t="shared" ca="1" si="7"/>
        <v>#DIV/0!</v>
      </c>
      <c r="Y33" s="115" t="e">
        <f t="shared" ca="1" si="8"/>
        <v>#DIV/0!</v>
      </c>
      <c r="Z33" s="115" t="e">
        <f t="shared" ca="1" si="9"/>
        <v>#DIV/0!</v>
      </c>
      <c r="AA33" s="115">
        <f t="shared" ca="1" si="10"/>
        <v>12</v>
      </c>
    </row>
    <row r="34" spans="2:27" ht="15.75" thickBot="1">
      <c r="B34" s="18" t="str">
        <f>D29</f>
        <v>24 HR</v>
      </c>
      <c r="C34" s="19" t="str">
        <f>INDEX($B$30:$B$32,MATCH(D33,D30:D32,0))</f>
        <v>Local</v>
      </c>
      <c r="D34" s="20" t="str">
        <f>INDEX($C$30:$C$32,MATCH(D33,D30:D32,0))</f>
        <v>1226_1</v>
      </c>
      <c r="L34" s="14">
        <f t="shared" si="12"/>
        <v>33</v>
      </c>
      <c r="P34" s="115"/>
      <c r="Q34" s="115"/>
      <c r="T34" s="115">
        <f t="shared" ca="1" si="3"/>
        <v>0</v>
      </c>
      <c r="U34" s="115" t="e">
        <f t="shared" ca="1" si="4"/>
        <v>#DIV/0!</v>
      </c>
      <c r="V34" s="115">
        <f t="shared" ca="1" si="5"/>
        <v>12</v>
      </c>
      <c r="W34" s="115" t="e">
        <f t="shared" ca="1" si="6"/>
        <v>#DIV/0!</v>
      </c>
      <c r="X34" s="115" t="e">
        <f t="shared" ca="1" si="7"/>
        <v>#DIV/0!</v>
      </c>
      <c r="Y34" s="115">
        <f t="shared" ca="1" si="8"/>
        <v>0</v>
      </c>
      <c r="Z34" s="115" t="e">
        <f t="shared" ca="1" si="9"/>
        <v>#DIV/0!</v>
      </c>
      <c r="AA34" s="115">
        <f t="shared" ca="1" si="10"/>
        <v>12</v>
      </c>
    </row>
    <row r="35" spans="2:27">
      <c r="L35" s="14">
        <f t="shared" si="12"/>
        <v>34</v>
      </c>
      <c r="P35" s="115"/>
      <c r="Q35" s="115"/>
      <c r="T35" s="115">
        <f t="shared" ca="1" si="3"/>
        <v>0</v>
      </c>
      <c r="U35" s="115" t="e">
        <f t="shared" ca="1" si="4"/>
        <v>#DIV/0!</v>
      </c>
      <c r="V35" s="115">
        <f t="shared" ref="V35:V66" ca="1" si="13">INDIRECT("'"&amp;$V$2&amp;"'!Q"&amp;$L35)</f>
        <v>12</v>
      </c>
      <c r="W35" s="115" t="e">
        <f t="shared" ref="W35:W66" ca="1" si="14">INDIRECT("'"&amp;$V$2&amp;"'!R"&amp;$L35)</f>
        <v>#DIV/0!</v>
      </c>
      <c r="X35" s="115" t="e">
        <f t="shared" ref="X35:X52" ca="1" si="15">INDIRECT("'"&amp;$X$2&amp;"'!S"&amp;$L35)</f>
        <v>#DIV/0!</v>
      </c>
      <c r="Y35" s="115">
        <f t="shared" ref="Y35:Y52" ca="1" si="16">INDIRECT("'"&amp;$X$2&amp;"'!T"&amp;$L35)</f>
        <v>0</v>
      </c>
      <c r="Z35" s="115" t="e">
        <f t="shared" ref="Z35:Z66" ca="1" si="17">INDIRECT("'"&amp;$Z$2&amp;"'!U"&amp;$L35)</f>
        <v>#DIV/0!</v>
      </c>
      <c r="AA35" s="115">
        <f t="shared" ref="AA35:AA66" ca="1" si="18">INDIRECT("'"&amp;$Z$2&amp;"'!V"&amp;$L35)</f>
        <v>12</v>
      </c>
    </row>
    <row r="36" spans="2:27">
      <c r="L36" s="14">
        <f t="shared" si="12"/>
        <v>35</v>
      </c>
      <c r="P36" s="115"/>
      <c r="Q36" s="115"/>
      <c r="T36" s="115">
        <f t="shared" ca="1" si="3"/>
        <v>0</v>
      </c>
      <c r="U36" s="115" t="e">
        <f t="shared" ca="1" si="4"/>
        <v>#DIV/0!</v>
      </c>
      <c r="V36" s="115">
        <f t="shared" ca="1" si="13"/>
        <v>12</v>
      </c>
      <c r="W36" s="115" t="e">
        <f t="shared" ca="1" si="14"/>
        <v>#DIV/0!</v>
      </c>
      <c r="X36" s="115" t="e">
        <f t="shared" ca="1" si="15"/>
        <v>#DIV/0!</v>
      </c>
      <c r="Y36" s="115">
        <f t="shared" ca="1" si="16"/>
        <v>0</v>
      </c>
      <c r="Z36" s="115" t="e">
        <f t="shared" ca="1" si="17"/>
        <v>#DIV/0!</v>
      </c>
      <c r="AA36" s="115">
        <f t="shared" ca="1" si="18"/>
        <v>12</v>
      </c>
    </row>
    <row r="37" spans="2:27">
      <c r="L37" s="14">
        <f>L36+1</f>
        <v>36</v>
      </c>
      <c r="P37" s="115"/>
      <c r="Q37" s="115"/>
      <c r="T37" s="115">
        <f t="shared" ca="1" si="3"/>
        <v>0</v>
      </c>
      <c r="U37" s="115" t="e">
        <f t="shared" ca="1" si="4"/>
        <v>#DIV/0!</v>
      </c>
      <c r="V37" s="115">
        <f t="shared" ca="1" si="13"/>
        <v>6</v>
      </c>
      <c r="W37" s="115" t="e">
        <f t="shared" ca="1" si="14"/>
        <v>#DIV/0!</v>
      </c>
      <c r="X37" s="115" t="e">
        <f t="shared" ca="1" si="15"/>
        <v>#DIV/0!</v>
      </c>
      <c r="Y37" s="115">
        <f t="shared" ca="1" si="16"/>
        <v>0</v>
      </c>
      <c r="Z37" s="115" t="e">
        <f t="shared" ca="1" si="17"/>
        <v>#DIV/0!</v>
      </c>
      <c r="AA37" s="115">
        <f t="shared" ca="1" si="18"/>
        <v>1</v>
      </c>
    </row>
    <row r="38" spans="2:27">
      <c r="L38" s="14">
        <f t="shared" si="12"/>
        <v>37</v>
      </c>
      <c r="P38" s="115"/>
      <c r="Q38" s="115"/>
      <c r="T38" s="115">
        <f t="shared" ca="1" si="3"/>
        <v>0</v>
      </c>
      <c r="U38" s="115" t="e">
        <f t="shared" ca="1" si="4"/>
        <v>#DIV/0!</v>
      </c>
      <c r="V38" s="115">
        <f t="shared" ca="1" si="13"/>
        <v>5</v>
      </c>
      <c r="W38" s="115" t="e">
        <f t="shared" ca="1" si="14"/>
        <v>#DIV/0!</v>
      </c>
      <c r="X38" s="115" t="e">
        <f t="shared" ca="1" si="15"/>
        <v>#DIV/0!</v>
      </c>
      <c r="Y38" s="115">
        <f t="shared" ca="1" si="16"/>
        <v>0</v>
      </c>
      <c r="Z38" s="115" t="e">
        <f t="shared" ca="1" si="17"/>
        <v>#DIV/0!</v>
      </c>
      <c r="AA38" s="115">
        <f t="shared" ca="1" si="18"/>
        <v>2</v>
      </c>
    </row>
    <row r="39" spans="2:27">
      <c r="L39" s="14">
        <f t="shared" si="12"/>
        <v>38</v>
      </c>
      <c r="P39" s="115"/>
      <c r="Q39" s="115"/>
      <c r="T39" s="115">
        <f t="shared" ca="1" si="3"/>
        <v>0</v>
      </c>
      <c r="U39" s="115" t="e">
        <f t="shared" ca="1" si="4"/>
        <v>#DIV/0!</v>
      </c>
      <c r="V39" s="115">
        <f t="shared" ca="1" si="13"/>
        <v>4</v>
      </c>
      <c r="W39" s="115" t="e">
        <f t="shared" ca="1" si="14"/>
        <v>#DIV/0!</v>
      </c>
      <c r="X39" s="115" t="e">
        <f t="shared" ca="1" si="15"/>
        <v>#DIV/0!</v>
      </c>
      <c r="Y39" s="115">
        <f t="shared" ca="1" si="16"/>
        <v>0</v>
      </c>
      <c r="Z39" s="115" t="e">
        <f t="shared" ca="1" si="17"/>
        <v>#DIV/0!</v>
      </c>
      <c r="AA39" s="115">
        <f t="shared" ca="1" si="18"/>
        <v>3</v>
      </c>
    </row>
    <row r="40" spans="2:27">
      <c r="L40" s="14">
        <f t="shared" si="12"/>
        <v>39</v>
      </c>
      <c r="P40" s="115"/>
      <c r="Q40" s="115"/>
      <c r="T40" s="115">
        <f t="shared" ca="1" si="3"/>
        <v>0</v>
      </c>
      <c r="U40" s="115" t="e">
        <f t="shared" ca="1" si="4"/>
        <v>#DIV/0!</v>
      </c>
      <c r="V40" s="115">
        <f t="shared" ca="1" si="13"/>
        <v>3</v>
      </c>
      <c r="W40" s="115" t="e">
        <f t="shared" ca="1" si="14"/>
        <v>#DIV/0!</v>
      </c>
      <c r="X40" s="115" t="e">
        <f t="shared" ca="1" si="15"/>
        <v>#DIV/0!</v>
      </c>
      <c r="Y40" s="115">
        <f t="shared" ca="1" si="16"/>
        <v>0</v>
      </c>
      <c r="Z40" s="115" t="e">
        <f t="shared" ca="1" si="17"/>
        <v>#DIV/0!</v>
      </c>
      <c r="AA40" s="115">
        <f t="shared" ca="1" si="18"/>
        <v>4</v>
      </c>
    </row>
    <row r="41" spans="2:27">
      <c r="L41" s="14">
        <f t="shared" si="12"/>
        <v>40</v>
      </c>
      <c r="P41" s="115"/>
      <c r="Q41" s="115"/>
      <c r="T41" s="115"/>
      <c r="U41" s="115"/>
      <c r="V41" s="115">
        <f t="shared" ca="1" si="13"/>
        <v>1</v>
      </c>
      <c r="W41" s="115" t="e">
        <f t="shared" ca="1" si="14"/>
        <v>#DIV/0!</v>
      </c>
      <c r="X41" s="115" t="e">
        <f t="shared" ca="1" si="15"/>
        <v>#DIV/0!</v>
      </c>
      <c r="Y41" s="115">
        <f t="shared" ca="1" si="16"/>
        <v>0</v>
      </c>
      <c r="Z41" s="115" t="e">
        <f t="shared" ca="1" si="17"/>
        <v>#DIV/0!</v>
      </c>
      <c r="AA41" s="115">
        <f t="shared" ca="1" si="18"/>
        <v>5</v>
      </c>
    </row>
    <row r="42" spans="2:27">
      <c r="L42" s="14">
        <f t="shared" si="12"/>
        <v>41</v>
      </c>
      <c r="P42" s="115"/>
      <c r="Q42" s="115"/>
      <c r="T42" s="115"/>
      <c r="U42" s="115"/>
      <c r="V42" s="115">
        <f t="shared" ca="1" si="13"/>
        <v>2</v>
      </c>
      <c r="W42" s="115" t="e">
        <f t="shared" ca="1" si="14"/>
        <v>#DIV/0!</v>
      </c>
      <c r="X42" s="115" t="e">
        <f t="shared" ca="1" si="15"/>
        <v>#DIV/0!</v>
      </c>
      <c r="Y42" s="115">
        <f t="shared" ca="1" si="16"/>
        <v>0</v>
      </c>
      <c r="Z42" s="115" t="e">
        <f t="shared" ca="1" si="17"/>
        <v>#DIV/0!</v>
      </c>
      <c r="AA42" s="115">
        <f t="shared" ca="1" si="18"/>
        <v>6</v>
      </c>
    </row>
    <row r="43" spans="2:27">
      <c r="L43" s="14">
        <f t="shared" si="12"/>
        <v>42</v>
      </c>
      <c r="P43" s="115"/>
      <c r="Q43" s="115"/>
      <c r="V43" s="115">
        <f t="shared" ca="1" si="13"/>
        <v>12</v>
      </c>
      <c r="W43" s="115" t="e">
        <f t="shared" ca="1" si="14"/>
        <v>#DIV/0!</v>
      </c>
      <c r="X43" s="115" t="e">
        <f t="shared" ca="1" si="15"/>
        <v>#DIV/0!</v>
      </c>
      <c r="Y43" s="115">
        <f t="shared" ca="1" si="16"/>
        <v>0</v>
      </c>
      <c r="Z43" s="115" t="e">
        <f t="shared" ca="1" si="17"/>
        <v>#DIV/0!</v>
      </c>
      <c r="AA43" s="115">
        <f t="shared" ca="1" si="18"/>
        <v>12</v>
      </c>
    </row>
    <row r="44" spans="2:27">
      <c r="L44" s="14">
        <f t="shared" si="12"/>
        <v>43</v>
      </c>
      <c r="P44" s="115"/>
      <c r="Q44" s="115"/>
      <c r="V44" s="115">
        <f t="shared" ca="1" si="13"/>
        <v>12</v>
      </c>
      <c r="W44" s="115" t="e">
        <f t="shared" ca="1" si="14"/>
        <v>#DIV/0!</v>
      </c>
      <c r="X44" s="115" t="e">
        <f t="shared" ca="1" si="15"/>
        <v>#DIV/0!</v>
      </c>
      <c r="Y44" s="115">
        <f t="shared" ca="1" si="16"/>
        <v>0</v>
      </c>
      <c r="Z44" s="115" t="e">
        <f t="shared" ca="1" si="17"/>
        <v>#DIV/0!</v>
      </c>
      <c r="AA44" s="115">
        <f t="shared" ca="1" si="18"/>
        <v>12</v>
      </c>
    </row>
    <row r="45" spans="2:27">
      <c r="L45" s="14">
        <f t="shared" si="12"/>
        <v>44</v>
      </c>
      <c r="P45" s="115"/>
      <c r="Q45" s="115"/>
      <c r="V45" s="115">
        <f t="shared" ca="1" si="13"/>
        <v>0</v>
      </c>
      <c r="W45" s="115">
        <f t="shared" ca="1" si="14"/>
        <v>0</v>
      </c>
      <c r="X45" s="115">
        <f t="shared" ca="1" si="15"/>
        <v>0</v>
      </c>
      <c r="Y45" s="115">
        <f t="shared" ca="1" si="16"/>
        <v>0</v>
      </c>
      <c r="Z45" s="115" t="e">
        <f t="shared" ca="1" si="17"/>
        <v>#DIV/0!</v>
      </c>
      <c r="AA45" s="115">
        <f t="shared" ca="1" si="18"/>
        <v>0</v>
      </c>
    </row>
    <row r="46" spans="2:27">
      <c r="L46" s="14">
        <f t="shared" si="12"/>
        <v>45</v>
      </c>
      <c r="P46" s="115"/>
      <c r="Q46" s="115"/>
      <c r="V46" s="115">
        <f t="shared" ca="1" si="13"/>
        <v>0</v>
      </c>
      <c r="W46" s="115">
        <f t="shared" ca="1" si="14"/>
        <v>0</v>
      </c>
      <c r="X46" s="115">
        <f t="shared" ca="1" si="15"/>
        <v>0</v>
      </c>
      <c r="Y46" s="115">
        <f t="shared" ca="1" si="16"/>
        <v>0</v>
      </c>
      <c r="Z46" s="115">
        <f t="shared" ca="1" si="17"/>
        <v>0</v>
      </c>
      <c r="AA46" s="115">
        <f t="shared" ca="1" si="18"/>
        <v>0</v>
      </c>
    </row>
    <row r="47" spans="2:27">
      <c r="L47" s="14">
        <f t="shared" si="12"/>
        <v>46</v>
      </c>
      <c r="P47" s="115"/>
      <c r="Q47" s="115"/>
      <c r="V47" s="115">
        <f t="shared" ca="1" si="13"/>
        <v>0</v>
      </c>
      <c r="W47" s="115">
        <f t="shared" ca="1" si="14"/>
        <v>0</v>
      </c>
      <c r="X47" s="115">
        <f t="shared" ca="1" si="15"/>
        <v>0</v>
      </c>
      <c r="Y47" s="115">
        <f t="shared" ca="1" si="16"/>
        <v>0</v>
      </c>
      <c r="Z47" s="115">
        <f t="shared" ca="1" si="17"/>
        <v>0</v>
      </c>
      <c r="AA47" s="115">
        <f t="shared" ca="1" si="18"/>
        <v>0</v>
      </c>
    </row>
    <row r="48" spans="2:27">
      <c r="L48" s="14">
        <f t="shared" si="12"/>
        <v>47</v>
      </c>
      <c r="P48" s="115"/>
      <c r="Q48" s="115"/>
      <c r="V48" s="115">
        <f t="shared" ca="1" si="13"/>
        <v>0</v>
      </c>
      <c r="W48" s="115">
        <f t="shared" ca="1" si="14"/>
        <v>0</v>
      </c>
      <c r="X48" s="115">
        <f t="shared" ca="1" si="15"/>
        <v>0</v>
      </c>
      <c r="Y48" s="115">
        <f t="shared" ca="1" si="16"/>
        <v>0</v>
      </c>
      <c r="Z48" s="115">
        <f t="shared" ca="1" si="17"/>
        <v>0</v>
      </c>
      <c r="AA48" s="115">
        <f t="shared" ca="1" si="18"/>
        <v>0</v>
      </c>
    </row>
    <row r="49" spans="12:27">
      <c r="L49" s="14">
        <f t="shared" si="12"/>
        <v>48</v>
      </c>
      <c r="P49" s="115"/>
      <c r="Q49" s="115"/>
      <c r="V49" s="115">
        <f t="shared" ca="1" si="13"/>
        <v>0</v>
      </c>
      <c r="W49" s="115">
        <f t="shared" ca="1" si="14"/>
        <v>0</v>
      </c>
      <c r="X49" s="115">
        <f t="shared" ca="1" si="15"/>
        <v>0</v>
      </c>
      <c r="Y49" s="115">
        <f t="shared" ca="1" si="16"/>
        <v>0</v>
      </c>
      <c r="Z49" s="115">
        <f t="shared" ca="1" si="17"/>
        <v>0</v>
      </c>
      <c r="AA49" s="115">
        <f t="shared" ca="1" si="18"/>
        <v>0</v>
      </c>
    </row>
    <row r="50" spans="12:27">
      <c r="L50" s="14">
        <f t="shared" si="12"/>
        <v>49</v>
      </c>
      <c r="P50" s="115"/>
      <c r="Q50" s="115"/>
      <c r="V50" s="115">
        <f t="shared" ca="1" si="13"/>
        <v>0</v>
      </c>
      <c r="W50" s="115">
        <f t="shared" ca="1" si="14"/>
        <v>0</v>
      </c>
      <c r="X50" s="115">
        <f t="shared" ca="1" si="15"/>
        <v>0</v>
      </c>
      <c r="Y50" s="115">
        <f t="shared" ca="1" si="16"/>
        <v>0</v>
      </c>
      <c r="Z50" s="115">
        <f t="shared" ca="1" si="17"/>
        <v>0</v>
      </c>
      <c r="AA50" s="115">
        <f t="shared" ca="1" si="18"/>
        <v>0</v>
      </c>
    </row>
    <row r="51" spans="12:27">
      <c r="L51" s="14">
        <f t="shared" si="12"/>
        <v>50</v>
      </c>
      <c r="P51" s="115"/>
      <c r="Q51" s="115"/>
      <c r="V51" s="115">
        <f t="shared" ca="1" si="13"/>
        <v>0</v>
      </c>
      <c r="W51" s="115">
        <f t="shared" ca="1" si="14"/>
        <v>0</v>
      </c>
      <c r="X51" s="115">
        <f t="shared" ca="1" si="15"/>
        <v>0</v>
      </c>
      <c r="Y51" s="115">
        <f t="shared" ca="1" si="16"/>
        <v>0</v>
      </c>
      <c r="Z51" s="115">
        <f t="shared" ca="1" si="17"/>
        <v>0</v>
      </c>
      <c r="AA51" s="115">
        <f t="shared" ca="1" si="18"/>
        <v>0</v>
      </c>
    </row>
    <row r="52" spans="12:27">
      <c r="L52" s="14">
        <f t="shared" si="12"/>
        <v>51</v>
      </c>
      <c r="P52" s="115"/>
      <c r="Q52" s="115"/>
      <c r="V52" s="115">
        <f t="shared" ca="1" si="13"/>
        <v>0</v>
      </c>
      <c r="W52" s="115">
        <f t="shared" ca="1" si="14"/>
        <v>0</v>
      </c>
      <c r="X52" s="115">
        <f t="shared" ca="1" si="15"/>
        <v>0</v>
      </c>
      <c r="Y52" s="115">
        <f t="shared" ca="1" si="16"/>
        <v>0</v>
      </c>
      <c r="Z52" s="115">
        <f t="shared" ca="1" si="17"/>
        <v>0</v>
      </c>
      <c r="AA52" s="115">
        <f t="shared" ca="1" si="18"/>
        <v>0</v>
      </c>
    </row>
    <row r="53" spans="12:27">
      <c r="L53" s="14">
        <f t="shared" si="12"/>
        <v>52</v>
      </c>
      <c r="P53" s="115"/>
      <c r="Q53" s="115"/>
      <c r="V53" s="115">
        <f t="shared" ca="1" si="13"/>
        <v>0</v>
      </c>
      <c r="W53" s="115">
        <f t="shared" ca="1" si="14"/>
        <v>0</v>
      </c>
      <c r="X53" s="115"/>
      <c r="Y53" s="115"/>
      <c r="Z53" s="115">
        <f t="shared" ca="1" si="17"/>
        <v>0</v>
      </c>
      <c r="AA53" s="115">
        <f t="shared" ca="1" si="18"/>
        <v>0</v>
      </c>
    </row>
    <row r="54" spans="12:27">
      <c r="L54" s="14">
        <f t="shared" si="12"/>
        <v>53</v>
      </c>
      <c r="P54" s="115"/>
      <c r="Q54" s="115"/>
      <c r="V54" s="115">
        <f t="shared" ca="1" si="13"/>
        <v>0</v>
      </c>
      <c r="W54" s="115">
        <f t="shared" ca="1" si="14"/>
        <v>0</v>
      </c>
      <c r="X54" s="115"/>
      <c r="Y54" s="115"/>
      <c r="Z54" s="115">
        <f t="shared" ca="1" si="17"/>
        <v>0</v>
      </c>
      <c r="AA54" s="115">
        <f t="shared" ca="1" si="18"/>
        <v>0</v>
      </c>
    </row>
    <row r="55" spans="12:27">
      <c r="L55" s="14">
        <f t="shared" si="12"/>
        <v>54</v>
      </c>
      <c r="P55" s="115"/>
      <c r="Q55" s="115"/>
      <c r="V55" s="115">
        <f t="shared" ca="1" si="13"/>
        <v>6</v>
      </c>
      <c r="W55" s="115" t="e">
        <f t="shared" ca="1" si="14"/>
        <v>#DIV/0!</v>
      </c>
      <c r="X55" s="115"/>
      <c r="Y55" s="115"/>
      <c r="Z55" s="115" t="e">
        <f t="shared" ca="1" si="17"/>
        <v>#DIV/0!</v>
      </c>
      <c r="AA55" s="115">
        <f t="shared" ca="1" si="18"/>
        <v>6</v>
      </c>
    </row>
    <row r="56" spans="12:27">
      <c r="L56" s="14">
        <f t="shared" si="12"/>
        <v>55</v>
      </c>
      <c r="P56" s="115"/>
      <c r="Q56" s="115"/>
      <c r="V56" s="115">
        <f t="shared" ca="1" si="13"/>
        <v>5</v>
      </c>
      <c r="W56" s="115" t="e">
        <f t="shared" ca="1" si="14"/>
        <v>#DIV/0!</v>
      </c>
      <c r="X56" s="115"/>
      <c r="Y56" s="115"/>
      <c r="Z56" s="115" t="e">
        <f t="shared" ca="1" si="17"/>
        <v>#DIV/0!</v>
      </c>
      <c r="AA56" s="115">
        <f t="shared" ca="1" si="18"/>
        <v>5</v>
      </c>
    </row>
    <row r="57" spans="12:27">
      <c r="L57" s="14">
        <f t="shared" si="12"/>
        <v>56</v>
      </c>
      <c r="P57" s="115"/>
      <c r="Q57" s="115"/>
      <c r="V57" s="115">
        <f t="shared" ca="1" si="13"/>
        <v>4</v>
      </c>
      <c r="W57" s="115" t="e">
        <f t="shared" ca="1" si="14"/>
        <v>#DIV/0!</v>
      </c>
      <c r="X57" s="115"/>
      <c r="Y57" s="115"/>
      <c r="Z57" s="115" t="e">
        <f t="shared" ca="1" si="17"/>
        <v>#DIV/0!</v>
      </c>
      <c r="AA57" s="115">
        <f t="shared" ca="1" si="18"/>
        <v>3</v>
      </c>
    </row>
    <row r="58" spans="12:27">
      <c r="L58" s="14">
        <f t="shared" si="12"/>
        <v>57</v>
      </c>
      <c r="P58" s="115"/>
      <c r="Q58" s="115"/>
      <c r="V58" s="115">
        <f t="shared" ca="1" si="13"/>
        <v>3</v>
      </c>
      <c r="W58" s="115" t="e">
        <f t="shared" ca="1" si="14"/>
        <v>#DIV/0!</v>
      </c>
      <c r="X58" s="115"/>
      <c r="Y58" s="115"/>
      <c r="Z58" s="115" t="e">
        <f t="shared" ca="1" si="17"/>
        <v>#DIV/0!</v>
      </c>
      <c r="AA58" s="115">
        <f t="shared" ca="1" si="18"/>
        <v>1</v>
      </c>
    </row>
    <row r="59" spans="12:27">
      <c r="L59" s="14">
        <f t="shared" si="12"/>
        <v>58</v>
      </c>
      <c r="P59" s="115"/>
      <c r="Q59" s="115"/>
      <c r="V59" s="115">
        <f t="shared" ca="1" si="13"/>
        <v>1</v>
      </c>
      <c r="W59" s="115" t="e">
        <f t="shared" ca="1" si="14"/>
        <v>#DIV/0!</v>
      </c>
      <c r="X59" s="115"/>
      <c r="Y59" s="115"/>
      <c r="Z59" s="115" t="e">
        <f t="shared" ca="1" si="17"/>
        <v>#DIV/0!</v>
      </c>
      <c r="AA59" s="115">
        <f t="shared" ca="1" si="18"/>
        <v>2</v>
      </c>
    </row>
    <row r="60" spans="12:27">
      <c r="L60" s="14">
        <f>L59+1</f>
        <v>59</v>
      </c>
      <c r="P60" s="115"/>
      <c r="Q60" s="115"/>
      <c r="V60" s="115">
        <f t="shared" ca="1" si="13"/>
        <v>2</v>
      </c>
      <c r="W60" s="115" t="e">
        <f t="shared" ca="1" si="14"/>
        <v>#DIV/0!</v>
      </c>
      <c r="X60" s="115"/>
      <c r="Y60" s="115"/>
      <c r="Z60" s="115" t="e">
        <f t="shared" ca="1" si="17"/>
        <v>#DIV/0!</v>
      </c>
      <c r="AA60" s="115">
        <f t="shared" ca="1" si="18"/>
        <v>4</v>
      </c>
    </row>
    <row r="61" spans="12:27">
      <c r="L61" s="14">
        <f t="shared" si="12"/>
        <v>60</v>
      </c>
      <c r="P61" s="115"/>
      <c r="Q61" s="115"/>
      <c r="V61" s="115">
        <f t="shared" ca="1" si="13"/>
        <v>0</v>
      </c>
      <c r="W61" s="115">
        <f t="shared" ca="1" si="14"/>
        <v>0</v>
      </c>
      <c r="X61" s="115"/>
      <c r="Y61" s="115"/>
      <c r="Z61" s="115" t="e">
        <f t="shared" ca="1" si="17"/>
        <v>#DIV/0!</v>
      </c>
      <c r="AA61" s="115">
        <f t="shared" ca="1" si="18"/>
        <v>0</v>
      </c>
    </row>
    <row r="62" spans="12:27">
      <c r="L62" s="14">
        <f t="shared" si="12"/>
        <v>61</v>
      </c>
      <c r="P62" s="115"/>
      <c r="Q62" s="115"/>
      <c r="V62" s="115">
        <f t="shared" ca="1" si="13"/>
        <v>0</v>
      </c>
      <c r="W62" s="115">
        <f t="shared" ca="1" si="14"/>
        <v>0</v>
      </c>
      <c r="Z62" s="115">
        <f t="shared" ca="1" si="17"/>
        <v>0</v>
      </c>
      <c r="AA62" s="115">
        <f t="shared" ca="1" si="18"/>
        <v>0</v>
      </c>
    </row>
    <row r="63" spans="12:27">
      <c r="L63" s="14">
        <f t="shared" si="12"/>
        <v>62</v>
      </c>
      <c r="P63" s="115"/>
      <c r="Q63" s="115"/>
      <c r="V63" s="115">
        <f t="shared" ca="1" si="13"/>
        <v>0</v>
      </c>
      <c r="W63" s="115">
        <f t="shared" ca="1" si="14"/>
        <v>0</v>
      </c>
      <c r="Z63" s="115">
        <f t="shared" ca="1" si="17"/>
        <v>0</v>
      </c>
      <c r="AA63" s="115">
        <f t="shared" ca="1" si="18"/>
        <v>0</v>
      </c>
    </row>
    <row r="64" spans="12:27">
      <c r="L64" s="14">
        <f t="shared" si="12"/>
        <v>63</v>
      </c>
      <c r="P64" s="115"/>
      <c r="Q64" s="115"/>
      <c r="V64" s="115">
        <f t="shared" ca="1" si="13"/>
        <v>0</v>
      </c>
      <c r="W64" s="115">
        <f t="shared" ca="1" si="14"/>
        <v>0</v>
      </c>
      <c r="Z64" s="115">
        <f t="shared" ca="1" si="17"/>
        <v>0</v>
      </c>
      <c r="AA64" s="115">
        <f t="shared" ca="1" si="18"/>
        <v>0</v>
      </c>
    </row>
    <row r="65" spans="12:27">
      <c r="L65" s="14">
        <f t="shared" si="12"/>
        <v>64</v>
      </c>
      <c r="P65" s="115"/>
      <c r="Q65" s="115"/>
      <c r="V65" s="115">
        <f t="shared" ca="1" si="13"/>
        <v>0</v>
      </c>
      <c r="W65" s="115">
        <f t="shared" ca="1" si="14"/>
        <v>0</v>
      </c>
      <c r="Z65" s="115">
        <f t="shared" ca="1" si="17"/>
        <v>0</v>
      </c>
      <c r="AA65" s="115">
        <f t="shared" ca="1" si="18"/>
        <v>0</v>
      </c>
    </row>
    <row r="66" spans="12:27">
      <c r="L66" s="14">
        <f t="shared" si="12"/>
        <v>65</v>
      </c>
      <c r="P66" s="115"/>
      <c r="Q66" s="115"/>
      <c r="V66" s="115">
        <f t="shared" ca="1" si="13"/>
        <v>0</v>
      </c>
      <c r="W66" s="115">
        <f t="shared" ca="1" si="14"/>
        <v>0</v>
      </c>
      <c r="Z66" s="115">
        <f t="shared" ca="1" si="17"/>
        <v>0</v>
      </c>
      <c r="AA66" s="115">
        <f t="shared" ca="1" si="18"/>
        <v>0</v>
      </c>
    </row>
    <row r="67" spans="12:27">
      <c r="L67" s="14">
        <f t="shared" si="12"/>
        <v>66</v>
      </c>
      <c r="P67" s="115"/>
      <c r="Q67" s="115"/>
      <c r="V67" s="115">
        <f t="shared" ref="V67:V76" ca="1" si="19">INDIRECT("'"&amp;$V$2&amp;"'!Q"&amp;$L67)</f>
        <v>0</v>
      </c>
      <c r="W67" s="115">
        <f t="shared" ref="W67:W76" ca="1" si="20">INDIRECT("'"&amp;$V$2&amp;"'!R"&amp;$L67)</f>
        <v>0</v>
      </c>
      <c r="Z67" s="115">
        <f t="shared" ref="Z67:Z100" ca="1" si="21">INDIRECT("'"&amp;$Z$2&amp;"'!U"&amp;$L67)</f>
        <v>0</v>
      </c>
      <c r="AA67" s="115">
        <f t="shared" ref="AA67:AA100" ca="1" si="22">INDIRECT("'"&amp;$Z$2&amp;"'!V"&amp;$L67)</f>
        <v>0</v>
      </c>
    </row>
    <row r="68" spans="12:27">
      <c r="L68" s="14">
        <f t="shared" si="12"/>
        <v>67</v>
      </c>
      <c r="P68" s="115"/>
      <c r="Q68" s="115"/>
      <c r="V68" s="115">
        <f t="shared" ca="1" si="19"/>
        <v>0</v>
      </c>
      <c r="W68" s="115">
        <f t="shared" ca="1" si="20"/>
        <v>0</v>
      </c>
      <c r="Z68" s="115">
        <f t="shared" ca="1" si="21"/>
        <v>0</v>
      </c>
      <c r="AA68" s="115">
        <f t="shared" ca="1" si="22"/>
        <v>0</v>
      </c>
    </row>
    <row r="69" spans="12:27">
      <c r="L69" s="14">
        <f t="shared" ref="L69:L100" si="23">L68+1</f>
        <v>68</v>
      </c>
      <c r="P69" s="115"/>
      <c r="Q69" s="115"/>
      <c r="V69" s="115">
        <f t="shared" ca="1" si="19"/>
        <v>0</v>
      </c>
      <c r="W69" s="115">
        <f t="shared" ca="1" si="20"/>
        <v>0</v>
      </c>
      <c r="Z69" s="115">
        <f t="shared" ca="1" si="21"/>
        <v>0</v>
      </c>
      <c r="AA69" s="115">
        <f t="shared" ca="1" si="22"/>
        <v>0</v>
      </c>
    </row>
    <row r="70" spans="12:27">
      <c r="L70" s="14">
        <f t="shared" si="23"/>
        <v>69</v>
      </c>
      <c r="P70" s="115"/>
      <c r="Q70" s="115"/>
      <c r="V70" s="115">
        <f t="shared" ca="1" si="19"/>
        <v>0</v>
      </c>
      <c r="W70" s="115">
        <f t="shared" ca="1" si="20"/>
        <v>0</v>
      </c>
      <c r="Z70" s="115">
        <f t="shared" ca="1" si="21"/>
        <v>0</v>
      </c>
      <c r="AA70" s="115">
        <f t="shared" ca="1" si="22"/>
        <v>0</v>
      </c>
    </row>
    <row r="71" spans="12:27">
      <c r="L71" s="14">
        <f t="shared" si="23"/>
        <v>70</v>
      </c>
      <c r="P71" s="115"/>
      <c r="Q71" s="115"/>
      <c r="V71" s="115">
        <f t="shared" ca="1" si="19"/>
        <v>0</v>
      </c>
      <c r="W71" s="115">
        <f t="shared" ca="1" si="20"/>
        <v>0</v>
      </c>
      <c r="Z71" s="115">
        <f t="shared" ca="1" si="21"/>
        <v>0</v>
      </c>
      <c r="AA71" s="115">
        <f t="shared" ca="1" si="22"/>
        <v>0</v>
      </c>
    </row>
    <row r="72" spans="12:27">
      <c r="L72" s="14">
        <f t="shared" si="23"/>
        <v>71</v>
      </c>
      <c r="P72" s="115"/>
      <c r="Q72" s="115"/>
      <c r="V72" s="115">
        <f t="shared" ca="1" si="19"/>
        <v>3</v>
      </c>
      <c r="W72" s="115" t="e">
        <f t="shared" ca="1" si="20"/>
        <v>#DIV/0!</v>
      </c>
      <c r="Z72" s="115" t="e">
        <f t="shared" ca="1" si="21"/>
        <v>#DIV/0!</v>
      </c>
      <c r="AA72" s="115">
        <f t="shared" ca="1" si="22"/>
        <v>1</v>
      </c>
    </row>
    <row r="73" spans="12:27">
      <c r="L73" s="14">
        <f t="shared" si="23"/>
        <v>72</v>
      </c>
      <c r="P73" s="115"/>
      <c r="Q73" s="115"/>
      <c r="V73" s="115">
        <f t="shared" ca="1" si="19"/>
        <v>1</v>
      </c>
      <c r="W73" s="115" t="e">
        <f t="shared" ca="1" si="20"/>
        <v>#DIV/0!</v>
      </c>
      <c r="Z73" s="115" t="e">
        <f t="shared" ca="1" si="21"/>
        <v>#DIV/0!</v>
      </c>
      <c r="AA73" s="115">
        <f t="shared" ca="1" si="22"/>
        <v>2</v>
      </c>
    </row>
    <row r="74" spans="12:27">
      <c r="L74" s="14">
        <f t="shared" si="23"/>
        <v>73</v>
      </c>
      <c r="P74" s="115"/>
      <c r="Q74" s="115"/>
      <c r="V74" s="115">
        <f t="shared" ca="1" si="19"/>
        <v>2</v>
      </c>
      <c r="W74" s="115" t="e">
        <f t="shared" ca="1" si="20"/>
        <v>#DIV/0!</v>
      </c>
      <c r="Z74" s="115" t="e">
        <f t="shared" ca="1" si="21"/>
        <v>#DIV/0!</v>
      </c>
      <c r="AA74" s="115">
        <f t="shared" ca="1" si="22"/>
        <v>3</v>
      </c>
    </row>
    <row r="75" spans="12:27">
      <c r="L75" s="14">
        <f t="shared" si="23"/>
        <v>74</v>
      </c>
      <c r="P75" s="115"/>
      <c r="Q75" s="115"/>
      <c r="V75" s="115">
        <f t="shared" ca="1" si="19"/>
        <v>0</v>
      </c>
      <c r="W75" s="115">
        <f t="shared" ca="1" si="20"/>
        <v>0</v>
      </c>
      <c r="Z75" s="115" t="e">
        <f t="shared" ca="1" si="21"/>
        <v>#DIV/0!</v>
      </c>
      <c r="AA75" s="115">
        <f t="shared" ca="1" si="22"/>
        <v>0</v>
      </c>
    </row>
    <row r="76" spans="12:27">
      <c r="L76" s="14">
        <f t="shared" si="23"/>
        <v>75</v>
      </c>
      <c r="P76" s="115"/>
      <c r="Q76" s="115"/>
      <c r="V76" s="115">
        <f t="shared" ca="1" si="19"/>
        <v>0</v>
      </c>
      <c r="W76" s="115">
        <f t="shared" ca="1" si="20"/>
        <v>0</v>
      </c>
      <c r="Z76" s="115">
        <f t="shared" ca="1" si="21"/>
        <v>0</v>
      </c>
      <c r="AA76" s="115">
        <f t="shared" ca="1" si="22"/>
        <v>0</v>
      </c>
    </row>
    <row r="77" spans="12:27">
      <c r="L77" s="14">
        <f t="shared" si="23"/>
        <v>76</v>
      </c>
      <c r="P77" s="115"/>
      <c r="Q77" s="115"/>
      <c r="Z77" s="115">
        <f t="shared" ca="1" si="21"/>
        <v>0</v>
      </c>
      <c r="AA77" s="115">
        <f t="shared" ca="1" si="22"/>
        <v>0</v>
      </c>
    </row>
    <row r="78" spans="12:27">
      <c r="L78" s="14">
        <f t="shared" si="23"/>
        <v>77</v>
      </c>
      <c r="P78" s="115"/>
      <c r="Q78" s="115"/>
      <c r="Z78" s="115">
        <f t="shared" ca="1" si="21"/>
        <v>0</v>
      </c>
      <c r="AA78" s="115">
        <f t="shared" ca="1" si="22"/>
        <v>0</v>
      </c>
    </row>
    <row r="79" spans="12:27">
      <c r="L79" s="14">
        <f t="shared" si="23"/>
        <v>78</v>
      </c>
      <c r="P79" s="115"/>
      <c r="Q79" s="115"/>
      <c r="Z79" s="115">
        <f t="shared" ca="1" si="21"/>
        <v>0</v>
      </c>
      <c r="AA79" s="115">
        <f t="shared" ca="1" si="22"/>
        <v>0</v>
      </c>
    </row>
    <row r="80" spans="12:27">
      <c r="L80" s="14">
        <f t="shared" si="23"/>
        <v>79</v>
      </c>
      <c r="P80" s="115"/>
      <c r="Q80" s="115"/>
      <c r="Z80" s="115">
        <f t="shared" ca="1" si="21"/>
        <v>0</v>
      </c>
      <c r="AA80" s="115">
        <f t="shared" ca="1" si="22"/>
        <v>0</v>
      </c>
    </row>
    <row r="81" spans="12:27">
      <c r="L81" s="14">
        <f t="shared" si="23"/>
        <v>80</v>
      </c>
      <c r="P81" s="115"/>
      <c r="Q81" s="115"/>
      <c r="Z81" s="115">
        <f t="shared" ca="1" si="21"/>
        <v>0</v>
      </c>
      <c r="AA81" s="115">
        <f t="shared" ca="1" si="22"/>
        <v>0</v>
      </c>
    </row>
    <row r="82" spans="12:27">
      <c r="L82" s="14">
        <f t="shared" si="23"/>
        <v>81</v>
      </c>
      <c r="P82" s="115"/>
      <c r="Q82" s="115"/>
      <c r="Z82" s="115">
        <f t="shared" ca="1" si="21"/>
        <v>0</v>
      </c>
      <c r="AA82" s="115">
        <f t="shared" ca="1" si="22"/>
        <v>0</v>
      </c>
    </row>
    <row r="83" spans="12:27">
      <c r="L83" s="14">
        <f t="shared" si="23"/>
        <v>82</v>
      </c>
      <c r="P83" s="115"/>
      <c r="Q83" s="115"/>
      <c r="Z83" s="115">
        <f t="shared" ca="1" si="21"/>
        <v>0</v>
      </c>
      <c r="AA83" s="115">
        <f t="shared" ca="1" si="22"/>
        <v>0</v>
      </c>
    </row>
    <row r="84" spans="12:27">
      <c r="L84" s="14">
        <f t="shared" si="23"/>
        <v>83</v>
      </c>
      <c r="P84" s="115"/>
      <c r="Q84" s="115"/>
      <c r="Z84" s="115">
        <f t="shared" ca="1" si="21"/>
        <v>0</v>
      </c>
      <c r="AA84" s="115">
        <f t="shared" ca="1" si="22"/>
        <v>0</v>
      </c>
    </row>
    <row r="85" spans="12:27">
      <c r="L85" s="14">
        <f t="shared" si="23"/>
        <v>84</v>
      </c>
      <c r="P85" s="115"/>
      <c r="Q85" s="115"/>
      <c r="Z85" s="115" t="e">
        <f t="shared" ca="1" si="21"/>
        <v>#DIV/0!</v>
      </c>
      <c r="AA85" s="115">
        <f t="shared" ca="1" si="22"/>
        <v>24</v>
      </c>
    </row>
    <row r="86" spans="12:27">
      <c r="L86" s="14">
        <f t="shared" si="23"/>
        <v>85</v>
      </c>
      <c r="P86" s="115"/>
      <c r="Q86" s="115"/>
      <c r="Z86" s="115" t="e">
        <f t="shared" ca="1" si="21"/>
        <v>#DIV/0!</v>
      </c>
      <c r="AA86" s="115">
        <f t="shared" ca="1" si="22"/>
        <v>24</v>
      </c>
    </row>
    <row r="87" spans="12:27">
      <c r="L87" s="14">
        <f t="shared" si="23"/>
        <v>86</v>
      </c>
      <c r="P87" s="115"/>
      <c r="Q87" s="115"/>
      <c r="Z87" s="115" t="e">
        <f t="shared" ca="1" si="21"/>
        <v>#DIV/0!</v>
      </c>
      <c r="AA87" s="115">
        <f t="shared" ca="1" si="22"/>
        <v>24</v>
      </c>
    </row>
    <row r="88" spans="12:27">
      <c r="L88" s="14">
        <f t="shared" si="23"/>
        <v>87</v>
      </c>
      <c r="P88" s="115"/>
      <c r="Q88" s="115"/>
      <c r="Z88" s="115" t="e">
        <f t="shared" ca="1" si="21"/>
        <v>#DIV/0!</v>
      </c>
      <c r="AA88" s="115">
        <f t="shared" ca="1" si="22"/>
        <v>24</v>
      </c>
    </row>
    <row r="89" spans="12:27">
      <c r="L89" s="14">
        <f t="shared" si="23"/>
        <v>88</v>
      </c>
      <c r="P89" s="115"/>
      <c r="Q89" s="115"/>
      <c r="Z89" s="115" t="e">
        <f t="shared" ca="1" si="21"/>
        <v>#DIV/0!</v>
      </c>
      <c r="AA89" s="115">
        <f t="shared" ca="1" si="22"/>
        <v>24</v>
      </c>
    </row>
    <row r="90" spans="12:27">
      <c r="L90" s="14">
        <f t="shared" si="23"/>
        <v>89</v>
      </c>
      <c r="P90" s="115"/>
      <c r="Q90" s="115"/>
      <c r="Z90" s="115" t="e">
        <f t="shared" ca="1" si="21"/>
        <v>#DIV/0!</v>
      </c>
      <c r="AA90" s="115">
        <f t="shared" ca="1" si="22"/>
        <v>24</v>
      </c>
    </row>
    <row r="91" spans="12:27">
      <c r="L91" s="14">
        <f t="shared" si="23"/>
        <v>90</v>
      </c>
      <c r="P91" s="115"/>
      <c r="Q91" s="115"/>
      <c r="Z91" s="115" t="e">
        <f t="shared" ca="1" si="21"/>
        <v>#DIV/0!</v>
      </c>
      <c r="AA91" s="115">
        <f t="shared" ca="1" si="22"/>
        <v>24</v>
      </c>
    </row>
    <row r="92" spans="12:27">
      <c r="L92" s="14">
        <f t="shared" si="23"/>
        <v>91</v>
      </c>
      <c r="P92" s="115"/>
      <c r="Q92" s="115"/>
      <c r="Z92" s="115" t="e">
        <f t="shared" ca="1" si="21"/>
        <v>#DIV/0!</v>
      </c>
      <c r="AA92" s="115">
        <f t="shared" ca="1" si="22"/>
        <v>24</v>
      </c>
    </row>
    <row r="93" spans="12:27">
      <c r="L93" s="14">
        <f t="shared" si="23"/>
        <v>92</v>
      </c>
      <c r="P93" s="115"/>
      <c r="Q93" s="115"/>
      <c r="Z93" s="115" t="e">
        <f t="shared" ca="1" si="21"/>
        <v>#DIV/0!</v>
      </c>
      <c r="AA93" s="115">
        <f t="shared" ca="1" si="22"/>
        <v>24</v>
      </c>
    </row>
    <row r="94" spans="12:27">
      <c r="L94" s="14">
        <f t="shared" si="23"/>
        <v>93</v>
      </c>
      <c r="P94" s="115"/>
      <c r="Q94" s="115"/>
      <c r="Z94" s="115" t="e">
        <f t="shared" ca="1" si="21"/>
        <v>#DIV/0!</v>
      </c>
      <c r="AA94" s="115">
        <f t="shared" ca="1" si="22"/>
        <v>24</v>
      </c>
    </row>
    <row r="95" spans="12:27">
      <c r="L95" s="14">
        <f t="shared" si="23"/>
        <v>94</v>
      </c>
      <c r="P95" s="115"/>
      <c r="Q95" s="115"/>
      <c r="Z95" s="115" t="e">
        <f t="shared" ca="1" si="21"/>
        <v>#DIV/0!</v>
      </c>
      <c r="AA95" s="115">
        <f t="shared" ca="1" si="22"/>
        <v>12</v>
      </c>
    </row>
    <row r="96" spans="12:27">
      <c r="L96" s="14">
        <f t="shared" si="23"/>
        <v>95</v>
      </c>
      <c r="P96" s="115"/>
      <c r="Q96" s="115"/>
      <c r="Z96" s="115" t="e">
        <f t="shared" ca="1" si="21"/>
        <v>#DIV/0!</v>
      </c>
      <c r="AA96" s="115">
        <f t="shared" ca="1" si="22"/>
        <v>12</v>
      </c>
    </row>
    <row r="97" spans="12:27">
      <c r="L97" s="14">
        <f t="shared" si="23"/>
        <v>96</v>
      </c>
      <c r="P97" s="115"/>
      <c r="Q97" s="115"/>
      <c r="Z97" s="115" t="e">
        <f t="shared" ca="1" si="21"/>
        <v>#DIV/0!</v>
      </c>
      <c r="AA97" s="115">
        <f t="shared" ca="1" si="22"/>
        <v>12</v>
      </c>
    </row>
    <row r="98" spans="12:27">
      <c r="L98" s="14">
        <f t="shared" si="23"/>
        <v>97</v>
      </c>
      <c r="P98" s="115"/>
      <c r="Q98" s="115"/>
      <c r="Z98" s="115" t="e">
        <f t="shared" ca="1" si="21"/>
        <v>#DIV/0!</v>
      </c>
      <c r="AA98" s="115">
        <f t="shared" ca="1" si="22"/>
        <v>12</v>
      </c>
    </row>
    <row r="99" spans="12:27">
      <c r="L99" s="14">
        <f t="shared" si="23"/>
        <v>98</v>
      </c>
      <c r="P99" s="115"/>
      <c r="Q99" s="115"/>
      <c r="Z99" s="115" t="e">
        <f t="shared" ca="1" si="21"/>
        <v>#DIV/0!</v>
      </c>
      <c r="AA99" s="115">
        <f t="shared" ca="1" si="22"/>
        <v>1</v>
      </c>
    </row>
    <row r="100" spans="12:27">
      <c r="L100" s="14">
        <f t="shared" si="23"/>
        <v>99</v>
      </c>
      <c r="P100" s="115"/>
      <c r="Q100" s="115"/>
      <c r="Z100" s="115" t="e">
        <f t="shared" ca="1" si="21"/>
        <v>#DIV/0!</v>
      </c>
      <c r="AA100" s="115">
        <f t="shared" ca="1" si="22"/>
        <v>2</v>
      </c>
    </row>
    <row r="101" spans="12:27">
      <c r="L101" s="14"/>
      <c r="P101" s="115"/>
      <c r="Q101" s="115"/>
      <c r="Z101" s="115"/>
      <c r="AA101" s="115"/>
    </row>
    <row r="102" spans="12:27">
      <c r="L102" s="14"/>
      <c r="P102" s="115"/>
      <c r="Q102" s="115"/>
    </row>
  </sheetData>
  <mergeCells count="12">
    <mergeCell ref="Z2:AA2"/>
    <mergeCell ref="P1:Q1"/>
    <mergeCell ref="R1:S1"/>
    <mergeCell ref="T1:U1"/>
    <mergeCell ref="V1:W1"/>
    <mergeCell ref="X1:Y1"/>
    <mergeCell ref="Z1:AA1"/>
    <mergeCell ref="P2:Q2"/>
    <mergeCell ref="R2:S2"/>
    <mergeCell ref="T2:U2"/>
    <mergeCell ref="V2:W2"/>
    <mergeCell ref="X2:Y2"/>
  </mergeCells>
  <dataValidations count="6">
    <dataValidation type="list" allowBlank="1" showInputMessage="1" showErrorMessage="1" sqref="G9" xr:uid="{7ED9587A-C1E4-4FC3-84BF-7F3676B88D23}">
      <formula1>$M$2:$O$2</formula1>
    </dataValidation>
    <dataValidation type="list" allowBlank="1" showInputMessage="1" showErrorMessage="1" sqref="G8" xr:uid="{D831B21A-EAC2-40BC-892B-23C8208CACD3}">
      <formula1>$K$2:$K$7</formula1>
    </dataValidation>
    <dataValidation type="list" allowBlank="1" showInputMessage="1" showErrorMessage="1" sqref="G10" xr:uid="{A29C0155-1101-46DB-B24A-51B662E3591E}">
      <formula1>INDIRECT(G9)</formula1>
    </dataValidation>
    <dataValidation type="list" allowBlank="1" showInputMessage="1" showErrorMessage="1" sqref="C20 C26 C32" xr:uid="{40B74B73-C5E9-4C0A-AC4D-2BD1CF3F63DC}">
      <formula1>$O$6:$O$10</formula1>
    </dataValidation>
    <dataValidation type="list" allowBlank="1" showInputMessage="1" showErrorMessage="1" sqref="C12 C9 C30 C24 C18 C15" xr:uid="{5EF972A3-27EA-4165-B0AE-3A5EB769C688}">
      <formula1>$N$6:$N$18</formula1>
    </dataValidation>
    <dataValidation type="list" allowBlank="1" showInputMessage="1" showErrorMessage="1" sqref="C19 C25 C31" xr:uid="{D42131D7-4CA3-4ADB-9502-212A094995A9}">
      <formula1>$M$4:$M$16</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E4A6-0F4E-4213-9B6A-4E45A64D0751}">
  <dimension ref="B1:AF291"/>
  <sheetViews>
    <sheetView workbookViewId="0">
      <selection activeCell="W3" sqref="W3"/>
    </sheetView>
  </sheetViews>
  <sheetFormatPr defaultRowHeight="15"/>
  <sheetData>
    <row r="1" spans="2:32">
      <c r="B1" t="s">
        <v>50</v>
      </c>
      <c r="C1" t="e">
        <f>Compare!C3/60+0.04166</f>
        <v>#REF!</v>
      </c>
      <c r="D1" t="s">
        <v>51</v>
      </c>
      <c r="E1" t="e">
        <f>Compare!C4*Compare!E3*1/Sheet3!C1</f>
        <v>#REF!</v>
      </c>
      <c r="F1" s="119" t="s">
        <v>3</v>
      </c>
      <c r="G1" s="119"/>
      <c r="H1" s="119" t="s">
        <v>4</v>
      </c>
      <c r="I1" s="119"/>
      <c r="J1" s="119" t="s">
        <v>5</v>
      </c>
      <c r="K1" s="119"/>
      <c r="L1" s="119" t="s">
        <v>52</v>
      </c>
      <c r="M1" s="119"/>
      <c r="N1" s="119" t="s">
        <v>3</v>
      </c>
      <c r="O1" s="119"/>
      <c r="P1" s="119" t="s">
        <v>4</v>
      </c>
      <c r="Q1" s="119"/>
      <c r="R1" s="119" t="s">
        <v>5</v>
      </c>
      <c r="S1" s="119"/>
      <c r="T1" s="119" t="s">
        <v>52</v>
      </c>
      <c r="U1" s="119"/>
      <c r="V1" s="119" t="s">
        <v>2</v>
      </c>
      <c r="W1" s="119"/>
      <c r="X1" s="119" t="s">
        <v>2</v>
      </c>
      <c r="Y1" s="119"/>
    </row>
    <row r="2" spans="2:32">
      <c r="B2">
        <v>0</v>
      </c>
      <c r="C2" s="5" t="e">
        <f>B2*$C$1</f>
        <v>#REF!</v>
      </c>
      <c r="D2">
        <v>0</v>
      </c>
      <c r="E2" t="e">
        <f>D2*$E$1</f>
        <v>#REF!</v>
      </c>
      <c r="F2" s="119" t="s">
        <v>53</v>
      </c>
      <c r="G2" s="119"/>
      <c r="H2" s="119" t="s">
        <v>53</v>
      </c>
      <c r="I2" s="119"/>
      <c r="J2" s="119" t="s">
        <v>53</v>
      </c>
      <c r="K2" s="119"/>
      <c r="L2" s="119" t="s">
        <v>53</v>
      </c>
      <c r="M2" s="119"/>
      <c r="N2" s="119" t="s">
        <v>54</v>
      </c>
      <c r="O2" s="119"/>
      <c r="P2" s="119" t="s">
        <v>54</v>
      </c>
      <c r="Q2" s="119"/>
      <c r="R2" s="119" t="s">
        <v>54</v>
      </c>
      <c r="S2" s="119"/>
      <c r="T2" s="119" t="s">
        <v>54</v>
      </c>
      <c r="U2" s="119"/>
      <c r="V2" s="119" t="s">
        <v>53</v>
      </c>
      <c r="W2" s="119"/>
      <c r="X2" s="119" t="s">
        <v>54</v>
      </c>
      <c r="Y2" s="119"/>
      <c r="Z2" s="98">
        <v>8.3333333333299994E-2</v>
      </c>
      <c r="AA2">
        <f>IFERROR(AB2,0)</f>
        <v>0</v>
      </c>
      <c r="AB2" t="e">
        <f t="shared" ref="AB2:AB65" si="0">(INDEX($E$2:$E$34,MATCH(Z2,$C$2:$C$34,1)+1)-INDEX($E$2:$E$34,MATCH(Z2,$C$2:$C$34,1)))/(INDEX($C$2:$C$34,MATCH(Z2,$C$2:$C$34,1)+1)-INDEX($C$2:$C$34,MATCH(Z2,$C$2:$C$34,1)))*(Z2-INDEX($C$2:$C$34,MATCH(Z2,$C$2:$C$34,1)))+INDEX($E$2:$E$34,MATCH(Z2,$C$2:$C$34,1))</f>
        <v>#N/A</v>
      </c>
    </row>
    <row r="3" spans="2:32">
      <c r="B3">
        <v>0.1</v>
      </c>
      <c r="C3" s="5" t="e">
        <f t="shared" ref="C3:C34" si="1">B3*$C$1</f>
        <v>#REF!</v>
      </c>
      <c r="D3">
        <v>0.03</v>
      </c>
      <c r="E3" t="e">
        <f t="shared" ref="E3:E34" si="2">D3*$E$1</f>
        <v>#REF!</v>
      </c>
      <c r="F3">
        <v>0</v>
      </c>
      <c r="G3" t="e">
        <f>SUMPRODUCT(E2,'3 HR Ia 0.2'!H40)</f>
        <v>#REF!</v>
      </c>
      <c r="H3">
        <v>0</v>
      </c>
      <c r="I3" t="e">
        <f>SUMPRODUCT(E2,'Ia 0.2'!H76)</f>
        <v>#REF!</v>
      </c>
      <c r="J3">
        <v>0</v>
      </c>
      <c r="K3" t="e">
        <f ca="1">SUMPRODUCT(E2,'12 HR Ia 0.2'!H76)</f>
        <v>#REF!</v>
      </c>
      <c r="L3">
        <v>0</v>
      </c>
      <c r="M3" t="e">
        <f ca="1">SUMPRODUCT(E2,'24 HR Ia 0.2'!H76)</f>
        <v>#REF!</v>
      </c>
      <c r="N3">
        <v>0</v>
      </c>
      <c r="O3" t="e">
        <f ca="1">SUMPRODUCT(E2,'Ia 0.05'!H40)</f>
        <v>#REF!</v>
      </c>
      <c r="P3">
        <v>0</v>
      </c>
      <c r="Q3" t="e">
        <f>SUMPRODUCT(E2,'Ia 0.05'!H76)</f>
        <v>#REF!</v>
      </c>
      <c r="R3">
        <v>0</v>
      </c>
      <c r="S3" t="e">
        <f ca="1">SUMPRODUCT(E2,'12 HR Ia 0.05'!H76)</f>
        <v>#REF!</v>
      </c>
      <c r="T3">
        <v>0</v>
      </c>
      <c r="U3" t="e">
        <f ca="1">SUMPRODUCT(E2,'24 HR Ia 0.05'!H76)</f>
        <v>#REF!</v>
      </c>
      <c r="V3">
        <v>0</v>
      </c>
      <c r="W3" t="e">
        <f>SUMPRODUCT(E2,'2 HR Ia 0.2'!H28)</f>
        <v>#REF!</v>
      </c>
      <c r="X3">
        <v>0</v>
      </c>
      <c r="Y3" t="e">
        <f>SUMPRODUCT(E2,'2 HR Ia 0.05'!H28)</f>
        <v>#REF!</v>
      </c>
      <c r="Z3" s="98">
        <v>0.16666666666659999</v>
      </c>
      <c r="AA3">
        <f t="shared" ref="AA3:AA66" si="3">IFERROR(AB3,0)</f>
        <v>0</v>
      </c>
      <c r="AB3" t="e">
        <f t="shared" si="0"/>
        <v>#N/A</v>
      </c>
      <c r="AF3" s="5"/>
    </row>
    <row r="4" spans="2:32">
      <c r="B4">
        <v>0.2</v>
      </c>
      <c r="C4" s="5" t="e">
        <f t="shared" si="1"/>
        <v>#REF!</v>
      </c>
      <c r="D4">
        <v>0.1</v>
      </c>
      <c r="E4" t="e">
        <f t="shared" si="2"/>
        <v>#REF!</v>
      </c>
      <c r="F4" s="98">
        <v>8.3333333333299994E-2</v>
      </c>
      <c r="G4" t="e">
        <f ca="1">SUMPRODUCT($AA$2:$AA3,'3 HR Ia 0.2'!$H$39:$H$40)</f>
        <v>#VALUE!</v>
      </c>
      <c r="H4" s="98">
        <v>8.3333333333299994E-2</v>
      </c>
      <c r="I4" t="e">
        <f ca="1">SUMPRODUCT($AA$2:$AA$3,'Ia 0.2'!$H$75:$H$76)</f>
        <v>#VALUE!</v>
      </c>
      <c r="J4" s="98">
        <v>8.3333333333299994E-2</v>
      </c>
      <c r="K4" t="e">
        <f ca="1">SUMPRODUCT($AA$2:$AA3,'12 HR Ia 0.2'!$H$147:$H$148)</f>
        <v>#VALUE!</v>
      </c>
      <c r="L4" s="98">
        <v>8.3333333333299994E-2</v>
      </c>
      <c r="M4" t="e">
        <f ca="1">SUMPRODUCT($AA$2:AA3,'24 HR Ia 0.2'!$H$291:$H$292)</f>
        <v>#VALUE!</v>
      </c>
      <c r="N4" s="98">
        <v>8.3333333333299994E-2</v>
      </c>
      <c r="O4" t="e">
        <f ca="1">SUMPRODUCT($AA$2:$AA3,'3 HR Ia 0.05'!$H$39:$H$40)</f>
        <v>#VALUE!</v>
      </c>
      <c r="P4" s="98">
        <v>8.3333333333299994E-2</v>
      </c>
      <c r="Q4" t="e">
        <f ca="1">SUMPRODUCT($AA$2:$AA$3,'Ia 0.05'!$H$75:$H$76)</f>
        <v>#VALUE!</v>
      </c>
      <c r="R4" s="98">
        <v>8.3333333333299994E-2</v>
      </c>
      <c r="S4" t="e">
        <f ca="1">SUMPRODUCT($AA$2:$AA3,'12 HR Ia 0.05'!$H$147:$H$148)</f>
        <v>#VALUE!</v>
      </c>
      <c r="T4" s="98">
        <v>8.3333333333299994E-2</v>
      </c>
      <c r="U4" t="e">
        <f ca="1">SUMPRODUCT($AA$2:$AA3,'24 HR Ia 0.05'!$H$291:$H$292)</f>
        <v>#VALUE!</v>
      </c>
      <c r="V4" s="98">
        <v>8.3333333333299994E-2</v>
      </c>
      <c r="W4" t="e">
        <f>SUMPRODUCT($AA$2:$AA3,'2 HR Ia 0.2'!$H$27:$H$28)</f>
        <v>#REF!</v>
      </c>
      <c r="X4" s="98">
        <v>8.3333333333299994E-2</v>
      </c>
      <c r="Y4" t="e">
        <f>SUMPRODUCT($AA$2:$AA3,'2 HR Ia 0.05'!$H$27:$H$28)</f>
        <v>#REF!</v>
      </c>
      <c r="Z4" s="98">
        <v>0.2499999999999</v>
      </c>
      <c r="AA4">
        <f t="shared" si="3"/>
        <v>0</v>
      </c>
      <c r="AB4" t="e">
        <f t="shared" si="0"/>
        <v>#N/A</v>
      </c>
    </row>
    <row r="5" spans="2:32">
      <c r="B5">
        <v>0.3</v>
      </c>
      <c r="C5" s="5" t="e">
        <f t="shared" si="1"/>
        <v>#REF!</v>
      </c>
      <c r="D5">
        <v>0.19</v>
      </c>
      <c r="E5" t="e">
        <f t="shared" si="2"/>
        <v>#REF!</v>
      </c>
      <c r="F5" s="98">
        <v>0.16666666666659999</v>
      </c>
      <c r="G5" t="e">
        <f ca="1">SUMPRODUCT($AA$2:$AA4,'3 HR Ia 0.2'!$H$38:$H$40)</f>
        <v>#VALUE!</v>
      </c>
      <c r="H5" s="98">
        <v>0.16666666666659999</v>
      </c>
      <c r="I5" t="e">
        <f ca="1">SUMPRODUCT($AA$2:$AA$4,'Ia 0.2'!$H$74:$H$76)</f>
        <v>#VALUE!</v>
      </c>
      <c r="J5" s="98">
        <v>0.16666666666659999</v>
      </c>
      <c r="K5" t="e">
        <f ca="1">SUMPRODUCT($AA$2:$AA4,'12 HR Ia 0.2'!$H$146:$H$148)</f>
        <v>#VALUE!</v>
      </c>
      <c r="L5" s="98">
        <v>0.16666666666659999</v>
      </c>
      <c r="M5" t="e">
        <f ca="1">SUMPRODUCT($AA$2:AA4,'24 HR Ia 0.2'!$H$290:$H$292)</f>
        <v>#VALUE!</v>
      </c>
      <c r="N5" s="98">
        <v>0.16666666666659999</v>
      </c>
      <c r="O5" t="e">
        <f ca="1">SUMPRODUCT($AA$2:$AA4,'3 HR Ia 0.05'!$H$38:$H$40)</f>
        <v>#VALUE!</v>
      </c>
      <c r="P5" s="98">
        <v>0.16666666666659999</v>
      </c>
      <c r="Q5" t="e">
        <f ca="1">SUMPRODUCT($AA$2:$AA$4,'Ia 0.05'!$H$74:$H$76)</f>
        <v>#VALUE!</v>
      </c>
      <c r="R5" s="98">
        <v>0.16666666666659999</v>
      </c>
      <c r="S5" t="e">
        <f ca="1">SUMPRODUCT($AA$2:$AA4,'12 HR Ia 0.05'!$H$146:$H$148)</f>
        <v>#VALUE!</v>
      </c>
      <c r="T5" s="98">
        <v>0.16666666666659999</v>
      </c>
      <c r="U5" t="e">
        <f ca="1">SUMPRODUCT($AA$2:$AA4,'24 HR Ia 0.05'!$H$290:$H$292)</f>
        <v>#VALUE!</v>
      </c>
      <c r="V5" s="98">
        <v>0.16666666666659999</v>
      </c>
      <c r="W5" t="e">
        <f>SUMPRODUCT($AA$2:$AA4,'2 HR Ia 0.2'!$H$26:$H$28)</f>
        <v>#REF!</v>
      </c>
      <c r="X5" s="98">
        <v>0.16666666666659999</v>
      </c>
      <c r="Y5" t="e">
        <f>SUMPRODUCT($AA$2:$AA4,'2 HR Ia 0.05'!$H$26:$H$28)</f>
        <v>#REF!</v>
      </c>
      <c r="Z5" s="98">
        <v>0.33333333333319998</v>
      </c>
      <c r="AA5">
        <f t="shared" si="3"/>
        <v>0</v>
      </c>
      <c r="AB5" t="e">
        <f t="shared" si="0"/>
        <v>#N/A</v>
      </c>
    </row>
    <row r="6" spans="2:32">
      <c r="B6">
        <v>0.4</v>
      </c>
      <c r="C6" s="5" t="e">
        <f t="shared" si="1"/>
        <v>#REF!</v>
      </c>
      <c r="D6">
        <v>0.31</v>
      </c>
      <c r="E6" t="e">
        <f t="shared" si="2"/>
        <v>#REF!</v>
      </c>
      <c r="F6" s="98">
        <v>0.2499999999999</v>
      </c>
      <c r="G6" t="e">
        <f ca="1">SUMPRODUCT($AA$2:$AA5,'3 HR Ia 0.2'!$H$37:$H$40)</f>
        <v>#VALUE!</v>
      </c>
      <c r="H6" s="98">
        <v>0.2499999999999</v>
      </c>
      <c r="I6" t="e">
        <f ca="1">SUMPRODUCT($AA$2:$AA$5,'Ia 0.2'!$H$73:$H$76)</f>
        <v>#VALUE!</v>
      </c>
      <c r="J6" s="98">
        <v>0.2499999999999</v>
      </c>
      <c r="K6" t="e">
        <f ca="1">SUMPRODUCT($AA$2:$AA5,'12 HR Ia 0.2'!$H$145:$H$148)</f>
        <v>#VALUE!</v>
      </c>
      <c r="L6" s="98">
        <v>0.2499999999999</v>
      </c>
      <c r="M6" t="e">
        <f ca="1">SUMPRODUCT($AA$2:AA5,'24 HR Ia 0.2'!$H$289:$H$292)</f>
        <v>#VALUE!</v>
      </c>
      <c r="N6" s="98">
        <v>0.2499999999999</v>
      </c>
      <c r="O6" t="e">
        <f ca="1">SUMPRODUCT($AA$2:$AA5,'3 HR Ia 0.05'!$H$37:$H$40)</f>
        <v>#VALUE!</v>
      </c>
      <c r="P6" s="98">
        <v>0.2499999999999</v>
      </c>
      <c r="Q6" t="e">
        <f ca="1">SUMPRODUCT($AA$2:$AA$5,'Ia 0.05'!$H$73:$H$76)</f>
        <v>#VALUE!</v>
      </c>
      <c r="R6" s="98">
        <v>0.2499999999999</v>
      </c>
      <c r="S6" t="e">
        <f ca="1">SUMPRODUCT($AA$2:$AA5,'12 HR Ia 0.05'!$H$145:$H$148)</f>
        <v>#VALUE!</v>
      </c>
      <c r="T6" s="98">
        <v>0.2499999999999</v>
      </c>
      <c r="U6" t="e">
        <f ca="1">SUMPRODUCT($AA$2:$AA5,'24 HR Ia 0.05'!$H$289:$H$292)</f>
        <v>#VALUE!</v>
      </c>
      <c r="V6" s="98">
        <v>0.2499999999999</v>
      </c>
      <c r="W6" t="e">
        <f>SUMPRODUCT($AA$2:$AA5,'2 HR Ia 0.2'!$H$25:$H$28)</f>
        <v>#REF!</v>
      </c>
      <c r="X6" s="98">
        <v>0.2499999999999</v>
      </c>
      <c r="Y6" t="e">
        <f>SUMPRODUCT($AA$2:$AA5,'2 HR Ia 0.05'!$H$25:$H$28)</f>
        <v>#REF!</v>
      </c>
      <c r="Z6" s="98">
        <v>0.41666666666649999</v>
      </c>
      <c r="AA6">
        <f t="shared" si="3"/>
        <v>0</v>
      </c>
      <c r="AB6" t="e">
        <f t="shared" si="0"/>
        <v>#N/A</v>
      </c>
    </row>
    <row r="7" spans="2:32">
      <c r="B7">
        <v>0.5</v>
      </c>
      <c r="C7" s="5" t="e">
        <f t="shared" si="1"/>
        <v>#REF!</v>
      </c>
      <c r="D7">
        <v>0.47</v>
      </c>
      <c r="E7" t="e">
        <f t="shared" si="2"/>
        <v>#REF!</v>
      </c>
      <c r="F7" s="98">
        <v>0.33333333333319998</v>
      </c>
      <c r="G7" t="e">
        <f ca="1">SUMPRODUCT($AA$2:$AA6,'3 HR Ia 0.2'!$H$36:$H$40)</f>
        <v>#VALUE!</v>
      </c>
      <c r="H7" s="98">
        <v>0.33333333333319998</v>
      </c>
      <c r="I7" t="e">
        <f ca="1">SUMPRODUCT($AA$2:$AA$6,'Ia 0.2'!$H$72:$H$76)</f>
        <v>#VALUE!</v>
      </c>
      <c r="J7" s="98">
        <v>0.33333333333319998</v>
      </c>
      <c r="K7" t="e">
        <f ca="1">SUMPRODUCT($AA$2:$AA6,'12 HR Ia 0.2'!$H$144:$H$148)</f>
        <v>#VALUE!</v>
      </c>
      <c r="L7" s="98">
        <v>0.33333333333319998</v>
      </c>
      <c r="M7" t="e">
        <f ca="1">SUMPRODUCT($AA$2:AA6,'24 HR Ia 0.2'!$H$288:$H$292)</f>
        <v>#VALUE!</v>
      </c>
      <c r="N7" s="98">
        <v>0.33333333333319998</v>
      </c>
      <c r="O7" t="e">
        <f ca="1">SUMPRODUCT($AA$2:$AA6,'3 HR Ia 0.05'!$H$36:$H$40)</f>
        <v>#VALUE!</v>
      </c>
      <c r="P7" s="98">
        <v>0.33333333333319998</v>
      </c>
      <c r="Q7" t="e">
        <f ca="1">SUMPRODUCT($AA$2:$AA$6,'Ia 0.05'!$H$72:$H$76)</f>
        <v>#VALUE!</v>
      </c>
      <c r="R7" s="98">
        <v>0.33333333333319998</v>
      </c>
      <c r="S7" t="e">
        <f ca="1">SUMPRODUCT($AA$2:$AA6,'12 HR Ia 0.05'!$H$144:$H$148)</f>
        <v>#VALUE!</v>
      </c>
      <c r="T7" s="98">
        <v>0.33333333333319998</v>
      </c>
      <c r="U7" t="e">
        <f ca="1">SUMPRODUCT($AA$2:$AA6,'24 HR Ia 0.05'!$H$288:$H$292)</f>
        <v>#VALUE!</v>
      </c>
      <c r="V7" s="98">
        <v>0.33333333333319998</v>
      </c>
      <c r="W7" t="e">
        <f>SUMPRODUCT($AA$2:$AA6,'2 HR Ia 0.2'!$H$24:$H$28)</f>
        <v>#REF!</v>
      </c>
      <c r="X7" s="98">
        <v>0.33333333333319998</v>
      </c>
      <c r="Y7" t="e">
        <f>SUMPRODUCT($AA$2:$AA6,'2 HR Ia 0.05'!$H$24:$H$28)</f>
        <v>#REF!</v>
      </c>
      <c r="Z7" s="98">
        <v>0.49999999999979999</v>
      </c>
      <c r="AA7">
        <f t="shared" si="3"/>
        <v>0</v>
      </c>
      <c r="AB7" t="e">
        <f t="shared" si="0"/>
        <v>#N/A</v>
      </c>
    </row>
    <row r="8" spans="2:32">
      <c r="B8">
        <v>0.6</v>
      </c>
      <c r="C8" s="5" t="e">
        <f t="shared" si="1"/>
        <v>#REF!</v>
      </c>
      <c r="D8">
        <v>0.66</v>
      </c>
      <c r="E8" t="e">
        <f t="shared" si="2"/>
        <v>#REF!</v>
      </c>
      <c r="F8" s="98">
        <v>0.41666666666649999</v>
      </c>
      <c r="G8" t="e">
        <f ca="1">SUMPRODUCT($AA$2:$AA7,'3 HR Ia 0.2'!$H$35:$H$40)</f>
        <v>#VALUE!</v>
      </c>
      <c r="H8" s="98">
        <v>0.41666666666649999</v>
      </c>
      <c r="I8" t="e">
        <f ca="1">SUMPRODUCT($AA$2:$AA$7,'Ia 0.2'!$H$71:$H$76)</f>
        <v>#VALUE!</v>
      </c>
      <c r="J8" s="98">
        <v>0.41666666666649999</v>
      </c>
      <c r="K8" t="e">
        <f ca="1">SUMPRODUCT($AA$2:$AA7,'12 HR Ia 0.2'!$H$143:$H$148)</f>
        <v>#VALUE!</v>
      </c>
      <c r="L8" s="98">
        <v>0.41666666666649999</v>
      </c>
      <c r="M8" t="e">
        <f ca="1">SUMPRODUCT($AA$2:AA7,'24 HR Ia 0.2'!$H$287:$H$292)</f>
        <v>#VALUE!</v>
      </c>
      <c r="N8" s="98">
        <v>0.41666666666649999</v>
      </c>
      <c r="O8" t="e">
        <f ca="1">SUMPRODUCT($AA$2:$AA7,'3 HR Ia 0.05'!$H$35:$H$40)</f>
        <v>#VALUE!</v>
      </c>
      <c r="P8" s="98">
        <v>0.41666666666649999</v>
      </c>
      <c r="Q8" t="e">
        <f ca="1">SUMPRODUCT($AA$2:$AA$7,'Ia 0.05'!$H$71:$H$76)</f>
        <v>#VALUE!</v>
      </c>
      <c r="R8" s="98">
        <v>0.41666666666649999</v>
      </c>
      <c r="S8" t="e">
        <f ca="1">SUMPRODUCT($AA$2:$AA7,'12 HR Ia 0.05'!$H$143:$H$148)</f>
        <v>#VALUE!</v>
      </c>
      <c r="T8" s="98">
        <v>0.41666666666649999</v>
      </c>
      <c r="U8" t="e">
        <f ca="1">SUMPRODUCT($AA$2:$AA7,'24 HR Ia 0.05'!$H$287:$H$292)</f>
        <v>#VALUE!</v>
      </c>
      <c r="V8" s="98">
        <v>0.41666666666649999</v>
      </c>
      <c r="W8" t="e">
        <f>SUMPRODUCT($AA$2:$AA7,'2 HR Ia 0.2'!$H$23:$H$28)</f>
        <v>#REF!</v>
      </c>
      <c r="X8" s="98">
        <v>0.41666666666649999</v>
      </c>
      <c r="Y8" t="e">
        <f>SUMPRODUCT($AA$2:$AA7,'2 HR Ia 0.05'!$H$23:$H$28)</f>
        <v>#REF!</v>
      </c>
      <c r="Z8" s="98">
        <v>0.5833333333331</v>
      </c>
      <c r="AA8">
        <f t="shared" si="3"/>
        <v>0</v>
      </c>
      <c r="AB8" t="e">
        <f t="shared" si="0"/>
        <v>#N/A</v>
      </c>
    </row>
    <row r="9" spans="2:32">
      <c r="B9">
        <v>0.7</v>
      </c>
      <c r="C9" s="5" t="e">
        <f t="shared" si="1"/>
        <v>#REF!</v>
      </c>
      <c r="D9">
        <v>0.82</v>
      </c>
      <c r="E9" t="e">
        <f t="shared" si="2"/>
        <v>#REF!</v>
      </c>
      <c r="F9" s="98">
        <v>0.49999999999979999</v>
      </c>
      <c r="G9" t="e">
        <f ca="1">SUMPRODUCT($AA$2:$AA8,'3 HR Ia 0.2'!$H$34:$H$40)</f>
        <v>#VALUE!</v>
      </c>
      <c r="H9" s="98">
        <v>0.49999999999979999</v>
      </c>
      <c r="I9" t="e">
        <f ca="1">SUMPRODUCT($AA$2:$AA$8,'Ia 0.2'!$H$70:$H$76)</f>
        <v>#VALUE!</v>
      </c>
      <c r="J9" s="98">
        <v>0.49999999999979999</v>
      </c>
      <c r="K9" t="e">
        <f ca="1">SUMPRODUCT($AA$2:$AA8,'12 HR Ia 0.2'!$H$142:$H$148)</f>
        <v>#VALUE!</v>
      </c>
      <c r="L9" s="98">
        <v>0.49999999999979999</v>
      </c>
      <c r="M9" t="e">
        <f ca="1">SUMPRODUCT($AA$2:AA8,'24 HR Ia 0.2'!$H$286:$H$292)</f>
        <v>#VALUE!</v>
      </c>
      <c r="N9" s="98">
        <v>0.49999999999979999</v>
      </c>
      <c r="O9" t="e">
        <f ca="1">SUMPRODUCT($AA$2:$AA8,'3 HR Ia 0.05'!$H$34:$H$40)</f>
        <v>#VALUE!</v>
      </c>
      <c r="P9" s="98">
        <v>0.49999999999979999</v>
      </c>
      <c r="Q9" t="e">
        <f ca="1">SUMPRODUCT($AA$2:$AA$8,'Ia 0.05'!$H$70:$H$76)</f>
        <v>#VALUE!</v>
      </c>
      <c r="R9" s="98">
        <v>0.49999999999979999</v>
      </c>
      <c r="S9" t="e">
        <f ca="1">SUMPRODUCT($AA$2:$AA8,'12 HR Ia 0.05'!$H$142:$H$148)</f>
        <v>#VALUE!</v>
      </c>
      <c r="T9" s="98">
        <v>0.49999999999979999</v>
      </c>
      <c r="U9" t="e">
        <f ca="1">SUMPRODUCT($AA$2:$AA8,'24 HR Ia 0.05'!$H$286:$H$292)</f>
        <v>#VALUE!</v>
      </c>
      <c r="V9" s="98">
        <v>0.49999999999979999</v>
      </c>
      <c r="W9" t="e">
        <f>SUMPRODUCT($AA$2:$AA8,'2 HR Ia 0.2'!$H$22:$H$28)</f>
        <v>#REF!</v>
      </c>
      <c r="X9" s="98">
        <v>0.49999999999979999</v>
      </c>
      <c r="Y9" t="e">
        <f>SUMPRODUCT($AA$2:$AA8,'2 HR Ia 0.05'!$H$22:$H$28)</f>
        <v>#REF!</v>
      </c>
      <c r="Z9" s="98">
        <v>0.66666666666639995</v>
      </c>
      <c r="AA9">
        <f t="shared" si="3"/>
        <v>0</v>
      </c>
      <c r="AB9" t="e">
        <f t="shared" si="0"/>
        <v>#N/A</v>
      </c>
    </row>
    <row r="10" spans="2:32">
      <c r="B10">
        <v>0.8</v>
      </c>
      <c r="C10" s="5" t="e">
        <f t="shared" si="1"/>
        <v>#REF!</v>
      </c>
      <c r="D10">
        <v>0.93</v>
      </c>
      <c r="E10" t="e">
        <f t="shared" si="2"/>
        <v>#REF!</v>
      </c>
      <c r="F10" s="98">
        <v>0.5833333333331</v>
      </c>
      <c r="G10" t="e">
        <f ca="1">SUMPRODUCT($AA$2:$AA9,'3 HR Ia 0.2'!$H$33:$H$40)</f>
        <v>#VALUE!</v>
      </c>
      <c r="H10" s="98">
        <v>0.5833333333331</v>
      </c>
      <c r="I10" t="e">
        <f ca="1">SUMPRODUCT($AA$2:$AA$9,'Ia 0.2'!$H$69:$H$76)</f>
        <v>#VALUE!</v>
      </c>
      <c r="J10" s="98">
        <v>0.5833333333331</v>
      </c>
      <c r="K10" t="e">
        <f ca="1">SUMPRODUCT($AA$2:$AA9,'12 HR Ia 0.2'!$H$141:$H$148)</f>
        <v>#VALUE!</v>
      </c>
      <c r="L10" s="98">
        <v>0.5833333333331</v>
      </c>
      <c r="M10" t="e">
        <f ca="1">SUMPRODUCT($AA$2:AA9,'24 HR Ia 0.2'!$H$285:$H$292)</f>
        <v>#VALUE!</v>
      </c>
      <c r="N10" s="98">
        <v>0.5833333333331</v>
      </c>
      <c r="O10" t="e">
        <f ca="1">SUMPRODUCT($AA$2:$AA9,'3 HR Ia 0.05'!$H$33:$H$40)</f>
        <v>#VALUE!</v>
      </c>
      <c r="P10" s="98">
        <v>0.5833333333331</v>
      </c>
      <c r="Q10" t="e">
        <f ca="1">SUMPRODUCT($AA$2:$AA$9,'Ia 0.05'!$H$69:$H$76)</f>
        <v>#VALUE!</v>
      </c>
      <c r="R10" s="98">
        <v>0.5833333333331</v>
      </c>
      <c r="S10" t="e">
        <f ca="1">SUMPRODUCT($AA$2:$AA9,'12 HR Ia 0.05'!$H$141:$H$148)</f>
        <v>#VALUE!</v>
      </c>
      <c r="T10" s="98">
        <v>0.5833333333331</v>
      </c>
      <c r="U10" t="e">
        <f ca="1">SUMPRODUCT($AA$2:$AA9,'24 HR Ia 0.05'!$H$285:$H$292)</f>
        <v>#VALUE!</v>
      </c>
      <c r="V10" s="98">
        <v>0.5833333333331</v>
      </c>
      <c r="W10" t="e">
        <f>SUMPRODUCT($AA$2:$AA9,'2 HR Ia 0.2'!$H$21:$H$28)</f>
        <v>#REF!</v>
      </c>
      <c r="X10" s="98">
        <v>0.5833333333331</v>
      </c>
      <c r="Y10" t="e">
        <f>SUMPRODUCT($AA$2:$AA9,'2 HR Ia 0.05'!$H$21:$H$28)</f>
        <v>#REF!</v>
      </c>
      <c r="Z10" s="98">
        <v>0.74999999999970002</v>
      </c>
      <c r="AA10">
        <f t="shared" si="3"/>
        <v>0</v>
      </c>
      <c r="AB10" t="e">
        <f t="shared" si="0"/>
        <v>#N/A</v>
      </c>
    </row>
    <row r="11" spans="2:32">
      <c r="B11">
        <v>0.9</v>
      </c>
      <c r="C11" s="5" t="e">
        <f t="shared" si="1"/>
        <v>#REF!</v>
      </c>
      <c r="D11">
        <v>0.99</v>
      </c>
      <c r="E11" t="e">
        <f t="shared" si="2"/>
        <v>#REF!</v>
      </c>
      <c r="F11" s="98">
        <v>0.66666666666639995</v>
      </c>
      <c r="G11" t="e">
        <f ca="1">SUMPRODUCT($AA$2:$AA10,'3 HR Ia 0.2'!$H$32:$H$40)</f>
        <v>#VALUE!</v>
      </c>
      <c r="H11" s="98">
        <v>0.66666666666639995</v>
      </c>
      <c r="I11" t="e">
        <f ca="1">SUMPRODUCT($AA$2:$AA$10,'Ia 0.2'!$H$68:$H$76)</f>
        <v>#VALUE!</v>
      </c>
      <c r="J11" s="98">
        <v>0.66666666666639995</v>
      </c>
      <c r="K11" t="e">
        <f ca="1">SUMPRODUCT($AA$2:$AA10,'12 HR Ia 0.2'!$H$140:$H$148)</f>
        <v>#VALUE!</v>
      </c>
      <c r="L11" s="98">
        <v>0.66666666666639995</v>
      </c>
      <c r="M11" t="e">
        <f ca="1">SUMPRODUCT($AA$2:AA10,'24 HR Ia 0.2'!$H$284:$H$292)</f>
        <v>#VALUE!</v>
      </c>
      <c r="N11" s="98">
        <v>0.66666666666639995</v>
      </c>
      <c r="O11" t="e">
        <f ca="1">SUMPRODUCT($AA$2:$AA10,'3 HR Ia 0.05'!$H$32:$H$40)</f>
        <v>#VALUE!</v>
      </c>
      <c r="P11" s="98">
        <v>0.66666666666639995</v>
      </c>
      <c r="Q11" t="e">
        <f ca="1">SUMPRODUCT($AA$2:$AA$10,'Ia 0.05'!$H$68:$H$76)</f>
        <v>#VALUE!</v>
      </c>
      <c r="R11" s="98">
        <v>0.66666666666639995</v>
      </c>
      <c r="S11" t="e">
        <f ca="1">SUMPRODUCT($AA$2:$AA10,'12 HR Ia 0.05'!$H$140:$H$148)</f>
        <v>#VALUE!</v>
      </c>
      <c r="T11" s="98">
        <v>0.66666666666639995</v>
      </c>
      <c r="U11" t="e">
        <f ca="1">SUMPRODUCT($AA$2:$AA10,'24 HR Ia 0.05'!$H$284:$H$292)</f>
        <v>#VALUE!</v>
      </c>
      <c r="V11" s="98">
        <v>0.66666666666639995</v>
      </c>
      <c r="W11" t="e">
        <f>SUMPRODUCT($AA$2:$AA10,'2 HR Ia 0.2'!$H$20:$H$28)</f>
        <v>#REF!</v>
      </c>
      <c r="X11" s="98">
        <v>0.66666666666639995</v>
      </c>
      <c r="Y11" t="e">
        <f>SUMPRODUCT($AA$2:$AA10,'2 HR Ia 0.05'!$H$20:$H$28)</f>
        <v>#REF!</v>
      </c>
      <c r="Z11" s="98">
        <v>0.83333333333299997</v>
      </c>
      <c r="AA11">
        <f t="shared" si="3"/>
        <v>0</v>
      </c>
      <c r="AB11" t="e">
        <f t="shared" si="0"/>
        <v>#N/A</v>
      </c>
    </row>
    <row r="12" spans="2:32">
      <c r="B12">
        <v>1</v>
      </c>
      <c r="C12" s="5" t="e">
        <f t="shared" si="1"/>
        <v>#REF!</v>
      </c>
      <c r="D12">
        <v>1</v>
      </c>
      <c r="E12" t="e">
        <f t="shared" si="2"/>
        <v>#REF!</v>
      </c>
      <c r="F12" s="98">
        <v>0.74999999999970002</v>
      </c>
      <c r="G12" t="e">
        <f ca="1">SUMPRODUCT($AA$2:$AA11,'3 HR Ia 0.2'!$H$31:$H$40)</f>
        <v>#VALUE!</v>
      </c>
      <c r="H12" s="98">
        <v>0.74999999999970002</v>
      </c>
      <c r="I12" t="e">
        <f ca="1">SUMPRODUCT($AA$2:$AA$11,'Ia 0.2'!$H$67:$H$76)</f>
        <v>#VALUE!</v>
      </c>
      <c r="J12" s="98">
        <v>0.74999999999970002</v>
      </c>
      <c r="K12" t="e">
        <f ca="1">SUMPRODUCT($AA$2:$AA11,'12 HR Ia 0.2'!$H$139:$H$148)</f>
        <v>#VALUE!</v>
      </c>
      <c r="L12" s="98">
        <v>0.74999999999970002</v>
      </c>
      <c r="M12" t="e">
        <f ca="1">SUMPRODUCT($AA$2:AA11,'24 HR Ia 0.2'!$H$283:$H$292)</f>
        <v>#VALUE!</v>
      </c>
      <c r="N12" s="98">
        <v>0.74999999999970002</v>
      </c>
      <c r="O12" t="e">
        <f ca="1">SUMPRODUCT($AA$2:$AA11,'3 HR Ia 0.05'!$H$31:$H$40)</f>
        <v>#VALUE!</v>
      </c>
      <c r="P12" s="98">
        <v>0.74999999999970002</v>
      </c>
      <c r="Q12" t="e">
        <f ca="1">SUMPRODUCT($AA$2:$AA$11,'Ia 0.05'!$H$67:$H$76)</f>
        <v>#VALUE!</v>
      </c>
      <c r="R12" s="98">
        <v>0.74999999999970002</v>
      </c>
      <c r="S12" t="e">
        <f ca="1">SUMPRODUCT($AA$2:$AA11,'12 HR Ia 0.05'!$H$139:$H$148)</f>
        <v>#VALUE!</v>
      </c>
      <c r="T12" s="98">
        <v>0.74999999999970002</v>
      </c>
      <c r="U12" t="e">
        <f ca="1">SUMPRODUCT($AA$2:$AA11,'24 HR Ia 0.05'!$H$283:$H$292)</f>
        <v>#VALUE!</v>
      </c>
      <c r="V12" s="98">
        <v>0.74999999999970002</v>
      </c>
      <c r="W12" t="e">
        <f>SUMPRODUCT($AA$2:$AA11,'2 HR Ia 0.2'!$H$19:$H$28)</f>
        <v>#REF!</v>
      </c>
      <c r="X12" s="98">
        <v>0.74999999999970002</v>
      </c>
      <c r="Y12" t="e">
        <f>SUMPRODUCT($AA$2:$AA11,'2 HR Ia 0.05'!$H$19:$H$28)</f>
        <v>#REF!</v>
      </c>
      <c r="Z12" s="98">
        <v>0.91666666666630003</v>
      </c>
      <c r="AA12">
        <f t="shared" si="3"/>
        <v>0</v>
      </c>
      <c r="AB12" t="e">
        <f t="shared" si="0"/>
        <v>#N/A</v>
      </c>
    </row>
    <row r="13" spans="2:32">
      <c r="B13">
        <v>1.1000000000000001</v>
      </c>
      <c r="C13" s="5" t="e">
        <f t="shared" si="1"/>
        <v>#REF!</v>
      </c>
      <c r="D13">
        <v>0.99</v>
      </c>
      <c r="E13" t="e">
        <f t="shared" si="2"/>
        <v>#REF!</v>
      </c>
      <c r="F13" s="98">
        <v>0.83333333333299997</v>
      </c>
      <c r="G13" t="e">
        <f ca="1">SUMPRODUCT($AA$2:$AA12,'3 HR Ia 0.2'!$H$30:$H$40)</f>
        <v>#VALUE!</v>
      </c>
      <c r="H13" s="98">
        <v>0.83333333333299997</v>
      </c>
      <c r="I13" t="e">
        <f ca="1">SUMPRODUCT($AA$2:$AA12,'Ia 0.2'!$H$66:$H$76)</f>
        <v>#VALUE!</v>
      </c>
      <c r="J13" s="98">
        <v>0.83333333333299997</v>
      </c>
      <c r="K13" t="e">
        <f ca="1">SUMPRODUCT($AA$2:$AA12,'12 HR Ia 0.2'!$H$138:$H$148)</f>
        <v>#VALUE!</v>
      </c>
      <c r="L13" s="98">
        <v>0.83333333333299997</v>
      </c>
      <c r="M13" t="e">
        <f ca="1">SUMPRODUCT($AA$2:AA12,'24 HR Ia 0.2'!$H$282:$H$292)</f>
        <v>#VALUE!</v>
      </c>
      <c r="N13" s="98">
        <v>0.83333333333299997</v>
      </c>
      <c r="O13" t="e">
        <f ca="1">SUMPRODUCT($AA$2:$AA12,'3 HR Ia 0.05'!$H$30:$H$40)</f>
        <v>#VALUE!</v>
      </c>
      <c r="P13" s="98">
        <v>0.83333333333299997</v>
      </c>
      <c r="Q13" t="e">
        <f ca="1">SUMPRODUCT($AA$2:$AA12,'Ia 0.05'!$H$66:$H$76)</f>
        <v>#VALUE!</v>
      </c>
      <c r="R13" s="98">
        <v>0.83333333333299997</v>
      </c>
      <c r="S13" t="e">
        <f ca="1">SUMPRODUCT($AA$2:$AA12,'12 HR Ia 0.05'!$H$138:$H$148)</f>
        <v>#VALUE!</v>
      </c>
      <c r="T13" s="98">
        <v>0.83333333333299997</v>
      </c>
      <c r="U13" t="e">
        <f ca="1">SUMPRODUCT($AA$2:$AA12,'24 HR Ia 0.05'!$H$282:$H$292)</f>
        <v>#VALUE!</v>
      </c>
      <c r="V13" s="98">
        <v>0.83333333333299997</v>
      </c>
      <c r="W13" t="e">
        <f>SUMPRODUCT($AA$2:$AA12,'2 HR Ia 0.2'!$H$18:$H$28)</f>
        <v>#REF!</v>
      </c>
      <c r="X13" s="98">
        <v>0.83333333333299997</v>
      </c>
      <c r="Y13" t="e">
        <f>SUMPRODUCT($AA$2:$AA12,'2 HR Ia 0.05'!$H$18:$H$28)</f>
        <v>#REF!</v>
      </c>
      <c r="Z13" s="98">
        <v>0.99999999999959999</v>
      </c>
      <c r="AA13">
        <f t="shared" si="3"/>
        <v>0</v>
      </c>
      <c r="AB13" t="e">
        <f t="shared" si="0"/>
        <v>#N/A</v>
      </c>
    </row>
    <row r="14" spans="2:32">
      <c r="B14">
        <v>1.2</v>
      </c>
      <c r="C14" s="5" t="e">
        <f t="shared" si="1"/>
        <v>#REF!</v>
      </c>
      <c r="D14">
        <v>0.93</v>
      </c>
      <c r="E14" t="e">
        <f t="shared" si="2"/>
        <v>#REF!</v>
      </c>
      <c r="F14" s="98">
        <v>0.91666666666630003</v>
      </c>
      <c r="G14" t="e">
        <f ca="1">SUMPRODUCT($AA$2:$AA13,'3 HR Ia 0.2'!$H$29:$H$40)</f>
        <v>#VALUE!</v>
      </c>
      <c r="H14" s="98">
        <v>0.91666666666630003</v>
      </c>
      <c r="I14" t="e">
        <f ca="1">SUMPRODUCT($AA$2:$AA13,'Ia 0.2'!$H$65:$H$76)</f>
        <v>#VALUE!</v>
      </c>
      <c r="J14" s="98">
        <v>0.91666666666630003</v>
      </c>
      <c r="K14" t="e">
        <f ca="1">SUMPRODUCT($AA$2:$AA13,'12 HR Ia 0.2'!$H$137:$H$148)</f>
        <v>#VALUE!</v>
      </c>
      <c r="L14" s="98">
        <v>0.91666666666630003</v>
      </c>
      <c r="M14" t="e">
        <f ca="1">SUMPRODUCT($AA$2:AA13,'24 HR Ia 0.2'!$H$281:$H$292)</f>
        <v>#VALUE!</v>
      </c>
      <c r="N14" s="98">
        <v>0.91666666666630003</v>
      </c>
      <c r="O14" t="e">
        <f ca="1">SUMPRODUCT($AA$2:$AA13,'3 HR Ia 0.05'!$H$29:$H$40)</f>
        <v>#VALUE!</v>
      </c>
      <c r="P14" s="98">
        <v>0.91666666666630003</v>
      </c>
      <c r="Q14" t="e">
        <f ca="1">SUMPRODUCT($AA$2:$AA13,'Ia 0.05'!$H$65:$H$76)</f>
        <v>#VALUE!</v>
      </c>
      <c r="R14" s="98">
        <v>0.91666666666630003</v>
      </c>
      <c r="S14" t="e">
        <f ca="1">SUMPRODUCT($AA$2:$AA13,'12 HR Ia 0.05'!$H$137:$H$148)</f>
        <v>#VALUE!</v>
      </c>
      <c r="T14" s="98">
        <v>0.91666666666630003</v>
      </c>
      <c r="U14" t="e">
        <f ca="1">SUMPRODUCT($AA$2:$AA13,'24 HR Ia 0.05'!$H$281:$H$292)</f>
        <v>#VALUE!</v>
      </c>
      <c r="V14" s="98">
        <v>0.91666666666630003</v>
      </c>
      <c r="W14" t="e">
        <f>SUMPRODUCT($AA$2:$AA13,'2 HR Ia 0.2'!$H$17:$H$28)</f>
        <v>#REF!</v>
      </c>
      <c r="X14" s="98">
        <v>0.91666666666630003</v>
      </c>
      <c r="Y14" t="e">
        <f>SUMPRODUCT($AA$2:$AA13,'2 HR Ia 0.05'!$H$17:$H$28)</f>
        <v>#REF!</v>
      </c>
      <c r="Z14" s="98">
        <v>1.0833333333329001</v>
      </c>
      <c r="AA14">
        <f t="shared" si="3"/>
        <v>0</v>
      </c>
      <c r="AB14" t="e">
        <f t="shared" si="0"/>
        <v>#N/A</v>
      </c>
    </row>
    <row r="15" spans="2:32">
      <c r="B15">
        <v>1.3</v>
      </c>
      <c r="C15" s="5" t="e">
        <f t="shared" si="1"/>
        <v>#REF!</v>
      </c>
      <c r="D15">
        <v>0.86</v>
      </c>
      <c r="E15" t="e">
        <f t="shared" si="2"/>
        <v>#REF!</v>
      </c>
      <c r="F15" s="98">
        <v>0.99999999999959999</v>
      </c>
      <c r="G15" t="e">
        <f ca="1">SUMPRODUCT($AA$2:$AA14,'3 HR Ia 0.2'!$H$28:$H$40)</f>
        <v>#VALUE!</v>
      </c>
      <c r="H15" s="98">
        <v>0.99999999999959999</v>
      </c>
      <c r="I15" t="e">
        <f ca="1">SUMPRODUCT($AA$2:$AA14,'Ia 0.2'!$H$64:$H$76)</f>
        <v>#VALUE!</v>
      </c>
      <c r="J15" s="98">
        <v>0.99999999999959999</v>
      </c>
      <c r="K15" t="e">
        <f ca="1">SUMPRODUCT($AA$2:$AA14,'12 HR Ia 0.2'!$H$136:$H$148)</f>
        <v>#VALUE!</v>
      </c>
      <c r="L15" s="98">
        <v>0.99999999999959999</v>
      </c>
      <c r="M15" t="e">
        <f ca="1">SUMPRODUCT($AA$2:AA14,'24 HR Ia 0.2'!$H$280:$H$292)</f>
        <v>#VALUE!</v>
      </c>
      <c r="N15" s="98">
        <v>0.99999999999959999</v>
      </c>
      <c r="O15" t="e">
        <f ca="1">SUMPRODUCT($AA$2:$AA14,'3 HR Ia 0.05'!$H$28:$H$40)</f>
        <v>#VALUE!</v>
      </c>
      <c r="P15" s="98">
        <v>0.99999999999959999</v>
      </c>
      <c r="Q15" t="e">
        <f ca="1">SUMPRODUCT($AA$2:$AA14,'Ia 0.05'!$H$64:$H$76)</f>
        <v>#VALUE!</v>
      </c>
      <c r="R15" s="98">
        <v>0.99999999999959999</v>
      </c>
      <c r="S15" t="e">
        <f ca="1">SUMPRODUCT($AA$2:$AA14,'12 HR Ia 0.05'!$H$136:$H$148)</f>
        <v>#VALUE!</v>
      </c>
      <c r="T15" s="98">
        <v>0.99999999999959999</v>
      </c>
      <c r="U15" t="e">
        <f ca="1">SUMPRODUCT($AA$2:$AA14,'24 HR Ia 0.05'!$H$280:$H$292)</f>
        <v>#VALUE!</v>
      </c>
      <c r="V15" s="98">
        <v>0.99999999999959999</v>
      </c>
      <c r="W15" t="e">
        <f>SUMPRODUCT($AA$2:$AA14,'2 HR Ia 0.2'!$H$16:$H$28)</f>
        <v>#REF!</v>
      </c>
      <c r="X15" s="98">
        <v>0.99999999999959999</v>
      </c>
      <c r="Y15" t="e">
        <f>SUMPRODUCT($AA$2:$AA14,'2 HR Ia 0.05'!$H$16:$H$28)</f>
        <v>#REF!</v>
      </c>
      <c r="Z15" s="98">
        <v>1.1666666666662</v>
      </c>
      <c r="AA15">
        <f t="shared" si="3"/>
        <v>0</v>
      </c>
      <c r="AB15" t="e">
        <f t="shared" si="0"/>
        <v>#N/A</v>
      </c>
    </row>
    <row r="16" spans="2:32">
      <c r="B16">
        <v>1.4</v>
      </c>
      <c r="C16" s="5" t="e">
        <f t="shared" si="1"/>
        <v>#REF!</v>
      </c>
      <c r="D16">
        <v>0.78</v>
      </c>
      <c r="E16" t="e">
        <f t="shared" si="2"/>
        <v>#REF!</v>
      </c>
      <c r="F16" s="98">
        <v>1.0833333333329001</v>
      </c>
      <c r="G16" t="e">
        <f ca="1">SUMPRODUCT($AA$2:$AA15,'3 HR Ia 0.2'!$H$27:$H$40)</f>
        <v>#VALUE!</v>
      </c>
      <c r="H16" s="98">
        <v>1.0833333333329001</v>
      </c>
      <c r="I16" t="e">
        <f ca="1">SUMPRODUCT($AA$2:$AA15,'Ia 0.2'!$H$63:$H$76)</f>
        <v>#VALUE!</v>
      </c>
      <c r="J16" s="98">
        <v>1.0833333333329001</v>
      </c>
      <c r="K16" t="e">
        <f ca="1">SUMPRODUCT($AA$2:$AA15,'12 HR Ia 0.2'!$H$135:$H$148)</f>
        <v>#VALUE!</v>
      </c>
      <c r="L16" s="98">
        <v>1.0833333333329001</v>
      </c>
      <c r="M16" t="e">
        <f ca="1">SUMPRODUCT($AA$2:AA15,'24 HR Ia 0.2'!$H$279:$H$292)</f>
        <v>#VALUE!</v>
      </c>
      <c r="N16" s="98">
        <v>1.0833333333329001</v>
      </c>
      <c r="O16" t="e">
        <f ca="1">SUMPRODUCT($AA$2:$AA15,'3 HR Ia 0.05'!$H$27:$H$40)</f>
        <v>#VALUE!</v>
      </c>
      <c r="P16" s="98">
        <v>1.0833333333329001</v>
      </c>
      <c r="Q16" t="e">
        <f ca="1">SUMPRODUCT($AA$2:$AA15,'Ia 0.05'!$H$63:$H$76)</f>
        <v>#VALUE!</v>
      </c>
      <c r="R16" s="98">
        <v>1.0833333333329001</v>
      </c>
      <c r="S16" t="e">
        <f ca="1">SUMPRODUCT($AA$2:$AA15,'12 HR Ia 0.05'!$H$135:$H$148)</f>
        <v>#VALUE!</v>
      </c>
      <c r="T16" s="98">
        <v>1.0833333333329001</v>
      </c>
      <c r="U16" t="e">
        <f ca="1">SUMPRODUCT($AA$2:$AA15,'24 HR Ia 0.05'!$H$279:$H$292)</f>
        <v>#VALUE!</v>
      </c>
      <c r="V16" s="98">
        <v>1.0833333333329001</v>
      </c>
      <c r="W16" t="e">
        <f>SUMPRODUCT($AA$2:$AA15,'2 HR Ia 0.2'!$H$15:$H$28)</f>
        <v>#REF!</v>
      </c>
      <c r="X16" s="98">
        <v>1.0833333333329001</v>
      </c>
      <c r="Y16" t="e">
        <f>SUMPRODUCT($AA$2:$AA15,'2 HR Ia 0.05'!$H$15:$H$28)</f>
        <v>#REF!</v>
      </c>
      <c r="Z16" s="98">
        <v>1.2499999999995</v>
      </c>
      <c r="AA16">
        <f t="shared" si="3"/>
        <v>0</v>
      </c>
      <c r="AB16" t="e">
        <f t="shared" si="0"/>
        <v>#N/A</v>
      </c>
    </row>
    <row r="17" spans="2:28">
      <c r="B17">
        <v>1.5</v>
      </c>
      <c r="C17" s="5" t="e">
        <f t="shared" si="1"/>
        <v>#REF!</v>
      </c>
      <c r="D17">
        <v>0.68</v>
      </c>
      <c r="E17" t="e">
        <f t="shared" si="2"/>
        <v>#REF!</v>
      </c>
      <c r="F17" s="98">
        <v>1.1666666666662</v>
      </c>
      <c r="G17" t="e">
        <f ca="1">SUMPRODUCT($AA$2:$AA16,'3 HR Ia 0.2'!$H$26:$H$40)</f>
        <v>#VALUE!</v>
      </c>
      <c r="H17" s="98">
        <v>1.1666666666662</v>
      </c>
      <c r="I17" t="e">
        <f ca="1">SUMPRODUCT($AA$2:$AA16,'Ia 0.2'!$H$62:$H$76)</f>
        <v>#VALUE!</v>
      </c>
      <c r="J17" s="98">
        <v>1.1666666666662</v>
      </c>
      <c r="K17" t="e">
        <f ca="1">SUMPRODUCT($AA$2:$AA16,'12 HR Ia 0.2'!$H$134:$H$148)</f>
        <v>#VALUE!</v>
      </c>
      <c r="L17" s="98">
        <v>1.1666666666662</v>
      </c>
      <c r="M17" t="e">
        <f ca="1">SUMPRODUCT($AA$2:AA16,'24 HR Ia 0.2'!$H$278:$H$292)</f>
        <v>#VALUE!</v>
      </c>
      <c r="N17" s="98">
        <v>1.1666666666662</v>
      </c>
      <c r="O17" t="e">
        <f ca="1">SUMPRODUCT($AA$2:$AA16,'3 HR Ia 0.05'!$H$26:$H$40)</f>
        <v>#VALUE!</v>
      </c>
      <c r="P17" s="98">
        <v>1.1666666666662</v>
      </c>
      <c r="Q17" t="e">
        <f ca="1">SUMPRODUCT($AA$2:$AA16,'Ia 0.05'!$H$62:$H$76)</f>
        <v>#VALUE!</v>
      </c>
      <c r="R17" s="98">
        <v>1.1666666666662</v>
      </c>
      <c r="S17" t="e">
        <f ca="1">SUMPRODUCT($AA$2:$AA16,'12 HR Ia 0.05'!$H$134:$H$148)</f>
        <v>#VALUE!</v>
      </c>
      <c r="T17" s="98">
        <v>1.1666666666662</v>
      </c>
      <c r="U17" t="e">
        <f ca="1">SUMPRODUCT($AA$2:$AA16,'24 HR Ia 0.05'!$H$278:$H$292)</f>
        <v>#VALUE!</v>
      </c>
      <c r="V17" s="98">
        <v>1.1666666666662</v>
      </c>
      <c r="W17" t="e">
        <f>SUMPRODUCT($AA$2:$AA16,'2 HR Ia 0.2'!$H$14:$H$28)</f>
        <v>#REF!</v>
      </c>
      <c r="X17" s="98">
        <v>1.1666666666662</v>
      </c>
      <c r="Y17" t="e">
        <f>SUMPRODUCT($AA$2:$AA16,'2 HR Ia 0.05'!$H$14:$H$28)</f>
        <v>#REF!</v>
      </c>
      <c r="Z17" s="98">
        <v>1.3333333333327999</v>
      </c>
      <c r="AA17">
        <f t="shared" si="3"/>
        <v>0</v>
      </c>
      <c r="AB17" t="e">
        <f t="shared" si="0"/>
        <v>#N/A</v>
      </c>
    </row>
    <row r="18" spans="2:28">
      <c r="B18">
        <v>1.6</v>
      </c>
      <c r="C18" s="5" t="e">
        <f t="shared" si="1"/>
        <v>#REF!</v>
      </c>
      <c r="D18">
        <v>0.56000000000000005</v>
      </c>
      <c r="E18" t="e">
        <f t="shared" si="2"/>
        <v>#REF!</v>
      </c>
      <c r="F18" s="98">
        <v>1.2499999999995</v>
      </c>
      <c r="G18" t="e">
        <f ca="1">SUMPRODUCT($AA$2:$AA17,'3 HR Ia 0.2'!$H$25:$H$40)</f>
        <v>#VALUE!</v>
      </c>
      <c r="H18" s="98">
        <v>1.2499999999995</v>
      </c>
      <c r="I18" t="e">
        <f ca="1">SUMPRODUCT($AA$2:$AA17,'Ia 0.2'!$H$61:$H$76)</f>
        <v>#VALUE!</v>
      </c>
      <c r="J18" s="98">
        <v>1.2499999999995</v>
      </c>
      <c r="K18" t="e">
        <f ca="1">SUMPRODUCT($AA$2:$AA17,'12 HR Ia 0.2'!$H$133:$H$148)</f>
        <v>#VALUE!</v>
      </c>
      <c r="L18" s="98">
        <v>1.2499999999995</v>
      </c>
      <c r="M18" t="e">
        <f ca="1">SUMPRODUCT($AA$2:AA17,'24 HR Ia 0.2'!$H$277:$H$292)</f>
        <v>#VALUE!</v>
      </c>
      <c r="N18" s="98">
        <v>1.2499999999995</v>
      </c>
      <c r="O18" t="e">
        <f ca="1">SUMPRODUCT($AA$2:$AA17,'3 HR Ia 0.05'!$H$25:$H$40)</f>
        <v>#VALUE!</v>
      </c>
      <c r="P18" s="98">
        <v>1.2499999999995</v>
      </c>
      <c r="Q18" t="e">
        <f ca="1">SUMPRODUCT($AA$2:$AA17,'Ia 0.05'!$H$61:$H$76)</f>
        <v>#VALUE!</v>
      </c>
      <c r="R18" s="98">
        <v>1.2499999999995</v>
      </c>
      <c r="S18" t="e">
        <f ca="1">SUMPRODUCT($AA$2:$AA17,'12 HR Ia 0.05'!$H$133:$H$148)</f>
        <v>#VALUE!</v>
      </c>
      <c r="T18" s="98">
        <v>1.2499999999995</v>
      </c>
      <c r="U18" t="e">
        <f ca="1">SUMPRODUCT($AA$2:$AA17,'24 HR Ia 0.05'!$H$277:$H$292)</f>
        <v>#VALUE!</v>
      </c>
      <c r="V18" s="98">
        <v>1.2499999999995</v>
      </c>
      <c r="W18" t="e">
        <f>SUMPRODUCT($AA$2:$AA17,'2 HR Ia 0.2'!$H$13:$H$28)</f>
        <v>#REF!</v>
      </c>
      <c r="X18" s="98">
        <v>1.2499999999995</v>
      </c>
      <c r="Y18" t="e">
        <f>SUMPRODUCT($AA$2:$AA17,'2 HR Ia 0.05'!$H$13:$H$28)</f>
        <v>#REF!</v>
      </c>
      <c r="Z18" s="98">
        <v>1.4166666666661001</v>
      </c>
      <c r="AA18">
        <f t="shared" si="3"/>
        <v>0</v>
      </c>
      <c r="AB18" t="e">
        <f t="shared" si="0"/>
        <v>#N/A</v>
      </c>
    </row>
    <row r="19" spans="2:28">
      <c r="B19">
        <v>1.7</v>
      </c>
      <c r="C19" s="5" t="e">
        <f t="shared" si="1"/>
        <v>#REF!</v>
      </c>
      <c r="D19">
        <v>0.46</v>
      </c>
      <c r="E19" t="e">
        <f t="shared" si="2"/>
        <v>#REF!</v>
      </c>
      <c r="F19" s="98">
        <v>1.3333333333327999</v>
      </c>
      <c r="G19" t="e">
        <f ca="1">SUMPRODUCT($AA$2:$AA18,'3 HR Ia 0.2'!$H$24:$H$40)</f>
        <v>#VALUE!</v>
      </c>
      <c r="H19" s="98">
        <v>1.3333333333327999</v>
      </c>
      <c r="I19" t="e">
        <f ca="1">SUMPRODUCT($AA$2:$AA18,'Ia 0.2'!$H$60:$H$76)</f>
        <v>#VALUE!</v>
      </c>
      <c r="J19" s="98">
        <v>1.3333333333327999</v>
      </c>
      <c r="K19" t="e">
        <f ca="1">SUMPRODUCT($AA$2:$AA18,'12 HR Ia 0.2'!$H$132:$H$148)</f>
        <v>#VALUE!</v>
      </c>
      <c r="L19" s="98">
        <v>1.3333333333327999</v>
      </c>
      <c r="M19" t="e">
        <f ca="1">SUMPRODUCT($AA$2:AA18,'24 HR Ia 0.2'!$H$276:$H$292)</f>
        <v>#VALUE!</v>
      </c>
      <c r="N19" s="98">
        <v>1.3333333333327999</v>
      </c>
      <c r="O19" t="e">
        <f ca="1">SUMPRODUCT($AA$2:$AA18,'3 HR Ia 0.05'!$H$24:$H$40)</f>
        <v>#VALUE!</v>
      </c>
      <c r="P19" s="98">
        <v>1.3333333333327999</v>
      </c>
      <c r="Q19" t="e">
        <f ca="1">SUMPRODUCT($AA$2:$AA18,'Ia 0.05'!$H$60:$H$76)</f>
        <v>#VALUE!</v>
      </c>
      <c r="R19" s="98">
        <v>1.3333333333327999</v>
      </c>
      <c r="S19" t="e">
        <f ca="1">SUMPRODUCT($AA$2:$AA18,'12 HR Ia 0.05'!$H$132:$H$148)</f>
        <v>#VALUE!</v>
      </c>
      <c r="T19" s="98">
        <v>1.3333333333327999</v>
      </c>
      <c r="U19" t="e">
        <f ca="1">SUMPRODUCT($AA$2:$AA18,'24 HR Ia 0.05'!$H$276:$H$292)</f>
        <v>#VALUE!</v>
      </c>
      <c r="V19" s="98">
        <v>1.3333333333327999</v>
      </c>
      <c r="W19" t="e">
        <f>SUMPRODUCT($AA$2:$AA18,'2 HR Ia 0.2'!$H$12:$H$28)</f>
        <v>#REF!</v>
      </c>
      <c r="X19" s="98">
        <v>1.3333333333327999</v>
      </c>
      <c r="Y19" t="e">
        <f>SUMPRODUCT($AA$2:$AA18,'2 HR Ia 0.05'!$H$12:$H$28)</f>
        <v>#REF!</v>
      </c>
      <c r="Z19" s="98">
        <v>1.4999999999994</v>
      </c>
      <c r="AA19">
        <f t="shared" si="3"/>
        <v>0</v>
      </c>
      <c r="AB19" t="e">
        <f t="shared" si="0"/>
        <v>#N/A</v>
      </c>
    </row>
    <row r="20" spans="2:28">
      <c r="B20">
        <v>1.8</v>
      </c>
      <c r="C20" s="5" t="e">
        <f t="shared" si="1"/>
        <v>#REF!</v>
      </c>
      <c r="D20">
        <v>0.39</v>
      </c>
      <c r="E20" t="e">
        <f t="shared" si="2"/>
        <v>#REF!</v>
      </c>
      <c r="F20" s="98">
        <v>1.4166666666661001</v>
      </c>
      <c r="G20" t="e">
        <f ca="1">SUMPRODUCT($AA$2:$AA19,'3 HR Ia 0.2'!$H$23:$H$40)</f>
        <v>#VALUE!</v>
      </c>
      <c r="H20" s="98">
        <v>1.4166666666661001</v>
      </c>
      <c r="I20" t="e">
        <f ca="1">SUMPRODUCT($AA$2:$AA19,'Ia 0.2'!$H$59:$H$76)</f>
        <v>#VALUE!</v>
      </c>
      <c r="J20" s="98">
        <v>1.4166666666661001</v>
      </c>
      <c r="K20" t="e">
        <f ca="1">SUMPRODUCT($AA$2:$AA19,'12 HR Ia 0.2'!$H$131:$H$148)</f>
        <v>#VALUE!</v>
      </c>
      <c r="L20" s="98">
        <v>1.4166666666661001</v>
      </c>
      <c r="M20" t="e">
        <f ca="1">SUMPRODUCT($AA$2:AA19,'24 HR Ia 0.2'!$H$275:$H$292)</f>
        <v>#VALUE!</v>
      </c>
      <c r="N20" s="98">
        <v>1.4166666666661001</v>
      </c>
      <c r="O20" t="e">
        <f ca="1">SUMPRODUCT($AA$2:$AA19,'3 HR Ia 0.05'!$H$23:$H$40)</f>
        <v>#VALUE!</v>
      </c>
      <c r="P20" s="98">
        <v>1.4166666666661001</v>
      </c>
      <c r="Q20" t="e">
        <f ca="1">SUMPRODUCT($AA$2:$AA19,'Ia 0.05'!$H$59:$H$76)</f>
        <v>#VALUE!</v>
      </c>
      <c r="R20" s="98">
        <v>1.4166666666661001</v>
      </c>
      <c r="S20" t="e">
        <f ca="1">SUMPRODUCT($AA$2:$AA19,'12 HR Ia 0.05'!$H$131:$H$148)</f>
        <v>#VALUE!</v>
      </c>
      <c r="T20" s="98">
        <v>1.4166666666661001</v>
      </c>
      <c r="U20" t="e">
        <f ca="1">SUMPRODUCT($AA$2:$AA19,'24 HR Ia 0.05'!$H$275:$H$292)</f>
        <v>#VALUE!</v>
      </c>
      <c r="V20" s="98">
        <v>1.4166666666661001</v>
      </c>
      <c r="W20" t="e">
        <f>SUMPRODUCT($AA$2:$AA19,'2 HR Ia 0.2'!$H$11:$H$28)</f>
        <v>#REF!</v>
      </c>
      <c r="X20" s="98">
        <v>1.4166666666661001</v>
      </c>
      <c r="Y20" t="e">
        <f>SUMPRODUCT($AA$2:$AA19,'2 HR Ia 0.05'!$H$11:$H$28)</f>
        <v>#REF!</v>
      </c>
      <c r="Z20" s="98">
        <v>1.5833333333327</v>
      </c>
      <c r="AA20">
        <f t="shared" si="3"/>
        <v>0</v>
      </c>
      <c r="AB20" t="e">
        <f t="shared" si="0"/>
        <v>#N/A</v>
      </c>
    </row>
    <row r="21" spans="2:28">
      <c r="B21">
        <v>1.9</v>
      </c>
      <c r="C21" s="5" t="e">
        <f t="shared" si="1"/>
        <v>#REF!</v>
      </c>
      <c r="D21">
        <v>0.33</v>
      </c>
      <c r="E21" t="e">
        <f t="shared" si="2"/>
        <v>#REF!</v>
      </c>
      <c r="F21" s="98">
        <v>1.4999999999994</v>
      </c>
      <c r="G21" t="e">
        <f ca="1">SUMPRODUCT($AA$2:$AA20,'3 HR Ia 0.2'!$H$22:$H$40)</f>
        <v>#VALUE!</v>
      </c>
      <c r="H21" s="98">
        <v>1.4999999999994</v>
      </c>
      <c r="I21" t="e">
        <f ca="1">SUMPRODUCT($AA$2:$AA20,'Ia 0.2'!$H$58:$H$76)</f>
        <v>#VALUE!</v>
      </c>
      <c r="J21" s="98">
        <v>1.4999999999994</v>
      </c>
      <c r="K21" t="e">
        <f ca="1">SUMPRODUCT($AA$2:$AA20,'12 HR Ia 0.2'!$H$130:$H$148)</f>
        <v>#VALUE!</v>
      </c>
      <c r="L21" s="98">
        <v>1.4999999999994</v>
      </c>
      <c r="M21" t="e">
        <f ca="1">SUMPRODUCT($AA$2:AA20,'24 HR Ia 0.2'!$H$274:$H$292)</f>
        <v>#VALUE!</v>
      </c>
      <c r="N21" s="98">
        <v>1.4999999999994</v>
      </c>
      <c r="O21" t="e">
        <f ca="1">SUMPRODUCT($AA$2:$AA20,'3 HR Ia 0.05'!$H$22:$H$40)</f>
        <v>#VALUE!</v>
      </c>
      <c r="P21" s="98">
        <v>1.4999999999994</v>
      </c>
      <c r="Q21" t="e">
        <f ca="1">SUMPRODUCT($AA$2:$AA20,'Ia 0.05'!$H$58:$H$76)</f>
        <v>#VALUE!</v>
      </c>
      <c r="R21" s="98">
        <v>1.4999999999994</v>
      </c>
      <c r="S21" t="e">
        <f ca="1">SUMPRODUCT($AA$2:$AA20,'12 HR Ia 0.05'!$H$130:$H$148)</f>
        <v>#VALUE!</v>
      </c>
      <c r="T21" s="98">
        <v>1.4999999999994</v>
      </c>
      <c r="U21" t="e">
        <f ca="1">SUMPRODUCT($AA$2:$AA20,'24 HR Ia 0.05'!$H$274:$H$292)</f>
        <v>#VALUE!</v>
      </c>
      <c r="V21" s="98">
        <v>1.4999999999994</v>
      </c>
      <c r="W21" t="e">
        <f>SUMPRODUCT($AA$2:$AA20,'2 HR Ia 0.2'!$H$10:$H$28)</f>
        <v>#REF!</v>
      </c>
      <c r="X21" s="98">
        <v>1.4999999999994</v>
      </c>
      <c r="Y21" t="e">
        <f>SUMPRODUCT($AA$2:$AA20,'2 HR Ia 0.05'!$H$10:$H$28)</f>
        <v>#REF!</v>
      </c>
      <c r="Z21" s="98">
        <v>1.6666666666659999</v>
      </c>
      <c r="AA21">
        <f t="shared" si="3"/>
        <v>0</v>
      </c>
      <c r="AB21" t="e">
        <f t="shared" si="0"/>
        <v>#N/A</v>
      </c>
    </row>
    <row r="22" spans="2:28">
      <c r="B22">
        <v>2</v>
      </c>
      <c r="C22" s="5" t="e">
        <f t="shared" si="1"/>
        <v>#REF!</v>
      </c>
      <c r="D22">
        <v>0.28000000000000003</v>
      </c>
      <c r="E22" t="e">
        <f t="shared" si="2"/>
        <v>#REF!</v>
      </c>
      <c r="F22" s="98">
        <v>1.5833333333327</v>
      </c>
      <c r="G22" t="e">
        <f ca="1">SUMPRODUCT($AA$2:$AA21,'3 HR Ia 0.2'!$H$21:$H$40)</f>
        <v>#VALUE!</v>
      </c>
      <c r="H22" s="98">
        <v>1.5833333333327</v>
      </c>
      <c r="I22" t="e">
        <f ca="1">SUMPRODUCT($AA$2:$AA21,'Ia 0.2'!$H$57:$H$76)</f>
        <v>#VALUE!</v>
      </c>
      <c r="J22" s="98">
        <v>1.5833333333327</v>
      </c>
      <c r="K22" t="e">
        <f ca="1">SUMPRODUCT($AA$2:$AA21,'12 HR Ia 0.2'!$H$129:$H$148)</f>
        <v>#VALUE!</v>
      </c>
      <c r="L22" s="98">
        <v>1.5833333333327</v>
      </c>
      <c r="M22" t="e">
        <f ca="1">SUMPRODUCT($AA$2:AA21,'24 HR Ia 0.2'!$H$273:$H$292)</f>
        <v>#VALUE!</v>
      </c>
      <c r="N22" s="98">
        <v>1.5833333333327</v>
      </c>
      <c r="O22" t="e">
        <f ca="1">SUMPRODUCT($AA$2:$AA21,'3 HR Ia 0.05'!$H$21:$H$40)</f>
        <v>#VALUE!</v>
      </c>
      <c r="P22" s="98">
        <v>1.5833333333327</v>
      </c>
      <c r="Q22" t="e">
        <f ca="1">SUMPRODUCT($AA$2:$AA21,'Ia 0.05'!$H$57:$H$76)</f>
        <v>#VALUE!</v>
      </c>
      <c r="R22" s="98">
        <v>1.5833333333327</v>
      </c>
      <c r="S22" t="e">
        <f ca="1">SUMPRODUCT($AA$2:$AA21,'12 HR Ia 0.05'!$H$129:$H$148)</f>
        <v>#VALUE!</v>
      </c>
      <c r="T22" s="98">
        <v>1.5833333333327</v>
      </c>
      <c r="U22" t="e">
        <f ca="1">SUMPRODUCT($AA$2:$AA21,'24 HR Ia 0.05'!$H$273:$H$292)</f>
        <v>#VALUE!</v>
      </c>
      <c r="V22" s="98">
        <v>1.5833333333327</v>
      </c>
      <c r="W22" t="e">
        <f>SUMPRODUCT($AA$2:$AA21,'2 HR Ia 0.2'!$H$9:$H$28)</f>
        <v>#REF!</v>
      </c>
      <c r="X22" s="98">
        <v>1.5833333333327</v>
      </c>
      <c r="Y22" t="e">
        <f>SUMPRODUCT($AA$2:$AA21,'2 HR Ia 0.05'!$H$9:$H$28)</f>
        <v>#REF!</v>
      </c>
      <c r="Z22" s="98">
        <v>1.7499999999992999</v>
      </c>
      <c r="AA22">
        <f t="shared" si="3"/>
        <v>0</v>
      </c>
      <c r="AB22" t="e">
        <f t="shared" si="0"/>
        <v>#N/A</v>
      </c>
    </row>
    <row r="23" spans="2:28">
      <c r="B23">
        <v>2.2000000000000002</v>
      </c>
      <c r="C23" s="5" t="e">
        <f t="shared" si="1"/>
        <v>#REF!</v>
      </c>
      <c r="D23">
        <v>0.20699999999999999</v>
      </c>
      <c r="E23" t="e">
        <f t="shared" si="2"/>
        <v>#REF!</v>
      </c>
      <c r="F23" s="98">
        <v>1.6666666666659999</v>
      </c>
      <c r="G23" t="e">
        <f ca="1">SUMPRODUCT($AA$2:$AA22,'3 HR Ia 0.2'!$H$20:$H$40)</f>
        <v>#VALUE!</v>
      </c>
      <c r="H23" s="98">
        <v>1.6666666666659999</v>
      </c>
      <c r="I23" t="e">
        <f ca="1">SUMPRODUCT($AA$2:$AA22,'Ia 0.2'!$H$56:$H$76)</f>
        <v>#VALUE!</v>
      </c>
      <c r="J23" s="98">
        <v>1.6666666666659999</v>
      </c>
      <c r="K23" t="e">
        <f ca="1">SUMPRODUCT($AA$2:$AA22,'12 HR Ia 0.2'!$H$128:$H$148)</f>
        <v>#VALUE!</v>
      </c>
      <c r="L23" s="98">
        <v>1.6666666666659999</v>
      </c>
      <c r="M23" t="e">
        <f ca="1">SUMPRODUCT($AA$2:AA22,'24 HR Ia 0.2'!$H$272:$H$292)</f>
        <v>#VALUE!</v>
      </c>
      <c r="N23" s="98">
        <v>1.6666666666659999</v>
      </c>
      <c r="O23" t="e">
        <f ca="1">SUMPRODUCT($AA$2:$AA22,'3 HR Ia 0.05'!$H$20:$H$40)</f>
        <v>#VALUE!</v>
      </c>
      <c r="P23" s="98">
        <v>1.6666666666659999</v>
      </c>
      <c r="Q23" t="e">
        <f ca="1">SUMPRODUCT($AA$2:$AA22,'Ia 0.05'!$H$56:$H$76)</f>
        <v>#VALUE!</v>
      </c>
      <c r="R23" s="98">
        <v>1.6666666666659999</v>
      </c>
      <c r="S23" t="e">
        <f ca="1">SUMPRODUCT($AA$2:$AA22,'12 HR Ia 0.05'!$H$128:$H$148)</f>
        <v>#VALUE!</v>
      </c>
      <c r="T23" s="98">
        <v>1.6666666666659999</v>
      </c>
      <c r="U23" t="e">
        <f ca="1">SUMPRODUCT($AA$2:$AA22,'24 HR Ia 0.05'!$H$272:$H$292)</f>
        <v>#VALUE!</v>
      </c>
      <c r="V23" s="98">
        <v>1.6666666666659999</v>
      </c>
      <c r="W23" t="e">
        <f>SUMPRODUCT($AA$2:$AA22,'2 HR Ia 0.2'!$H$8:$H$28)</f>
        <v>#REF!</v>
      </c>
      <c r="X23" s="98">
        <v>1.6666666666659999</v>
      </c>
      <c r="Y23" t="e">
        <f>SUMPRODUCT($AA$2:$AA22,'2 HR Ia 0.05'!$H$8:$H$28)</f>
        <v>#REF!</v>
      </c>
      <c r="Z23" s="98">
        <v>1.8333333333326001</v>
      </c>
      <c r="AA23">
        <f t="shared" si="3"/>
        <v>0</v>
      </c>
      <c r="AB23" t="e">
        <f t="shared" si="0"/>
        <v>#N/A</v>
      </c>
    </row>
    <row r="24" spans="2:28">
      <c r="B24">
        <v>2.4</v>
      </c>
      <c r="C24" s="5" t="e">
        <f t="shared" si="1"/>
        <v>#REF!</v>
      </c>
      <c r="D24">
        <v>0.14699999999999999</v>
      </c>
      <c r="E24" t="e">
        <f t="shared" si="2"/>
        <v>#REF!</v>
      </c>
      <c r="F24" s="98">
        <v>1.7499999999992999</v>
      </c>
      <c r="G24" t="e">
        <f ca="1">SUMPRODUCT($AA$2:$AA23,'3 HR Ia 0.2'!$H$19:$H$40)</f>
        <v>#VALUE!</v>
      </c>
      <c r="H24" s="98">
        <v>1.7499999999992999</v>
      </c>
      <c r="I24" t="e">
        <f ca="1">SUMPRODUCT($AA$2:$AA23,'Ia 0.2'!$H$55:$H$76)</f>
        <v>#VALUE!</v>
      </c>
      <c r="J24" s="98">
        <v>1.7499999999992999</v>
      </c>
      <c r="K24" t="e">
        <f ca="1">SUMPRODUCT($AA$2:$AA23,'12 HR Ia 0.2'!$H$127:$H$148)</f>
        <v>#VALUE!</v>
      </c>
      <c r="L24" s="98">
        <v>1.7499999999992999</v>
      </c>
      <c r="M24" t="e">
        <f ca="1">SUMPRODUCT($AA$2:AA23,'24 HR Ia 0.2'!$H$271:$H$292)</f>
        <v>#VALUE!</v>
      </c>
      <c r="N24" s="98">
        <v>1.7499999999992999</v>
      </c>
      <c r="O24" t="e">
        <f ca="1">SUMPRODUCT($AA$2:$AA23,'3 HR Ia 0.05'!$H$19:$H$40)</f>
        <v>#VALUE!</v>
      </c>
      <c r="P24" s="98">
        <v>1.7499999999992999</v>
      </c>
      <c r="Q24" t="e">
        <f ca="1">SUMPRODUCT($AA$2:$AA23,'Ia 0.05'!$H$55:$H$76)</f>
        <v>#VALUE!</v>
      </c>
      <c r="R24" s="98">
        <v>1.7499999999992999</v>
      </c>
      <c r="S24" t="e">
        <f ca="1">SUMPRODUCT($AA$2:$AA23,'12 HR Ia 0.05'!$H$127:$H$148)</f>
        <v>#VALUE!</v>
      </c>
      <c r="T24" s="98">
        <v>1.7499999999992999</v>
      </c>
      <c r="U24" t="e">
        <f ca="1">SUMPRODUCT($AA$2:$AA23,'24 HR Ia 0.05'!$H$271:$H$292)</f>
        <v>#VALUE!</v>
      </c>
      <c r="V24" s="98">
        <v>1.7499999999992999</v>
      </c>
      <c r="W24" t="e">
        <f>SUMPRODUCT($AA$2:$AA23,'2 HR Ia 0.2'!$H$7:$H$28)</f>
        <v>#REF!</v>
      </c>
      <c r="X24" s="98">
        <v>1.7499999999992999</v>
      </c>
      <c r="Y24" t="e">
        <f>SUMPRODUCT($AA$2:$AA23,'2 HR Ia 0.05'!$H$7:$H$28)</f>
        <v>#REF!</v>
      </c>
      <c r="Z24" s="98">
        <v>1.9166666666659</v>
      </c>
      <c r="AA24">
        <f t="shared" si="3"/>
        <v>0</v>
      </c>
      <c r="AB24" t="e">
        <f t="shared" si="0"/>
        <v>#N/A</v>
      </c>
    </row>
    <row r="25" spans="2:28">
      <c r="B25">
        <v>2.6</v>
      </c>
      <c r="C25" s="5" t="e">
        <f t="shared" si="1"/>
        <v>#REF!</v>
      </c>
      <c r="D25">
        <v>0.107</v>
      </c>
      <c r="E25" t="e">
        <f t="shared" si="2"/>
        <v>#REF!</v>
      </c>
      <c r="F25" s="98">
        <v>1.8333333333326001</v>
      </c>
      <c r="G25" t="e">
        <f ca="1">SUMPRODUCT($AA$2:$AA24,'3 HR Ia 0.2'!$H$18:$H$40)</f>
        <v>#VALUE!</v>
      </c>
      <c r="H25" s="98">
        <v>1.8333333333326001</v>
      </c>
      <c r="I25" t="e">
        <f ca="1">SUMPRODUCT($AA$2:$AA24,'Ia 0.2'!$H$54:$H$76)</f>
        <v>#VALUE!</v>
      </c>
      <c r="J25" s="98">
        <v>1.8333333333326001</v>
      </c>
      <c r="K25" t="e">
        <f ca="1">SUMPRODUCT($AA$2:$AA24,'12 HR Ia 0.2'!$H$126:$H$148)</f>
        <v>#VALUE!</v>
      </c>
      <c r="L25" s="98">
        <v>1.8333333333326001</v>
      </c>
      <c r="M25" t="e">
        <f ca="1">SUMPRODUCT($AA$2:AA24,'24 HR Ia 0.2'!$H$270:$H$292)</f>
        <v>#VALUE!</v>
      </c>
      <c r="N25" s="98">
        <v>1.8333333333326001</v>
      </c>
      <c r="O25" t="e">
        <f ca="1">SUMPRODUCT($AA$2:$AA24,'3 HR Ia 0.05'!$H$18:$H$40)</f>
        <v>#VALUE!</v>
      </c>
      <c r="P25" s="98">
        <v>1.8333333333326001</v>
      </c>
      <c r="Q25" t="e">
        <f ca="1">SUMPRODUCT($AA$2:$AA24,'Ia 0.05'!$H$54:$H$76)</f>
        <v>#VALUE!</v>
      </c>
      <c r="R25" s="98">
        <v>1.8333333333326001</v>
      </c>
      <c r="S25" t="e">
        <f ca="1">SUMPRODUCT($AA$2:$AA24,'12 HR Ia 0.05'!$H$126:$H$148)</f>
        <v>#VALUE!</v>
      </c>
      <c r="T25" s="98">
        <v>1.8333333333326001</v>
      </c>
      <c r="U25" t="e">
        <f ca="1">SUMPRODUCT($AA$2:$AA24,'24 HR Ia 0.05'!$H$270:$H$292)</f>
        <v>#VALUE!</v>
      </c>
      <c r="V25" s="98">
        <v>1.8333333333326001</v>
      </c>
      <c r="W25" t="e">
        <f>SUMPRODUCT($AA$2:$AA24,'2 HR Ia 0.2'!$H$6:$H$28)</f>
        <v>#REF!</v>
      </c>
      <c r="X25" s="98">
        <v>1.8333333333326001</v>
      </c>
      <c r="Y25" t="e">
        <f>SUMPRODUCT($AA$2:$AA24,'2 HR Ia 0.05'!$H$6:$H$28)</f>
        <v>#REF!</v>
      </c>
      <c r="Z25" s="98">
        <v>1.9999999999992</v>
      </c>
      <c r="AA25">
        <f t="shared" si="3"/>
        <v>0</v>
      </c>
      <c r="AB25" t="e">
        <f t="shared" si="0"/>
        <v>#N/A</v>
      </c>
    </row>
    <row r="26" spans="2:28">
      <c r="B26">
        <v>2.8</v>
      </c>
      <c r="C26" s="5" t="e">
        <f t="shared" si="1"/>
        <v>#REF!</v>
      </c>
      <c r="D26">
        <v>7.6999999999999999E-2</v>
      </c>
      <c r="E26" t="e">
        <f t="shared" si="2"/>
        <v>#REF!</v>
      </c>
      <c r="F26" s="98">
        <v>1.9166666666659</v>
      </c>
      <c r="G26" t="e">
        <f ca="1">SUMPRODUCT($AA$2:$AA25,'3 HR Ia 0.2'!$H$17:$H$40)</f>
        <v>#VALUE!</v>
      </c>
      <c r="H26" s="98">
        <v>1.9166666666659</v>
      </c>
      <c r="I26" t="e">
        <f ca="1">SUMPRODUCT($AA$2:$AA25,'Ia 0.2'!$H$53:$H$76)</f>
        <v>#VALUE!</v>
      </c>
      <c r="J26" s="98">
        <v>1.9166666666659</v>
      </c>
      <c r="K26" t="e">
        <f ca="1">SUMPRODUCT($AA$2:$AA25,'12 HR Ia 0.2'!$H$125:$H$148)</f>
        <v>#VALUE!</v>
      </c>
      <c r="L26" s="98">
        <v>1.9166666666659</v>
      </c>
      <c r="M26" t="e">
        <f ca="1">SUMPRODUCT($AA$2:AA25,'24 HR Ia 0.2'!$H$269:$H$292)</f>
        <v>#VALUE!</v>
      </c>
      <c r="N26" s="98">
        <v>1.9166666666659</v>
      </c>
      <c r="O26" t="e">
        <f ca="1">SUMPRODUCT($AA$2:$AA25,'3 HR Ia 0.05'!$H$17:$H$40)</f>
        <v>#VALUE!</v>
      </c>
      <c r="P26" s="98">
        <v>1.9166666666659</v>
      </c>
      <c r="Q26" t="e">
        <f ca="1">SUMPRODUCT($AA$2:$AA25,'Ia 0.05'!$H$53:$H$76)</f>
        <v>#VALUE!</v>
      </c>
      <c r="R26" s="98">
        <v>1.9166666666659</v>
      </c>
      <c r="S26" t="e">
        <f ca="1">SUMPRODUCT($AA$2:$AA25,'12 HR Ia 0.05'!$H$125:$H$148)</f>
        <v>#VALUE!</v>
      </c>
      <c r="T26" s="98">
        <v>1.9166666666659</v>
      </c>
      <c r="U26" t="e">
        <f ca="1">SUMPRODUCT($AA$2:$AA25,'24 HR Ia 0.05'!$H$269:$H$292)</f>
        <v>#VALUE!</v>
      </c>
      <c r="V26" s="98">
        <v>1.9166666666659</v>
      </c>
      <c r="W26" t="e">
        <f>SUMPRODUCT($AA$2:$AA25,'2 HR Ia 0.2'!$H$5:$H$28)</f>
        <v>#REF!</v>
      </c>
      <c r="X26" s="98">
        <v>1.9166666666659</v>
      </c>
      <c r="Y26" t="e">
        <f>SUMPRODUCT($AA$2:$AA25,'2 HR Ia 0.05'!$H$5:$H$28)</f>
        <v>#REF!</v>
      </c>
      <c r="Z26" s="98">
        <v>2.0833333333324999</v>
      </c>
      <c r="AA26">
        <f t="shared" si="3"/>
        <v>0</v>
      </c>
      <c r="AB26" t="e">
        <f t="shared" si="0"/>
        <v>#N/A</v>
      </c>
    </row>
    <row r="27" spans="2:28">
      <c r="B27">
        <v>3</v>
      </c>
      <c r="C27" s="5" t="e">
        <f t="shared" si="1"/>
        <v>#REF!</v>
      </c>
      <c r="D27">
        <v>5.5E-2</v>
      </c>
      <c r="E27" t="e">
        <f t="shared" si="2"/>
        <v>#REF!</v>
      </c>
      <c r="F27" s="98">
        <v>1.9999999999992</v>
      </c>
      <c r="G27" t="e">
        <f ca="1">SUMPRODUCT($AA$2:$AA26,'3 HR Ia 0.2'!$H$16:$H$40)</f>
        <v>#VALUE!</v>
      </c>
      <c r="H27" s="98">
        <v>1.9999999999992</v>
      </c>
      <c r="I27" t="e">
        <f ca="1">SUMPRODUCT($AA$2:$AA26,'Ia 0.2'!$H$52:$H$76)</f>
        <v>#VALUE!</v>
      </c>
      <c r="J27" s="98">
        <v>1.9999999999992</v>
      </c>
      <c r="K27" t="e">
        <f ca="1">SUMPRODUCT($AA$2:$AA26,'12 HR Ia 0.2'!$H$124:$H$148)</f>
        <v>#VALUE!</v>
      </c>
      <c r="L27" s="98">
        <v>1.9999999999992</v>
      </c>
      <c r="M27" t="e">
        <f ca="1">SUMPRODUCT($AA$2:AA26,'24 HR Ia 0.2'!$H$268:$H$292)</f>
        <v>#VALUE!</v>
      </c>
      <c r="N27" s="98">
        <v>1.9999999999992</v>
      </c>
      <c r="O27" t="e">
        <f ca="1">SUMPRODUCT($AA$2:$AA26,'3 HR Ia 0.05'!$H$16:$H$40)</f>
        <v>#VALUE!</v>
      </c>
      <c r="P27" s="98">
        <v>1.9999999999992</v>
      </c>
      <c r="Q27" t="e">
        <f ca="1">SUMPRODUCT($AA$2:$AA26,'Ia 0.05'!$H$52:$H$76)</f>
        <v>#VALUE!</v>
      </c>
      <c r="R27" s="98">
        <v>1.9999999999992</v>
      </c>
      <c r="S27" t="e">
        <f ca="1">SUMPRODUCT($AA$2:$AA26,'12 HR Ia 0.05'!$H$124:$H$148)</f>
        <v>#VALUE!</v>
      </c>
      <c r="T27" s="98">
        <v>1.9999999999992</v>
      </c>
      <c r="U27" t="e">
        <f ca="1">SUMPRODUCT($AA$2:$AA26,'24 HR Ia 0.05'!$H$268:$H$292)</f>
        <v>#VALUE!</v>
      </c>
      <c r="V27" s="98">
        <v>1.9999999999992</v>
      </c>
      <c r="W27" t="e">
        <f>SUMPRODUCT($AA2:$AA26,'2 HR Ia 0.2'!$H$4:$H$28)</f>
        <v>#REF!</v>
      </c>
      <c r="X27" s="98">
        <v>1.9999999999992</v>
      </c>
      <c r="Y27" t="e">
        <f>SUMPRODUCT($AA2:$AA26,'2 HR Ia 0.05'!$H$4:$H$28)</f>
        <v>#REF!</v>
      </c>
      <c r="Z27" s="98">
        <v>2.1666666666658001</v>
      </c>
      <c r="AA27">
        <f t="shared" si="3"/>
        <v>0</v>
      </c>
      <c r="AB27" t="e">
        <f t="shared" si="0"/>
        <v>#N/A</v>
      </c>
    </row>
    <row r="28" spans="2:28">
      <c r="B28">
        <v>3.2</v>
      </c>
      <c r="C28" s="5" t="e">
        <f t="shared" si="1"/>
        <v>#REF!</v>
      </c>
      <c r="D28">
        <v>0.04</v>
      </c>
      <c r="E28" t="e">
        <f t="shared" si="2"/>
        <v>#REF!</v>
      </c>
      <c r="F28" s="98">
        <v>2.0833333333324999</v>
      </c>
      <c r="G28" t="e">
        <f ca="1">SUMPRODUCT($AA$2:$AA27,'3 HR Ia 0.2'!$H$15:$H$40)</f>
        <v>#VALUE!</v>
      </c>
      <c r="H28" s="98">
        <v>2.0833333333324999</v>
      </c>
      <c r="I28" t="e">
        <f ca="1">SUMPRODUCT($AA$2:$AA27,'Ia 0.2'!$H$51:$H$76)</f>
        <v>#VALUE!</v>
      </c>
      <c r="J28" s="98">
        <v>2.0833333333324999</v>
      </c>
      <c r="K28" t="e">
        <f ca="1">SUMPRODUCT($AA$2:$AA27,'12 HR Ia 0.2'!$H$123:$H$148)</f>
        <v>#VALUE!</v>
      </c>
      <c r="L28" s="98">
        <v>2.0833333333324999</v>
      </c>
      <c r="M28" t="e">
        <f ca="1">SUMPRODUCT($AA$2:AA27,'24 HR Ia 0.2'!$H$267:$H$292)</f>
        <v>#VALUE!</v>
      </c>
      <c r="N28" s="98">
        <v>2.0833333333324999</v>
      </c>
      <c r="O28" t="e">
        <f ca="1">SUMPRODUCT($AA$2:$AA27,'3 HR Ia 0.05'!$H$15:$H$40)</f>
        <v>#VALUE!</v>
      </c>
      <c r="P28" s="98">
        <v>2.0833333333324999</v>
      </c>
      <c r="Q28" t="e">
        <f ca="1">SUMPRODUCT($AA$2:$AA27,'Ia 0.05'!$H$51:$H$76)</f>
        <v>#VALUE!</v>
      </c>
      <c r="R28" s="98">
        <v>2.0833333333324999</v>
      </c>
      <c r="S28" t="e">
        <f ca="1">SUMPRODUCT($AA$2:$AA27,'12 HR Ia 0.05'!$H$123:$H$148)</f>
        <v>#VALUE!</v>
      </c>
      <c r="T28" s="98">
        <v>2.0833333333324999</v>
      </c>
      <c r="U28" t="e">
        <f ca="1">SUMPRODUCT($AA$2:$AA27,'24 HR Ia 0.05'!$H$267:$H$292)</f>
        <v>#VALUE!</v>
      </c>
      <c r="V28" s="98">
        <v>2.0833333333324999</v>
      </c>
      <c r="W28" t="e">
        <f>SUMPRODUCT($AA3:$AA27,'2 HR Ia 0.2'!$H$4:$H$28)</f>
        <v>#REF!</v>
      </c>
      <c r="X28" s="98">
        <v>2.0833333333324999</v>
      </c>
      <c r="Y28" t="e">
        <f>SUMPRODUCT($AA3:$AA27,'2 HR Ia 0.05'!$H$4:$H$28)</f>
        <v>#REF!</v>
      </c>
      <c r="Z28" s="98">
        <v>2.2499999999990998</v>
      </c>
      <c r="AA28">
        <f t="shared" si="3"/>
        <v>0</v>
      </c>
      <c r="AB28" t="e">
        <f t="shared" si="0"/>
        <v>#N/A</v>
      </c>
    </row>
    <row r="29" spans="2:28">
      <c r="B29">
        <v>3.4</v>
      </c>
      <c r="C29" s="5" t="e">
        <f t="shared" si="1"/>
        <v>#REF!</v>
      </c>
      <c r="D29">
        <v>2.9000000000000001E-2</v>
      </c>
      <c r="E29" t="e">
        <f t="shared" si="2"/>
        <v>#REF!</v>
      </c>
      <c r="F29" s="98">
        <v>2.1666666666658001</v>
      </c>
      <c r="G29" t="e">
        <f ca="1">SUMPRODUCT($AA$2:$AA28,'3 HR Ia 0.2'!$H$14:$H$40)</f>
        <v>#VALUE!</v>
      </c>
      <c r="H29" s="98">
        <v>2.1666666666658001</v>
      </c>
      <c r="I29" t="e">
        <f ca="1">SUMPRODUCT($AA$2:$AA28,'Ia 0.2'!$H$50:$H$76)</f>
        <v>#VALUE!</v>
      </c>
      <c r="J29" s="98">
        <v>2.1666666666658001</v>
      </c>
      <c r="K29" t="e">
        <f ca="1">SUMPRODUCT($AA$2:$AA28,'12 HR Ia 0.2'!$H$122:$H$148)</f>
        <v>#VALUE!</v>
      </c>
      <c r="L29" s="98">
        <v>2.1666666666658001</v>
      </c>
      <c r="M29" t="e">
        <f ca="1">SUMPRODUCT($AA$2:AA28,'24 HR Ia 0.2'!$H$266:$H$292)</f>
        <v>#VALUE!</v>
      </c>
      <c r="N29" s="98">
        <v>2.1666666666658001</v>
      </c>
      <c r="O29" t="e">
        <f ca="1">SUMPRODUCT($AA$2:$AA28,'3 HR Ia 0.05'!$H$14:$H$40)</f>
        <v>#VALUE!</v>
      </c>
      <c r="P29" s="98">
        <v>2.1666666666658001</v>
      </c>
      <c r="Q29" t="e">
        <f ca="1">SUMPRODUCT($AA$2:$AA28,'Ia 0.05'!$H$50:$H$76)</f>
        <v>#VALUE!</v>
      </c>
      <c r="R29" s="98">
        <v>2.1666666666658001</v>
      </c>
      <c r="S29" t="e">
        <f ca="1">SUMPRODUCT($AA$2:$AA28,'12 HR Ia 0.05'!$H$122:$H$148)</f>
        <v>#VALUE!</v>
      </c>
      <c r="T29" s="98">
        <v>2.1666666666658001</v>
      </c>
      <c r="U29" t="e">
        <f ca="1">SUMPRODUCT($AA$2:$AA28,'24 HR Ia 0.05'!$H$266:$H$292)</f>
        <v>#VALUE!</v>
      </c>
      <c r="V29" s="98">
        <v>2.1666666666658001</v>
      </c>
      <c r="W29" t="e">
        <f>SUMPRODUCT($AA4:$AA28,'2 HR Ia 0.2'!$H$4:$H$28)</f>
        <v>#REF!</v>
      </c>
      <c r="X29" s="98">
        <v>2.1666666666658001</v>
      </c>
      <c r="Y29" t="e">
        <f>SUMPRODUCT($AA4:$AA28,'2 HR Ia 0.05'!$H$4:$H$28)</f>
        <v>#REF!</v>
      </c>
      <c r="Z29" s="98">
        <v>2.3333333333324</v>
      </c>
      <c r="AA29">
        <f t="shared" si="3"/>
        <v>0</v>
      </c>
      <c r="AB29" t="e">
        <f t="shared" si="0"/>
        <v>#N/A</v>
      </c>
    </row>
    <row r="30" spans="2:28">
      <c r="B30">
        <v>3.6</v>
      </c>
      <c r="C30" s="5" t="e">
        <f t="shared" si="1"/>
        <v>#REF!</v>
      </c>
      <c r="D30">
        <v>2.1000000000000001E-2</v>
      </c>
      <c r="E30" t="e">
        <f t="shared" si="2"/>
        <v>#REF!</v>
      </c>
      <c r="F30" s="98">
        <v>2.2499999999990998</v>
      </c>
      <c r="G30" t="e">
        <f ca="1">SUMPRODUCT($AA$2:$AA29,'3 HR Ia 0.2'!$H$13:$H$40)</f>
        <v>#VALUE!</v>
      </c>
      <c r="H30" s="98">
        <v>2.2499999999990998</v>
      </c>
      <c r="I30" t="e">
        <f ca="1">SUMPRODUCT($AA$2:$AA29,'Ia 0.2'!$H$49:$H$76)</f>
        <v>#VALUE!</v>
      </c>
      <c r="J30" s="98">
        <v>2.2499999999990998</v>
      </c>
      <c r="K30" t="e">
        <f ca="1">SUMPRODUCT($AA$2:$AA29,'12 HR Ia 0.2'!$H$121:$H$148)</f>
        <v>#VALUE!</v>
      </c>
      <c r="L30" s="98">
        <v>2.2499999999990998</v>
      </c>
      <c r="M30" t="e">
        <f ca="1">SUMPRODUCT($AA$2:AA29,'24 HR Ia 0.2'!$H$265:$H$292)</f>
        <v>#VALUE!</v>
      </c>
      <c r="N30" s="98">
        <v>2.2499999999990998</v>
      </c>
      <c r="O30" t="e">
        <f ca="1">SUMPRODUCT($AA$2:$AA29,'3 HR Ia 0.05'!$H$13:$H$40)</f>
        <v>#VALUE!</v>
      </c>
      <c r="P30" s="98">
        <v>2.2499999999990998</v>
      </c>
      <c r="Q30" t="e">
        <f ca="1">SUMPRODUCT($AA$2:$AA29,'Ia 0.05'!$H$49:$H$76)</f>
        <v>#VALUE!</v>
      </c>
      <c r="R30" s="98">
        <v>2.2499999999990998</v>
      </c>
      <c r="S30" t="e">
        <f ca="1">SUMPRODUCT($AA$2:$AA29,'12 HR Ia 0.05'!$H$121:$H$148)</f>
        <v>#VALUE!</v>
      </c>
      <c r="T30" s="98">
        <v>2.2499999999990998</v>
      </c>
      <c r="U30" t="e">
        <f ca="1">SUMPRODUCT($AA$2:$AA29,'24 HR Ia 0.05'!$H$265:$H$292)</f>
        <v>#VALUE!</v>
      </c>
      <c r="V30" s="98">
        <v>2.2499999999990998</v>
      </c>
      <c r="W30" t="e">
        <f>SUMPRODUCT($AA5:$AA29,'2 HR Ia 0.2'!$H$4:$H$28)</f>
        <v>#REF!</v>
      </c>
      <c r="X30" s="98">
        <v>2.2499999999990998</v>
      </c>
      <c r="Y30" t="e">
        <f>SUMPRODUCT($AA5:$AA29,'2 HR Ia 0.05'!$H$4:$H$28)</f>
        <v>#REF!</v>
      </c>
      <c r="Z30" s="98">
        <v>2.4166666666657002</v>
      </c>
      <c r="AA30">
        <f t="shared" si="3"/>
        <v>0</v>
      </c>
      <c r="AB30" t="e">
        <f t="shared" si="0"/>
        <v>#N/A</v>
      </c>
    </row>
    <row r="31" spans="2:28">
      <c r="B31">
        <v>3.8</v>
      </c>
      <c r="C31" s="5" t="e">
        <f t="shared" si="1"/>
        <v>#REF!</v>
      </c>
      <c r="D31">
        <v>1.4999999999999999E-2</v>
      </c>
      <c r="E31" t="e">
        <f t="shared" si="2"/>
        <v>#REF!</v>
      </c>
      <c r="F31" s="98">
        <v>2.3333333333324</v>
      </c>
      <c r="G31" t="e">
        <f ca="1">SUMPRODUCT($AA$2:$AA30,'3 HR Ia 0.2'!$H$12:$H$40)</f>
        <v>#VALUE!</v>
      </c>
      <c r="H31" s="98">
        <v>2.3333333333324</v>
      </c>
      <c r="I31" t="e">
        <f ca="1">SUMPRODUCT($AA$2:$AA30,'Ia 0.2'!$H$48:$H$76)</f>
        <v>#VALUE!</v>
      </c>
      <c r="J31" s="98">
        <v>2.3333333333324</v>
      </c>
      <c r="K31" t="e">
        <f ca="1">SUMPRODUCT($AA$2:$AA30,'12 HR Ia 0.2'!$H$120:$H$148)</f>
        <v>#VALUE!</v>
      </c>
      <c r="L31" s="98">
        <v>2.3333333333324</v>
      </c>
      <c r="M31" t="e">
        <f ca="1">SUMPRODUCT($AA$2:AA30,'24 HR Ia 0.2'!$H$264:$H$292)</f>
        <v>#VALUE!</v>
      </c>
      <c r="N31" s="98">
        <v>2.3333333333324</v>
      </c>
      <c r="O31" t="e">
        <f ca="1">SUMPRODUCT($AA$2:$AA30,'3 HR Ia 0.05'!$H$12:$H$40)</f>
        <v>#VALUE!</v>
      </c>
      <c r="P31" s="98">
        <v>2.3333333333324</v>
      </c>
      <c r="Q31" t="e">
        <f ca="1">SUMPRODUCT($AA$2:$AA30,'Ia 0.05'!$H$48:$H$76)</f>
        <v>#VALUE!</v>
      </c>
      <c r="R31" s="98">
        <v>2.3333333333324</v>
      </c>
      <c r="S31" t="e">
        <f ca="1">SUMPRODUCT($AA$2:$AA30,'12 HR Ia 0.05'!$H$120:$H$148)</f>
        <v>#VALUE!</v>
      </c>
      <c r="T31" s="98">
        <v>2.3333333333324</v>
      </c>
      <c r="U31" t="e">
        <f ca="1">SUMPRODUCT($AA$2:$AA30,'24 HR Ia 0.05'!$H$264:$H$292)</f>
        <v>#VALUE!</v>
      </c>
      <c r="V31" s="98">
        <v>2.3333333333324</v>
      </c>
      <c r="W31" t="e">
        <f>SUMPRODUCT($AA6:$AA30,'2 HR Ia 0.2'!$H$4:$H$28)</f>
        <v>#REF!</v>
      </c>
      <c r="X31" s="98">
        <v>2.3333333333324</v>
      </c>
      <c r="Y31" t="e">
        <f>SUMPRODUCT($AA6:$AA30,'2 HR Ia 0.05'!$H$4:$H$28)</f>
        <v>#REF!</v>
      </c>
      <c r="Z31" s="98">
        <v>2.4999999999989999</v>
      </c>
      <c r="AA31">
        <f t="shared" si="3"/>
        <v>0</v>
      </c>
      <c r="AB31" t="e">
        <f t="shared" si="0"/>
        <v>#N/A</v>
      </c>
    </row>
    <row r="32" spans="2:28">
      <c r="B32">
        <v>4</v>
      </c>
      <c r="C32" s="5" t="e">
        <f t="shared" si="1"/>
        <v>#REF!</v>
      </c>
      <c r="D32">
        <v>1.0999999999999999E-2</v>
      </c>
      <c r="E32" t="e">
        <f t="shared" si="2"/>
        <v>#REF!</v>
      </c>
      <c r="F32" s="98">
        <v>2.4166666666657002</v>
      </c>
      <c r="G32" t="e">
        <f ca="1">SUMPRODUCT($AA$2:$AA31,'3 HR Ia 0.2'!$H$11:$H$40)</f>
        <v>#VALUE!</v>
      </c>
      <c r="H32" s="98">
        <v>2.4166666666657002</v>
      </c>
      <c r="I32" t="e">
        <f ca="1">SUMPRODUCT($AA$2:$AA31,'Ia 0.2'!$H$47:$H$76)</f>
        <v>#VALUE!</v>
      </c>
      <c r="J32" s="98">
        <v>2.4166666666657002</v>
      </c>
      <c r="K32" t="e">
        <f ca="1">SUMPRODUCT($AA$2:$AA31,'12 HR Ia 0.2'!$H$119:$H$148)</f>
        <v>#VALUE!</v>
      </c>
      <c r="L32" s="98">
        <v>2.4166666666657002</v>
      </c>
      <c r="M32" t="e">
        <f ca="1">SUMPRODUCT($AA$2:AA31,'24 HR Ia 0.2'!$H$263:$H$292)</f>
        <v>#VALUE!</v>
      </c>
      <c r="N32" s="98">
        <v>2.4166666666657002</v>
      </c>
      <c r="O32" t="e">
        <f ca="1">SUMPRODUCT($AA$2:$AA31,'3 HR Ia 0.05'!$H$11:$H$40)</f>
        <v>#VALUE!</v>
      </c>
      <c r="P32" s="98">
        <v>2.4166666666657002</v>
      </c>
      <c r="Q32" t="e">
        <f ca="1">SUMPRODUCT($AA$2:$AA31,'Ia 0.05'!$H$47:$H$76)</f>
        <v>#VALUE!</v>
      </c>
      <c r="R32" s="98">
        <v>2.4166666666657002</v>
      </c>
      <c r="S32" t="e">
        <f ca="1">SUMPRODUCT($AA$2:$AA31,'12 HR Ia 0.05'!$H$119:$H$148)</f>
        <v>#VALUE!</v>
      </c>
      <c r="T32" s="98">
        <v>2.4166666666657002</v>
      </c>
      <c r="U32" t="e">
        <f ca="1">SUMPRODUCT($AA$2:$AA31,'24 HR Ia 0.05'!$H$263:$H$292)</f>
        <v>#VALUE!</v>
      </c>
      <c r="V32" s="98">
        <v>2.4166666666657002</v>
      </c>
      <c r="W32" t="e">
        <f>SUMPRODUCT($AA7:$AA31,'2 HR Ia 0.2'!$H$4:$H$28)</f>
        <v>#REF!</v>
      </c>
      <c r="X32" s="98">
        <v>2.4166666666657002</v>
      </c>
      <c r="Y32" t="e">
        <f>SUMPRODUCT($AA7:$AA31,'2 HR Ia 0.05'!$H$4:$H$28)</f>
        <v>#REF!</v>
      </c>
      <c r="Z32" s="98">
        <v>2.5833333333323001</v>
      </c>
      <c r="AA32">
        <f t="shared" si="3"/>
        <v>0</v>
      </c>
      <c r="AB32" t="e">
        <f t="shared" si="0"/>
        <v>#N/A</v>
      </c>
    </row>
    <row r="33" spans="2:28">
      <c r="B33">
        <v>4.5</v>
      </c>
      <c r="C33" s="5" t="e">
        <f t="shared" si="1"/>
        <v>#REF!</v>
      </c>
      <c r="D33">
        <v>5.0000000000000001E-3</v>
      </c>
      <c r="E33" t="e">
        <f t="shared" si="2"/>
        <v>#REF!</v>
      </c>
      <c r="F33" s="98">
        <v>2.4999999999989999</v>
      </c>
      <c r="G33" t="e">
        <f ca="1">SUMPRODUCT($AA$2:$AA32,'3 HR Ia 0.2'!$H$10:$H$40)</f>
        <v>#VALUE!</v>
      </c>
      <c r="H33" s="98">
        <v>2.4999999999989999</v>
      </c>
      <c r="I33" t="e">
        <f ca="1">SUMPRODUCT($AA$2:$AA32,'Ia 0.2'!$H$46:$H$76)</f>
        <v>#VALUE!</v>
      </c>
      <c r="J33" s="98">
        <v>2.4999999999989999</v>
      </c>
      <c r="K33" t="e">
        <f ca="1">SUMPRODUCT($AA$2:$AA32,'12 HR Ia 0.2'!$H$118:$H$148)</f>
        <v>#VALUE!</v>
      </c>
      <c r="L33" s="98">
        <v>2.4999999999989999</v>
      </c>
      <c r="M33" t="e">
        <f ca="1">SUMPRODUCT($AA$2:AA32,'24 HR Ia 0.2'!$H$262:$H$292)</f>
        <v>#VALUE!</v>
      </c>
      <c r="N33" s="98">
        <v>2.4999999999989999</v>
      </c>
      <c r="O33" t="e">
        <f ca="1">SUMPRODUCT($AA$2:$AA32,'3 HR Ia 0.05'!$H$10:$H$40)</f>
        <v>#VALUE!</v>
      </c>
      <c r="P33" s="98">
        <v>2.4999999999989999</v>
      </c>
      <c r="Q33" t="e">
        <f ca="1">SUMPRODUCT($AA$2:$AA32,'Ia 0.05'!$H$46:$H$76)</f>
        <v>#VALUE!</v>
      </c>
      <c r="R33" s="98">
        <v>2.4999999999989999</v>
      </c>
      <c r="S33" t="e">
        <f ca="1">SUMPRODUCT($AA$2:$AA32,'12 HR Ia 0.05'!$H$118:$H$148)</f>
        <v>#VALUE!</v>
      </c>
      <c r="T33" s="98">
        <v>2.4999999999989999</v>
      </c>
      <c r="U33" t="e">
        <f ca="1">SUMPRODUCT($AA$2:$AA32,'24 HR Ia 0.05'!$H$262:$H$292)</f>
        <v>#VALUE!</v>
      </c>
      <c r="V33" s="98">
        <v>2.4999999999989999</v>
      </c>
      <c r="W33" t="e">
        <f>SUMPRODUCT($AA8:$AA32,'2 HR Ia 0.2'!$H$4:$H$28)</f>
        <v>#REF!</v>
      </c>
      <c r="X33" s="98">
        <v>2.4999999999989999</v>
      </c>
      <c r="Y33" t="e">
        <f>SUMPRODUCT($AA8:$AA32,'2 HR Ia 0.05'!$H$4:$H$28)</f>
        <v>#REF!</v>
      </c>
      <c r="Z33" s="98">
        <v>2.6666666666655998</v>
      </c>
      <c r="AA33">
        <f t="shared" si="3"/>
        <v>0</v>
      </c>
      <c r="AB33" t="e">
        <f t="shared" si="0"/>
        <v>#N/A</v>
      </c>
    </row>
    <row r="34" spans="2:28">
      <c r="B34">
        <v>5</v>
      </c>
      <c r="C34" s="5" t="e">
        <f t="shared" si="1"/>
        <v>#REF!</v>
      </c>
      <c r="D34">
        <v>0</v>
      </c>
      <c r="E34" t="e">
        <f t="shared" si="2"/>
        <v>#REF!</v>
      </c>
      <c r="F34" s="98">
        <v>2.5833333333323001</v>
      </c>
      <c r="G34" t="e">
        <f ca="1">SUMPRODUCT($AA$2:$AA33,'3 HR Ia 0.2'!$H$9:$H$40)</f>
        <v>#VALUE!</v>
      </c>
      <c r="H34" s="98">
        <v>2.5833333333323001</v>
      </c>
      <c r="I34" t="e">
        <f ca="1">SUMPRODUCT($AA$2:$AA33,'Ia 0.2'!$H$45:$H$76)</f>
        <v>#VALUE!</v>
      </c>
      <c r="J34" s="98">
        <v>2.5833333333323001</v>
      </c>
      <c r="K34" t="e">
        <f ca="1">SUMPRODUCT($AA$2:$AA33,'12 HR Ia 0.2'!$H$117:$H$148)</f>
        <v>#VALUE!</v>
      </c>
      <c r="L34" s="98">
        <v>2.5833333333323001</v>
      </c>
      <c r="M34" t="e">
        <f ca="1">SUMPRODUCT($AA$2:AA33,'24 HR Ia 0.2'!$H$261:$H$292)</f>
        <v>#VALUE!</v>
      </c>
      <c r="N34" s="98">
        <v>2.5833333333323001</v>
      </c>
      <c r="O34" t="e">
        <f ca="1">SUMPRODUCT($AA$2:$AA33,'3 HR Ia 0.05'!$H$9:$H$40)</f>
        <v>#VALUE!</v>
      </c>
      <c r="P34" s="98">
        <v>2.5833333333323001</v>
      </c>
      <c r="Q34" t="e">
        <f ca="1">SUMPRODUCT($AA$2:$AA33,'Ia 0.05'!$H$45:$H$76)</f>
        <v>#VALUE!</v>
      </c>
      <c r="R34" s="98">
        <v>2.5833333333323001</v>
      </c>
      <c r="S34" t="e">
        <f ca="1">SUMPRODUCT($AA$2:$AA33,'12 HR Ia 0.05'!$H$117:$H$148)</f>
        <v>#VALUE!</v>
      </c>
      <c r="T34" s="98">
        <v>2.5833333333323001</v>
      </c>
      <c r="U34" t="e">
        <f ca="1">SUMPRODUCT($AA$2:$AA33,'24 HR Ia 0.05'!$H$261:$H$292)</f>
        <v>#VALUE!</v>
      </c>
      <c r="V34" s="98">
        <v>2.5833333333323001</v>
      </c>
      <c r="W34" t="e">
        <f>SUMPRODUCT($AA9:$AA33,'2 HR Ia 0.2'!$H$4:$H$28)</f>
        <v>#REF!</v>
      </c>
      <c r="X34" s="98">
        <v>2.5833333333323001</v>
      </c>
      <c r="Y34" t="e">
        <f>SUMPRODUCT($AA9:$AA33,'2 HR Ia 0.05'!$H$4:$H$28)</f>
        <v>#REF!</v>
      </c>
      <c r="Z34" s="98">
        <v>2.7499999999989</v>
      </c>
      <c r="AA34">
        <f t="shared" si="3"/>
        <v>0</v>
      </c>
      <c r="AB34" t="e">
        <f t="shared" si="0"/>
        <v>#N/A</v>
      </c>
    </row>
    <row r="35" spans="2:28">
      <c r="F35" s="98">
        <v>2.6666666666655998</v>
      </c>
      <c r="G35" t="e">
        <f ca="1">SUMPRODUCT($AA$2:$AA34,'3 HR Ia 0.2'!$H$8:$H$40)</f>
        <v>#VALUE!</v>
      </c>
      <c r="H35" s="98">
        <v>2.6666666666655998</v>
      </c>
      <c r="I35" t="e">
        <f ca="1">SUMPRODUCT($AA$2:$AA34,'Ia 0.2'!$H$44:$H$76)</f>
        <v>#VALUE!</v>
      </c>
      <c r="J35" s="98">
        <v>2.6666666666655998</v>
      </c>
      <c r="K35" t="e">
        <f ca="1">SUMPRODUCT($AA$2:$AA34,'12 HR Ia 0.2'!$H$116:$H$148)</f>
        <v>#VALUE!</v>
      </c>
      <c r="L35" s="98">
        <v>2.6666666666655998</v>
      </c>
      <c r="M35" t="e">
        <f ca="1">SUMPRODUCT($AA$2:AA34,'24 HR Ia 0.2'!$H$260:$H$292)</f>
        <v>#VALUE!</v>
      </c>
      <c r="N35" s="98">
        <v>2.6666666666655998</v>
      </c>
      <c r="O35" t="e">
        <f ca="1">SUMPRODUCT($AA$2:$AA34,'3 HR Ia 0.05'!$H$8:$H$40)</f>
        <v>#VALUE!</v>
      </c>
      <c r="P35" s="98">
        <v>2.6666666666655998</v>
      </c>
      <c r="Q35" t="e">
        <f ca="1">SUMPRODUCT($AA$2:$AA34,'Ia 0.05'!$H$44:$H$76)</f>
        <v>#VALUE!</v>
      </c>
      <c r="R35" s="98">
        <v>2.6666666666655998</v>
      </c>
      <c r="S35" t="e">
        <f ca="1">SUMPRODUCT($AA$2:$AA34,'12 HR Ia 0.05'!$H$116:$H$148)</f>
        <v>#VALUE!</v>
      </c>
      <c r="T35" s="98">
        <v>2.6666666666655998</v>
      </c>
      <c r="U35" t="e">
        <f ca="1">SUMPRODUCT($AA$2:$AA34,'24 HR Ia 0.05'!$H$260:$H$292)</f>
        <v>#VALUE!</v>
      </c>
      <c r="V35" s="98">
        <v>2.6666666666655998</v>
      </c>
      <c r="W35" t="e">
        <f>SUMPRODUCT($AA10:$AA34,'2 HR Ia 0.2'!$H$4:$H$28)</f>
        <v>#REF!</v>
      </c>
      <c r="X35" s="98">
        <v>2.6666666666655998</v>
      </c>
      <c r="Y35" t="e">
        <f>SUMPRODUCT($AA10:$AA34,'2 HR Ia 0.05'!$H$4:$H$28)</f>
        <v>#REF!</v>
      </c>
      <c r="Z35" s="98">
        <v>2.8333333333322002</v>
      </c>
      <c r="AA35">
        <f t="shared" si="3"/>
        <v>0</v>
      </c>
      <c r="AB35" t="e">
        <f t="shared" si="0"/>
        <v>#N/A</v>
      </c>
    </row>
    <row r="36" spans="2:28">
      <c r="F36" s="98">
        <v>2.7499999999989</v>
      </c>
      <c r="G36" t="e">
        <f ca="1">SUMPRODUCT($AA$2:$AA35,'3 HR Ia 0.2'!$H$7:$H$40)</f>
        <v>#VALUE!</v>
      </c>
      <c r="H36" s="98">
        <v>2.7499999999989</v>
      </c>
      <c r="I36" t="e">
        <f ca="1">SUMPRODUCT($AA$2:$AA35,'Ia 0.2'!$H$43:$H$76)</f>
        <v>#VALUE!</v>
      </c>
      <c r="J36" s="98">
        <v>2.7499999999989</v>
      </c>
      <c r="K36" t="e">
        <f ca="1">SUMPRODUCT($AA$2:$AA35,'12 HR Ia 0.2'!$H$115:$H$148)</f>
        <v>#VALUE!</v>
      </c>
      <c r="L36" s="98">
        <v>2.7499999999989</v>
      </c>
      <c r="M36" t="e">
        <f ca="1">SUMPRODUCT($AA$2:AA35,'24 HR Ia 0.2'!$H$259:$H$292)</f>
        <v>#VALUE!</v>
      </c>
      <c r="N36" s="98">
        <v>2.7499999999989</v>
      </c>
      <c r="O36" t="e">
        <f ca="1">SUMPRODUCT($AA$2:$AA35,'3 HR Ia 0.05'!$H$7:$H$40)</f>
        <v>#VALUE!</v>
      </c>
      <c r="P36" s="98">
        <v>2.7499999999989</v>
      </c>
      <c r="Q36" t="e">
        <f ca="1">SUMPRODUCT($AA$2:$AA35,'Ia 0.05'!$H$43:$H$76)</f>
        <v>#VALUE!</v>
      </c>
      <c r="R36" s="98">
        <v>2.7499999999989</v>
      </c>
      <c r="S36" t="e">
        <f ca="1">SUMPRODUCT($AA$2:$AA35,'12 HR Ia 0.05'!$H$115:$H$148)</f>
        <v>#VALUE!</v>
      </c>
      <c r="T36" s="98">
        <v>2.7499999999989</v>
      </c>
      <c r="U36" t="e">
        <f ca="1">SUMPRODUCT($AA$2:$AA35,'24 HR Ia 0.05'!$H$259:$H$292)</f>
        <v>#VALUE!</v>
      </c>
      <c r="V36" s="98">
        <v>2.7499999999989</v>
      </c>
      <c r="W36" t="e">
        <f>SUMPRODUCT($AA11:$AA35,'2 HR Ia 0.2'!$H$4:$H$28)</f>
        <v>#REF!</v>
      </c>
      <c r="X36" s="98">
        <v>2.7499999999989</v>
      </c>
      <c r="Y36" t="e">
        <f>SUMPRODUCT($AA11:$AA35,'2 HR Ia 0.05'!$H$4:$H$28)</f>
        <v>#REF!</v>
      </c>
      <c r="Z36" s="98">
        <v>2.9166666666654999</v>
      </c>
      <c r="AA36">
        <f t="shared" si="3"/>
        <v>0</v>
      </c>
      <c r="AB36" t="e">
        <f t="shared" si="0"/>
        <v>#N/A</v>
      </c>
    </row>
    <row r="37" spans="2:28">
      <c r="F37" s="98">
        <v>2.8333333333322002</v>
      </c>
      <c r="G37" t="e">
        <f ca="1">SUMPRODUCT($AA$2:$AA36,'3 HR Ia 0.2'!$H$6:$H$40)</f>
        <v>#VALUE!</v>
      </c>
      <c r="H37" s="98">
        <v>2.8333333333322002</v>
      </c>
      <c r="I37" t="e">
        <f ca="1">SUMPRODUCT($AA$2:$AA36,'Ia 0.2'!$H$42:$H$76)</f>
        <v>#VALUE!</v>
      </c>
      <c r="J37" s="98">
        <v>2.8333333333322002</v>
      </c>
      <c r="K37" t="e">
        <f ca="1">SUMPRODUCT($AA$2:$AA36,'12 HR Ia 0.2'!$H$114:$H$148)</f>
        <v>#VALUE!</v>
      </c>
      <c r="L37" s="98">
        <v>2.8333333333322002</v>
      </c>
      <c r="M37" t="e">
        <f ca="1">SUMPRODUCT($AA$2:AA36,'24 HR Ia 0.2'!$H$258:$H$292)</f>
        <v>#VALUE!</v>
      </c>
      <c r="N37" s="98">
        <v>2.8333333333322002</v>
      </c>
      <c r="O37" t="e">
        <f ca="1">SUMPRODUCT($AA$2:$AA36,'3 HR Ia 0.05'!$H$6:$H$40)</f>
        <v>#VALUE!</v>
      </c>
      <c r="P37" s="98">
        <v>2.8333333333322002</v>
      </c>
      <c r="Q37" t="e">
        <f ca="1">SUMPRODUCT($AA$2:$AA36,'Ia 0.05'!$H$42:$H$76)</f>
        <v>#VALUE!</v>
      </c>
      <c r="R37" s="98">
        <v>2.8333333333322002</v>
      </c>
      <c r="S37" t="e">
        <f ca="1">SUMPRODUCT($AA$2:$AA36,'12 HR Ia 0.05'!$H$114:$H$148)</f>
        <v>#VALUE!</v>
      </c>
      <c r="T37" s="98">
        <v>2.8333333333322002</v>
      </c>
      <c r="U37" t="e">
        <f ca="1">SUMPRODUCT($AA$2:$AA36,'24 HR Ia 0.05'!$H$258:$H$292)</f>
        <v>#VALUE!</v>
      </c>
      <c r="V37" s="98">
        <v>2.8333333333322002</v>
      </c>
      <c r="W37" t="e">
        <f>SUMPRODUCT($AA12:$AA36,'2 HR Ia 0.2'!$H$4:$H$28)</f>
        <v>#REF!</v>
      </c>
      <c r="X37" s="98">
        <v>2.8333333333322002</v>
      </c>
      <c r="Y37" t="e">
        <f>SUMPRODUCT($AA12:$AA36,'2 HR Ia 0.05'!$H$4:$H$28)</f>
        <v>#REF!</v>
      </c>
      <c r="Z37" s="98">
        <v>2.9999999999988001</v>
      </c>
      <c r="AA37">
        <f t="shared" si="3"/>
        <v>0</v>
      </c>
      <c r="AB37" t="e">
        <f t="shared" si="0"/>
        <v>#N/A</v>
      </c>
    </row>
    <row r="38" spans="2:28">
      <c r="F38" s="98">
        <v>2.9166666666654999</v>
      </c>
      <c r="G38" t="e">
        <f ca="1">SUMPRODUCT($AA$2:$AA37,'3 HR Ia 0.2'!$H$5:$H$40)</f>
        <v>#VALUE!</v>
      </c>
      <c r="H38" s="98">
        <v>2.9166666666654999</v>
      </c>
      <c r="I38" t="e">
        <f ca="1">SUMPRODUCT($AA$2:$AA37,'Ia 0.2'!$H$41:$H$76)</f>
        <v>#VALUE!</v>
      </c>
      <c r="J38" s="98">
        <v>2.9166666666654999</v>
      </c>
      <c r="K38" t="e">
        <f ca="1">SUMPRODUCT($AA$2:$AA37,'12 HR Ia 0.2'!$H$113:$H$148)</f>
        <v>#VALUE!</v>
      </c>
      <c r="L38" s="98">
        <v>2.9166666666654999</v>
      </c>
      <c r="M38" t="e">
        <f ca="1">SUMPRODUCT($AA$2:AA37,'24 HR Ia 0.2'!$H$257:$H$292)</f>
        <v>#VALUE!</v>
      </c>
      <c r="N38" s="98">
        <v>2.9166666666654999</v>
      </c>
      <c r="O38" t="e">
        <f ca="1">SUMPRODUCT($AA$2:$AA37,'3 HR Ia 0.05'!$H$5:$H$40)</f>
        <v>#VALUE!</v>
      </c>
      <c r="P38" s="98">
        <v>2.9166666666654999</v>
      </c>
      <c r="Q38" t="e">
        <f ca="1">SUMPRODUCT($AA$2:$AA37,'Ia 0.05'!$H$41:$H$76)</f>
        <v>#VALUE!</v>
      </c>
      <c r="R38" s="98">
        <v>2.9166666666654999</v>
      </c>
      <c r="S38" t="e">
        <f ca="1">SUMPRODUCT($AA$2:$AA37,'12 HR Ia 0.05'!$H$113:$H$148)</f>
        <v>#VALUE!</v>
      </c>
      <c r="T38" s="98">
        <v>2.9166666666654999</v>
      </c>
      <c r="U38" t="e">
        <f ca="1">SUMPRODUCT($AA$2:$AA37,'24 HR Ia 0.05'!$H$257:$H$292)</f>
        <v>#VALUE!</v>
      </c>
      <c r="V38" s="98">
        <v>2.9166666666654999</v>
      </c>
      <c r="W38" t="e">
        <f>SUMPRODUCT($AA13:$AA37,'2 HR Ia 0.2'!$H$4:$H$28)</f>
        <v>#REF!</v>
      </c>
      <c r="X38" s="98">
        <v>2.9166666666654999</v>
      </c>
      <c r="Y38" t="e">
        <f>SUMPRODUCT($AA13:$AA37,'2 HR Ia 0.05'!$H$4:$H$28)</f>
        <v>#REF!</v>
      </c>
      <c r="Z38" s="98">
        <v>3.0833333333320998</v>
      </c>
      <c r="AA38">
        <f t="shared" si="3"/>
        <v>0</v>
      </c>
      <c r="AB38" t="e">
        <f t="shared" si="0"/>
        <v>#N/A</v>
      </c>
    </row>
    <row r="39" spans="2:28">
      <c r="F39" s="98">
        <v>2.9999999999988001</v>
      </c>
      <c r="G39" t="e">
        <f ca="1">SUMPRODUCT($AA2:$AA38,'3 HR Ia 0.2'!$H$4:$H$40)</f>
        <v>#VALUE!</v>
      </c>
      <c r="H39" s="98">
        <v>2.9999999999988001</v>
      </c>
      <c r="I39" t="e">
        <f ca="1">SUMPRODUCT($AA$2:$AA38,'Ia 0.2'!$H$40:$H$76)</f>
        <v>#VALUE!</v>
      </c>
      <c r="J39" s="98">
        <v>2.9999999999988001</v>
      </c>
      <c r="K39" t="e">
        <f ca="1">SUMPRODUCT($AA$2:$AA38,'12 HR Ia 0.2'!$H$112:$H$148)</f>
        <v>#VALUE!</v>
      </c>
      <c r="L39" s="98">
        <v>2.9999999999988001</v>
      </c>
      <c r="M39" t="e">
        <f ca="1">SUMPRODUCT($AA$2:AA38,'24 HR Ia 0.2'!$H$256:$H$292)</f>
        <v>#VALUE!</v>
      </c>
      <c r="N39" s="98">
        <v>2.9999999999988001</v>
      </c>
      <c r="O39" t="e">
        <f ca="1">SUMPRODUCT($AA2:$AA38,'3 HR Ia 0.05'!$H$4:$H$40)</f>
        <v>#VALUE!</v>
      </c>
      <c r="P39" s="98">
        <v>2.9999999999988001</v>
      </c>
      <c r="Q39" t="e">
        <f ca="1">SUMPRODUCT($AA$2:$AA38,'Ia 0.05'!$H$40:$H$76)</f>
        <v>#VALUE!</v>
      </c>
      <c r="R39" s="98">
        <v>2.9999999999988001</v>
      </c>
      <c r="S39" t="e">
        <f ca="1">SUMPRODUCT($AA$2:$AA38,'12 HR Ia 0.05'!$H$112:$H$148)</f>
        <v>#VALUE!</v>
      </c>
      <c r="T39" s="98">
        <v>2.9999999999988001</v>
      </c>
      <c r="U39" t="e">
        <f ca="1">SUMPRODUCT($AA$2:$AA38,'24 HR Ia 0.05'!$H$256:$H$292)</f>
        <v>#VALUE!</v>
      </c>
      <c r="V39" s="98">
        <v>2.9999999999988001</v>
      </c>
      <c r="W39" t="e">
        <f>SUMPRODUCT($AA14:$AA38,'2 HR Ia 0.2'!$H$4:$H$28)</f>
        <v>#REF!</v>
      </c>
      <c r="X39" s="98">
        <v>2.9999999999988001</v>
      </c>
      <c r="Y39" t="e">
        <f>SUMPRODUCT($AA14:$AA38,'2 HR Ia 0.05'!$H$4:$H$28)</f>
        <v>#REF!</v>
      </c>
      <c r="Z39" s="98">
        <v>3.1666666666654</v>
      </c>
      <c r="AA39">
        <f t="shared" si="3"/>
        <v>0</v>
      </c>
      <c r="AB39" t="e">
        <f t="shared" si="0"/>
        <v>#N/A</v>
      </c>
    </row>
    <row r="40" spans="2:28">
      <c r="F40" s="98">
        <v>3.0833333333320998</v>
      </c>
      <c r="G40" t="e">
        <f ca="1">SUMPRODUCT($AA3:$AA39,'3 HR Ia 0.2'!$H$4:$H$40)</f>
        <v>#VALUE!</v>
      </c>
      <c r="H40" s="98">
        <v>3.0833333333320998</v>
      </c>
      <c r="I40" t="e">
        <f ca="1">SUMPRODUCT($AA$2:$AA39,'Ia 0.2'!$H$39:$H$76)</f>
        <v>#VALUE!</v>
      </c>
      <c r="J40" s="98">
        <v>3.0833333333320998</v>
      </c>
      <c r="K40" t="e">
        <f ca="1">SUMPRODUCT($AA$2:$AA39,'12 HR Ia 0.2'!$H$111:$H$148)</f>
        <v>#VALUE!</v>
      </c>
      <c r="L40" s="98">
        <v>3.0833333333320998</v>
      </c>
      <c r="M40" t="e">
        <f ca="1">SUMPRODUCT($AA$2:AA39,'24 HR Ia 0.2'!$H$255:$H$292)</f>
        <v>#VALUE!</v>
      </c>
      <c r="N40" s="98">
        <v>3.0833333333320998</v>
      </c>
      <c r="O40" t="e">
        <f ca="1">SUMPRODUCT($AA3:$AA39,'3 HR Ia 0.05'!$H$4:$H$40)</f>
        <v>#VALUE!</v>
      </c>
      <c r="P40" s="98">
        <v>3.0833333333320998</v>
      </c>
      <c r="Q40" t="e">
        <f ca="1">SUMPRODUCT($AA$2:$AA39,'Ia 0.05'!$H$39:$H$76)</f>
        <v>#VALUE!</v>
      </c>
      <c r="R40" s="98">
        <v>3.0833333333320998</v>
      </c>
      <c r="S40" t="e">
        <f ca="1">SUMPRODUCT($AA$2:$AA39,'12 HR Ia 0.05'!$H$111:$H$148)</f>
        <v>#VALUE!</v>
      </c>
      <c r="T40" s="98">
        <v>3.0833333333320998</v>
      </c>
      <c r="U40" t="e">
        <f ca="1">SUMPRODUCT($AA$2:$AA39,'24 HR Ia 0.05'!$H$255:$H$292)</f>
        <v>#VALUE!</v>
      </c>
      <c r="V40" s="98">
        <v>3.0833333333320998</v>
      </c>
      <c r="W40" t="e">
        <f>SUMPRODUCT($AA15:$AA39,'2 HR Ia 0.2'!$H$4:$H$28)</f>
        <v>#REF!</v>
      </c>
      <c r="X40" s="98">
        <v>3.0833333333320998</v>
      </c>
      <c r="Y40" t="e">
        <f>SUMPRODUCT($AA15:$AA39,'2 HR Ia 0.05'!$H$4:$H$28)</f>
        <v>#REF!</v>
      </c>
      <c r="Z40" s="98">
        <v>3.2499999999987002</v>
      </c>
      <c r="AA40">
        <f t="shared" si="3"/>
        <v>0</v>
      </c>
      <c r="AB40" t="e">
        <f t="shared" si="0"/>
        <v>#N/A</v>
      </c>
    </row>
    <row r="41" spans="2:28">
      <c r="F41" s="98">
        <v>3.1666666666654</v>
      </c>
      <c r="G41" t="e">
        <f ca="1">SUMPRODUCT($AA4:$AA40,'3 HR Ia 0.2'!$H$4:$H$40)</f>
        <v>#VALUE!</v>
      </c>
      <c r="H41" s="98">
        <v>3.1666666666654</v>
      </c>
      <c r="I41" t="e">
        <f ca="1">SUMPRODUCT($AA$2:$AA40,'Ia 0.2'!$H$38:$H$76)</f>
        <v>#VALUE!</v>
      </c>
      <c r="J41" s="98">
        <v>3.1666666666654</v>
      </c>
      <c r="K41" t="e">
        <f ca="1">SUMPRODUCT($AA$2:$AA40,'12 HR Ia 0.2'!$H$110:$H$148)</f>
        <v>#VALUE!</v>
      </c>
      <c r="L41" s="98">
        <v>3.1666666666654</v>
      </c>
      <c r="M41" t="e">
        <f ca="1">SUMPRODUCT($AA$2:AA40,'24 HR Ia 0.2'!$H$254:$H$292)</f>
        <v>#VALUE!</v>
      </c>
      <c r="N41" s="98">
        <v>3.1666666666654</v>
      </c>
      <c r="O41" t="e">
        <f ca="1">SUMPRODUCT($AA4:$AA40,'3 HR Ia 0.05'!$H$4:$H$40)</f>
        <v>#VALUE!</v>
      </c>
      <c r="P41" s="98">
        <v>3.1666666666654</v>
      </c>
      <c r="Q41" t="e">
        <f ca="1">SUMPRODUCT($AA$2:$AA40,'Ia 0.05'!$H$38:$H$76)</f>
        <v>#VALUE!</v>
      </c>
      <c r="R41" s="98">
        <v>3.1666666666654</v>
      </c>
      <c r="S41" t="e">
        <f ca="1">SUMPRODUCT($AA$2:$AA40,'12 HR Ia 0.05'!$H$110:$H$148)</f>
        <v>#VALUE!</v>
      </c>
      <c r="T41" s="98">
        <v>3.1666666666654</v>
      </c>
      <c r="U41" t="e">
        <f ca="1">SUMPRODUCT($AA$2:$AA40,'24 HR Ia 0.05'!$H$254:$H$292)</f>
        <v>#VALUE!</v>
      </c>
      <c r="V41" s="98">
        <v>3.1666666666654</v>
      </c>
      <c r="W41" t="e">
        <f>SUMPRODUCT($AA16:$AA40,'2 HR Ia 0.2'!$H$4:$H$28)</f>
        <v>#REF!</v>
      </c>
      <c r="X41" s="98">
        <v>3.1666666666654</v>
      </c>
      <c r="Y41" t="e">
        <f>SUMPRODUCT($AA16:$AA40,'2 HR Ia 0.05'!$H$4:$H$28)</f>
        <v>#REF!</v>
      </c>
      <c r="Z41" s="98">
        <v>3.3333333333319999</v>
      </c>
      <c r="AA41">
        <f t="shared" si="3"/>
        <v>0</v>
      </c>
      <c r="AB41" t="e">
        <f t="shared" si="0"/>
        <v>#N/A</v>
      </c>
    </row>
    <row r="42" spans="2:28">
      <c r="F42" s="98">
        <v>3.2499999999987002</v>
      </c>
      <c r="G42" t="e">
        <f ca="1">SUMPRODUCT($AA5:$AA41,'3 HR Ia 0.2'!$H$4:$H$40)</f>
        <v>#VALUE!</v>
      </c>
      <c r="H42" s="98">
        <v>3.2499999999987002</v>
      </c>
      <c r="I42" t="e">
        <f ca="1">SUMPRODUCT($AA$2:$AA41,'Ia 0.2'!$H$37:$H$76)</f>
        <v>#VALUE!</v>
      </c>
      <c r="J42" s="98">
        <v>3.2499999999987002</v>
      </c>
      <c r="K42" t="e">
        <f ca="1">SUMPRODUCT($AA$2:$AA41,'12 HR Ia 0.2'!$H$109:$H$148)</f>
        <v>#VALUE!</v>
      </c>
      <c r="L42" s="98">
        <v>3.2499999999987002</v>
      </c>
      <c r="M42" t="e">
        <f ca="1">SUMPRODUCT($AA$2:AA41,'24 HR Ia 0.2'!$H$253:$H$292)</f>
        <v>#VALUE!</v>
      </c>
      <c r="N42" s="98">
        <v>3.2499999999987002</v>
      </c>
      <c r="O42" t="e">
        <f ca="1">SUMPRODUCT($AA5:$AA41,'3 HR Ia 0.05'!$H$4:$H$40)</f>
        <v>#VALUE!</v>
      </c>
      <c r="P42" s="98">
        <v>3.2499999999987002</v>
      </c>
      <c r="Q42" t="e">
        <f ca="1">SUMPRODUCT($AA$2:$AA41,'Ia 0.05'!$H$37:$H$76)</f>
        <v>#VALUE!</v>
      </c>
      <c r="R42" s="98">
        <v>3.2499999999987002</v>
      </c>
      <c r="S42" t="e">
        <f ca="1">SUMPRODUCT($AA$2:$AA41,'12 HR Ia 0.05'!$H$109:$H$148)</f>
        <v>#VALUE!</v>
      </c>
      <c r="T42" s="98">
        <v>3.2499999999987002</v>
      </c>
      <c r="U42" t="e">
        <f ca="1">SUMPRODUCT($AA$2:$AA41,'24 HR Ia 0.05'!$H$253:$H$292)</f>
        <v>#VALUE!</v>
      </c>
      <c r="V42" s="98">
        <v>3.2499999999987002</v>
      </c>
      <c r="W42" t="e">
        <f>SUMPRODUCT($AA17:$AA41,'2 HR Ia 0.2'!$H$4:$H$28)</f>
        <v>#REF!</v>
      </c>
      <c r="X42" s="98">
        <v>3.2499999999987002</v>
      </c>
      <c r="Y42" t="e">
        <f>SUMPRODUCT($AA17:$AA41,'2 HR Ia 0.05'!$H$4:$H$28)</f>
        <v>#REF!</v>
      </c>
      <c r="Z42" s="98">
        <v>3.4166666666653001</v>
      </c>
      <c r="AA42">
        <f t="shared" si="3"/>
        <v>0</v>
      </c>
      <c r="AB42" t="e">
        <f t="shared" si="0"/>
        <v>#N/A</v>
      </c>
    </row>
    <row r="43" spans="2:28">
      <c r="F43" s="98">
        <v>3.3333333333319999</v>
      </c>
      <c r="G43" t="e">
        <f ca="1">SUMPRODUCT($AA6:$AA42,'3 HR Ia 0.2'!$H$4:$H$40)</f>
        <v>#VALUE!</v>
      </c>
      <c r="H43" s="98">
        <v>3.3333333333319999</v>
      </c>
      <c r="I43" t="e">
        <f ca="1">SUMPRODUCT($AA$2:$AA42,'Ia 0.2'!$H$36:$H$76)</f>
        <v>#VALUE!</v>
      </c>
      <c r="J43" s="98">
        <v>3.3333333333319999</v>
      </c>
      <c r="K43" t="e">
        <f ca="1">SUMPRODUCT($AA$2:$AA42,'12 HR Ia 0.2'!$H$108:$H$148)</f>
        <v>#VALUE!</v>
      </c>
      <c r="L43" s="98">
        <v>3.3333333333319999</v>
      </c>
      <c r="M43" t="e">
        <f ca="1">SUMPRODUCT($AA$2:AA42,'24 HR Ia 0.2'!$H$252:$H$292)</f>
        <v>#VALUE!</v>
      </c>
      <c r="N43" s="98">
        <v>3.3333333333319999</v>
      </c>
      <c r="O43" t="e">
        <f ca="1">SUMPRODUCT($AA6:$AA42,'3 HR Ia 0.05'!$H$4:$H$40)</f>
        <v>#VALUE!</v>
      </c>
      <c r="P43" s="98">
        <v>3.3333333333319999</v>
      </c>
      <c r="Q43" t="e">
        <f ca="1">SUMPRODUCT($AA$2:$AA42,'Ia 0.05'!$H$36:$H$76)</f>
        <v>#VALUE!</v>
      </c>
      <c r="R43" s="98">
        <v>3.3333333333319999</v>
      </c>
      <c r="S43" t="e">
        <f ca="1">SUMPRODUCT($AA$2:$AA42,'12 HR Ia 0.05'!$H$108:$H$148)</f>
        <v>#VALUE!</v>
      </c>
      <c r="T43" s="98">
        <v>3.3333333333319999</v>
      </c>
      <c r="U43" t="e">
        <f ca="1">SUMPRODUCT($AA$2:$AA42,'24 HR Ia 0.05'!$H$252:$H$292)</f>
        <v>#VALUE!</v>
      </c>
      <c r="V43" s="98">
        <v>3.3333333333319999</v>
      </c>
      <c r="W43" t="e">
        <f>SUMPRODUCT($AA18:$AA42,'2 HR Ia 0.2'!$H$4:$H$28)</f>
        <v>#REF!</v>
      </c>
      <c r="X43" s="98">
        <v>3.3333333333319999</v>
      </c>
      <c r="Y43" t="e">
        <f>SUMPRODUCT($AA18:$AA42,'2 HR Ia 0.05'!$H$4:$H$28)</f>
        <v>#REF!</v>
      </c>
      <c r="Z43" s="98">
        <v>3.4999999999985998</v>
      </c>
      <c r="AA43">
        <f t="shared" si="3"/>
        <v>0</v>
      </c>
      <c r="AB43" t="e">
        <f t="shared" si="0"/>
        <v>#N/A</v>
      </c>
    </row>
    <row r="44" spans="2:28">
      <c r="F44" s="98">
        <v>3.4166666666653001</v>
      </c>
      <c r="G44" t="e">
        <f ca="1">SUMPRODUCT($AA7:$AA43,'3 HR Ia 0.2'!$H$4:$H$40)</f>
        <v>#VALUE!</v>
      </c>
      <c r="H44" s="98">
        <v>3.4166666666653001</v>
      </c>
      <c r="I44" t="e">
        <f ca="1">SUMPRODUCT($AA$2:$AA43,'Ia 0.2'!$H$35:$H$76)</f>
        <v>#VALUE!</v>
      </c>
      <c r="J44" s="98">
        <v>3.4166666666653001</v>
      </c>
      <c r="K44" t="e">
        <f ca="1">SUMPRODUCT($AA$2:$AA43,'12 HR Ia 0.2'!$H$107:$H$148)</f>
        <v>#VALUE!</v>
      </c>
      <c r="L44" s="98">
        <v>3.4166666666653001</v>
      </c>
      <c r="M44" t="e">
        <f ca="1">SUMPRODUCT($AA$2:AA43,'24 HR Ia 0.2'!$H$251:$H$292)</f>
        <v>#VALUE!</v>
      </c>
      <c r="N44" s="98">
        <v>3.4166666666653001</v>
      </c>
      <c r="O44" t="e">
        <f ca="1">SUMPRODUCT($AA7:$AA43,'3 HR Ia 0.05'!$H$4:$H$40)</f>
        <v>#VALUE!</v>
      </c>
      <c r="P44" s="98">
        <v>3.4166666666653001</v>
      </c>
      <c r="Q44" t="e">
        <f ca="1">SUMPRODUCT($AA$2:$AA43,'Ia 0.05'!$H$35:$H$76)</f>
        <v>#VALUE!</v>
      </c>
      <c r="R44" s="98">
        <v>3.4166666666653001</v>
      </c>
      <c r="S44" t="e">
        <f ca="1">SUMPRODUCT($AA$2:$AA43,'12 HR Ia 0.05'!$H$107:$H$148)</f>
        <v>#VALUE!</v>
      </c>
      <c r="T44" s="98">
        <v>3.4166666666653001</v>
      </c>
      <c r="U44" t="e">
        <f ca="1">SUMPRODUCT($AA$2:$AA43,'24 HR Ia 0.05'!$H$251:$H$292)</f>
        <v>#VALUE!</v>
      </c>
      <c r="V44" s="98">
        <v>3.4166666666653001</v>
      </c>
      <c r="W44" t="e">
        <f>SUMPRODUCT($AA19:$AA43,'2 HR Ia 0.2'!$H$4:$H$28)</f>
        <v>#REF!</v>
      </c>
      <c r="X44" s="98">
        <v>3.4166666666653001</v>
      </c>
      <c r="Y44" t="e">
        <f>SUMPRODUCT($AA19:$AA43,'2 HR Ia 0.05'!$H$4:$H$28)</f>
        <v>#REF!</v>
      </c>
      <c r="Z44" s="98">
        <v>3.5833333333319</v>
      </c>
      <c r="AA44">
        <f t="shared" si="3"/>
        <v>0</v>
      </c>
      <c r="AB44" t="e">
        <f t="shared" si="0"/>
        <v>#N/A</v>
      </c>
    </row>
    <row r="45" spans="2:28">
      <c r="F45" s="98">
        <v>3.4999999999985998</v>
      </c>
      <c r="G45" t="e">
        <f ca="1">SUMPRODUCT($AA8:$AA44,'3 HR Ia 0.2'!$H$4:$H$40)</f>
        <v>#VALUE!</v>
      </c>
      <c r="H45" s="98">
        <v>3.4999999999985998</v>
      </c>
      <c r="I45" t="e">
        <f ca="1">SUMPRODUCT($AA$2:$AA44,'Ia 0.2'!$H$34:$H$76)</f>
        <v>#VALUE!</v>
      </c>
      <c r="J45" s="98">
        <v>3.4999999999985998</v>
      </c>
      <c r="K45" t="e">
        <f ca="1">SUMPRODUCT($AA$2:$AA44,'12 HR Ia 0.2'!$H$106:$H$148)</f>
        <v>#VALUE!</v>
      </c>
      <c r="L45" s="98">
        <v>3.4999999999985998</v>
      </c>
      <c r="M45" t="e">
        <f ca="1">SUMPRODUCT($AA$2:AA44,'24 HR Ia 0.2'!$H$250:$H$292)</f>
        <v>#VALUE!</v>
      </c>
      <c r="N45" s="98">
        <v>3.4999999999985998</v>
      </c>
      <c r="O45" t="e">
        <f ca="1">SUMPRODUCT($AA8:$AA44,'3 HR Ia 0.05'!$H$4:$H$40)</f>
        <v>#VALUE!</v>
      </c>
      <c r="P45" s="98">
        <v>3.4999999999985998</v>
      </c>
      <c r="Q45" t="e">
        <f ca="1">SUMPRODUCT($AA$2:$AA44,'Ia 0.05'!$H$34:$H$76)</f>
        <v>#VALUE!</v>
      </c>
      <c r="R45" s="98">
        <v>3.4999999999985998</v>
      </c>
      <c r="S45" t="e">
        <f ca="1">SUMPRODUCT($AA$2:$AA44,'12 HR Ia 0.05'!$H$106:$H$148)</f>
        <v>#VALUE!</v>
      </c>
      <c r="T45" s="98">
        <v>3.4999999999985998</v>
      </c>
      <c r="U45" t="e">
        <f ca="1">SUMPRODUCT($AA$2:$AA44,'24 HR Ia 0.05'!$H$250:$H$292)</f>
        <v>#VALUE!</v>
      </c>
      <c r="V45" s="98">
        <v>3.4999999999985998</v>
      </c>
      <c r="W45" t="e">
        <f>SUMPRODUCT($AA20:$AA44,'2 HR Ia 0.2'!$H$4:$H$28)</f>
        <v>#REF!</v>
      </c>
      <c r="X45" s="98">
        <v>3.4999999999985998</v>
      </c>
      <c r="Y45" t="e">
        <f>SUMPRODUCT($AA20:$AA44,'2 HR Ia 0.05'!$H$4:$H$28)</f>
        <v>#REF!</v>
      </c>
      <c r="Z45" s="98">
        <v>3.6666666666652001</v>
      </c>
      <c r="AA45">
        <f t="shared" si="3"/>
        <v>0</v>
      </c>
      <c r="AB45" t="e">
        <f t="shared" si="0"/>
        <v>#N/A</v>
      </c>
    </row>
    <row r="46" spans="2:28">
      <c r="F46" s="98">
        <v>3.5833333333319</v>
      </c>
      <c r="G46" t="e">
        <f ca="1">SUMPRODUCT($AA9:$AA45,'3 HR Ia 0.2'!$H$4:$H$40)</f>
        <v>#VALUE!</v>
      </c>
      <c r="H46" s="98">
        <v>3.5833333333319</v>
      </c>
      <c r="I46" t="e">
        <f ca="1">SUMPRODUCT($AA$2:$AA45,'Ia 0.2'!$H$33:$H$76)</f>
        <v>#VALUE!</v>
      </c>
      <c r="J46" s="98">
        <v>3.5833333333319</v>
      </c>
      <c r="K46" t="e">
        <f ca="1">SUMPRODUCT($AA$2:$AA45,'12 HR Ia 0.2'!$H$105:$H$148)</f>
        <v>#VALUE!</v>
      </c>
      <c r="L46" s="98">
        <v>3.5833333333319</v>
      </c>
      <c r="M46" t="e">
        <f ca="1">SUMPRODUCT($AA$2:AA45,'24 HR Ia 0.2'!$H$249:$H$292)</f>
        <v>#VALUE!</v>
      </c>
      <c r="N46" s="98">
        <v>3.5833333333319</v>
      </c>
      <c r="O46" t="e">
        <f ca="1">SUMPRODUCT($AA9:$AA45,'3 HR Ia 0.05'!$H$4:$H$40)</f>
        <v>#VALUE!</v>
      </c>
      <c r="P46" s="98">
        <v>3.5833333333319</v>
      </c>
      <c r="Q46" t="e">
        <f ca="1">SUMPRODUCT($AA$2:$AA45,'Ia 0.05'!$H$33:$H$76)</f>
        <v>#VALUE!</v>
      </c>
      <c r="R46" s="98">
        <v>3.5833333333319</v>
      </c>
      <c r="S46" t="e">
        <f ca="1">SUMPRODUCT($AA$2:$AA45,'12 HR Ia 0.05'!$H$105:$H$148)</f>
        <v>#VALUE!</v>
      </c>
      <c r="T46" s="98">
        <v>3.5833333333319</v>
      </c>
      <c r="U46" t="e">
        <f ca="1">SUMPRODUCT($AA$2:$AA45,'24 HR Ia 0.05'!$H$249:$H$292)</f>
        <v>#VALUE!</v>
      </c>
      <c r="V46" s="98">
        <v>3.5833333333319</v>
      </c>
      <c r="W46" t="e">
        <f>SUMPRODUCT($AA21:$AA45,'2 HR Ia 0.2'!$H$4:$H$28)</f>
        <v>#REF!</v>
      </c>
      <c r="X46" s="98">
        <v>3.5833333333319</v>
      </c>
      <c r="Y46" t="e">
        <f>SUMPRODUCT($AA21:$AA45,'2 HR Ia 0.05'!$H$4:$H$28)</f>
        <v>#REF!</v>
      </c>
      <c r="Z46" s="98">
        <v>3.7499999999984999</v>
      </c>
      <c r="AA46">
        <f t="shared" si="3"/>
        <v>0</v>
      </c>
      <c r="AB46" t="e">
        <f t="shared" si="0"/>
        <v>#N/A</v>
      </c>
    </row>
    <row r="47" spans="2:28">
      <c r="F47" s="98">
        <v>3.6666666666652001</v>
      </c>
      <c r="G47" t="e">
        <f ca="1">SUMPRODUCT($AA10:$AA46,'3 HR Ia 0.2'!$H$4:$H$40)</f>
        <v>#VALUE!</v>
      </c>
      <c r="H47" s="98">
        <v>3.6666666666652001</v>
      </c>
      <c r="I47" t="e">
        <f ca="1">SUMPRODUCT($AA$2:$AA46,'Ia 0.2'!$H$32:$H$76)</f>
        <v>#VALUE!</v>
      </c>
      <c r="J47" s="98">
        <v>3.6666666666652001</v>
      </c>
      <c r="K47" t="e">
        <f ca="1">SUMPRODUCT($AA$2:$AA46,'12 HR Ia 0.2'!$H$104:$H$148)</f>
        <v>#VALUE!</v>
      </c>
      <c r="L47" s="98">
        <v>3.6666666666652001</v>
      </c>
      <c r="M47" t="e">
        <f ca="1">SUMPRODUCT($AA$2:AA46,'24 HR Ia 0.2'!$H$248:$H$292)</f>
        <v>#VALUE!</v>
      </c>
      <c r="N47" s="98">
        <v>3.6666666666652001</v>
      </c>
      <c r="O47" t="e">
        <f ca="1">SUMPRODUCT($AA10:$AA46,'3 HR Ia 0.05'!$H$4:$H$40)</f>
        <v>#VALUE!</v>
      </c>
      <c r="P47" s="98">
        <v>3.6666666666652001</v>
      </c>
      <c r="Q47" t="e">
        <f ca="1">SUMPRODUCT($AA$2:$AA46,'Ia 0.05'!$H$32:$H$76)</f>
        <v>#VALUE!</v>
      </c>
      <c r="R47" s="98">
        <v>3.6666666666652001</v>
      </c>
      <c r="S47" t="e">
        <f ca="1">SUMPRODUCT($AA$2:$AA46,'12 HR Ia 0.05'!$H$104:$H$148)</f>
        <v>#VALUE!</v>
      </c>
      <c r="T47" s="98">
        <v>3.6666666666652001</v>
      </c>
      <c r="U47" t="e">
        <f ca="1">SUMPRODUCT($AA$2:$AA46,'24 HR Ia 0.05'!$H$248:$H$292)</f>
        <v>#VALUE!</v>
      </c>
      <c r="V47" s="98">
        <v>3.6666666666652001</v>
      </c>
      <c r="W47" t="e">
        <f>SUMPRODUCT($AA22:$AA46,'2 HR Ia 0.2'!$H$4:$H$28)</f>
        <v>#REF!</v>
      </c>
      <c r="X47" s="98">
        <v>3.6666666666652001</v>
      </c>
      <c r="Y47" t="e">
        <f>SUMPRODUCT($AA22:$AA46,'2 HR Ia 0.05'!$H$4:$H$28)</f>
        <v>#REF!</v>
      </c>
      <c r="Z47" s="98">
        <v>3.8333333333318</v>
      </c>
      <c r="AA47">
        <f t="shared" si="3"/>
        <v>0</v>
      </c>
      <c r="AB47" t="e">
        <f t="shared" si="0"/>
        <v>#N/A</v>
      </c>
    </row>
    <row r="48" spans="2:28">
      <c r="F48" s="98">
        <v>3.7499999999984999</v>
      </c>
      <c r="G48" t="e">
        <f ca="1">SUMPRODUCT($AA11:$AA47,'3 HR Ia 0.2'!$H$4:$H$40)</f>
        <v>#VALUE!</v>
      </c>
      <c r="H48" s="98">
        <v>3.7499999999984999</v>
      </c>
      <c r="I48" t="e">
        <f ca="1">SUMPRODUCT($AA$2:$AA47,'Ia 0.2'!$H$31:$H$76)</f>
        <v>#VALUE!</v>
      </c>
      <c r="J48" s="98">
        <v>3.7499999999984999</v>
      </c>
      <c r="K48" t="e">
        <f ca="1">SUMPRODUCT($AA$2:$AA47,'12 HR Ia 0.2'!$H$103:$H$148)</f>
        <v>#VALUE!</v>
      </c>
      <c r="L48" s="98">
        <v>3.7499999999984999</v>
      </c>
      <c r="M48" t="e">
        <f ca="1">SUMPRODUCT($AA$2:AA47,'24 HR Ia 0.2'!$H$247:$H$292)</f>
        <v>#VALUE!</v>
      </c>
      <c r="N48" s="98">
        <v>3.7499999999984999</v>
      </c>
      <c r="O48" t="e">
        <f ca="1">SUMPRODUCT($AA11:$AA47,'3 HR Ia 0.05'!$H$4:$H$40)</f>
        <v>#VALUE!</v>
      </c>
      <c r="P48" s="98">
        <v>3.7499999999984999</v>
      </c>
      <c r="Q48" t="e">
        <f ca="1">SUMPRODUCT($AA$2:$AA47,'Ia 0.05'!$H$31:$H$76)</f>
        <v>#VALUE!</v>
      </c>
      <c r="R48" s="98">
        <v>3.7499999999984999</v>
      </c>
      <c r="S48" t="e">
        <f ca="1">SUMPRODUCT($AA$2:$AA47,'12 HR Ia 0.05'!$H$103:$H$148)</f>
        <v>#VALUE!</v>
      </c>
      <c r="T48" s="98">
        <v>3.7499999999984999</v>
      </c>
      <c r="U48" t="e">
        <f ca="1">SUMPRODUCT($AA$2:$AA47,'24 HR Ia 0.05'!$H$247:$H$292)</f>
        <v>#VALUE!</v>
      </c>
      <c r="V48" s="98">
        <v>3.7499999999984999</v>
      </c>
      <c r="W48" t="e">
        <f>SUMPRODUCT($AA23:$AA47,'2 HR Ia 0.2'!$H$4:$H$28)</f>
        <v>#REF!</v>
      </c>
      <c r="X48" s="98">
        <v>3.7499999999984999</v>
      </c>
      <c r="Y48" t="e">
        <f>SUMPRODUCT($AA23:$AA47,'2 HR Ia 0.05'!$H$4:$H$28)</f>
        <v>#REF!</v>
      </c>
      <c r="Z48" s="98">
        <v>3.9166666666651002</v>
      </c>
      <c r="AA48">
        <f t="shared" si="3"/>
        <v>0</v>
      </c>
      <c r="AB48" t="e">
        <f t="shared" si="0"/>
        <v>#N/A</v>
      </c>
    </row>
    <row r="49" spans="6:28">
      <c r="F49" s="98">
        <v>3.8333333333318</v>
      </c>
      <c r="G49" t="e">
        <f ca="1">SUMPRODUCT($AA12:$AA48,'3 HR Ia 0.2'!$H$4:$H$40)</f>
        <v>#VALUE!</v>
      </c>
      <c r="H49" s="98">
        <v>3.8333333333318</v>
      </c>
      <c r="I49" t="e">
        <f ca="1">SUMPRODUCT($AA$2:$AA48,'Ia 0.2'!$H$30:$H$76)</f>
        <v>#VALUE!</v>
      </c>
      <c r="J49" s="98">
        <v>3.8333333333318</v>
      </c>
      <c r="K49" t="e">
        <f ca="1">SUMPRODUCT($AA$2:$AA48,'12 HR Ia 0.2'!$H$102:$H$148)</f>
        <v>#VALUE!</v>
      </c>
      <c r="L49" s="98">
        <v>3.8333333333318</v>
      </c>
      <c r="M49" t="e">
        <f ca="1">SUMPRODUCT($AA$2:AA48,'24 HR Ia 0.2'!$H$246:$H$292)</f>
        <v>#VALUE!</v>
      </c>
      <c r="N49" s="98">
        <v>3.8333333333318</v>
      </c>
      <c r="O49" t="e">
        <f ca="1">SUMPRODUCT($AA12:$AA48,'3 HR Ia 0.05'!$H$4:$H$40)</f>
        <v>#VALUE!</v>
      </c>
      <c r="P49" s="98">
        <v>3.8333333333318</v>
      </c>
      <c r="Q49" t="e">
        <f ca="1">SUMPRODUCT($AA$2:$AA48,'Ia 0.05'!$H$30:$H$76)</f>
        <v>#VALUE!</v>
      </c>
      <c r="R49" s="98">
        <v>3.8333333333318</v>
      </c>
      <c r="S49" t="e">
        <f ca="1">SUMPRODUCT($AA$2:$AA48,'12 HR Ia 0.05'!$H$102:$H$148)</f>
        <v>#VALUE!</v>
      </c>
      <c r="T49" s="98">
        <v>3.8333333333318</v>
      </c>
      <c r="U49" t="e">
        <f ca="1">SUMPRODUCT($AA$2:$AA48,'24 HR Ia 0.05'!$H$246:$H$292)</f>
        <v>#VALUE!</v>
      </c>
      <c r="V49" s="98">
        <v>3.8333333333318</v>
      </c>
      <c r="W49" t="e">
        <f>SUMPRODUCT($AA24:$AA48,'2 HR Ia 0.2'!$H$4:$H$28)</f>
        <v>#REF!</v>
      </c>
      <c r="X49" s="98">
        <v>3.8333333333318</v>
      </c>
      <c r="Y49" t="e">
        <f>SUMPRODUCT($AA24:$AA48,'2 HR Ia 0.05'!$H$4:$H$28)</f>
        <v>#REF!</v>
      </c>
      <c r="Z49" s="98">
        <v>3.9999999999983999</v>
      </c>
      <c r="AA49">
        <f t="shared" si="3"/>
        <v>0</v>
      </c>
      <c r="AB49" t="e">
        <f t="shared" si="0"/>
        <v>#N/A</v>
      </c>
    </row>
    <row r="50" spans="6:28">
      <c r="F50" s="98">
        <v>3.9166666666651002</v>
      </c>
      <c r="G50" t="e">
        <f ca="1">SUMPRODUCT($AA13:$AA49,'3 HR Ia 0.2'!$H$4:$H$40)</f>
        <v>#VALUE!</v>
      </c>
      <c r="H50" s="98">
        <v>3.9166666666651002</v>
      </c>
      <c r="I50" t="e">
        <f ca="1">SUMPRODUCT($AA$2:$AA49,'Ia 0.2'!$H$29:$H$76)</f>
        <v>#VALUE!</v>
      </c>
      <c r="J50" s="98">
        <v>3.9166666666651002</v>
      </c>
      <c r="K50" t="e">
        <f ca="1">SUMPRODUCT($AA$2:$AA49,'12 HR Ia 0.2'!$H$101:$H$148)</f>
        <v>#VALUE!</v>
      </c>
      <c r="L50" s="98">
        <v>3.9166666666651002</v>
      </c>
      <c r="M50" t="e">
        <f ca="1">SUMPRODUCT($AA$2:AA49,'24 HR Ia 0.2'!$H$245:$H$292)</f>
        <v>#VALUE!</v>
      </c>
      <c r="N50" s="98">
        <v>3.9166666666651002</v>
      </c>
      <c r="O50" t="e">
        <f ca="1">SUMPRODUCT($AA13:$AA49,'3 HR Ia 0.05'!$H$4:$H$40)</f>
        <v>#VALUE!</v>
      </c>
      <c r="P50" s="98">
        <v>3.9166666666651002</v>
      </c>
      <c r="Q50" t="e">
        <f ca="1">SUMPRODUCT($AA$2:$AA49,'Ia 0.05'!$H$29:$H$76)</f>
        <v>#VALUE!</v>
      </c>
      <c r="R50" s="98">
        <v>3.9166666666651002</v>
      </c>
      <c r="S50" t="e">
        <f ca="1">SUMPRODUCT($AA$2:$AA49,'12 HR Ia 0.05'!$H$101:$H$148)</f>
        <v>#VALUE!</v>
      </c>
      <c r="T50" s="98">
        <v>3.9166666666651002</v>
      </c>
      <c r="U50" t="e">
        <f ca="1">SUMPRODUCT($AA$2:$AA49,'24 HR Ia 0.05'!$H$245:$H$292)</f>
        <v>#VALUE!</v>
      </c>
      <c r="V50" s="98">
        <v>3.9166666666651002</v>
      </c>
      <c r="W50" t="e">
        <f>SUMPRODUCT($AA25:$AA49,'2 HR Ia 0.2'!$H$4:$H$28)</f>
        <v>#REF!</v>
      </c>
      <c r="X50" s="98">
        <v>3.9166666666651002</v>
      </c>
      <c r="Y50" t="e">
        <f>SUMPRODUCT($AA25:$AA49,'2 HR Ia 0.05'!$H$4:$H$28)</f>
        <v>#REF!</v>
      </c>
      <c r="Z50" s="98">
        <v>4.0833333333316997</v>
      </c>
      <c r="AA50">
        <f t="shared" si="3"/>
        <v>0</v>
      </c>
      <c r="AB50" t="e">
        <f t="shared" si="0"/>
        <v>#N/A</v>
      </c>
    </row>
    <row r="51" spans="6:28">
      <c r="F51" s="98">
        <v>3.9999999999983999</v>
      </c>
      <c r="G51" t="e">
        <f ca="1">SUMPRODUCT($AA14:$AA50,'3 HR Ia 0.2'!$H$4:$H$40)</f>
        <v>#VALUE!</v>
      </c>
      <c r="H51" s="98">
        <v>3.9999999999983999</v>
      </c>
      <c r="I51" t="e">
        <f ca="1">SUMPRODUCT($AA$2:$AA50,'Ia 0.2'!$H$28:$H$76)</f>
        <v>#VALUE!</v>
      </c>
      <c r="J51" s="98">
        <v>3.9999999999983999</v>
      </c>
      <c r="K51" t="e">
        <f ca="1">SUMPRODUCT($AA$2:$AA50,'12 HR Ia 0.2'!$H$100:$H$148)</f>
        <v>#VALUE!</v>
      </c>
      <c r="L51" s="98">
        <v>3.9999999999983999</v>
      </c>
      <c r="M51" t="e">
        <f ca="1">SUMPRODUCT($AA$2:AA50,'24 HR Ia 0.2'!$H$244:$H$292)</f>
        <v>#VALUE!</v>
      </c>
      <c r="N51" s="98">
        <v>3.9999999999983999</v>
      </c>
      <c r="O51" t="e">
        <f ca="1">SUMPRODUCT($AA14:$AA50,'3 HR Ia 0.05'!$H$4:$H$40)</f>
        <v>#VALUE!</v>
      </c>
      <c r="P51" s="98">
        <v>3.9999999999983999</v>
      </c>
      <c r="Q51" t="e">
        <f ca="1">SUMPRODUCT($AA$2:$AA50,'Ia 0.05'!$H$28:$H$76)</f>
        <v>#VALUE!</v>
      </c>
      <c r="R51" s="98">
        <v>3.9999999999983999</v>
      </c>
      <c r="S51" t="e">
        <f ca="1">SUMPRODUCT($AA$2:$AA50,'12 HR Ia 0.05'!$H$100:$H$148)</f>
        <v>#VALUE!</v>
      </c>
      <c r="T51" s="98">
        <v>3.9999999999983999</v>
      </c>
      <c r="U51" t="e">
        <f ca="1">SUMPRODUCT($AA$2:$AA50,'24 HR Ia 0.05'!$H$244:$H$292)</f>
        <v>#VALUE!</v>
      </c>
      <c r="V51" s="98">
        <v>3.9999999999983999</v>
      </c>
      <c r="W51" t="e">
        <f>SUMPRODUCT($AA26:$AA50,'2 HR Ia 0.2'!$H$4:$H$28)</f>
        <v>#REF!</v>
      </c>
      <c r="X51" s="98">
        <v>3.9999999999983999</v>
      </c>
      <c r="Y51" t="e">
        <f>SUMPRODUCT($AA26:$AA50,'2 HR Ia 0.05'!$H$4:$H$28)</f>
        <v>#REF!</v>
      </c>
      <c r="Z51" s="98">
        <v>4.1666666666649999</v>
      </c>
      <c r="AA51">
        <f t="shared" si="3"/>
        <v>0</v>
      </c>
      <c r="AB51" t="e">
        <f t="shared" si="0"/>
        <v>#N/A</v>
      </c>
    </row>
    <row r="52" spans="6:28">
      <c r="F52" s="98">
        <v>4.0833333333316997</v>
      </c>
      <c r="G52" t="e">
        <f ca="1">SUMPRODUCT($AA15:$AA51,'3 HR Ia 0.2'!$H$4:$H$40)</f>
        <v>#VALUE!</v>
      </c>
      <c r="H52" s="98">
        <v>4.0833333333316997</v>
      </c>
      <c r="I52" t="e">
        <f ca="1">SUMPRODUCT($AA$2:$AA51,'Ia 0.2'!$H$27:$H$76)</f>
        <v>#VALUE!</v>
      </c>
      <c r="J52" s="98">
        <v>4.0833333333316997</v>
      </c>
      <c r="K52" t="e">
        <f ca="1">SUMPRODUCT($AA$2:$AA51,'12 HR Ia 0.2'!$H$99:$H$148)</f>
        <v>#VALUE!</v>
      </c>
      <c r="L52" s="98">
        <v>4.0833333333316997</v>
      </c>
      <c r="M52" t="e">
        <f ca="1">SUMPRODUCT($AA$2:AA51,'24 HR Ia 0.2'!$H$243:$H$292)</f>
        <v>#VALUE!</v>
      </c>
      <c r="N52" s="98">
        <v>4.0833333333316997</v>
      </c>
      <c r="O52" t="e">
        <f ca="1">SUMPRODUCT($AA15:$AA51,'3 HR Ia 0.05'!$H$4:$H$40)</f>
        <v>#VALUE!</v>
      </c>
      <c r="P52" s="98">
        <v>4.0833333333316997</v>
      </c>
      <c r="Q52" t="e">
        <f ca="1">SUMPRODUCT($AA$2:$AA51,'Ia 0.05'!$H$27:$H$76)</f>
        <v>#VALUE!</v>
      </c>
      <c r="R52" s="98">
        <v>4.0833333333316997</v>
      </c>
      <c r="S52" t="e">
        <f ca="1">SUMPRODUCT($AA$2:$AA51,'12 HR Ia 0.05'!$H$99:$H$148)</f>
        <v>#VALUE!</v>
      </c>
      <c r="T52" s="98">
        <v>4.0833333333316997</v>
      </c>
      <c r="U52" t="e">
        <f ca="1">SUMPRODUCT($AA$2:$AA51,'24 HR Ia 0.05'!$H$243:$H$292)</f>
        <v>#VALUE!</v>
      </c>
      <c r="V52" s="98">
        <v>4.0833333333316997</v>
      </c>
      <c r="W52" t="e">
        <f>SUMPRODUCT($AA27:$AA51,'2 HR Ia 0.2'!$H$4:$H$28)</f>
        <v>#REF!</v>
      </c>
      <c r="X52" s="98">
        <v>4.0833333333316997</v>
      </c>
      <c r="Y52" t="e">
        <f>SUMPRODUCT($AA27:$AA51,'2 HR Ia 0.05'!$H$4:$H$28)</f>
        <v>#REF!</v>
      </c>
      <c r="Z52" s="98">
        <v>4.2499999999983</v>
      </c>
      <c r="AA52">
        <f t="shared" si="3"/>
        <v>0</v>
      </c>
      <c r="AB52" t="e">
        <f t="shared" si="0"/>
        <v>#N/A</v>
      </c>
    </row>
    <row r="53" spans="6:28">
      <c r="F53" s="98">
        <v>4.1666666666649999</v>
      </c>
      <c r="G53" t="e">
        <f ca="1">SUMPRODUCT($AA16:$AA52,'3 HR Ia 0.2'!$H$4:$H$40)</f>
        <v>#VALUE!</v>
      </c>
      <c r="H53" s="98">
        <v>4.1666666666649999</v>
      </c>
      <c r="I53" t="e">
        <f ca="1">SUMPRODUCT($AA$2:$AA52,'Ia 0.2'!$H$26:$H$76)</f>
        <v>#VALUE!</v>
      </c>
      <c r="J53" s="98">
        <v>4.1666666666649999</v>
      </c>
      <c r="K53" t="e">
        <f ca="1">SUMPRODUCT($AA$2:$AA52,'12 HR Ia 0.2'!$H$98:$H$148)</f>
        <v>#VALUE!</v>
      </c>
      <c r="L53" s="98">
        <v>4.1666666666649999</v>
      </c>
      <c r="M53" t="e">
        <f ca="1">SUMPRODUCT($AA$2:AA52,'24 HR Ia 0.2'!$H$242:$H$292)</f>
        <v>#VALUE!</v>
      </c>
      <c r="N53" s="98">
        <v>4.1666666666649999</v>
      </c>
      <c r="O53" t="e">
        <f ca="1">SUMPRODUCT($AA16:$AA52,'3 HR Ia 0.05'!$H$4:$H$40)</f>
        <v>#VALUE!</v>
      </c>
      <c r="P53" s="98">
        <v>4.1666666666649999</v>
      </c>
      <c r="Q53" t="e">
        <f ca="1">SUMPRODUCT($AA$2:$AA52,'Ia 0.05'!$H$26:$H$76)</f>
        <v>#VALUE!</v>
      </c>
      <c r="R53" s="98">
        <v>4.1666666666649999</v>
      </c>
      <c r="S53" t="e">
        <f ca="1">SUMPRODUCT($AA$2:$AA52,'12 HR Ia 0.05'!$H$98:$H$148)</f>
        <v>#VALUE!</v>
      </c>
      <c r="T53" s="98">
        <v>4.1666666666649999</v>
      </c>
      <c r="U53" t="e">
        <f ca="1">SUMPRODUCT($AA$2:$AA52,'24 HR Ia 0.05'!$H$242:$H$292)</f>
        <v>#VALUE!</v>
      </c>
      <c r="V53" s="98">
        <v>4.1666666666649999</v>
      </c>
      <c r="W53" t="e">
        <f>SUMPRODUCT($AA28:$AA52,'2 HR Ia 0.2'!$H$4:$H$28)</f>
        <v>#REF!</v>
      </c>
      <c r="X53" s="98">
        <v>4.1666666666649999</v>
      </c>
      <c r="Y53" t="e">
        <f>SUMPRODUCT($AA28:$AA52,'2 HR Ia 0.05'!$H$4:$H$28)</f>
        <v>#REF!</v>
      </c>
      <c r="Z53" s="98">
        <v>4.3333333333316002</v>
      </c>
      <c r="AA53">
        <f t="shared" si="3"/>
        <v>0</v>
      </c>
      <c r="AB53" t="e">
        <f t="shared" si="0"/>
        <v>#N/A</v>
      </c>
    </row>
    <row r="54" spans="6:28">
      <c r="F54" s="98">
        <v>4.2499999999983</v>
      </c>
      <c r="G54" t="e">
        <f ca="1">SUMPRODUCT($AA17:$AA53,'3 HR Ia 0.2'!$H$4:$H$40)</f>
        <v>#VALUE!</v>
      </c>
      <c r="H54" s="98">
        <v>4.2499999999983</v>
      </c>
      <c r="I54" t="e">
        <f ca="1">SUMPRODUCT($AA$2:$AA53,'Ia 0.2'!$H$25:$H$76)</f>
        <v>#VALUE!</v>
      </c>
      <c r="J54" s="98">
        <v>4.2499999999983</v>
      </c>
      <c r="K54" t="e">
        <f ca="1">SUMPRODUCT($AA$2:$AA53,'12 HR Ia 0.2'!$H$97:$H$148)</f>
        <v>#VALUE!</v>
      </c>
      <c r="L54" s="98">
        <v>4.2499999999983</v>
      </c>
      <c r="M54" t="e">
        <f ca="1">SUMPRODUCT($AA$2:AA53,'24 HR Ia 0.2'!$H$241:$H$292)</f>
        <v>#VALUE!</v>
      </c>
      <c r="N54" s="98">
        <v>4.2499999999983</v>
      </c>
      <c r="O54" t="e">
        <f ca="1">SUMPRODUCT($AA17:$AA53,'3 HR Ia 0.05'!$H$4:$H$40)</f>
        <v>#VALUE!</v>
      </c>
      <c r="P54" s="98">
        <v>4.2499999999983</v>
      </c>
      <c r="Q54" t="e">
        <f ca="1">SUMPRODUCT($AA$2:$AA53,'Ia 0.05'!$H$25:$H$76)</f>
        <v>#VALUE!</v>
      </c>
      <c r="R54" s="98">
        <v>4.2499999999983</v>
      </c>
      <c r="S54" t="e">
        <f ca="1">SUMPRODUCT($AA$2:$AA53,'12 HR Ia 0.05'!$H$97:$H$148)</f>
        <v>#VALUE!</v>
      </c>
      <c r="T54" s="98">
        <v>4.2499999999983</v>
      </c>
      <c r="U54" t="e">
        <f ca="1">SUMPRODUCT($AA$2:$AA53,'24 HR Ia 0.05'!$H$241:$H$292)</f>
        <v>#VALUE!</v>
      </c>
      <c r="V54" s="98">
        <v>4.2499999999983</v>
      </c>
      <c r="W54" t="e">
        <f>SUMPRODUCT($AA29:$AA53,'2 HR Ia 0.2'!$H$4:$H$28)</f>
        <v>#REF!</v>
      </c>
      <c r="X54" s="98">
        <v>4.2499999999983</v>
      </c>
      <c r="Y54" t="e">
        <f>SUMPRODUCT($AA29:$AA53,'2 HR Ia 0.05'!$H$4:$H$28)</f>
        <v>#REF!</v>
      </c>
      <c r="Z54" s="98">
        <v>4.4166666666649004</v>
      </c>
      <c r="AA54">
        <f t="shared" si="3"/>
        <v>0</v>
      </c>
      <c r="AB54" t="e">
        <f t="shared" si="0"/>
        <v>#N/A</v>
      </c>
    </row>
    <row r="55" spans="6:28">
      <c r="F55" s="98">
        <v>4.3333333333316002</v>
      </c>
      <c r="G55" t="e">
        <f ca="1">SUMPRODUCT($AA18:$AA54,'3 HR Ia 0.2'!$H$4:$H$40)</f>
        <v>#VALUE!</v>
      </c>
      <c r="H55" s="98">
        <v>4.3333333333316002</v>
      </c>
      <c r="I55" t="e">
        <f ca="1">SUMPRODUCT($AA$2:$AA54,'Ia 0.2'!$H$24:$H$76)</f>
        <v>#VALUE!</v>
      </c>
      <c r="J55" s="98">
        <v>4.3333333333316002</v>
      </c>
      <c r="K55" t="e">
        <f ca="1">SUMPRODUCT($AA$2:$AA54,'12 HR Ia 0.2'!$H$96:$H$148)</f>
        <v>#VALUE!</v>
      </c>
      <c r="L55" s="98">
        <v>4.3333333333316002</v>
      </c>
      <c r="M55" t="e">
        <f ca="1">SUMPRODUCT($AA$2:AA54,'24 HR Ia 0.2'!$H$240:$H$292)</f>
        <v>#VALUE!</v>
      </c>
      <c r="N55" s="98">
        <v>4.3333333333316002</v>
      </c>
      <c r="O55" t="e">
        <f ca="1">SUMPRODUCT($AA18:$AA54,'3 HR Ia 0.05'!$H$4:$H$40)</f>
        <v>#VALUE!</v>
      </c>
      <c r="P55" s="98">
        <v>4.3333333333316002</v>
      </c>
      <c r="Q55" t="e">
        <f ca="1">SUMPRODUCT($AA$2:$AA54,'Ia 0.05'!$H$24:$H$76)</f>
        <v>#VALUE!</v>
      </c>
      <c r="R55" s="98">
        <v>4.3333333333316002</v>
      </c>
      <c r="S55" t="e">
        <f ca="1">SUMPRODUCT($AA$2:$AA54,'12 HR Ia 0.05'!$H$96:$H$148)</f>
        <v>#VALUE!</v>
      </c>
      <c r="T55" s="98">
        <v>4.3333333333316002</v>
      </c>
      <c r="U55" t="e">
        <f ca="1">SUMPRODUCT($AA$2:$AA54,'24 HR Ia 0.05'!$H$240:$H$292)</f>
        <v>#VALUE!</v>
      </c>
      <c r="V55" s="98">
        <v>4.3333333333316002</v>
      </c>
      <c r="W55" t="e">
        <f>SUMPRODUCT($AA30:$AA54,'2 HR Ia 0.2'!$H$4:$H$28)</f>
        <v>#REF!</v>
      </c>
      <c r="X55" s="98">
        <v>4.3333333333316002</v>
      </c>
      <c r="Y55" t="e">
        <f>SUMPRODUCT($AA30:$AA54,'2 HR Ia 0.05'!$H$4:$H$28)</f>
        <v>#REF!</v>
      </c>
      <c r="Z55" s="98">
        <v>4.4999999999981997</v>
      </c>
      <c r="AA55">
        <f t="shared" si="3"/>
        <v>0</v>
      </c>
      <c r="AB55" t="e">
        <f t="shared" si="0"/>
        <v>#N/A</v>
      </c>
    </row>
    <row r="56" spans="6:28">
      <c r="F56" s="98">
        <v>4.4166666666649004</v>
      </c>
      <c r="G56" t="e">
        <f ca="1">SUMPRODUCT($AA19:$AA55,'3 HR Ia 0.2'!$H$4:$H$40)</f>
        <v>#VALUE!</v>
      </c>
      <c r="H56" s="98">
        <v>4.4166666666649004</v>
      </c>
      <c r="I56" t="e">
        <f ca="1">SUMPRODUCT($AA$2:$AA55,'Ia 0.2'!$H$23:$H$76)</f>
        <v>#VALUE!</v>
      </c>
      <c r="J56" s="98">
        <v>4.4166666666649004</v>
      </c>
      <c r="K56" t="e">
        <f ca="1">SUMPRODUCT($AA$2:$AA55,'12 HR Ia 0.2'!$H$95:$H$148)</f>
        <v>#VALUE!</v>
      </c>
      <c r="L56" s="98">
        <v>4.4166666666649004</v>
      </c>
      <c r="M56" t="e">
        <f ca="1">SUMPRODUCT($AA$2:AA55,'24 HR Ia 0.2'!$H$239:$H$292)</f>
        <v>#VALUE!</v>
      </c>
      <c r="N56" s="98">
        <v>4.4166666666649004</v>
      </c>
      <c r="O56" t="e">
        <f ca="1">SUMPRODUCT($AA19:$AA55,'3 HR Ia 0.05'!$H$4:$H$40)</f>
        <v>#VALUE!</v>
      </c>
      <c r="P56" s="98">
        <v>4.4166666666649004</v>
      </c>
      <c r="Q56" t="e">
        <f ca="1">SUMPRODUCT($AA$2:$AA55,'Ia 0.05'!$H$23:$H$76)</f>
        <v>#VALUE!</v>
      </c>
      <c r="R56" s="98">
        <v>4.4166666666649004</v>
      </c>
      <c r="S56" t="e">
        <f ca="1">SUMPRODUCT($AA$2:$AA55,'12 HR Ia 0.05'!$H$95:$H$148)</f>
        <v>#VALUE!</v>
      </c>
      <c r="T56" s="98">
        <v>4.4166666666649004</v>
      </c>
      <c r="U56" t="e">
        <f ca="1">SUMPRODUCT($AA$2:$AA55,'24 HR Ia 0.05'!$H$239:$H$292)</f>
        <v>#VALUE!</v>
      </c>
      <c r="V56" s="98">
        <v>4.4166666666649004</v>
      </c>
      <c r="W56" t="e">
        <f>SUMPRODUCT($AA31:$AA55,'2 HR Ia 0.2'!$H$4:$H$28)</f>
        <v>#REF!</v>
      </c>
      <c r="X56" s="98">
        <v>4.4166666666649004</v>
      </c>
      <c r="Y56" t="e">
        <f>SUMPRODUCT($AA31:$AA55,'2 HR Ia 0.05'!$H$4:$H$28)</f>
        <v>#REF!</v>
      </c>
      <c r="Z56" s="98">
        <v>4.5833333333314998</v>
      </c>
      <c r="AA56">
        <f t="shared" si="3"/>
        <v>0</v>
      </c>
      <c r="AB56" t="e">
        <f t="shared" si="0"/>
        <v>#N/A</v>
      </c>
    </row>
    <row r="57" spans="6:28">
      <c r="F57" s="98">
        <v>4.4999999999981997</v>
      </c>
      <c r="G57" t="e">
        <f ca="1">SUMPRODUCT($AA20:$AA56,'3 HR Ia 0.2'!$H$4:$H$40)</f>
        <v>#VALUE!</v>
      </c>
      <c r="H57" s="98">
        <v>4.4999999999981997</v>
      </c>
      <c r="I57" t="e">
        <f ca="1">SUMPRODUCT($AA$2:$AA56,'Ia 0.2'!$H$22:$H$76)</f>
        <v>#VALUE!</v>
      </c>
      <c r="J57" s="98">
        <v>4.4999999999981997</v>
      </c>
      <c r="K57" t="e">
        <f ca="1">SUMPRODUCT($AA$2:$AA56,'12 HR Ia 0.2'!$H$94:$H$148)</f>
        <v>#VALUE!</v>
      </c>
      <c r="L57" s="98">
        <v>4.4999999999981997</v>
      </c>
      <c r="M57" t="e">
        <f ca="1">SUMPRODUCT($AA$2:AA56,'24 HR Ia 0.2'!$H$238:$H$292)</f>
        <v>#VALUE!</v>
      </c>
      <c r="N57" s="98">
        <v>4.4999999999981997</v>
      </c>
      <c r="O57" t="e">
        <f ca="1">SUMPRODUCT($AA20:$AA56,'3 HR Ia 0.05'!$H$4:$H$40)</f>
        <v>#VALUE!</v>
      </c>
      <c r="P57" s="98">
        <v>4.4999999999981997</v>
      </c>
      <c r="Q57" t="e">
        <f ca="1">SUMPRODUCT($AA$2:$AA56,'Ia 0.05'!$H$22:$H$76)</f>
        <v>#VALUE!</v>
      </c>
      <c r="R57" s="98">
        <v>4.4999999999981997</v>
      </c>
      <c r="S57" t="e">
        <f ca="1">SUMPRODUCT($AA$2:$AA56,'12 HR Ia 0.05'!$H$94:$H$148)</f>
        <v>#VALUE!</v>
      </c>
      <c r="T57" s="98">
        <v>4.4999999999981997</v>
      </c>
      <c r="U57" t="e">
        <f ca="1">SUMPRODUCT($AA$2:$AA56,'24 HR Ia 0.05'!$H$238:$H$292)</f>
        <v>#VALUE!</v>
      </c>
      <c r="V57" s="98">
        <v>4.4999999999981997</v>
      </c>
      <c r="W57" t="e">
        <f>SUMPRODUCT($AA32:$AA56,'2 HR Ia 0.2'!$H$4:$H$28)</f>
        <v>#REF!</v>
      </c>
      <c r="X57" s="98">
        <v>4.4999999999981997</v>
      </c>
      <c r="Y57" t="e">
        <f>SUMPRODUCT($AA32:$AA56,'2 HR Ia 0.05'!$H$4:$H$28)</f>
        <v>#REF!</v>
      </c>
      <c r="Z57" s="98">
        <v>4.6666666666648</v>
      </c>
      <c r="AA57">
        <f t="shared" si="3"/>
        <v>0</v>
      </c>
      <c r="AB57" t="e">
        <f t="shared" si="0"/>
        <v>#N/A</v>
      </c>
    </row>
    <row r="58" spans="6:28">
      <c r="F58" s="98">
        <v>4.5833333333314998</v>
      </c>
      <c r="G58" t="e">
        <f ca="1">SUMPRODUCT($AA21:$AA57,'3 HR Ia 0.2'!$H$4:$H$40)</f>
        <v>#VALUE!</v>
      </c>
      <c r="H58" s="98">
        <v>4.5833333333314998</v>
      </c>
      <c r="I58" t="e">
        <f ca="1">SUMPRODUCT($AA$2:$AA57,'Ia 0.2'!$H$21:$H$76)</f>
        <v>#VALUE!</v>
      </c>
      <c r="J58" s="98">
        <v>4.5833333333314998</v>
      </c>
      <c r="K58" t="e">
        <f ca="1">SUMPRODUCT($AA$2:$AA57,'12 HR Ia 0.2'!$H$93:$H$148)</f>
        <v>#VALUE!</v>
      </c>
      <c r="L58" s="98">
        <v>4.5833333333314998</v>
      </c>
      <c r="M58" t="e">
        <f ca="1">SUMPRODUCT($AA$2:AA57,'24 HR Ia 0.2'!$H$237:$H$292)</f>
        <v>#VALUE!</v>
      </c>
      <c r="N58" s="98">
        <v>4.5833333333314998</v>
      </c>
      <c r="O58" t="e">
        <f ca="1">SUMPRODUCT($AA21:$AA57,'3 HR Ia 0.05'!$H$4:$H$40)</f>
        <v>#VALUE!</v>
      </c>
      <c r="P58" s="98">
        <v>4.5833333333314998</v>
      </c>
      <c r="Q58" t="e">
        <f ca="1">SUMPRODUCT($AA$2:$AA57,'Ia 0.05'!$H$21:$H$76)</f>
        <v>#VALUE!</v>
      </c>
      <c r="R58" s="98">
        <v>4.5833333333314998</v>
      </c>
      <c r="S58" t="e">
        <f ca="1">SUMPRODUCT($AA$2:$AA57,'12 HR Ia 0.05'!$H$93:$H$148)</f>
        <v>#VALUE!</v>
      </c>
      <c r="T58" s="98">
        <v>4.5833333333314998</v>
      </c>
      <c r="U58" t="e">
        <f ca="1">SUMPRODUCT($AA$2:$AA57,'24 HR Ia 0.05'!$H$237:$H$292)</f>
        <v>#VALUE!</v>
      </c>
      <c r="V58" s="98">
        <v>4.5833333333314998</v>
      </c>
      <c r="W58" t="e">
        <f>SUMPRODUCT($AA33:$AA57,'2 HR Ia 0.2'!$H$4:$H$28)</f>
        <v>#REF!</v>
      </c>
      <c r="X58" s="98">
        <v>4.5833333333314998</v>
      </c>
      <c r="Y58" t="e">
        <f>SUMPRODUCT($AA33:$AA57,'2 HR Ia 0.05'!$H$4:$H$28)</f>
        <v>#REF!</v>
      </c>
      <c r="Z58" s="98">
        <v>4.7499999999981002</v>
      </c>
      <c r="AA58">
        <f t="shared" si="3"/>
        <v>0</v>
      </c>
      <c r="AB58" t="e">
        <f t="shared" si="0"/>
        <v>#N/A</v>
      </c>
    </row>
    <row r="59" spans="6:28">
      <c r="F59" s="98">
        <v>4.6666666666648</v>
      </c>
      <c r="G59" t="e">
        <f ca="1">SUMPRODUCT($AA22:$AA58,'3 HR Ia 0.2'!$H$4:$H$40)</f>
        <v>#VALUE!</v>
      </c>
      <c r="H59" s="98">
        <v>4.6666666666648</v>
      </c>
      <c r="I59" t="e">
        <f ca="1">SUMPRODUCT($AA$2:$AA58,'Ia 0.2'!$H$20:$H$76)</f>
        <v>#VALUE!</v>
      </c>
      <c r="J59" s="98">
        <v>4.6666666666648</v>
      </c>
      <c r="K59" t="e">
        <f ca="1">SUMPRODUCT($AA$2:$AA58,'12 HR Ia 0.2'!$H$92:$H$148)</f>
        <v>#VALUE!</v>
      </c>
      <c r="L59" s="98">
        <v>4.6666666666648</v>
      </c>
      <c r="M59" t="e">
        <f ca="1">SUMPRODUCT($AA$2:AA58,'24 HR Ia 0.2'!$H$236:$H$292)</f>
        <v>#VALUE!</v>
      </c>
      <c r="N59" s="98">
        <v>4.6666666666648</v>
      </c>
      <c r="O59" t="e">
        <f ca="1">SUMPRODUCT($AA22:$AA58,'3 HR Ia 0.05'!$H$4:$H$40)</f>
        <v>#VALUE!</v>
      </c>
      <c r="P59" s="98">
        <v>4.6666666666648</v>
      </c>
      <c r="Q59" t="e">
        <f ca="1">SUMPRODUCT($AA$2:$AA58,'Ia 0.05'!$H$20:$H$76)</f>
        <v>#VALUE!</v>
      </c>
      <c r="R59" s="98">
        <v>4.6666666666648</v>
      </c>
      <c r="S59" t="e">
        <f ca="1">SUMPRODUCT($AA$2:$AA58,'12 HR Ia 0.05'!$H$92:$H$148)</f>
        <v>#VALUE!</v>
      </c>
      <c r="T59" s="98">
        <v>4.6666666666648</v>
      </c>
      <c r="U59" t="e">
        <f ca="1">SUMPRODUCT($AA$2:$AA58,'24 HR Ia 0.05'!$H$236:$H$292)</f>
        <v>#VALUE!</v>
      </c>
      <c r="V59" s="98">
        <v>4.6666666666648</v>
      </c>
      <c r="W59" t="e">
        <f>SUMPRODUCT($AA34:$AA58,'2 HR Ia 0.2'!$H$4:$H$28)</f>
        <v>#REF!</v>
      </c>
      <c r="X59" s="98">
        <v>4.6666666666648</v>
      </c>
      <c r="Y59" t="e">
        <f>SUMPRODUCT($AA34:$AA58,'2 HR Ia 0.05'!$H$4:$H$28)</f>
        <v>#REF!</v>
      </c>
      <c r="Z59" s="98">
        <v>4.8333333333314004</v>
      </c>
      <c r="AA59">
        <f t="shared" si="3"/>
        <v>0</v>
      </c>
      <c r="AB59" t="e">
        <f t="shared" si="0"/>
        <v>#N/A</v>
      </c>
    </row>
    <row r="60" spans="6:28">
      <c r="F60" s="98">
        <v>4.7499999999981002</v>
      </c>
      <c r="G60" t="e">
        <f ca="1">SUMPRODUCT($AA23:$AA59,'3 HR Ia 0.2'!$H$4:$H$40)</f>
        <v>#VALUE!</v>
      </c>
      <c r="H60" s="98">
        <v>4.7499999999981002</v>
      </c>
      <c r="I60" t="e">
        <f ca="1">SUMPRODUCT($AA$2:$AA59,'Ia 0.2'!$H$19:$H$76)</f>
        <v>#VALUE!</v>
      </c>
      <c r="J60" s="98">
        <v>4.7499999999981002</v>
      </c>
      <c r="K60" t="e">
        <f ca="1">SUMPRODUCT($AA$2:$AA59,'12 HR Ia 0.2'!$H$91:$H$148)</f>
        <v>#VALUE!</v>
      </c>
      <c r="L60" s="98">
        <v>4.7499999999981002</v>
      </c>
      <c r="M60" t="e">
        <f ca="1">SUMPRODUCT($AA$2:AA59,'24 HR Ia 0.2'!$H$235:$H$292)</f>
        <v>#VALUE!</v>
      </c>
      <c r="N60" s="98">
        <v>4.7499999999981002</v>
      </c>
      <c r="O60" t="e">
        <f ca="1">SUMPRODUCT($AA23:$AA59,'3 HR Ia 0.05'!$H$4:$H$40)</f>
        <v>#VALUE!</v>
      </c>
      <c r="P60" s="98">
        <v>4.7499999999981002</v>
      </c>
      <c r="Q60" t="e">
        <f ca="1">SUMPRODUCT($AA$2:$AA59,'Ia 0.05'!$H$19:$H$76)</f>
        <v>#VALUE!</v>
      </c>
      <c r="R60" s="98">
        <v>4.7499999999981002</v>
      </c>
      <c r="S60" t="e">
        <f ca="1">SUMPRODUCT($AA$2:$AA59,'12 HR Ia 0.05'!$H$91:$H$148)</f>
        <v>#VALUE!</v>
      </c>
      <c r="T60" s="98">
        <v>4.7499999999981002</v>
      </c>
      <c r="U60" t="e">
        <f ca="1">SUMPRODUCT($AA$2:$AA59,'24 HR Ia 0.05'!$H$235:$H$292)</f>
        <v>#VALUE!</v>
      </c>
      <c r="V60" s="98">
        <v>4.7499999999981002</v>
      </c>
      <c r="W60" t="e">
        <f>SUMPRODUCT($AA35:$AA59,'2 HR Ia 0.2'!$H$4:$H$28)</f>
        <v>#REF!</v>
      </c>
      <c r="X60" s="98">
        <v>4.7499999999981002</v>
      </c>
      <c r="Y60" t="e">
        <f>SUMPRODUCT($AA35:$AA59,'2 HR Ia 0.05'!$H$4:$H$28)</f>
        <v>#REF!</v>
      </c>
      <c r="Z60" s="98">
        <v>4.9166666666646996</v>
      </c>
      <c r="AA60">
        <f t="shared" si="3"/>
        <v>0</v>
      </c>
      <c r="AB60" t="e">
        <f t="shared" si="0"/>
        <v>#N/A</v>
      </c>
    </row>
    <row r="61" spans="6:28">
      <c r="F61" s="98">
        <v>4.8333333333314004</v>
      </c>
      <c r="G61" t="e">
        <f ca="1">SUMPRODUCT($AA24:$AA60,'3 HR Ia 0.2'!$H$4:$H$40)</f>
        <v>#VALUE!</v>
      </c>
      <c r="H61" s="98">
        <v>4.8333333333314004</v>
      </c>
      <c r="I61" t="e">
        <f ca="1">SUMPRODUCT($AA$2:$AA60,'Ia 0.2'!$H$18:$H$76)</f>
        <v>#VALUE!</v>
      </c>
      <c r="J61" s="98">
        <v>4.8333333333314004</v>
      </c>
      <c r="K61" t="e">
        <f ca="1">SUMPRODUCT($AA$2:$AA60,'12 HR Ia 0.2'!$H$90:$H$148)</f>
        <v>#VALUE!</v>
      </c>
      <c r="L61" s="98">
        <v>4.8333333333314004</v>
      </c>
      <c r="M61" t="e">
        <f ca="1">SUMPRODUCT($AA$2:AA60,'24 HR Ia 0.2'!$H$234:$H$292)</f>
        <v>#VALUE!</v>
      </c>
      <c r="N61" s="98">
        <v>4.8333333333314004</v>
      </c>
      <c r="O61" t="e">
        <f ca="1">SUMPRODUCT($AA24:$AA60,'3 HR Ia 0.05'!$H$4:$H$40)</f>
        <v>#VALUE!</v>
      </c>
      <c r="P61" s="98">
        <v>4.8333333333314004</v>
      </c>
      <c r="Q61" t="e">
        <f ca="1">SUMPRODUCT($AA$2:$AA60,'Ia 0.05'!$H$18:$H$76)</f>
        <v>#VALUE!</v>
      </c>
      <c r="R61" s="98">
        <v>4.8333333333314004</v>
      </c>
      <c r="S61" t="e">
        <f ca="1">SUMPRODUCT($AA$2:$AA60,'12 HR Ia 0.05'!$H$90:$H$148)</f>
        <v>#VALUE!</v>
      </c>
      <c r="T61" s="98">
        <v>4.8333333333314004</v>
      </c>
      <c r="U61" t="e">
        <f ca="1">SUMPRODUCT($AA$2:$AA60,'24 HR Ia 0.05'!$H$234:$H$292)</f>
        <v>#VALUE!</v>
      </c>
      <c r="V61" s="98">
        <v>4.8333333333314004</v>
      </c>
      <c r="W61" t="e">
        <f>SUMPRODUCT($AA36:$AA60,'2 HR Ia 0.2'!$H$4:$H$28)</f>
        <v>#REF!</v>
      </c>
      <c r="X61" s="98">
        <v>4.8333333333314004</v>
      </c>
      <c r="Y61" t="e">
        <f>SUMPRODUCT($AA36:$AA60,'2 HR Ia 0.05'!$H$4:$H$28)</f>
        <v>#REF!</v>
      </c>
      <c r="Z61" s="98">
        <v>4.9999999999979998</v>
      </c>
      <c r="AA61">
        <f t="shared" si="3"/>
        <v>0</v>
      </c>
      <c r="AB61" t="e">
        <f t="shared" si="0"/>
        <v>#N/A</v>
      </c>
    </row>
    <row r="62" spans="6:28">
      <c r="F62" s="98">
        <v>4.9166666666646996</v>
      </c>
      <c r="G62" t="e">
        <f ca="1">SUMPRODUCT($AA25:$AA61,'3 HR Ia 0.2'!$H$4:$H$40)</f>
        <v>#VALUE!</v>
      </c>
      <c r="H62" s="98">
        <v>4.9166666666646996</v>
      </c>
      <c r="I62" t="e">
        <f ca="1">SUMPRODUCT($AA$2:$AA61,'Ia 0.2'!$H$17:$H$76)</f>
        <v>#VALUE!</v>
      </c>
      <c r="J62" s="98">
        <v>4.9166666666646996</v>
      </c>
      <c r="K62" t="e">
        <f ca="1">SUMPRODUCT($AA$2:$AA61,'12 HR Ia 0.2'!$H$89:$H$148)</f>
        <v>#VALUE!</v>
      </c>
      <c r="L62" s="98">
        <v>4.9166666666646996</v>
      </c>
      <c r="M62" t="e">
        <f ca="1">SUMPRODUCT($AA$2:AA61,'24 HR Ia 0.2'!$H$233:$H$292)</f>
        <v>#VALUE!</v>
      </c>
      <c r="N62" s="98">
        <v>4.9166666666646996</v>
      </c>
      <c r="O62" t="e">
        <f ca="1">SUMPRODUCT($AA25:$AA61,'3 HR Ia 0.05'!$H$4:$H$40)</f>
        <v>#VALUE!</v>
      </c>
      <c r="P62" s="98">
        <v>4.9166666666646996</v>
      </c>
      <c r="Q62" t="e">
        <f ca="1">SUMPRODUCT($AA$2:$AA61,'Ia 0.05'!$H$17:$H$76)</f>
        <v>#VALUE!</v>
      </c>
      <c r="R62" s="98">
        <v>4.9166666666646996</v>
      </c>
      <c r="S62" t="e">
        <f ca="1">SUMPRODUCT($AA$2:$AA61,'12 HR Ia 0.05'!$H$89:$H$148)</f>
        <v>#VALUE!</v>
      </c>
      <c r="T62" s="98">
        <v>4.9166666666646996</v>
      </c>
      <c r="U62" t="e">
        <f ca="1">SUMPRODUCT($AA$2:$AA61,'24 HR Ia 0.05'!$H$233:$H$292)</f>
        <v>#VALUE!</v>
      </c>
      <c r="V62" s="98">
        <v>4.9166666666646996</v>
      </c>
      <c r="W62" t="e">
        <f>SUMPRODUCT($AA37:$AA61,'2 HR Ia 0.2'!$H$4:$H$28)</f>
        <v>#REF!</v>
      </c>
      <c r="X62" s="98">
        <v>4.9166666666646996</v>
      </c>
      <c r="Y62" t="e">
        <f>SUMPRODUCT($AA37:$AA61,'2 HR Ia 0.05'!$H$4:$H$28)</f>
        <v>#REF!</v>
      </c>
      <c r="Z62" s="98">
        <v>5.0833333333313</v>
      </c>
      <c r="AA62">
        <f t="shared" si="3"/>
        <v>0</v>
      </c>
      <c r="AB62" t="e">
        <f t="shared" si="0"/>
        <v>#N/A</v>
      </c>
    </row>
    <row r="63" spans="6:28">
      <c r="F63" s="98">
        <v>4.9999999999979998</v>
      </c>
      <c r="G63" t="e">
        <f ca="1">SUMPRODUCT($AA26:$AA62,'3 HR Ia 0.2'!$H$4:$H$40)</f>
        <v>#VALUE!</v>
      </c>
      <c r="H63" s="98">
        <v>4.9999999999979998</v>
      </c>
      <c r="I63" t="e">
        <f ca="1">SUMPRODUCT($AA$2:$AA62,'Ia 0.2'!$H$16:$H$76)</f>
        <v>#VALUE!</v>
      </c>
      <c r="J63" s="98">
        <v>4.9999999999979998</v>
      </c>
      <c r="K63" t="e">
        <f ca="1">SUMPRODUCT($AA$2:$AA62,'12 HR Ia 0.2'!$H$88:$H$148)</f>
        <v>#VALUE!</v>
      </c>
      <c r="L63" s="98">
        <v>4.9999999999979998</v>
      </c>
      <c r="M63" t="e">
        <f ca="1">SUMPRODUCT($AA$2:AA62,'24 HR Ia 0.2'!$H$232:$H$292)</f>
        <v>#VALUE!</v>
      </c>
      <c r="N63" s="98">
        <v>4.9999999999979998</v>
      </c>
      <c r="O63" t="e">
        <f ca="1">SUMPRODUCT($AA26:$AA62,'3 HR Ia 0.05'!$H$4:$H$40)</f>
        <v>#VALUE!</v>
      </c>
      <c r="P63" s="98">
        <v>4.9999999999979998</v>
      </c>
      <c r="Q63" t="e">
        <f ca="1">SUMPRODUCT($AA$2:$AA62,'Ia 0.05'!$H$16:$H$76)</f>
        <v>#VALUE!</v>
      </c>
      <c r="R63" s="98">
        <v>4.9999999999979998</v>
      </c>
      <c r="S63" t="e">
        <f ca="1">SUMPRODUCT($AA$2:$AA62,'12 HR Ia 0.05'!$H$88:$H$148)</f>
        <v>#VALUE!</v>
      </c>
      <c r="T63" s="98">
        <v>4.9999999999979998</v>
      </c>
      <c r="U63" t="e">
        <f ca="1">SUMPRODUCT($AA$2:$AA62,'24 HR Ia 0.05'!$H$232:$H$292)</f>
        <v>#VALUE!</v>
      </c>
      <c r="V63" s="98">
        <v>4.9999999999979998</v>
      </c>
      <c r="W63" t="e">
        <f>SUMPRODUCT($AA38:$AA62,'2 HR Ia 0.2'!$H$4:$H$28)</f>
        <v>#REF!</v>
      </c>
      <c r="X63" s="98">
        <v>4.9999999999979998</v>
      </c>
      <c r="Y63" t="e">
        <f>SUMPRODUCT($AA38:$AA62,'2 HR Ia 0.05'!$H$4:$H$28)</f>
        <v>#REF!</v>
      </c>
      <c r="Z63" s="98">
        <v>5.1666666666646002</v>
      </c>
      <c r="AA63">
        <f t="shared" si="3"/>
        <v>0</v>
      </c>
      <c r="AB63" t="e">
        <f t="shared" si="0"/>
        <v>#N/A</v>
      </c>
    </row>
    <row r="64" spans="6:28">
      <c r="F64" s="98">
        <v>5.0833333333313</v>
      </c>
      <c r="G64" t="e">
        <f ca="1">SUMPRODUCT($AA27:$AA63,'3 HR Ia 0.2'!$H$4:$H$40)</f>
        <v>#VALUE!</v>
      </c>
      <c r="H64" s="98">
        <v>5.0833333333313</v>
      </c>
      <c r="I64" t="e">
        <f ca="1">SUMPRODUCT($AA$2:$AA63,'Ia 0.2'!$H$15:$H$76)</f>
        <v>#VALUE!</v>
      </c>
      <c r="J64" s="98">
        <v>5.0833333333313</v>
      </c>
      <c r="K64" t="e">
        <f ca="1">SUMPRODUCT($AA$2:$AA63,'12 HR Ia 0.2'!$H$87:$H$148)</f>
        <v>#VALUE!</v>
      </c>
      <c r="L64" s="98">
        <v>5.0833333333313</v>
      </c>
      <c r="M64" t="e">
        <f ca="1">SUMPRODUCT($AA$2:AA63,'24 HR Ia 0.2'!$H$231:$H$292)</f>
        <v>#VALUE!</v>
      </c>
      <c r="N64" s="98">
        <v>5.0833333333313</v>
      </c>
      <c r="O64" t="e">
        <f ca="1">SUMPRODUCT($AA27:$AA63,'3 HR Ia 0.05'!$H$4:$H$40)</f>
        <v>#VALUE!</v>
      </c>
      <c r="P64" s="98">
        <v>5.0833333333313</v>
      </c>
      <c r="Q64" t="e">
        <f ca="1">SUMPRODUCT($AA$2:$AA63,'Ia 0.05'!$H$15:$H$76)</f>
        <v>#VALUE!</v>
      </c>
      <c r="R64" s="98">
        <v>5.0833333333313</v>
      </c>
      <c r="S64" t="e">
        <f ca="1">SUMPRODUCT($AA$2:$AA63,'12 HR Ia 0.05'!$H$87:$H$148)</f>
        <v>#VALUE!</v>
      </c>
      <c r="T64" s="98">
        <v>5.0833333333313</v>
      </c>
      <c r="U64" t="e">
        <f ca="1">SUMPRODUCT($AA$2:$AA63,'24 HR Ia 0.05'!$H$231:$H$292)</f>
        <v>#VALUE!</v>
      </c>
      <c r="V64" s="98">
        <v>5.0833333333313</v>
      </c>
      <c r="W64" t="e">
        <f>SUMPRODUCT($AA39:$AA63,'2 HR Ia 0.2'!$H$4:$H$28)</f>
        <v>#REF!</v>
      </c>
      <c r="X64" s="98">
        <v>5.0833333333313</v>
      </c>
      <c r="Y64" t="e">
        <f>SUMPRODUCT($AA39:$AA63,'2 HR Ia 0.05'!$H$4:$H$28)</f>
        <v>#REF!</v>
      </c>
      <c r="Z64" s="98">
        <v>5.2499999999979003</v>
      </c>
      <c r="AA64">
        <f t="shared" si="3"/>
        <v>0</v>
      </c>
      <c r="AB64" t="e">
        <f t="shared" si="0"/>
        <v>#N/A</v>
      </c>
    </row>
    <row r="65" spans="6:28">
      <c r="F65" s="98">
        <v>5.1666666666646002</v>
      </c>
      <c r="G65" t="e">
        <f ca="1">SUMPRODUCT($AA28:$AA64,'3 HR Ia 0.2'!$H$4:$H$40)</f>
        <v>#VALUE!</v>
      </c>
      <c r="H65" s="98">
        <v>5.1666666666646002</v>
      </c>
      <c r="I65" t="e">
        <f ca="1">SUMPRODUCT($AA$2:$AA64,'Ia 0.2'!$H$14:$H$76)</f>
        <v>#VALUE!</v>
      </c>
      <c r="J65" s="98">
        <v>5.1666666666646002</v>
      </c>
      <c r="K65" t="e">
        <f ca="1">SUMPRODUCT($AA$2:$AA64,'12 HR Ia 0.2'!$H$86:$H$148)</f>
        <v>#VALUE!</v>
      </c>
      <c r="L65" s="98">
        <v>5.1666666666646002</v>
      </c>
      <c r="M65" t="e">
        <f ca="1">SUMPRODUCT($AA$2:AA64,'24 HR Ia 0.2'!$H$230:$H$292)</f>
        <v>#VALUE!</v>
      </c>
      <c r="N65" s="98">
        <v>5.1666666666646002</v>
      </c>
      <c r="O65" t="e">
        <f ca="1">SUMPRODUCT($AA28:$AA64,'3 HR Ia 0.05'!$H$4:$H$40)</f>
        <v>#VALUE!</v>
      </c>
      <c r="P65" s="98">
        <v>5.1666666666646002</v>
      </c>
      <c r="Q65" t="e">
        <f ca="1">SUMPRODUCT($AA$2:$AA64,'Ia 0.05'!$H$14:$H$76)</f>
        <v>#VALUE!</v>
      </c>
      <c r="R65" s="98">
        <v>5.1666666666646002</v>
      </c>
      <c r="S65" t="e">
        <f ca="1">SUMPRODUCT($AA$2:$AA64,'12 HR Ia 0.05'!$H$86:$H$148)</f>
        <v>#VALUE!</v>
      </c>
      <c r="T65" s="98">
        <v>5.1666666666646002</v>
      </c>
      <c r="U65" t="e">
        <f ca="1">SUMPRODUCT($AA$2:$AA64,'24 HR Ia 0.05'!$H$230:$H$292)</f>
        <v>#VALUE!</v>
      </c>
      <c r="V65" s="98">
        <v>5.1666666666646002</v>
      </c>
      <c r="W65" t="e">
        <f>SUMPRODUCT($AA40:$AA64,'2 HR Ia 0.2'!$H$4:$H$28)</f>
        <v>#REF!</v>
      </c>
      <c r="X65" s="98">
        <v>5.1666666666646002</v>
      </c>
      <c r="Y65" t="e">
        <f>SUMPRODUCT($AA40:$AA64,'2 HR Ia 0.05'!$H$4:$H$28)</f>
        <v>#REF!</v>
      </c>
      <c r="Z65" s="98">
        <v>5.3333333333311996</v>
      </c>
      <c r="AA65">
        <f t="shared" si="3"/>
        <v>0</v>
      </c>
      <c r="AB65" t="e">
        <f t="shared" si="0"/>
        <v>#N/A</v>
      </c>
    </row>
    <row r="66" spans="6:28">
      <c r="F66" s="98">
        <v>5.2499999999979003</v>
      </c>
      <c r="G66" t="e">
        <f ca="1">SUMPRODUCT($AA29:$AA65,'3 HR Ia 0.2'!$H$4:$H$40)</f>
        <v>#VALUE!</v>
      </c>
      <c r="H66" s="98">
        <v>5.2499999999979003</v>
      </c>
      <c r="I66" t="e">
        <f ca="1">SUMPRODUCT($AA$2:$AA65,'Ia 0.2'!$H$13:$H$76)</f>
        <v>#VALUE!</v>
      </c>
      <c r="J66" s="98">
        <v>5.2499999999979003</v>
      </c>
      <c r="K66" t="e">
        <f ca="1">SUMPRODUCT($AA$2:$AA65,'12 HR Ia 0.2'!$H$85:$H$148)</f>
        <v>#VALUE!</v>
      </c>
      <c r="L66" s="98">
        <v>5.2499999999979003</v>
      </c>
      <c r="M66" t="e">
        <f ca="1">SUMPRODUCT($AA$2:AA65,'24 HR Ia 0.2'!$H$229:$H$292)</f>
        <v>#VALUE!</v>
      </c>
      <c r="N66" s="98">
        <v>5.2499999999979003</v>
      </c>
      <c r="O66" t="e">
        <f ca="1">SUMPRODUCT($AA29:$AA65,'3 HR Ia 0.05'!$H$4:$H$40)</f>
        <v>#VALUE!</v>
      </c>
      <c r="P66" s="98">
        <v>5.2499999999979003</v>
      </c>
      <c r="Q66" t="e">
        <f ca="1">SUMPRODUCT($AA$2:$AA65,'Ia 0.05'!$H$13:$H$76)</f>
        <v>#VALUE!</v>
      </c>
      <c r="R66" s="98">
        <v>5.2499999999979003</v>
      </c>
      <c r="S66" t="e">
        <f ca="1">SUMPRODUCT($AA$2:$AA65,'12 HR Ia 0.05'!$H$85:$H$148)</f>
        <v>#VALUE!</v>
      </c>
      <c r="T66" s="98">
        <v>5.2499999999979003</v>
      </c>
      <c r="U66" t="e">
        <f ca="1">SUMPRODUCT($AA$2:$AA65,'24 HR Ia 0.05'!$H$229:$H$292)</f>
        <v>#VALUE!</v>
      </c>
      <c r="V66" s="98">
        <v>5.2499999999979003</v>
      </c>
      <c r="W66" t="e">
        <f>SUMPRODUCT($AA41:$AA65,'2 HR Ia 0.2'!$H$4:$H$28)</f>
        <v>#REF!</v>
      </c>
      <c r="X66" s="98">
        <v>5.2499999999979003</v>
      </c>
      <c r="Y66" t="e">
        <f>SUMPRODUCT($AA41:$AA65,'2 HR Ia 0.05'!$H$4:$H$28)</f>
        <v>#REF!</v>
      </c>
      <c r="Z66" s="98">
        <v>5.4166666666644998</v>
      </c>
      <c r="AA66">
        <f t="shared" si="3"/>
        <v>0</v>
      </c>
      <c r="AB66" t="e">
        <f t="shared" ref="AB66:AB129" si="4">(INDEX($E$2:$E$34,MATCH(Z66,$C$2:$C$34,1)+1)-INDEX($E$2:$E$34,MATCH(Z66,$C$2:$C$34,1)))/(INDEX($C$2:$C$34,MATCH(Z66,$C$2:$C$34,1)+1)-INDEX($C$2:$C$34,MATCH(Z66,$C$2:$C$34,1)))*(Z66-INDEX($C$2:$C$34,MATCH(Z66,$C$2:$C$34,1)))+INDEX($E$2:$E$34,MATCH(Z66,$C$2:$C$34,1))</f>
        <v>#N/A</v>
      </c>
    </row>
    <row r="67" spans="6:28">
      <c r="F67" s="98">
        <v>5.3333333333311996</v>
      </c>
      <c r="G67" t="e">
        <f ca="1">SUMPRODUCT($AA30:$AA66,'3 HR Ia 0.2'!$H$4:$H$40)</f>
        <v>#VALUE!</v>
      </c>
      <c r="H67" s="98">
        <v>5.3333333333311996</v>
      </c>
      <c r="I67" t="e">
        <f ca="1">SUMPRODUCT($AA$2:$AA66,'Ia 0.2'!$H$12:$H$76)</f>
        <v>#VALUE!</v>
      </c>
      <c r="J67" s="98">
        <v>5.3333333333311996</v>
      </c>
      <c r="K67" t="e">
        <f ca="1">SUMPRODUCT($AA$2:$AA66,'12 HR Ia 0.2'!$H$84:$H$148)</f>
        <v>#VALUE!</v>
      </c>
      <c r="L67" s="98">
        <v>5.3333333333311996</v>
      </c>
      <c r="M67" t="e">
        <f ca="1">SUMPRODUCT($AA$2:AA66,'24 HR Ia 0.2'!$H$228:$H$292)</f>
        <v>#VALUE!</v>
      </c>
      <c r="N67" s="98">
        <v>5.3333333333311996</v>
      </c>
      <c r="O67" t="e">
        <f ca="1">SUMPRODUCT($AA30:$AA66,'3 HR Ia 0.05'!$H$4:$H$40)</f>
        <v>#VALUE!</v>
      </c>
      <c r="P67" s="98">
        <v>5.3333333333311996</v>
      </c>
      <c r="Q67" t="e">
        <f ca="1">SUMPRODUCT($AA$2:$AA66,'Ia 0.05'!$H$12:$H$76)</f>
        <v>#VALUE!</v>
      </c>
      <c r="R67" s="98">
        <v>5.3333333333311996</v>
      </c>
      <c r="S67" t="e">
        <f ca="1">SUMPRODUCT($AA$2:$AA66,'12 HR Ia 0.05'!$H$84:$H$148)</f>
        <v>#VALUE!</v>
      </c>
      <c r="T67" s="98">
        <v>5.3333333333311996</v>
      </c>
      <c r="U67" t="e">
        <f ca="1">SUMPRODUCT($AA$2:$AA66,'24 HR Ia 0.05'!$H$228:$H$292)</f>
        <v>#VALUE!</v>
      </c>
      <c r="V67" s="98">
        <v>5.3333333333311996</v>
      </c>
      <c r="W67" t="e">
        <f>SUMPRODUCT($AA42:$AA66,'2 HR Ia 0.2'!$H$4:$H$28)</f>
        <v>#REF!</v>
      </c>
      <c r="X67" s="98">
        <v>5.3333333333311996</v>
      </c>
      <c r="Y67" t="e">
        <f>SUMPRODUCT($AA42:$AA66,'2 HR Ia 0.05'!$H$4:$H$28)</f>
        <v>#REF!</v>
      </c>
      <c r="Z67" s="98">
        <v>5.4999999999978</v>
      </c>
      <c r="AA67">
        <f t="shared" ref="AA67:AA130" si="5">IFERROR(AB67,0)</f>
        <v>0</v>
      </c>
      <c r="AB67" t="e">
        <f t="shared" si="4"/>
        <v>#N/A</v>
      </c>
    </row>
    <row r="68" spans="6:28">
      <c r="F68" s="98">
        <v>5.4166666666644998</v>
      </c>
      <c r="G68" t="e">
        <f ca="1">SUMPRODUCT($AA31:$AA67,'3 HR Ia 0.2'!$H$4:$H$40)</f>
        <v>#VALUE!</v>
      </c>
      <c r="H68" s="98">
        <v>5.4166666666644998</v>
      </c>
      <c r="I68" t="e">
        <f ca="1">SUMPRODUCT($AA$2:$AA67,'Ia 0.2'!$H$11:$H$76)</f>
        <v>#VALUE!</v>
      </c>
      <c r="J68" s="98">
        <v>5.4166666666644998</v>
      </c>
      <c r="K68" t="e">
        <f ca="1">SUMPRODUCT($AA$2:$AA67,'12 HR Ia 0.2'!$H$83:$H$148)</f>
        <v>#VALUE!</v>
      </c>
      <c r="L68" s="98">
        <v>5.4166666666644998</v>
      </c>
      <c r="M68" t="e">
        <f ca="1">SUMPRODUCT($AA$2:AA67,'24 HR Ia 0.2'!$H$227:$H$292)</f>
        <v>#VALUE!</v>
      </c>
      <c r="N68" s="98">
        <v>5.4166666666644998</v>
      </c>
      <c r="O68" t="e">
        <f ca="1">SUMPRODUCT($AA31:$AA67,'3 HR Ia 0.05'!$H$4:$H$40)</f>
        <v>#VALUE!</v>
      </c>
      <c r="P68" s="98">
        <v>5.4166666666644998</v>
      </c>
      <c r="Q68" t="e">
        <f ca="1">SUMPRODUCT($AA$2:$AA67,'Ia 0.05'!$H$11:$H$76)</f>
        <v>#VALUE!</v>
      </c>
      <c r="R68" s="98">
        <v>5.4166666666644998</v>
      </c>
      <c r="S68" t="e">
        <f ca="1">SUMPRODUCT($AA$2:$AA67,'12 HR Ia 0.05'!$H$83:$H$148)</f>
        <v>#VALUE!</v>
      </c>
      <c r="T68" s="98">
        <v>5.4166666666644998</v>
      </c>
      <c r="U68" t="e">
        <f ca="1">SUMPRODUCT($AA$2:$AA67,'24 HR Ia 0.05'!$H$227:$H$292)</f>
        <v>#VALUE!</v>
      </c>
      <c r="V68" s="98">
        <v>5.4166666666644998</v>
      </c>
      <c r="W68" t="e">
        <f>SUMPRODUCT($AA43:$AA67,'2 HR Ia 0.2'!$H$4:$H$28)</f>
        <v>#REF!</v>
      </c>
      <c r="X68" s="98">
        <v>5.4166666666644998</v>
      </c>
      <c r="Y68" t="e">
        <f>SUMPRODUCT($AA43:$AA67,'2 HR Ia 0.05'!$H$4:$H$28)</f>
        <v>#REF!</v>
      </c>
      <c r="Z68" s="98">
        <v>5.5833333333311002</v>
      </c>
      <c r="AA68">
        <f t="shared" si="5"/>
        <v>0</v>
      </c>
      <c r="AB68" t="e">
        <f t="shared" si="4"/>
        <v>#N/A</v>
      </c>
    </row>
    <row r="69" spans="6:28">
      <c r="F69" s="98">
        <v>5.4999999999978</v>
      </c>
      <c r="G69" t="e">
        <f ca="1">SUMPRODUCT($AA32:$AA68,'3 HR Ia 0.2'!$H$4:$H$40)</f>
        <v>#VALUE!</v>
      </c>
      <c r="H69" s="98">
        <v>5.4999999999978</v>
      </c>
      <c r="I69" t="e">
        <f ca="1">SUMPRODUCT($AA$2:$AA68,'Ia 0.2'!$H$10:$H$76)</f>
        <v>#VALUE!</v>
      </c>
      <c r="J69" s="98">
        <v>5.4999999999978</v>
      </c>
      <c r="K69" t="e">
        <f ca="1">SUMPRODUCT($AA$2:$AA68,'12 HR Ia 0.2'!$H$82:$H$148)</f>
        <v>#VALUE!</v>
      </c>
      <c r="L69" s="98">
        <v>5.4999999999978</v>
      </c>
      <c r="M69" t="e">
        <f ca="1">SUMPRODUCT($AA$2:AA68,'24 HR Ia 0.2'!$H$226:$H$292)</f>
        <v>#VALUE!</v>
      </c>
      <c r="N69" s="98">
        <v>5.4999999999978</v>
      </c>
      <c r="O69" t="e">
        <f ca="1">SUMPRODUCT($AA32:$AA68,'3 HR Ia 0.05'!$H$4:$H$40)</f>
        <v>#VALUE!</v>
      </c>
      <c r="P69" s="98">
        <v>5.4999999999978</v>
      </c>
      <c r="Q69" t="e">
        <f ca="1">SUMPRODUCT($AA$2:$AA68,'Ia 0.05'!$H$10:$H$76)</f>
        <v>#VALUE!</v>
      </c>
      <c r="R69" s="98">
        <v>5.4999999999978</v>
      </c>
      <c r="S69" t="e">
        <f ca="1">SUMPRODUCT($AA$2:$AA68,'12 HR Ia 0.05'!$H$82:$H$148)</f>
        <v>#VALUE!</v>
      </c>
      <c r="T69" s="98">
        <v>5.4999999999978</v>
      </c>
      <c r="U69" t="e">
        <f ca="1">SUMPRODUCT($AA$2:$AA68,'24 HR Ia 0.05'!$H$226:$H$292)</f>
        <v>#VALUE!</v>
      </c>
      <c r="V69" s="98">
        <v>5.4999999999978</v>
      </c>
      <c r="W69" t="e">
        <f>SUMPRODUCT($AA44:$AA68,'2 HR Ia 0.2'!$H$4:$H$28)</f>
        <v>#REF!</v>
      </c>
      <c r="X69" s="98">
        <v>5.4999999999978</v>
      </c>
      <c r="Y69" t="e">
        <f>SUMPRODUCT($AA44:$AA68,'2 HR Ia 0.05'!$H$4:$H$28)</f>
        <v>#REF!</v>
      </c>
      <c r="Z69" s="98">
        <v>5.6666666666644003</v>
      </c>
      <c r="AA69">
        <f t="shared" si="5"/>
        <v>0</v>
      </c>
      <c r="AB69" t="e">
        <f t="shared" si="4"/>
        <v>#N/A</v>
      </c>
    </row>
    <row r="70" spans="6:28">
      <c r="F70" s="98">
        <v>5.5833333333311002</v>
      </c>
      <c r="G70" t="e">
        <f ca="1">SUMPRODUCT($AA33:$AA69,'3 HR Ia 0.2'!$H$4:$H$40)</f>
        <v>#VALUE!</v>
      </c>
      <c r="H70" s="98">
        <v>5.5833333333311002</v>
      </c>
      <c r="I70" t="e">
        <f ca="1">SUMPRODUCT($AA$2:$AA69,'Ia 0.2'!$H$9:$H$76)</f>
        <v>#VALUE!</v>
      </c>
      <c r="J70" s="98">
        <v>5.5833333333311002</v>
      </c>
      <c r="K70" t="e">
        <f ca="1">SUMPRODUCT($AA$2:$AA69,'12 HR Ia 0.2'!$H$81:$H$148)</f>
        <v>#VALUE!</v>
      </c>
      <c r="L70" s="98">
        <v>5.5833333333311002</v>
      </c>
      <c r="M70" t="e">
        <f ca="1">SUMPRODUCT($AA$2:AA69,'24 HR Ia 0.2'!$H$225:$H$292)</f>
        <v>#VALUE!</v>
      </c>
      <c r="N70" s="98">
        <v>5.5833333333311002</v>
      </c>
      <c r="O70" t="e">
        <f ca="1">SUMPRODUCT($AA33:$AA69,'3 HR Ia 0.05'!$H$4:$H$40)</f>
        <v>#VALUE!</v>
      </c>
      <c r="P70" s="98">
        <v>5.5833333333311002</v>
      </c>
      <c r="Q70" t="e">
        <f ca="1">SUMPRODUCT($AA$2:$AA69,'Ia 0.05'!$H$9:$H$76)</f>
        <v>#VALUE!</v>
      </c>
      <c r="R70" s="98">
        <v>5.5833333333311002</v>
      </c>
      <c r="S70" t="e">
        <f ca="1">SUMPRODUCT($AA$2:$AA69,'12 HR Ia 0.05'!$H$81:$H$148)</f>
        <v>#VALUE!</v>
      </c>
      <c r="T70" s="98">
        <v>5.5833333333311002</v>
      </c>
      <c r="U70" t="e">
        <f ca="1">SUMPRODUCT($AA$2:$AA69,'24 HR Ia 0.05'!$H$225:$H$292)</f>
        <v>#VALUE!</v>
      </c>
      <c r="V70" s="98">
        <v>5.5833333333311002</v>
      </c>
      <c r="W70" t="e">
        <f>SUMPRODUCT($AA45:$AA69,'2 HR Ia 0.2'!$H$4:$H$28)</f>
        <v>#REF!</v>
      </c>
      <c r="X70" s="98">
        <v>5.5833333333311002</v>
      </c>
      <c r="Y70" t="e">
        <f>SUMPRODUCT($AA45:$AA69,'2 HR Ia 0.05'!$H$4:$H$28)</f>
        <v>#REF!</v>
      </c>
      <c r="Z70" s="98">
        <v>5.7499999999976996</v>
      </c>
      <c r="AA70">
        <f t="shared" si="5"/>
        <v>0</v>
      </c>
      <c r="AB70" t="e">
        <f t="shared" si="4"/>
        <v>#N/A</v>
      </c>
    </row>
    <row r="71" spans="6:28">
      <c r="F71" s="98">
        <v>5.6666666666644003</v>
      </c>
      <c r="G71" t="e">
        <f ca="1">SUMPRODUCT($AA34:$AA70,'3 HR Ia 0.2'!$H$4:$H$40)</f>
        <v>#VALUE!</v>
      </c>
      <c r="H71" s="98">
        <v>5.6666666666644003</v>
      </c>
      <c r="I71" t="e">
        <f ca="1">SUMPRODUCT($AA$2:$AA70,'Ia 0.2'!$H$8:$H$76)</f>
        <v>#VALUE!</v>
      </c>
      <c r="J71" s="98">
        <v>5.6666666666644003</v>
      </c>
      <c r="K71" t="e">
        <f ca="1">SUMPRODUCT($AA$2:$AA70,'12 HR Ia 0.2'!$H$80:$H$148)</f>
        <v>#VALUE!</v>
      </c>
      <c r="L71" s="98">
        <v>5.6666666666644003</v>
      </c>
      <c r="M71" t="e">
        <f ca="1">SUMPRODUCT($AA$2:AA70,'24 HR Ia 0.2'!$H$224:$H$292)</f>
        <v>#VALUE!</v>
      </c>
      <c r="N71" s="98">
        <v>5.6666666666644003</v>
      </c>
      <c r="O71" t="e">
        <f ca="1">SUMPRODUCT($AA34:$AA70,'3 HR Ia 0.05'!$H$4:$H$40)</f>
        <v>#VALUE!</v>
      </c>
      <c r="P71" s="98">
        <v>5.6666666666644003</v>
      </c>
      <c r="Q71" t="e">
        <f ca="1">SUMPRODUCT($AA$2:$AA70,'Ia 0.05'!$H$8:$H$76)</f>
        <v>#VALUE!</v>
      </c>
      <c r="R71" s="98">
        <v>5.6666666666644003</v>
      </c>
      <c r="S71" t="e">
        <f ca="1">SUMPRODUCT($AA$2:$AA70,'12 HR Ia 0.05'!$H$80:$H$148)</f>
        <v>#VALUE!</v>
      </c>
      <c r="T71" s="98">
        <v>5.6666666666644003</v>
      </c>
      <c r="U71" t="e">
        <f ca="1">SUMPRODUCT($AA$2:$AA70,'24 HR Ia 0.05'!$H$224:$H$292)</f>
        <v>#VALUE!</v>
      </c>
      <c r="V71" s="98">
        <v>5.6666666666644003</v>
      </c>
      <c r="W71" t="e">
        <f>SUMPRODUCT($AA46:$AA70,'2 HR Ia 0.2'!$H$4:$H$28)</f>
        <v>#REF!</v>
      </c>
      <c r="X71" s="98">
        <v>5.6666666666644003</v>
      </c>
      <c r="Y71" t="e">
        <f>SUMPRODUCT($AA46:$AA70,'2 HR Ia 0.05'!$H$4:$H$28)</f>
        <v>#REF!</v>
      </c>
      <c r="Z71" s="98">
        <v>5.8333333333309998</v>
      </c>
      <c r="AA71">
        <f t="shared" si="5"/>
        <v>0</v>
      </c>
      <c r="AB71" t="e">
        <f t="shared" si="4"/>
        <v>#N/A</v>
      </c>
    </row>
    <row r="72" spans="6:28">
      <c r="F72" s="98">
        <v>5.7499999999976996</v>
      </c>
      <c r="G72" t="e">
        <f ca="1">SUMPRODUCT($AA35:$AA71,'3 HR Ia 0.2'!$H$4:$H$40)</f>
        <v>#VALUE!</v>
      </c>
      <c r="H72" s="98">
        <v>5.7499999999976996</v>
      </c>
      <c r="I72" t="e">
        <f ca="1">SUMPRODUCT($AA$2:$AA71,'Ia 0.2'!$H$7:$H$76)</f>
        <v>#VALUE!</v>
      </c>
      <c r="J72" s="98">
        <v>5.7499999999976996</v>
      </c>
      <c r="K72" t="e">
        <f ca="1">SUMPRODUCT($AA$2:$AA71,'12 HR Ia 0.2'!$H$79:$H$148)</f>
        <v>#VALUE!</v>
      </c>
      <c r="L72" s="98">
        <v>5.7499999999976996</v>
      </c>
      <c r="M72" t="e">
        <f ca="1">SUMPRODUCT($AA$2:AA71,'24 HR Ia 0.2'!$H$223:$H$292)</f>
        <v>#VALUE!</v>
      </c>
      <c r="N72" s="98">
        <v>5.7499999999976996</v>
      </c>
      <c r="O72" t="e">
        <f ca="1">SUMPRODUCT($AA35:$AA71,'3 HR Ia 0.05'!$H$4:$H$40)</f>
        <v>#VALUE!</v>
      </c>
      <c r="P72" s="98">
        <v>5.7499999999976996</v>
      </c>
      <c r="Q72" t="e">
        <f ca="1">SUMPRODUCT($AA$2:$AA71,'Ia 0.05'!$H$7:$H$76)</f>
        <v>#VALUE!</v>
      </c>
      <c r="R72" s="98">
        <v>5.7499999999976996</v>
      </c>
      <c r="S72" t="e">
        <f ca="1">SUMPRODUCT($AA$2:$AA71,'12 HR Ia 0.05'!$H$79:$H$148)</f>
        <v>#VALUE!</v>
      </c>
      <c r="T72" s="98">
        <v>5.7499999999976996</v>
      </c>
      <c r="U72" t="e">
        <f ca="1">SUMPRODUCT($AA$2:$AA71,'24 HR Ia 0.05'!$H$223:$H$292)</f>
        <v>#VALUE!</v>
      </c>
      <c r="V72" s="98">
        <v>5.7499999999976996</v>
      </c>
      <c r="W72" t="e">
        <f>SUMPRODUCT($AA47:$AA71,'2 HR Ia 0.2'!$H$4:$H$28)</f>
        <v>#REF!</v>
      </c>
      <c r="X72" s="98">
        <v>5.7499999999976996</v>
      </c>
      <c r="Y72" t="e">
        <f>SUMPRODUCT($AA47:$AA71,'2 HR Ia 0.05'!$H$4:$H$28)</f>
        <v>#REF!</v>
      </c>
      <c r="Z72" s="98">
        <v>5.9166666666643</v>
      </c>
      <c r="AA72">
        <f t="shared" si="5"/>
        <v>0</v>
      </c>
      <c r="AB72" t="e">
        <f t="shared" si="4"/>
        <v>#N/A</v>
      </c>
    </row>
    <row r="73" spans="6:28">
      <c r="F73" s="98">
        <v>5.8333333333309998</v>
      </c>
      <c r="G73" t="e">
        <f ca="1">SUMPRODUCT($AA36:$AA72,'3 HR Ia 0.2'!$H$4:$H$40)</f>
        <v>#VALUE!</v>
      </c>
      <c r="H73" s="98">
        <v>5.8333333333309998</v>
      </c>
      <c r="I73" t="e">
        <f ca="1">SUMPRODUCT($AA$2:$AA72,'Ia 0.2'!$H$6:$H$76)</f>
        <v>#VALUE!</v>
      </c>
      <c r="J73" s="98">
        <v>5.8333333333309998</v>
      </c>
      <c r="K73" t="e">
        <f ca="1">SUMPRODUCT($AA$2:$AA72,'12 HR Ia 0.2'!$H$78:$H$148)</f>
        <v>#VALUE!</v>
      </c>
      <c r="L73" s="98">
        <v>5.8333333333309998</v>
      </c>
      <c r="M73" t="e">
        <f ca="1">SUMPRODUCT($AA$2:AA72,'24 HR Ia 0.2'!$H$222:$H$292)</f>
        <v>#VALUE!</v>
      </c>
      <c r="N73" s="98">
        <v>5.8333333333309998</v>
      </c>
      <c r="O73" t="e">
        <f ca="1">SUMPRODUCT($AA36:$AA72,'3 HR Ia 0.05'!$H$4:$H$40)</f>
        <v>#VALUE!</v>
      </c>
      <c r="P73" s="98">
        <v>5.8333333333309998</v>
      </c>
      <c r="Q73" t="e">
        <f ca="1">SUMPRODUCT($AA$2:$AA72,'Ia 0.05'!$H$6:$H$76)</f>
        <v>#VALUE!</v>
      </c>
      <c r="R73" s="98">
        <v>5.8333333333309998</v>
      </c>
      <c r="S73" t="e">
        <f ca="1">SUMPRODUCT($AA$2:$AA72,'12 HR Ia 0.05'!$H$78:$H$148)</f>
        <v>#VALUE!</v>
      </c>
      <c r="T73" s="98">
        <v>5.8333333333309998</v>
      </c>
      <c r="U73" t="e">
        <f ca="1">SUMPRODUCT($AA$2:$AA72,'24 HR Ia 0.05'!$H$222:$H$292)</f>
        <v>#VALUE!</v>
      </c>
      <c r="V73" s="98">
        <v>5.8333333333309998</v>
      </c>
      <c r="W73" t="e">
        <f>SUMPRODUCT($AA48:$AA72,'2 HR Ia 0.2'!$H$4:$H$28)</f>
        <v>#REF!</v>
      </c>
      <c r="X73" s="98">
        <v>5.8333333333309998</v>
      </c>
      <c r="Y73" t="e">
        <f>SUMPRODUCT($AA48:$AA72,'2 HR Ia 0.05'!$H$4:$H$28)</f>
        <v>#REF!</v>
      </c>
      <c r="Z73" s="98">
        <v>5.9999999999976001</v>
      </c>
      <c r="AA73">
        <f t="shared" si="5"/>
        <v>0</v>
      </c>
      <c r="AB73" t="e">
        <f t="shared" si="4"/>
        <v>#N/A</v>
      </c>
    </row>
    <row r="74" spans="6:28">
      <c r="F74" s="98">
        <v>5.9166666666643</v>
      </c>
      <c r="G74" t="e">
        <f ca="1">SUMPRODUCT($AA37:$AA73,'3 HR Ia 0.2'!$H$4:$H$40)</f>
        <v>#VALUE!</v>
      </c>
      <c r="H74" s="98">
        <v>5.9166666666643</v>
      </c>
      <c r="I74" t="e">
        <f ca="1">SUMPRODUCT($AA$2:$AA73,'Ia 0.2'!$H$5:$H$76)</f>
        <v>#VALUE!</v>
      </c>
      <c r="J74" s="98">
        <v>5.9166666666643</v>
      </c>
      <c r="K74" t="e">
        <f ca="1">SUMPRODUCT($AA$2:$AA73,'12 HR Ia 0.2'!$H$77:$H$148)</f>
        <v>#VALUE!</v>
      </c>
      <c r="L74" s="98">
        <v>5.9166666666643</v>
      </c>
      <c r="M74" t="e">
        <f ca="1">SUMPRODUCT($AA$2:AA73,'24 HR Ia 0.2'!$H$221:$H$292)</f>
        <v>#VALUE!</v>
      </c>
      <c r="N74" s="98">
        <v>5.9166666666643</v>
      </c>
      <c r="O74" t="e">
        <f ca="1">SUMPRODUCT($AA37:$AA73,'3 HR Ia 0.05'!$H$4:$H$40)</f>
        <v>#VALUE!</v>
      </c>
      <c r="P74" s="98">
        <v>5.9166666666643</v>
      </c>
      <c r="Q74" t="e">
        <f ca="1">SUMPRODUCT($AA$2:$AA73,'Ia 0.05'!$H$5:$H$76)</f>
        <v>#VALUE!</v>
      </c>
      <c r="R74" s="98">
        <v>5.9166666666643</v>
      </c>
      <c r="S74" t="e">
        <f ca="1">SUMPRODUCT($AA$2:$AA73,'12 HR Ia 0.05'!$H$77:$H$148)</f>
        <v>#VALUE!</v>
      </c>
      <c r="T74" s="98">
        <v>5.9166666666643</v>
      </c>
      <c r="U74" t="e">
        <f ca="1">SUMPRODUCT($AA$2:$AA73,'24 HR Ia 0.05'!$H$221:$H$292)</f>
        <v>#VALUE!</v>
      </c>
      <c r="V74" s="98">
        <v>5.9166666666643</v>
      </c>
      <c r="W74" t="e">
        <f>SUMPRODUCT($AA49:$AA73,'2 HR Ia 0.2'!$H$4:$H$28)</f>
        <v>#REF!</v>
      </c>
      <c r="X74" s="98">
        <v>5.9166666666643</v>
      </c>
      <c r="Y74" t="e">
        <f>SUMPRODUCT($AA49:$AA73,'2 HR Ia 0.05'!$H$4:$H$28)</f>
        <v>#REF!</v>
      </c>
      <c r="Z74" s="98">
        <v>6.0833333333309003</v>
      </c>
      <c r="AA74">
        <f t="shared" si="5"/>
        <v>0</v>
      </c>
      <c r="AB74" t="e">
        <f t="shared" si="4"/>
        <v>#N/A</v>
      </c>
    </row>
    <row r="75" spans="6:28">
      <c r="F75" s="98">
        <v>5.9999999999976001</v>
      </c>
      <c r="G75" t="e">
        <f ca="1">SUMPRODUCT($AA38:$AA74,'3 HR Ia 0.2'!$H$4:$H$40)</f>
        <v>#VALUE!</v>
      </c>
      <c r="H75" s="98">
        <v>5.9999999999976001</v>
      </c>
      <c r="I75" t="e">
        <f ca="1">SUMPRODUCT($AA2:$AA74,'Ia 0.2'!$H$4:$H$76)</f>
        <v>#VALUE!</v>
      </c>
      <c r="J75" s="98">
        <v>5.9999999999976001</v>
      </c>
      <c r="K75" t="e">
        <f ca="1">SUMPRODUCT($AA$2:$AA74,'12 HR Ia 0.2'!$H$76:$H$148)</f>
        <v>#VALUE!</v>
      </c>
      <c r="L75" s="98">
        <v>5.9999999999976001</v>
      </c>
      <c r="M75" t="e">
        <f ca="1">SUMPRODUCT($AA$2:AA74,'24 HR Ia 0.2'!$H$220:$H$292)</f>
        <v>#VALUE!</v>
      </c>
      <c r="N75" s="98">
        <v>5.9999999999976001</v>
      </c>
      <c r="O75" t="e">
        <f ca="1">SUMPRODUCT($AA38:$AA74,'3 HR Ia 0.05'!$H$4:$H$40)</f>
        <v>#VALUE!</v>
      </c>
      <c r="P75" s="98">
        <v>5.9999999999976001</v>
      </c>
      <c r="Q75" t="e">
        <f ca="1">SUMPRODUCT($AA2:$AA74,'Ia 0.05'!$H$4:$H$76)</f>
        <v>#VALUE!</v>
      </c>
      <c r="R75" s="98">
        <v>5.9999999999976001</v>
      </c>
      <c r="S75" t="e">
        <f ca="1">SUMPRODUCT($AA$2:$AA74,'12 HR Ia 0.05'!$H$76:$H$148)</f>
        <v>#VALUE!</v>
      </c>
      <c r="T75" s="98">
        <v>5.9999999999976001</v>
      </c>
      <c r="U75" t="e">
        <f ca="1">SUMPRODUCT($AA$2:$AA74,'24 HR Ia 0.05'!$H$220:$H$292)</f>
        <v>#VALUE!</v>
      </c>
      <c r="V75" s="98">
        <v>5.9999999999976001</v>
      </c>
      <c r="W75" t="e">
        <f>SUMPRODUCT($AA50:$AA74,'2 HR Ia 0.2'!$H$4:$H$28)</f>
        <v>#REF!</v>
      </c>
      <c r="X75" s="98">
        <v>5.9999999999976001</v>
      </c>
      <c r="Y75" t="e">
        <f>SUMPRODUCT($AA50:$AA74,'2 HR Ia 0.05'!$H$4:$H$28)</f>
        <v>#REF!</v>
      </c>
      <c r="Z75" s="98">
        <v>6.1666666666641996</v>
      </c>
      <c r="AA75">
        <f t="shared" si="5"/>
        <v>0</v>
      </c>
      <c r="AB75" t="e">
        <f t="shared" si="4"/>
        <v>#N/A</v>
      </c>
    </row>
    <row r="76" spans="6:28">
      <c r="F76" s="98">
        <v>6.0833333333309003</v>
      </c>
      <c r="G76" t="e">
        <f ca="1">SUMPRODUCT($AA39:$AA75,'3 HR Ia 0.2'!$H$4:$H$40)</f>
        <v>#VALUE!</v>
      </c>
      <c r="H76" s="98">
        <v>6.0833333333309003</v>
      </c>
      <c r="I76" t="e">
        <f ca="1">SUMPRODUCT($AA3:$AA75,'Ia 0.2'!$H$4:$H$76)</f>
        <v>#VALUE!</v>
      </c>
      <c r="J76" s="98">
        <v>6.0833333333309003</v>
      </c>
      <c r="K76" t="e">
        <f ca="1">SUMPRODUCT($AA$2:$AA75,'12 HR Ia 0.2'!$H$75:$H$148)</f>
        <v>#VALUE!</v>
      </c>
      <c r="L76" s="98">
        <v>6.0833333333309003</v>
      </c>
      <c r="M76" t="e">
        <f ca="1">SUMPRODUCT($AA$2:AA75,'24 HR Ia 0.2'!$H$219:$H$292)</f>
        <v>#VALUE!</v>
      </c>
      <c r="N76" s="98">
        <v>6.0833333333309003</v>
      </c>
      <c r="O76" t="e">
        <f ca="1">SUMPRODUCT($AA39:$AA75,'3 HR Ia 0.05'!$H$4:$H$40)</f>
        <v>#VALUE!</v>
      </c>
      <c r="P76" s="98">
        <v>6.0833333333309003</v>
      </c>
      <c r="Q76" t="e">
        <f ca="1">SUMPRODUCT($AA3:$AA75,'Ia 0.05'!$H$4:$H$76)</f>
        <v>#VALUE!</v>
      </c>
      <c r="R76" s="98">
        <v>6.0833333333309003</v>
      </c>
      <c r="S76" t="e">
        <f ca="1">SUMPRODUCT($AA$2:$AA75,'12 HR Ia 0.05'!$H$75:$H$148)</f>
        <v>#VALUE!</v>
      </c>
      <c r="T76" s="98">
        <v>6.0833333333309003</v>
      </c>
      <c r="U76" t="e">
        <f ca="1">SUMPRODUCT($AA$2:$AA75,'24 HR Ia 0.05'!$H$219:$H$292)</f>
        <v>#VALUE!</v>
      </c>
      <c r="V76" s="98">
        <v>6.0833333333309003</v>
      </c>
      <c r="W76" t="e">
        <f>SUMPRODUCT($AA51:$AA75,'2 HR Ia 0.2'!$H$4:$H$28)</f>
        <v>#REF!</v>
      </c>
      <c r="X76" s="98">
        <v>6.0833333333309003</v>
      </c>
      <c r="Y76" t="e">
        <f>SUMPRODUCT($AA51:$AA75,'2 HR Ia 0.05'!$H$4:$H$28)</f>
        <v>#REF!</v>
      </c>
      <c r="Z76" s="98">
        <v>6.2499999999974998</v>
      </c>
      <c r="AA76">
        <f t="shared" si="5"/>
        <v>0</v>
      </c>
      <c r="AB76" t="e">
        <f t="shared" si="4"/>
        <v>#N/A</v>
      </c>
    </row>
    <row r="77" spans="6:28">
      <c r="F77" s="98">
        <v>6.1666666666641996</v>
      </c>
      <c r="G77" t="e">
        <f ca="1">SUMPRODUCT($AA40:$AA76,'3 HR Ia 0.2'!$H$4:$H$40)</f>
        <v>#VALUE!</v>
      </c>
      <c r="H77" s="98">
        <v>6.1666666666641996</v>
      </c>
      <c r="I77" t="e">
        <f ca="1">SUMPRODUCT($AA4:$AA76,'Ia 0.2'!$H$4:$H$76)</f>
        <v>#VALUE!</v>
      </c>
      <c r="J77" s="98">
        <v>6.1666666666641996</v>
      </c>
      <c r="K77" t="e">
        <f ca="1">SUMPRODUCT($AA$2:$AA76,'12 HR Ia 0.2'!$H$74:$H$148)</f>
        <v>#VALUE!</v>
      </c>
      <c r="L77" s="98">
        <v>6.1666666666641996</v>
      </c>
      <c r="M77" t="e">
        <f ca="1">SUMPRODUCT($AA$2:AA76,'24 HR Ia 0.2'!$H$218:$H$292)</f>
        <v>#VALUE!</v>
      </c>
      <c r="N77" s="98">
        <v>6.1666666666641996</v>
      </c>
      <c r="O77" t="e">
        <f ca="1">SUMPRODUCT($AA40:$AA76,'3 HR Ia 0.05'!$H$4:$H$40)</f>
        <v>#VALUE!</v>
      </c>
      <c r="P77" s="98">
        <v>6.1666666666641996</v>
      </c>
      <c r="Q77" t="e">
        <f ca="1">SUMPRODUCT($AA4:$AA76,'Ia 0.05'!$H$4:$H$76)</f>
        <v>#VALUE!</v>
      </c>
      <c r="R77" s="98">
        <v>6.1666666666641996</v>
      </c>
      <c r="S77" t="e">
        <f ca="1">SUMPRODUCT($AA$2:$AA76,'12 HR Ia 0.05'!$H$74:$H$148)</f>
        <v>#VALUE!</v>
      </c>
      <c r="T77" s="98">
        <v>6.1666666666641996</v>
      </c>
      <c r="U77" t="e">
        <f ca="1">SUMPRODUCT($AA$2:$AA76,'24 HR Ia 0.05'!$H$218:$H$292)</f>
        <v>#VALUE!</v>
      </c>
      <c r="V77" s="98">
        <v>6.1666666666641996</v>
      </c>
      <c r="W77" t="e">
        <f>SUMPRODUCT($AA52:$AA76,'2 HR Ia 0.2'!$H$4:$H$28)</f>
        <v>#REF!</v>
      </c>
      <c r="X77" s="98">
        <v>6.1666666666641996</v>
      </c>
      <c r="Y77" t="e">
        <f>SUMPRODUCT($AA52:$AA76,'2 HR Ia 0.05'!$H$4:$H$28)</f>
        <v>#REF!</v>
      </c>
      <c r="Z77" s="98">
        <v>6.3333333333308</v>
      </c>
      <c r="AA77">
        <f t="shared" si="5"/>
        <v>0</v>
      </c>
      <c r="AB77" t="e">
        <f t="shared" si="4"/>
        <v>#N/A</v>
      </c>
    </row>
    <row r="78" spans="6:28">
      <c r="F78" s="98">
        <v>6.2499999999974998</v>
      </c>
      <c r="G78" t="e">
        <f ca="1">SUMPRODUCT($AA41:$AA77,'3 HR Ia 0.2'!$H$4:$H$40)</f>
        <v>#VALUE!</v>
      </c>
      <c r="H78" s="98">
        <v>6.2499999999974998</v>
      </c>
      <c r="I78" t="e">
        <f ca="1">SUMPRODUCT($AA5:$AA77,'Ia 0.2'!$H$4:$H$76)</f>
        <v>#VALUE!</v>
      </c>
      <c r="J78" s="98">
        <v>6.2499999999974998</v>
      </c>
      <c r="K78" t="e">
        <f ca="1">SUMPRODUCT($AA$2:$AA77,'12 HR Ia 0.2'!$H$73:$H$148)</f>
        <v>#VALUE!</v>
      </c>
      <c r="L78" s="98">
        <v>6.2499999999974998</v>
      </c>
      <c r="M78" t="e">
        <f ca="1">SUMPRODUCT($AA$2:AA77,'24 HR Ia 0.2'!$H$217:$H$292)</f>
        <v>#VALUE!</v>
      </c>
      <c r="N78" s="98">
        <v>6.2499999999974998</v>
      </c>
      <c r="O78" t="e">
        <f ca="1">SUMPRODUCT($AA41:$AA77,'3 HR Ia 0.05'!$H$4:$H$40)</f>
        <v>#VALUE!</v>
      </c>
      <c r="P78" s="98">
        <v>6.2499999999974998</v>
      </c>
      <c r="Q78" t="e">
        <f ca="1">SUMPRODUCT($AA5:$AA77,'Ia 0.05'!$H$4:$H$76)</f>
        <v>#VALUE!</v>
      </c>
      <c r="R78" s="98">
        <v>6.2499999999974998</v>
      </c>
      <c r="S78" t="e">
        <f ca="1">SUMPRODUCT($AA$2:$AA77,'12 HR Ia 0.05'!$H$73:$H$148)</f>
        <v>#VALUE!</v>
      </c>
      <c r="T78" s="98">
        <v>6.2499999999974998</v>
      </c>
      <c r="U78" t="e">
        <f ca="1">SUMPRODUCT($AA$2:$AA77,'24 HR Ia 0.05'!$H$217:$H$292)</f>
        <v>#VALUE!</v>
      </c>
      <c r="V78" s="98">
        <v>6.2499999999974998</v>
      </c>
      <c r="W78" t="e">
        <f>SUMPRODUCT($AA53:$AA77,'2 HR Ia 0.2'!$H$4:$H$28)</f>
        <v>#REF!</v>
      </c>
      <c r="X78" s="98">
        <v>6.2499999999974998</v>
      </c>
      <c r="Y78" t="e">
        <f>SUMPRODUCT($AA53:$AA77,'2 HR Ia 0.05'!$H$4:$H$28)</f>
        <v>#REF!</v>
      </c>
      <c r="Z78" s="98">
        <v>6.4166666666641001</v>
      </c>
      <c r="AA78">
        <f t="shared" si="5"/>
        <v>0</v>
      </c>
      <c r="AB78" t="e">
        <f t="shared" si="4"/>
        <v>#N/A</v>
      </c>
    </row>
    <row r="79" spans="6:28">
      <c r="F79" s="98">
        <v>6.3333333333308</v>
      </c>
      <c r="G79" t="e">
        <f ca="1">SUMPRODUCT($AA42:$AA78,'3 HR Ia 0.2'!$H$4:$H$40)</f>
        <v>#VALUE!</v>
      </c>
      <c r="H79" s="98">
        <v>6.3333333333308</v>
      </c>
      <c r="I79" t="e">
        <f ca="1">SUMPRODUCT($AA6:$AA78,'Ia 0.2'!$H$4:$H$76)</f>
        <v>#VALUE!</v>
      </c>
      <c r="J79" s="98">
        <v>6.3333333333308</v>
      </c>
      <c r="K79" t="e">
        <f ca="1">SUMPRODUCT($AA$2:$AA78,'12 HR Ia 0.2'!$H$72:$H$148)</f>
        <v>#VALUE!</v>
      </c>
      <c r="L79" s="98">
        <v>6.3333333333308</v>
      </c>
      <c r="M79" t="e">
        <f ca="1">SUMPRODUCT($AA$2:AA78,'24 HR Ia 0.2'!$H$216:$H$292)</f>
        <v>#VALUE!</v>
      </c>
      <c r="N79" s="98">
        <v>6.3333333333308</v>
      </c>
      <c r="O79" t="e">
        <f ca="1">SUMPRODUCT($AA42:$AA78,'3 HR Ia 0.05'!$H$4:$H$40)</f>
        <v>#VALUE!</v>
      </c>
      <c r="P79" s="98">
        <v>6.3333333333308</v>
      </c>
      <c r="Q79" t="e">
        <f ca="1">SUMPRODUCT($AA6:$AA78,'Ia 0.05'!$H$4:$H$76)</f>
        <v>#VALUE!</v>
      </c>
      <c r="R79" s="98">
        <v>6.3333333333308</v>
      </c>
      <c r="S79" t="e">
        <f ca="1">SUMPRODUCT($AA$2:$AA78,'12 HR Ia 0.05'!$H$72:$H$148)</f>
        <v>#VALUE!</v>
      </c>
      <c r="T79" s="98">
        <v>6.3333333333308</v>
      </c>
      <c r="U79" t="e">
        <f ca="1">SUMPRODUCT($AA$2:$AA78,'24 HR Ia 0.05'!$H$216:$H$292)</f>
        <v>#VALUE!</v>
      </c>
      <c r="V79" s="98">
        <v>6.3333333333308</v>
      </c>
      <c r="W79" t="e">
        <f>SUMPRODUCT($AA54:$AA78,'2 HR Ia 0.2'!$H$4:$H$28)</f>
        <v>#REF!</v>
      </c>
      <c r="X79" s="98">
        <v>6.3333333333308</v>
      </c>
      <c r="Y79" t="e">
        <f>SUMPRODUCT($AA54:$AA78,'2 HR Ia 0.05'!$H$4:$H$28)</f>
        <v>#REF!</v>
      </c>
      <c r="Z79" s="98">
        <v>6.4999999999974003</v>
      </c>
      <c r="AA79">
        <f t="shared" si="5"/>
        <v>0</v>
      </c>
      <c r="AB79" t="e">
        <f t="shared" si="4"/>
        <v>#N/A</v>
      </c>
    </row>
    <row r="80" spans="6:28">
      <c r="F80" s="98">
        <v>6.4166666666641001</v>
      </c>
      <c r="G80" t="e">
        <f ca="1">SUMPRODUCT($AA43:$AA79,'3 HR Ia 0.2'!$H$4:$H$40)</f>
        <v>#VALUE!</v>
      </c>
      <c r="H80" s="98">
        <v>6.4166666666641001</v>
      </c>
      <c r="I80" t="e">
        <f ca="1">SUMPRODUCT($AA7:$AA79,'Ia 0.2'!$H$4:$H$76)</f>
        <v>#VALUE!</v>
      </c>
      <c r="J80" s="98">
        <v>6.4166666666641001</v>
      </c>
      <c r="K80" t="e">
        <f ca="1">SUMPRODUCT($AA$2:$AA79,'12 HR Ia 0.2'!$H$71:$H$148)</f>
        <v>#VALUE!</v>
      </c>
      <c r="L80" s="98">
        <v>6.4166666666641001</v>
      </c>
      <c r="M80" t="e">
        <f ca="1">SUMPRODUCT($AA$2:AA79,'24 HR Ia 0.2'!$H$215:$H$292)</f>
        <v>#VALUE!</v>
      </c>
      <c r="N80" s="98">
        <v>6.4166666666641001</v>
      </c>
      <c r="O80" t="e">
        <f ca="1">SUMPRODUCT($AA43:$AA79,'3 HR Ia 0.05'!$H$4:$H$40)</f>
        <v>#VALUE!</v>
      </c>
      <c r="P80" s="98">
        <v>6.4166666666641001</v>
      </c>
      <c r="Q80" t="e">
        <f ca="1">SUMPRODUCT($AA7:$AA79,'Ia 0.05'!$H$4:$H$76)</f>
        <v>#VALUE!</v>
      </c>
      <c r="R80" s="98">
        <v>6.4166666666641001</v>
      </c>
      <c r="S80" t="e">
        <f ca="1">SUMPRODUCT($AA$2:$AA79,'12 HR Ia 0.05'!$H$71:$H$148)</f>
        <v>#VALUE!</v>
      </c>
      <c r="T80" s="98">
        <v>6.4166666666641001</v>
      </c>
      <c r="U80" t="e">
        <f ca="1">SUMPRODUCT($AA$2:$AA79,'24 HR Ia 0.05'!$H$215:$H$292)</f>
        <v>#VALUE!</v>
      </c>
      <c r="V80" s="98">
        <v>6.4166666666641001</v>
      </c>
      <c r="W80" t="e">
        <f>SUMPRODUCT($AA55:$AA79,'2 HR Ia 0.2'!$H$4:$H$28)</f>
        <v>#REF!</v>
      </c>
      <c r="X80" s="98">
        <v>6.4166666666641001</v>
      </c>
      <c r="Y80" t="e">
        <f>SUMPRODUCT($AA55:$AA79,'2 HR Ia 0.05'!$H$4:$H$28)</f>
        <v>#REF!</v>
      </c>
      <c r="Z80" s="98">
        <v>6.5833333333306996</v>
      </c>
      <c r="AA80">
        <f t="shared" si="5"/>
        <v>0</v>
      </c>
      <c r="AB80" t="e">
        <f t="shared" si="4"/>
        <v>#N/A</v>
      </c>
    </row>
    <row r="81" spans="6:28">
      <c r="F81" s="98">
        <v>6.4999999999974003</v>
      </c>
      <c r="G81" t="e">
        <f ca="1">SUMPRODUCT($AA44:$AA80,'3 HR Ia 0.2'!$H$4:$H$40)</f>
        <v>#VALUE!</v>
      </c>
      <c r="H81" s="98">
        <v>6.4999999999974003</v>
      </c>
      <c r="I81" t="e">
        <f ca="1">SUMPRODUCT($AA8:$AA80,'Ia 0.2'!$H$4:$H$76)</f>
        <v>#VALUE!</v>
      </c>
      <c r="J81" s="98">
        <v>6.4999999999974003</v>
      </c>
      <c r="K81" t="e">
        <f ca="1">SUMPRODUCT($AA$2:$AA80,'12 HR Ia 0.2'!$H$70:$H$148)</f>
        <v>#VALUE!</v>
      </c>
      <c r="L81" s="98">
        <v>6.4999999999974003</v>
      </c>
      <c r="M81" t="e">
        <f ca="1">SUMPRODUCT($AA$2:AA80,'24 HR Ia 0.2'!$H$214:$H$292)</f>
        <v>#VALUE!</v>
      </c>
      <c r="N81" s="98">
        <v>6.4999999999974003</v>
      </c>
      <c r="O81" t="e">
        <f ca="1">SUMPRODUCT($AA44:$AA80,'3 HR Ia 0.05'!$H$4:$H$40)</f>
        <v>#VALUE!</v>
      </c>
      <c r="P81" s="98">
        <v>6.4999999999974003</v>
      </c>
      <c r="Q81" t="e">
        <f ca="1">SUMPRODUCT($AA8:$AA80,'Ia 0.05'!$H$4:$H$76)</f>
        <v>#VALUE!</v>
      </c>
      <c r="R81" s="98">
        <v>6.4999999999974003</v>
      </c>
      <c r="S81" t="e">
        <f ca="1">SUMPRODUCT($AA$2:$AA80,'12 HR Ia 0.05'!$H$70:$H$148)</f>
        <v>#VALUE!</v>
      </c>
      <c r="T81" s="98">
        <v>6.4999999999974003</v>
      </c>
      <c r="U81" t="e">
        <f ca="1">SUMPRODUCT($AA$2:$AA80,'24 HR Ia 0.05'!$H$214:$H$292)</f>
        <v>#VALUE!</v>
      </c>
      <c r="V81" s="98">
        <v>6.4999999999974003</v>
      </c>
      <c r="W81" t="e">
        <f>SUMPRODUCT($AA56:$AA80,'2 HR Ia 0.2'!$H$4:$H$28)</f>
        <v>#REF!</v>
      </c>
      <c r="X81" s="98">
        <v>6.4999999999974003</v>
      </c>
      <c r="Y81" t="e">
        <f>SUMPRODUCT($AA56:$AA80,'2 HR Ia 0.05'!$H$4:$H$28)</f>
        <v>#REF!</v>
      </c>
      <c r="Z81" s="98">
        <v>6.6666666666639998</v>
      </c>
      <c r="AA81">
        <f t="shared" si="5"/>
        <v>0</v>
      </c>
      <c r="AB81" t="e">
        <f t="shared" si="4"/>
        <v>#N/A</v>
      </c>
    </row>
    <row r="82" spans="6:28">
      <c r="F82" s="98">
        <v>6.5833333333306996</v>
      </c>
      <c r="G82" t="e">
        <f ca="1">SUMPRODUCT($AA45:$AA81,'3 HR Ia 0.2'!$H$4:$H$40)</f>
        <v>#VALUE!</v>
      </c>
      <c r="H82" s="98">
        <v>6.5833333333306996</v>
      </c>
      <c r="I82" t="e">
        <f ca="1">SUMPRODUCT($AA9:$AA81,'Ia 0.2'!$H$4:$H$76)</f>
        <v>#VALUE!</v>
      </c>
      <c r="J82" s="98">
        <v>6.5833333333306996</v>
      </c>
      <c r="K82" t="e">
        <f ca="1">SUMPRODUCT($AA$2:$AA81,'12 HR Ia 0.2'!$H$69:$H$148)</f>
        <v>#VALUE!</v>
      </c>
      <c r="L82" s="98">
        <v>6.5833333333306996</v>
      </c>
      <c r="M82" t="e">
        <f ca="1">SUMPRODUCT($AA$2:AA81,'24 HR Ia 0.2'!$H$213:$H$292)</f>
        <v>#VALUE!</v>
      </c>
      <c r="N82" s="98">
        <v>6.5833333333306996</v>
      </c>
      <c r="O82" t="e">
        <f ca="1">SUMPRODUCT($AA45:$AA81,'3 HR Ia 0.05'!$H$4:$H$40)</f>
        <v>#VALUE!</v>
      </c>
      <c r="P82" s="98">
        <v>6.5833333333306996</v>
      </c>
      <c r="Q82" t="e">
        <f ca="1">SUMPRODUCT($AA9:$AA81,'Ia 0.05'!$H$4:$H$76)</f>
        <v>#VALUE!</v>
      </c>
      <c r="R82" s="98">
        <v>6.5833333333306996</v>
      </c>
      <c r="S82" t="e">
        <f ca="1">SUMPRODUCT($AA$2:$AA81,'12 HR Ia 0.05'!$H$69:$H$148)</f>
        <v>#VALUE!</v>
      </c>
      <c r="T82" s="98">
        <v>6.5833333333306996</v>
      </c>
      <c r="U82" t="e">
        <f ca="1">SUMPRODUCT($AA$2:$AA81,'24 HR Ia 0.05'!$H$213:$H$292)</f>
        <v>#VALUE!</v>
      </c>
      <c r="V82" s="98">
        <v>6.5833333333306996</v>
      </c>
      <c r="W82" t="e">
        <f>SUMPRODUCT($AA57:$AA81,'2 HR Ia 0.2'!$H$4:$H$28)</f>
        <v>#REF!</v>
      </c>
      <c r="X82" s="98">
        <v>6.5833333333306996</v>
      </c>
      <c r="Y82" t="e">
        <f>SUMPRODUCT($AA57:$AA81,'2 HR Ia 0.05'!$H$4:$H$28)</f>
        <v>#REF!</v>
      </c>
      <c r="Z82" s="98">
        <v>6.7499999999972999</v>
      </c>
      <c r="AA82">
        <f t="shared" si="5"/>
        <v>0</v>
      </c>
      <c r="AB82" t="e">
        <f t="shared" si="4"/>
        <v>#N/A</v>
      </c>
    </row>
    <row r="83" spans="6:28">
      <c r="F83" s="98">
        <v>6.6666666666639998</v>
      </c>
      <c r="G83" t="e">
        <f ca="1">SUMPRODUCT($AA46:$AA82,'3 HR Ia 0.2'!$H$4:$H$40)</f>
        <v>#VALUE!</v>
      </c>
      <c r="H83" s="98">
        <v>6.6666666666639998</v>
      </c>
      <c r="I83" t="e">
        <f ca="1">SUMPRODUCT($AA10:$AA82,'Ia 0.2'!$H$4:$H$76)</f>
        <v>#VALUE!</v>
      </c>
      <c r="J83" s="98">
        <v>6.6666666666639998</v>
      </c>
      <c r="K83" t="e">
        <f ca="1">SUMPRODUCT($AA$2:$AA82,'12 HR Ia 0.2'!$H$68:$H$148)</f>
        <v>#VALUE!</v>
      </c>
      <c r="L83" s="98">
        <v>6.6666666666639998</v>
      </c>
      <c r="M83" t="e">
        <f ca="1">SUMPRODUCT($AA$2:AA82,'24 HR Ia 0.2'!$H$212:$H$292)</f>
        <v>#VALUE!</v>
      </c>
      <c r="N83" s="98">
        <v>6.6666666666639998</v>
      </c>
      <c r="O83" t="e">
        <f ca="1">SUMPRODUCT($AA46:$AA82,'3 HR Ia 0.05'!$H$4:$H$40)</f>
        <v>#VALUE!</v>
      </c>
      <c r="P83" s="98">
        <v>6.6666666666639998</v>
      </c>
      <c r="Q83" t="e">
        <f ca="1">SUMPRODUCT($AA10:$AA82,'Ia 0.05'!$H$4:$H$76)</f>
        <v>#VALUE!</v>
      </c>
      <c r="R83" s="98">
        <v>6.6666666666639998</v>
      </c>
      <c r="S83" t="e">
        <f ca="1">SUMPRODUCT($AA$2:$AA82,'12 HR Ia 0.05'!$H$68:$H$148)</f>
        <v>#VALUE!</v>
      </c>
      <c r="T83" s="98">
        <v>6.6666666666639998</v>
      </c>
      <c r="U83" t="e">
        <f ca="1">SUMPRODUCT($AA$2:$AA82,'24 HR Ia 0.05'!$H$212:$H$292)</f>
        <v>#VALUE!</v>
      </c>
      <c r="V83" s="98">
        <v>6.6666666666639998</v>
      </c>
      <c r="W83" t="e">
        <f>SUMPRODUCT($AA58:$AA82,'2 HR Ia 0.2'!$H$4:$H$28)</f>
        <v>#REF!</v>
      </c>
      <c r="X83" s="98">
        <v>6.6666666666639998</v>
      </c>
      <c r="Y83" t="e">
        <f>SUMPRODUCT($AA58:$AA82,'2 HR Ia 0.05'!$H$4:$H$28)</f>
        <v>#REF!</v>
      </c>
      <c r="Z83" s="98">
        <v>6.8333333333306001</v>
      </c>
      <c r="AA83">
        <f t="shared" si="5"/>
        <v>0</v>
      </c>
      <c r="AB83" t="e">
        <f t="shared" si="4"/>
        <v>#N/A</v>
      </c>
    </row>
    <row r="84" spans="6:28">
      <c r="F84" s="98">
        <v>6.7499999999972999</v>
      </c>
      <c r="G84" t="e">
        <f ca="1">SUMPRODUCT($AA47:$AA83,'3 HR Ia 0.2'!$H$4:$H$40)</f>
        <v>#VALUE!</v>
      </c>
      <c r="H84" s="98">
        <v>6.7499999999972999</v>
      </c>
      <c r="I84" t="e">
        <f ca="1">SUMPRODUCT($AA11:$AA83,'Ia 0.2'!$H$4:$H$76)</f>
        <v>#VALUE!</v>
      </c>
      <c r="J84" s="98">
        <v>6.7499999999972999</v>
      </c>
      <c r="K84" t="e">
        <f ca="1">SUMPRODUCT($AA$2:$AA83,'12 HR Ia 0.2'!$H$67:$H$148)</f>
        <v>#VALUE!</v>
      </c>
      <c r="L84" s="98">
        <v>6.7499999999972999</v>
      </c>
      <c r="M84" t="e">
        <f ca="1">SUMPRODUCT($AA$2:AA83,'24 HR Ia 0.2'!$H$211:$H$292)</f>
        <v>#VALUE!</v>
      </c>
      <c r="N84" s="98">
        <v>6.7499999999972999</v>
      </c>
      <c r="O84" t="e">
        <f ca="1">SUMPRODUCT($AA47:$AA83,'3 HR Ia 0.05'!$H$4:$H$40)</f>
        <v>#VALUE!</v>
      </c>
      <c r="P84" s="98">
        <v>6.7499999999972999</v>
      </c>
      <c r="Q84" t="e">
        <f ca="1">SUMPRODUCT($AA11:$AA83,'Ia 0.05'!$H$4:$H$76)</f>
        <v>#VALUE!</v>
      </c>
      <c r="R84" s="98">
        <v>6.7499999999972999</v>
      </c>
      <c r="S84" t="e">
        <f ca="1">SUMPRODUCT($AA$2:$AA83,'12 HR Ia 0.05'!$H$67:$H$148)</f>
        <v>#VALUE!</v>
      </c>
      <c r="T84" s="98">
        <v>6.7499999999972999</v>
      </c>
      <c r="U84" t="e">
        <f ca="1">SUMPRODUCT($AA$2:$AA83,'24 HR Ia 0.05'!$H$211:$H$292)</f>
        <v>#VALUE!</v>
      </c>
      <c r="V84" s="98">
        <v>6.7499999999972999</v>
      </c>
      <c r="W84" t="e">
        <f>SUMPRODUCT($AA59:$AA83,'2 HR Ia 0.2'!$H$4:$H$28)</f>
        <v>#REF!</v>
      </c>
      <c r="X84" s="98">
        <v>6.7499999999972999</v>
      </c>
      <c r="Y84" t="e">
        <f>SUMPRODUCT($AA59:$AA83,'2 HR Ia 0.05'!$H$4:$H$28)</f>
        <v>#REF!</v>
      </c>
      <c r="Z84" s="98">
        <v>6.9166666666639003</v>
      </c>
      <c r="AA84">
        <f t="shared" si="5"/>
        <v>0</v>
      </c>
      <c r="AB84" t="e">
        <f t="shared" si="4"/>
        <v>#N/A</v>
      </c>
    </row>
    <row r="85" spans="6:28">
      <c r="F85" s="98">
        <v>6.8333333333306001</v>
      </c>
      <c r="G85" t="e">
        <f ca="1">SUMPRODUCT($AA48:$AA84,'3 HR Ia 0.2'!$H$4:$H$40)</f>
        <v>#VALUE!</v>
      </c>
      <c r="H85" s="98">
        <v>6.8333333333306001</v>
      </c>
      <c r="I85" t="e">
        <f ca="1">SUMPRODUCT($AA12:$AA84,'Ia 0.2'!$H$4:$H$76)</f>
        <v>#VALUE!</v>
      </c>
      <c r="J85" s="98">
        <v>6.8333333333306001</v>
      </c>
      <c r="K85" t="e">
        <f ca="1">SUMPRODUCT($AA$2:$AA84,'12 HR Ia 0.2'!$H$66:$H$148)</f>
        <v>#VALUE!</v>
      </c>
      <c r="L85" s="98">
        <v>6.8333333333306001</v>
      </c>
      <c r="M85" t="e">
        <f ca="1">SUMPRODUCT($AA$2:AA84,'24 HR Ia 0.2'!$H$210:$H$292)</f>
        <v>#VALUE!</v>
      </c>
      <c r="N85" s="98">
        <v>6.8333333333306001</v>
      </c>
      <c r="O85" t="e">
        <f ca="1">SUMPRODUCT($AA48:$AA84,'3 HR Ia 0.05'!$H$4:$H$40)</f>
        <v>#VALUE!</v>
      </c>
      <c r="P85" s="98">
        <v>6.8333333333306001</v>
      </c>
      <c r="Q85" t="e">
        <f ca="1">SUMPRODUCT($AA12:$AA84,'Ia 0.05'!$H$4:$H$76)</f>
        <v>#VALUE!</v>
      </c>
      <c r="R85" s="98">
        <v>6.8333333333306001</v>
      </c>
      <c r="S85" t="e">
        <f ca="1">SUMPRODUCT($AA$2:$AA84,'12 HR Ia 0.05'!$H$66:$H$148)</f>
        <v>#VALUE!</v>
      </c>
      <c r="T85" s="98">
        <v>6.8333333333306001</v>
      </c>
      <c r="U85" t="e">
        <f ca="1">SUMPRODUCT($AA$2:$AA84,'24 HR Ia 0.05'!$H$210:$H$292)</f>
        <v>#VALUE!</v>
      </c>
      <c r="V85" s="98">
        <v>6.8333333333306001</v>
      </c>
      <c r="W85" t="e">
        <f>SUMPRODUCT($AA60:$AA84,'2 HR Ia 0.2'!$H$4:$H$28)</f>
        <v>#REF!</v>
      </c>
      <c r="X85" s="98">
        <v>6.8333333333306001</v>
      </c>
      <c r="Y85" t="e">
        <f>SUMPRODUCT($AA60:$AA84,'2 HR Ia 0.05'!$H$4:$H$28)</f>
        <v>#REF!</v>
      </c>
      <c r="Z85" s="98">
        <v>6.9999999999971996</v>
      </c>
      <c r="AA85">
        <f t="shared" si="5"/>
        <v>0</v>
      </c>
      <c r="AB85" t="e">
        <f t="shared" si="4"/>
        <v>#N/A</v>
      </c>
    </row>
    <row r="86" spans="6:28">
      <c r="F86" s="98">
        <v>6.9166666666639003</v>
      </c>
      <c r="G86" t="e">
        <f ca="1">SUMPRODUCT($AA49:$AA85,'3 HR Ia 0.2'!$H$4:$H$40)</f>
        <v>#VALUE!</v>
      </c>
      <c r="H86" s="98">
        <v>6.9166666666639003</v>
      </c>
      <c r="I86" t="e">
        <f ca="1">SUMPRODUCT($AA13:$AA85,'Ia 0.2'!$H$4:$H$76)</f>
        <v>#VALUE!</v>
      </c>
      <c r="J86" s="98">
        <v>6.9166666666639003</v>
      </c>
      <c r="K86" t="e">
        <f ca="1">SUMPRODUCT($AA$2:$AA85,'12 HR Ia 0.2'!$H$65:$H$148)</f>
        <v>#VALUE!</v>
      </c>
      <c r="L86" s="98">
        <v>6.9166666666639003</v>
      </c>
      <c r="M86" t="e">
        <f ca="1">SUMPRODUCT($AA$2:AA85,'24 HR Ia 0.2'!$H$209:$H$292)</f>
        <v>#VALUE!</v>
      </c>
      <c r="N86" s="98">
        <v>6.9166666666639003</v>
      </c>
      <c r="O86" t="e">
        <f ca="1">SUMPRODUCT($AA49:$AA85,'3 HR Ia 0.05'!$H$4:$H$40)</f>
        <v>#VALUE!</v>
      </c>
      <c r="P86" s="98">
        <v>6.9166666666639003</v>
      </c>
      <c r="Q86" t="e">
        <f ca="1">SUMPRODUCT($AA13:$AA85,'Ia 0.05'!$H$4:$H$76)</f>
        <v>#VALUE!</v>
      </c>
      <c r="R86" s="98">
        <v>6.9166666666639003</v>
      </c>
      <c r="S86" t="e">
        <f ca="1">SUMPRODUCT($AA$2:$AA85,'12 HR Ia 0.05'!$H$65:$H$148)</f>
        <v>#VALUE!</v>
      </c>
      <c r="T86" s="98">
        <v>6.9166666666639003</v>
      </c>
      <c r="U86" t="e">
        <f ca="1">SUMPRODUCT($AA$2:$AA85,'24 HR Ia 0.05'!$H$209:$H$292)</f>
        <v>#VALUE!</v>
      </c>
      <c r="V86" s="98">
        <v>6.9166666666639003</v>
      </c>
      <c r="W86" t="e">
        <f>SUMPRODUCT($AA61:$AA85,'2 HR Ia 0.2'!$H$4:$H$28)</f>
        <v>#REF!</v>
      </c>
      <c r="X86" s="98">
        <v>6.9166666666639003</v>
      </c>
      <c r="Y86" t="e">
        <f>SUMPRODUCT($AA61:$AA85,'2 HR Ia 0.05'!$H$4:$H$28)</f>
        <v>#REF!</v>
      </c>
      <c r="Z86" s="98">
        <v>7.0833333333304997</v>
      </c>
      <c r="AA86">
        <f t="shared" si="5"/>
        <v>0</v>
      </c>
      <c r="AB86" t="e">
        <f t="shared" si="4"/>
        <v>#N/A</v>
      </c>
    </row>
    <row r="87" spans="6:28">
      <c r="F87" s="98">
        <v>6.9999999999971996</v>
      </c>
      <c r="G87" t="e">
        <f ca="1">SUMPRODUCT($AA50:$AA86,'3 HR Ia 0.2'!$H$4:$H$40)</f>
        <v>#VALUE!</v>
      </c>
      <c r="H87" s="98">
        <v>6.9999999999971996</v>
      </c>
      <c r="I87" t="e">
        <f ca="1">SUMPRODUCT($AA14:$AA86,'Ia 0.2'!$H$4:$H$76)</f>
        <v>#VALUE!</v>
      </c>
      <c r="J87" s="98">
        <v>6.9999999999971996</v>
      </c>
      <c r="K87" t="e">
        <f ca="1">SUMPRODUCT($AA$2:$AA86,'12 HR Ia 0.2'!$H$64:$H$148)</f>
        <v>#VALUE!</v>
      </c>
      <c r="L87" s="98">
        <v>6.9999999999971996</v>
      </c>
      <c r="M87" t="e">
        <f ca="1">SUMPRODUCT($AA$2:AA86,'24 HR Ia 0.2'!$H$208:$H$292)</f>
        <v>#VALUE!</v>
      </c>
      <c r="N87" s="98">
        <v>6.9999999999971996</v>
      </c>
      <c r="O87" t="e">
        <f ca="1">SUMPRODUCT($AA50:$AA86,'3 HR Ia 0.05'!$H$4:$H$40)</f>
        <v>#VALUE!</v>
      </c>
      <c r="P87" s="98">
        <v>6.9999999999971996</v>
      </c>
      <c r="Q87" t="e">
        <f ca="1">SUMPRODUCT($AA14:$AA86,'Ia 0.05'!$H$4:$H$76)</f>
        <v>#VALUE!</v>
      </c>
      <c r="R87" s="98">
        <v>6.9999999999971996</v>
      </c>
      <c r="S87" t="e">
        <f ca="1">SUMPRODUCT($AA$2:$AA86,'12 HR Ia 0.05'!$H$64:$H$148)</f>
        <v>#VALUE!</v>
      </c>
      <c r="T87" s="98">
        <v>6.9999999999971996</v>
      </c>
      <c r="U87" t="e">
        <f ca="1">SUMPRODUCT($AA$2:$AA86,'24 HR Ia 0.05'!$H$208:$H$292)</f>
        <v>#VALUE!</v>
      </c>
      <c r="V87" s="98">
        <v>6.9999999999971996</v>
      </c>
      <c r="W87" t="e">
        <f>SUMPRODUCT($AA62:$AA86,'2 HR Ia 0.2'!$H$4:$H$28)</f>
        <v>#REF!</v>
      </c>
      <c r="X87" s="98">
        <v>6.9999999999971996</v>
      </c>
      <c r="Y87" t="e">
        <f>SUMPRODUCT($AA62:$AA86,'2 HR Ia 0.05'!$H$4:$H$28)</f>
        <v>#REF!</v>
      </c>
      <c r="Z87" s="98">
        <v>7.1666666666637999</v>
      </c>
      <c r="AA87">
        <f t="shared" si="5"/>
        <v>0</v>
      </c>
      <c r="AB87" t="e">
        <f t="shared" si="4"/>
        <v>#N/A</v>
      </c>
    </row>
    <row r="88" spans="6:28">
      <c r="F88" s="98">
        <v>7.0833333333304997</v>
      </c>
      <c r="G88" t="e">
        <f ca="1">SUMPRODUCT($AA51:$AA87,'3 HR Ia 0.2'!$H$4:$H$40)</f>
        <v>#VALUE!</v>
      </c>
      <c r="H88" s="98">
        <v>7.0833333333304997</v>
      </c>
      <c r="I88" t="e">
        <f ca="1">SUMPRODUCT($AA15:$AA87,'Ia 0.2'!$H$4:$H$76)</f>
        <v>#VALUE!</v>
      </c>
      <c r="J88" s="98">
        <v>7.0833333333304997</v>
      </c>
      <c r="K88" t="e">
        <f ca="1">SUMPRODUCT($AA$2:$AA87,'12 HR Ia 0.2'!$H$63:$H$148)</f>
        <v>#VALUE!</v>
      </c>
      <c r="L88" s="98">
        <v>7.0833333333304997</v>
      </c>
      <c r="M88" t="e">
        <f ca="1">SUMPRODUCT($AA$2:AA87,'24 HR Ia 0.2'!$H$207:$H$292)</f>
        <v>#VALUE!</v>
      </c>
      <c r="N88" s="98">
        <v>7.0833333333304997</v>
      </c>
      <c r="O88" t="e">
        <f ca="1">SUMPRODUCT($AA51:$AA87,'3 HR Ia 0.05'!$H$4:$H$40)</f>
        <v>#VALUE!</v>
      </c>
      <c r="P88" s="98">
        <v>7.0833333333304997</v>
      </c>
      <c r="Q88" t="e">
        <f ca="1">SUMPRODUCT($AA15:$AA87,'Ia 0.05'!$H$4:$H$76)</f>
        <v>#VALUE!</v>
      </c>
      <c r="R88" s="98">
        <v>7.0833333333304997</v>
      </c>
      <c r="S88" t="e">
        <f ca="1">SUMPRODUCT($AA$2:$AA87,'12 HR Ia 0.05'!$H$63:$H$148)</f>
        <v>#VALUE!</v>
      </c>
      <c r="T88" s="98">
        <v>7.0833333333304997</v>
      </c>
      <c r="U88" t="e">
        <f ca="1">SUMPRODUCT($AA$2:$AA87,'24 HR Ia 0.05'!$H$207:$H$292)</f>
        <v>#VALUE!</v>
      </c>
      <c r="V88" s="98">
        <v>7.0833333333304997</v>
      </c>
      <c r="W88" t="e">
        <f>SUMPRODUCT($AA63:$AA87,'2 HR Ia 0.2'!$H$4:$H$28)</f>
        <v>#REF!</v>
      </c>
      <c r="X88" s="98">
        <v>7.0833333333304997</v>
      </c>
      <c r="Y88" t="e">
        <f>SUMPRODUCT($AA63:$AA87,'2 HR Ia 0.05'!$H$4:$H$28)</f>
        <v>#REF!</v>
      </c>
      <c r="Z88" s="98">
        <v>7.2499999999971001</v>
      </c>
      <c r="AA88">
        <f t="shared" si="5"/>
        <v>0</v>
      </c>
      <c r="AB88" t="e">
        <f t="shared" si="4"/>
        <v>#N/A</v>
      </c>
    </row>
    <row r="89" spans="6:28">
      <c r="F89" s="98">
        <v>7.1666666666637999</v>
      </c>
      <c r="G89" t="e">
        <f ca="1">SUMPRODUCT($AA52:$AA88,'3 HR Ia 0.2'!$H$4:$H$40)</f>
        <v>#VALUE!</v>
      </c>
      <c r="H89" s="98">
        <v>7.1666666666637999</v>
      </c>
      <c r="I89" t="e">
        <f ca="1">SUMPRODUCT($AA16:$AA88,'Ia 0.2'!$H$4:$H$76)</f>
        <v>#VALUE!</v>
      </c>
      <c r="J89" s="98">
        <v>7.1666666666637999</v>
      </c>
      <c r="K89" t="e">
        <f ca="1">SUMPRODUCT($AA$2:$AA88,'12 HR Ia 0.2'!$H$62:$H$148)</f>
        <v>#VALUE!</v>
      </c>
      <c r="L89" s="98">
        <v>7.1666666666637999</v>
      </c>
      <c r="M89" t="e">
        <f ca="1">SUMPRODUCT($AA$2:AA88,'24 HR Ia 0.2'!$H$206:$H$292)</f>
        <v>#VALUE!</v>
      </c>
      <c r="N89" s="98">
        <v>7.1666666666637999</v>
      </c>
      <c r="O89" t="e">
        <f ca="1">SUMPRODUCT($AA52:$AA88,'3 HR Ia 0.05'!$H$4:$H$40)</f>
        <v>#VALUE!</v>
      </c>
      <c r="P89" s="98">
        <v>7.1666666666637999</v>
      </c>
      <c r="Q89" t="e">
        <f ca="1">SUMPRODUCT($AA16:$AA88,'Ia 0.05'!$H$4:$H$76)</f>
        <v>#VALUE!</v>
      </c>
      <c r="R89" s="98">
        <v>7.1666666666637999</v>
      </c>
      <c r="S89" t="e">
        <f ca="1">SUMPRODUCT($AA$2:$AA88,'12 HR Ia 0.05'!$H$62:$H$148)</f>
        <v>#VALUE!</v>
      </c>
      <c r="T89" s="98">
        <v>7.1666666666637999</v>
      </c>
      <c r="U89" t="e">
        <f ca="1">SUMPRODUCT($AA$2:$AA88,'24 HR Ia 0.05'!$H$206:$H$292)</f>
        <v>#VALUE!</v>
      </c>
      <c r="V89" s="98">
        <v>7.1666666666637999</v>
      </c>
      <c r="W89" t="e">
        <f>SUMPRODUCT($AA64:$AA88,'2 HR Ia 0.2'!$H$4:$H$28)</f>
        <v>#REF!</v>
      </c>
      <c r="X89" s="98">
        <v>7.1666666666637999</v>
      </c>
      <c r="Y89" t="e">
        <f>SUMPRODUCT($AA64:$AA88,'2 HR Ia 0.05'!$H$4:$H$28)</f>
        <v>#REF!</v>
      </c>
      <c r="Z89" s="98">
        <v>7.3333333333304003</v>
      </c>
      <c r="AA89">
        <f t="shared" si="5"/>
        <v>0</v>
      </c>
      <c r="AB89" t="e">
        <f t="shared" si="4"/>
        <v>#N/A</v>
      </c>
    </row>
    <row r="90" spans="6:28">
      <c r="F90" s="98">
        <v>7.2499999999971001</v>
      </c>
      <c r="G90" t="e">
        <f ca="1">SUMPRODUCT($AA53:$AA89,'3 HR Ia 0.2'!$H$4:$H$40)</f>
        <v>#VALUE!</v>
      </c>
      <c r="H90" s="98">
        <v>7.2499999999971001</v>
      </c>
      <c r="I90" t="e">
        <f ca="1">SUMPRODUCT($AA17:$AA89,'Ia 0.2'!$H$4:$H$76)</f>
        <v>#VALUE!</v>
      </c>
      <c r="J90" s="98">
        <v>7.2499999999971001</v>
      </c>
      <c r="K90" t="e">
        <f ca="1">SUMPRODUCT($AA$2:$AA89,'12 HR Ia 0.2'!$H$61:$H$148)</f>
        <v>#VALUE!</v>
      </c>
      <c r="L90" s="98">
        <v>7.2499999999971001</v>
      </c>
      <c r="M90" t="e">
        <f ca="1">SUMPRODUCT($AA$2:AA89,'24 HR Ia 0.2'!$H$205:$H$292)</f>
        <v>#VALUE!</v>
      </c>
      <c r="N90" s="98">
        <v>7.2499999999971001</v>
      </c>
      <c r="O90" t="e">
        <f ca="1">SUMPRODUCT($AA53:$AA89,'3 HR Ia 0.05'!$H$4:$H$40)</f>
        <v>#VALUE!</v>
      </c>
      <c r="P90" s="98">
        <v>7.2499999999971001</v>
      </c>
      <c r="Q90" t="e">
        <f ca="1">SUMPRODUCT($AA17:$AA89,'Ia 0.05'!$H$4:$H$76)</f>
        <v>#VALUE!</v>
      </c>
      <c r="R90" s="98">
        <v>7.2499999999971001</v>
      </c>
      <c r="S90" t="e">
        <f ca="1">SUMPRODUCT($AA$2:$AA89,'12 HR Ia 0.05'!$H$61:$H$148)</f>
        <v>#VALUE!</v>
      </c>
      <c r="T90" s="98">
        <v>7.2499999999971001</v>
      </c>
      <c r="U90" t="e">
        <f ca="1">SUMPRODUCT($AA$2:$AA89,'24 HR Ia 0.05'!$H$205:$H$292)</f>
        <v>#VALUE!</v>
      </c>
      <c r="V90" s="98">
        <v>7.2499999999971001</v>
      </c>
      <c r="W90" t="e">
        <f>SUMPRODUCT($AA65:$AA89,'2 HR Ia 0.2'!$H$4:$H$28)</f>
        <v>#REF!</v>
      </c>
      <c r="X90" s="98">
        <v>7.2499999999971001</v>
      </c>
      <c r="Y90" t="e">
        <f>SUMPRODUCT($AA65:$AA89,'2 HR Ia 0.05'!$H$4:$H$28)</f>
        <v>#REF!</v>
      </c>
      <c r="Z90" s="98">
        <v>7.4166666666636996</v>
      </c>
      <c r="AA90">
        <f t="shared" si="5"/>
        <v>0</v>
      </c>
      <c r="AB90" t="e">
        <f t="shared" si="4"/>
        <v>#N/A</v>
      </c>
    </row>
    <row r="91" spans="6:28">
      <c r="F91" s="98">
        <v>7.3333333333304003</v>
      </c>
      <c r="G91" t="e">
        <f ca="1">SUMPRODUCT($AA54:$AA90,'3 HR Ia 0.2'!$H$4:$H$40)</f>
        <v>#VALUE!</v>
      </c>
      <c r="H91" s="98">
        <v>7.3333333333304003</v>
      </c>
      <c r="I91" t="e">
        <f ca="1">SUMPRODUCT($AA18:$AA90,'Ia 0.2'!$H$4:$H$76)</f>
        <v>#VALUE!</v>
      </c>
      <c r="J91" s="98">
        <v>7.3333333333304003</v>
      </c>
      <c r="K91" t="e">
        <f ca="1">SUMPRODUCT($AA$2:$AA90,'12 HR Ia 0.2'!$H$60:$H$148)</f>
        <v>#VALUE!</v>
      </c>
      <c r="L91" s="98">
        <v>7.3333333333304003</v>
      </c>
      <c r="M91" t="e">
        <f ca="1">SUMPRODUCT($AA$2:AA90,'24 HR Ia 0.2'!$H$204:$H$292)</f>
        <v>#VALUE!</v>
      </c>
      <c r="N91" s="98">
        <v>7.3333333333304003</v>
      </c>
      <c r="O91" t="e">
        <f ca="1">SUMPRODUCT($AA54:$AA90,'3 HR Ia 0.05'!$H$4:$H$40)</f>
        <v>#VALUE!</v>
      </c>
      <c r="P91" s="98">
        <v>7.3333333333304003</v>
      </c>
      <c r="Q91" t="e">
        <f ca="1">SUMPRODUCT($AA18:$AA90,'Ia 0.05'!$H$4:$H$76)</f>
        <v>#VALUE!</v>
      </c>
      <c r="R91" s="98">
        <v>7.3333333333304003</v>
      </c>
      <c r="S91" t="e">
        <f ca="1">SUMPRODUCT($AA$2:$AA90,'12 HR Ia 0.05'!$H$60:$H$148)</f>
        <v>#VALUE!</v>
      </c>
      <c r="T91" s="98">
        <v>7.3333333333304003</v>
      </c>
      <c r="U91" t="e">
        <f ca="1">SUMPRODUCT($AA$2:$AA90,'24 HR Ia 0.05'!$H$204:$H$292)</f>
        <v>#VALUE!</v>
      </c>
      <c r="V91" s="98">
        <v>7.3333333333304003</v>
      </c>
      <c r="W91" t="e">
        <f>SUMPRODUCT($AA66:$AA90,'2 HR Ia 0.2'!$H$4:$H$28)</f>
        <v>#REF!</v>
      </c>
      <c r="X91" s="98">
        <v>7.3333333333304003</v>
      </c>
      <c r="Y91" t="e">
        <f>SUMPRODUCT($AA66:$AA90,'2 HR Ia 0.05'!$H$4:$H$28)</f>
        <v>#REF!</v>
      </c>
      <c r="Z91" s="98">
        <v>7.4999999999969997</v>
      </c>
      <c r="AA91">
        <f t="shared" si="5"/>
        <v>0</v>
      </c>
      <c r="AB91" t="e">
        <f t="shared" si="4"/>
        <v>#N/A</v>
      </c>
    </row>
    <row r="92" spans="6:28">
      <c r="F92" s="98">
        <v>7.4166666666636996</v>
      </c>
      <c r="G92" t="e">
        <f ca="1">SUMPRODUCT($AA55:$AA91,'3 HR Ia 0.2'!$H$4:$H$40)</f>
        <v>#VALUE!</v>
      </c>
      <c r="H92" s="98">
        <v>7.4166666666636996</v>
      </c>
      <c r="I92" t="e">
        <f ca="1">SUMPRODUCT($AA19:$AA91,'Ia 0.2'!$H$4:$H$76)</f>
        <v>#VALUE!</v>
      </c>
      <c r="J92" s="98">
        <v>7.4166666666636996</v>
      </c>
      <c r="K92" t="e">
        <f ca="1">SUMPRODUCT($AA$2:$AA91,'12 HR Ia 0.2'!$H$59:$H$148)</f>
        <v>#VALUE!</v>
      </c>
      <c r="L92" s="98">
        <v>7.4166666666636996</v>
      </c>
      <c r="M92" t="e">
        <f ca="1">SUMPRODUCT($AA$2:AA91,'24 HR Ia 0.2'!$H$203:$H$292)</f>
        <v>#VALUE!</v>
      </c>
      <c r="N92" s="98">
        <v>7.4166666666636996</v>
      </c>
      <c r="O92" t="e">
        <f ca="1">SUMPRODUCT($AA55:$AA91,'3 HR Ia 0.05'!$H$4:$H$40)</f>
        <v>#VALUE!</v>
      </c>
      <c r="P92" s="98">
        <v>7.4166666666636996</v>
      </c>
      <c r="Q92" t="e">
        <f ca="1">SUMPRODUCT($AA19:$AA91,'Ia 0.05'!$H$4:$H$76)</f>
        <v>#VALUE!</v>
      </c>
      <c r="R92" s="98">
        <v>7.4166666666636996</v>
      </c>
      <c r="S92" t="e">
        <f ca="1">SUMPRODUCT($AA$2:$AA91,'12 HR Ia 0.05'!$H$59:$H$148)</f>
        <v>#VALUE!</v>
      </c>
      <c r="T92" s="98">
        <v>7.4166666666636996</v>
      </c>
      <c r="U92" t="e">
        <f ca="1">SUMPRODUCT($AA$2:$AA91,'24 HR Ia 0.05'!$H$203:$H$292)</f>
        <v>#VALUE!</v>
      </c>
      <c r="V92" s="98">
        <v>7.4166666666636996</v>
      </c>
      <c r="W92" t="e">
        <f>SUMPRODUCT($AA67:$AA91,'2 HR Ia 0.2'!$H$4:$H$28)</f>
        <v>#REF!</v>
      </c>
      <c r="X92" s="98">
        <v>7.4166666666636996</v>
      </c>
      <c r="Y92" t="e">
        <f>SUMPRODUCT($AA67:$AA91,'2 HR Ia 0.05'!$H$4:$H$28)</f>
        <v>#REF!</v>
      </c>
      <c r="Z92" s="98">
        <v>7.5833333333302999</v>
      </c>
      <c r="AA92">
        <f t="shared" si="5"/>
        <v>0</v>
      </c>
      <c r="AB92" t="e">
        <f t="shared" si="4"/>
        <v>#N/A</v>
      </c>
    </row>
    <row r="93" spans="6:28">
      <c r="F93" s="98">
        <v>7.4999999999969997</v>
      </c>
      <c r="G93" t="e">
        <f ca="1">SUMPRODUCT($AA56:$AA92,'3 HR Ia 0.2'!$H$4:$H$40)</f>
        <v>#VALUE!</v>
      </c>
      <c r="H93" s="98">
        <v>7.4999999999969997</v>
      </c>
      <c r="I93" t="e">
        <f ca="1">SUMPRODUCT($AA20:$AA92,'Ia 0.2'!$H$4:$H$76)</f>
        <v>#VALUE!</v>
      </c>
      <c r="J93" s="98">
        <v>7.4999999999969997</v>
      </c>
      <c r="K93" t="e">
        <f ca="1">SUMPRODUCT($AA$2:$AA92,'12 HR Ia 0.2'!$H$58:$H$148)</f>
        <v>#VALUE!</v>
      </c>
      <c r="L93" s="98">
        <v>7.4999999999969997</v>
      </c>
      <c r="M93" t="e">
        <f ca="1">SUMPRODUCT($AA$2:AA92,'24 HR Ia 0.2'!$H$202:$H$292)</f>
        <v>#VALUE!</v>
      </c>
      <c r="N93" s="98">
        <v>7.4999999999969997</v>
      </c>
      <c r="O93" t="e">
        <f ca="1">SUMPRODUCT($AA56:$AA92,'3 HR Ia 0.05'!$H$4:$H$40)</f>
        <v>#VALUE!</v>
      </c>
      <c r="P93" s="98">
        <v>7.4999999999969997</v>
      </c>
      <c r="Q93" t="e">
        <f ca="1">SUMPRODUCT($AA20:$AA92,'Ia 0.05'!$H$4:$H$76)</f>
        <v>#VALUE!</v>
      </c>
      <c r="R93" s="98">
        <v>7.4999999999969997</v>
      </c>
      <c r="S93" t="e">
        <f ca="1">SUMPRODUCT($AA$2:$AA92,'12 HR Ia 0.05'!$H$58:$H$148)</f>
        <v>#VALUE!</v>
      </c>
      <c r="T93" s="98">
        <v>7.4999999999969997</v>
      </c>
      <c r="U93" t="e">
        <f ca="1">SUMPRODUCT($AA$2:$AA92,'24 HR Ia 0.05'!$H$202:$H$292)</f>
        <v>#VALUE!</v>
      </c>
      <c r="V93" s="98">
        <v>7.4999999999969997</v>
      </c>
      <c r="W93" t="e">
        <f>SUMPRODUCT($AA68:$AA92,'2 HR Ia 0.2'!$H$4:$H$28)</f>
        <v>#REF!</v>
      </c>
      <c r="X93" s="98">
        <v>7.4999999999969997</v>
      </c>
      <c r="Y93" t="e">
        <f>SUMPRODUCT($AA68:$AA92,'2 HR Ia 0.05'!$H$4:$H$28)</f>
        <v>#REF!</v>
      </c>
      <c r="Z93" s="98">
        <v>7.6666666666636001</v>
      </c>
      <c r="AA93">
        <f t="shared" si="5"/>
        <v>0</v>
      </c>
      <c r="AB93" t="e">
        <f t="shared" si="4"/>
        <v>#N/A</v>
      </c>
    </row>
    <row r="94" spans="6:28">
      <c r="F94" s="98">
        <v>7.5833333333302999</v>
      </c>
      <c r="G94" t="e">
        <f ca="1">SUMPRODUCT($AA57:$AA93,'3 HR Ia 0.2'!$H$4:$H$40)</f>
        <v>#VALUE!</v>
      </c>
      <c r="H94" s="98">
        <v>7.5833333333302999</v>
      </c>
      <c r="I94" t="e">
        <f ca="1">SUMPRODUCT($AA21:$AA93,'Ia 0.2'!$H$4:$H$76)</f>
        <v>#VALUE!</v>
      </c>
      <c r="J94" s="98">
        <v>7.5833333333302999</v>
      </c>
      <c r="K94" t="e">
        <f ca="1">SUMPRODUCT($AA$2:$AA93,'12 HR Ia 0.2'!$H$57:$H$148)</f>
        <v>#VALUE!</v>
      </c>
      <c r="L94" s="98">
        <v>7.5833333333302999</v>
      </c>
      <c r="M94" t="e">
        <f ca="1">SUMPRODUCT($AA$2:AA93,'24 HR Ia 0.2'!$H$201:$H$292)</f>
        <v>#VALUE!</v>
      </c>
      <c r="N94" s="98">
        <v>7.5833333333302999</v>
      </c>
      <c r="O94" t="e">
        <f ca="1">SUMPRODUCT($AA57:$AA93,'3 HR Ia 0.05'!$H$4:$H$40)</f>
        <v>#VALUE!</v>
      </c>
      <c r="P94" s="98">
        <v>7.5833333333302999</v>
      </c>
      <c r="Q94" t="e">
        <f ca="1">SUMPRODUCT($AA21:$AA93,'Ia 0.05'!$H$4:$H$76)</f>
        <v>#VALUE!</v>
      </c>
      <c r="R94" s="98">
        <v>7.5833333333302999</v>
      </c>
      <c r="S94" t="e">
        <f ca="1">SUMPRODUCT($AA$2:$AA93,'12 HR Ia 0.05'!$H$57:$H$148)</f>
        <v>#VALUE!</v>
      </c>
      <c r="T94" s="98">
        <v>7.5833333333302999</v>
      </c>
      <c r="U94" t="e">
        <f ca="1">SUMPRODUCT($AA$2:$AA93,'24 HR Ia 0.05'!$H$201:$H$292)</f>
        <v>#VALUE!</v>
      </c>
      <c r="V94" s="98">
        <v>7.5833333333302999</v>
      </c>
      <c r="W94" t="e">
        <f>SUMPRODUCT($AA69:$AA93,'2 HR Ia 0.2'!$H$4:$H$28)</f>
        <v>#REF!</v>
      </c>
      <c r="X94" s="98">
        <v>7.5833333333302999</v>
      </c>
      <c r="Y94" t="e">
        <f>SUMPRODUCT($AA69:$AA93,'2 HR Ia 0.05'!$H$4:$H$28)</f>
        <v>#REF!</v>
      </c>
      <c r="Z94" s="98">
        <v>7.7499999999969003</v>
      </c>
      <c r="AA94">
        <f t="shared" si="5"/>
        <v>0</v>
      </c>
      <c r="AB94" t="e">
        <f t="shared" si="4"/>
        <v>#N/A</v>
      </c>
    </row>
    <row r="95" spans="6:28">
      <c r="F95" s="98">
        <v>7.6666666666636001</v>
      </c>
      <c r="G95" t="e">
        <f ca="1">SUMPRODUCT($AA58:$AA94,'3 HR Ia 0.2'!$H$4:$H$40)</f>
        <v>#VALUE!</v>
      </c>
      <c r="H95" s="98">
        <v>7.6666666666636001</v>
      </c>
      <c r="I95" t="e">
        <f ca="1">SUMPRODUCT($AA22:$AA94,'Ia 0.2'!$H$4:$H$76)</f>
        <v>#VALUE!</v>
      </c>
      <c r="J95" s="98">
        <v>7.6666666666636001</v>
      </c>
      <c r="K95" t="e">
        <f ca="1">SUMPRODUCT($AA$2:$AA94,'12 HR Ia 0.2'!$H$56:$H$148)</f>
        <v>#VALUE!</v>
      </c>
      <c r="L95" s="98">
        <v>7.6666666666636001</v>
      </c>
      <c r="M95" t="e">
        <f ca="1">SUMPRODUCT($AA$2:AA94,'24 HR Ia 0.2'!$H$200:$H$292)</f>
        <v>#VALUE!</v>
      </c>
      <c r="N95" s="98">
        <v>7.6666666666636001</v>
      </c>
      <c r="O95" t="e">
        <f ca="1">SUMPRODUCT($AA58:$AA94,'3 HR Ia 0.05'!$H$4:$H$40)</f>
        <v>#VALUE!</v>
      </c>
      <c r="P95" s="98">
        <v>7.6666666666636001</v>
      </c>
      <c r="Q95" t="e">
        <f ca="1">SUMPRODUCT($AA22:$AA94,'Ia 0.05'!$H$4:$H$76)</f>
        <v>#VALUE!</v>
      </c>
      <c r="R95" s="98">
        <v>7.6666666666636001</v>
      </c>
      <c r="S95" t="e">
        <f ca="1">SUMPRODUCT($AA$2:$AA94,'12 HR Ia 0.05'!$H$56:$H$148)</f>
        <v>#VALUE!</v>
      </c>
      <c r="T95" s="98">
        <v>7.6666666666636001</v>
      </c>
      <c r="U95" t="e">
        <f ca="1">SUMPRODUCT($AA$2:$AA94,'24 HR Ia 0.05'!$H$200:$H$292)</f>
        <v>#VALUE!</v>
      </c>
      <c r="V95" s="98">
        <v>7.6666666666636001</v>
      </c>
      <c r="W95" t="e">
        <f>SUMPRODUCT($AA70:$AA94,'2 HR Ia 0.2'!$H$4:$H$28)</f>
        <v>#REF!</v>
      </c>
      <c r="X95" s="98">
        <v>7.6666666666636001</v>
      </c>
      <c r="Y95" t="e">
        <f>SUMPRODUCT($AA70:$AA94,'2 HR Ia 0.05'!$H$4:$H$28)</f>
        <v>#REF!</v>
      </c>
      <c r="Z95" s="98">
        <v>7.8333333333302004</v>
      </c>
      <c r="AA95">
        <f t="shared" si="5"/>
        <v>0</v>
      </c>
      <c r="AB95" t="e">
        <f t="shared" si="4"/>
        <v>#N/A</v>
      </c>
    </row>
    <row r="96" spans="6:28">
      <c r="F96" s="98">
        <v>7.7499999999969003</v>
      </c>
      <c r="G96" t="e">
        <f ca="1">SUMPRODUCT($AA59:$AA95,'3 HR Ia 0.2'!$H$4:$H$40)</f>
        <v>#VALUE!</v>
      </c>
      <c r="H96" s="98">
        <v>7.7499999999969003</v>
      </c>
      <c r="I96" t="e">
        <f ca="1">SUMPRODUCT($AA23:$AA95,'Ia 0.2'!$H$4:$H$76)</f>
        <v>#VALUE!</v>
      </c>
      <c r="J96" s="98">
        <v>7.7499999999969003</v>
      </c>
      <c r="K96" t="e">
        <f ca="1">SUMPRODUCT($AA$2:$AA95,'12 HR Ia 0.2'!$H$55:$H$148)</f>
        <v>#VALUE!</v>
      </c>
      <c r="L96" s="98">
        <v>7.7499999999969003</v>
      </c>
      <c r="M96" t="e">
        <f ca="1">SUMPRODUCT($AA$2:AA95,'24 HR Ia 0.2'!$H$199:$H$292)</f>
        <v>#VALUE!</v>
      </c>
      <c r="N96" s="98">
        <v>7.7499999999969003</v>
      </c>
      <c r="O96" t="e">
        <f ca="1">SUMPRODUCT($AA59:$AA95,'3 HR Ia 0.05'!$H$4:$H$40)</f>
        <v>#VALUE!</v>
      </c>
      <c r="P96" s="98">
        <v>7.7499999999969003</v>
      </c>
      <c r="Q96" t="e">
        <f ca="1">SUMPRODUCT($AA23:$AA95,'Ia 0.05'!$H$4:$H$76)</f>
        <v>#VALUE!</v>
      </c>
      <c r="R96" s="98">
        <v>7.7499999999969003</v>
      </c>
      <c r="S96" t="e">
        <f ca="1">SUMPRODUCT($AA$2:$AA95,'12 HR Ia 0.05'!$H$55:$H$148)</f>
        <v>#VALUE!</v>
      </c>
      <c r="T96" s="98">
        <v>7.7499999999969003</v>
      </c>
      <c r="U96" t="e">
        <f ca="1">SUMPRODUCT($AA$2:$AA95,'24 HR Ia 0.05'!$H$199:$H$292)</f>
        <v>#VALUE!</v>
      </c>
      <c r="V96" s="98">
        <v>7.7499999999969003</v>
      </c>
      <c r="W96" t="e">
        <f>SUMPRODUCT($AA71:$AA95,'2 HR Ia 0.2'!$H$4:$H$28)</f>
        <v>#REF!</v>
      </c>
      <c r="X96" s="98">
        <v>7.7499999999969003</v>
      </c>
      <c r="Y96" t="e">
        <f>SUMPRODUCT($AA71:$AA95,'2 HR Ia 0.05'!$H$4:$H$28)</f>
        <v>#REF!</v>
      </c>
      <c r="Z96" s="98">
        <v>7.9166666666634997</v>
      </c>
      <c r="AA96">
        <f t="shared" si="5"/>
        <v>0</v>
      </c>
      <c r="AB96" t="e">
        <f t="shared" si="4"/>
        <v>#N/A</v>
      </c>
    </row>
    <row r="97" spans="6:28">
      <c r="F97" s="98">
        <v>7.8333333333302004</v>
      </c>
      <c r="G97" t="e">
        <f ca="1">SUMPRODUCT($AA60:$AA96,'3 HR Ia 0.2'!$H$4:$H$40)</f>
        <v>#VALUE!</v>
      </c>
      <c r="H97" s="98">
        <v>7.8333333333302004</v>
      </c>
      <c r="I97" t="e">
        <f ca="1">SUMPRODUCT($AA24:$AA96,'Ia 0.2'!$H$4:$H$76)</f>
        <v>#VALUE!</v>
      </c>
      <c r="J97" s="98">
        <v>7.8333333333302004</v>
      </c>
      <c r="K97" t="e">
        <f ca="1">SUMPRODUCT($AA$2:$AA96,'12 HR Ia 0.2'!$H$54:$H$148)</f>
        <v>#VALUE!</v>
      </c>
      <c r="L97" s="98">
        <v>7.8333333333302004</v>
      </c>
      <c r="M97" t="e">
        <f ca="1">SUMPRODUCT($AA$2:AA96,'24 HR Ia 0.2'!$H$198:$H$292)</f>
        <v>#VALUE!</v>
      </c>
      <c r="N97" s="98">
        <v>7.8333333333302004</v>
      </c>
      <c r="O97" t="e">
        <f ca="1">SUMPRODUCT($AA60:$AA96,'3 HR Ia 0.05'!$H$4:$H$40)</f>
        <v>#VALUE!</v>
      </c>
      <c r="P97" s="98">
        <v>7.8333333333302004</v>
      </c>
      <c r="Q97" t="e">
        <f ca="1">SUMPRODUCT($AA24:$AA96,'Ia 0.05'!$H$4:$H$76)</f>
        <v>#VALUE!</v>
      </c>
      <c r="R97" s="98">
        <v>7.8333333333302004</v>
      </c>
      <c r="S97" t="e">
        <f ca="1">SUMPRODUCT($AA$2:$AA96,'12 HR Ia 0.05'!$H$54:$H$148)</f>
        <v>#VALUE!</v>
      </c>
      <c r="T97" s="98">
        <v>7.8333333333302004</v>
      </c>
      <c r="U97" t="e">
        <f ca="1">SUMPRODUCT($AA$2:$AA96,'24 HR Ia 0.05'!$H$198:$H$292)</f>
        <v>#VALUE!</v>
      </c>
      <c r="V97" s="98">
        <v>7.8333333333302004</v>
      </c>
      <c r="W97" t="e">
        <f>SUMPRODUCT($AA72:$AA96,'2 HR Ia 0.2'!$H$4:$H$28)</f>
        <v>#REF!</v>
      </c>
      <c r="X97" s="98">
        <v>7.8333333333302004</v>
      </c>
      <c r="Y97" t="e">
        <f>SUMPRODUCT($AA72:$AA96,'2 HR Ia 0.05'!$H$4:$H$28)</f>
        <v>#REF!</v>
      </c>
      <c r="Z97" s="98">
        <v>7.9999999999967999</v>
      </c>
      <c r="AA97">
        <f t="shared" si="5"/>
        <v>0</v>
      </c>
      <c r="AB97" t="e">
        <f t="shared" si="4"/>
        <v>#N/A</v>
      </c>
    </row>
    <row r="98" spans="6:28">
      <c r="F98" s="98">
        <v>7.9166666666634997</v>
      </c>
      <c r="G98" t="e">
        <f ca="1">SUMPRODUCT($AA61:$AA97,'3 HR Ia 0.2'!$H$4:$H$40)</f>
        <v>#VALUE!</v>
      </c>
      <c r="H98" s="98">
        <v>7.9166666666634997</v>
      </c>
      <c r="I98" t="e">
        <f ca="1">SUMPRODUCT($AA25:$AA97,'Ia 0.2'!$H$4:$H$76)</f>
        <v>#VALUE!</v>
      </c>
      <c r="J98" s="98">
        <v>7.9166666666634997</v>
      </c>
      <c r="K98" t="e">
        <f ca="1">SUMPRODUCT($AA$2:$AA97,'12 HR Ia 0.2'!$H$53:$H$148)</f>
        <v>#VALUE!</v>
      </c>
      <c r="L98" s="98">
        <v>7.9166666666634997</v>
      </c>
      <c r="M98" t="e">
        <f ca="1">SUMPRODUCT($AA$2:AA97,'24 HR Ia 0.2'!$H$197:$H$292)</f>
        <v>#VALUE!</v>
      </c>
      <c r="N98" s="98">
        <v>7.9166666666634997</v>
      </c>
      <c r="O98" t="e">
        <f ca="1">SUMPRODUCT($AA61:$AA97,'3 HR Ia 0.05'!$H$4:$H$40)</f>
        <v>#VALUE!</v>
      </c>
      <c r="P98" s="98">
        <v>7.9166666666634997</v>
      </c>
      <c r="Q98" t="e">
        <f ca="1">SUMPRODUCT($AA25:$AA97,'Ia 0.05'!$H$4:$H$76)</f>
        <v>#VALUE!</v>
      </c>
      <c r="R98" s="98">
        <v>7.9166666666634997</v>
      </c>
      <c r="S98" t="e">
        <f ca="1">SUMPRODUCT($AA$2:$AA97,'12 HR Ia 0.05'!$H$53:$H$148)</f>
        <v>#VALUE!</v>
      </c>
      <c r="T98" s="98">
        <v>7.9166666666634997</v>
      </c>
      <c r="U98" t="e">
        <f ca="1">SUMPRODUCT($AA$2:$AA97,'24 HR Ia 0.05'!$H$197:$H$292)</f>
        <v>#VALUE!</v>
      </c>
      <c r="V98" s="98">
        <v>7.9166666666634997</v>
      </c>
      <c r="W98" t="e">
        <f>SUMPRODUCT($AA73:$AA97,'2 HR Ia 0.2'!$H$4:$H$28)</f>
        <v>#REF!</v>
      </c>
      <c r="X98" s="98">
        <v>7.9166666666634997</v>
      </c>
      <c r="Y98" t="e">
        <f>SUMPRODUCT($AA73:$AA97,'2 HR Ia 0.05'!$H$4:$H$28)</f>
        <v>#REF!</v>
      </c>
      <c r="Z98" s="98">
        <v>8.0833333333300992</v>
      </c>
      <c r="AA98">
        <f t="shared" si="5"/>
        <v>0</v>
      </c>
      <c r="AB98" t="e">
        <f t="shared" si="4"/>
        <v>#N/A</v>
      </c>
    </row>
    <row r="99" spans="6:28">
      <c r="F99" s="98">
        <v>7.9999999999967999</v>
      </c>
      <c r="G99" t="e">
        <f ca="1">SUMPRODUCT($AA62:$AA98,'3 HR Ia 0.2'!$H$4:$H$40)</f>
        <v>#VALUE!</v>
      </c>
      <c r="H99" s="98">
        <v>7.9999999999967999</v>
      </c>
      <c r="I99" t="e">
        <f ca="1">SUMPRODUCT($AA26:$AA98,'Ia 0.2'!$H$4:$H$76)</f>
        <v>#VALUE!</v>
      </c>
      <c r="J99" s="98">
        <v>7.9999999999967999</v>
      </c>
      <c r="K99" t="e">
        <f ca="1">SUMPRODUCT($AA$2:$AA98,'12 HR Ia 0.2'!$H$52:$H$148)</f>
        <v>#VALUE!</v>
      </c>
      <c r="L99" s="98">
        <v>7.9999999999967999</v>
      </c>
      <c r="M99" t="e">
        <f ca="1">SUMPRODUCT($AA$2:AA98,'24 HR Ia 0.2'!$H$196:$H$292)</f>
        <v>#VALUE!</v>
      </c>
      <c r="N99" s="98">
        <v>7.9999999999967999</v>
      </c>
      <c r="O99" t="e">
        <f ca="1">SUMPRODUCT($AA62:$AA98,'3 HR Ia 0.05'!$H$4:$H$40)</f>
        <v>#VALUE!</v>
      </c>
      <c r="P99" s="98">
        <v>7.9999999999967999</v>
      </c>
      <c r="Q99" t="e">
        <f ca="1">SUMPRODUCT($AA26:$AA98,'Ia 0.05'!$H$4:$H$76)</f>
        <v>#VALUE!</v>
      </c>
      <c r="R99" s="98">
        <v>7.9999999999967999</v>
      </c>
      <c r="S99" t="e">
        <f ca="1">SUMPRODUCT($AA$2:$AA98,'12 HR Ia 0.05'!$H$52:$H$148)</f>
        <v>#VALUE!</v>
      </c>
      <c r="T99" s="98">
        <v>7.9999999999967999</v>
      </c>
      <c r="U99" t="e">
        <f ca="1">SUMPRODUCT($AA$2:$AA98,'24 HR Ia 0.05'!$H$196:$H$292)</f>
        <v>#VALUE!</v>
      </c>
      <c r="V99" s="98">
        <v>7.9999999999967999</v>
      </c>
      <c r="W99" t="e">
        <f>SUMPRODUCT($AA74:$AA98,'2 HR Ia 0.2'!$H$4:$H$28)</f>
        <v>#REF!</v>
      </c>
      <c r="X99" s="98">
        <v>7.9999999999967999</v>
      </c>
      <c r="Y99" t="e">
        <f>SUMPRODUCT($AA74:$AA98,'2 HR Ia 0.05'!$H$4:$H$28)</f>
        <v>#REF!</v>
      </c>
      <c r="Z99" s="98">
        <v>8.1666666666633994</v>
      </c>
      <c r="AA99">
        <f t="shared" si="5"/>
        <v>0</v>
      </c>
      <c r="AB99" t="e">
        <f t="shared" si="4"/>
        <v>#N/A</v>
      </c>
    </row>
    <row r="100" spans="6:28">
      <c r="F100" s="98">
        <v>8.0833333333300992</v>
      </c>
      <c r="G100" t="e">
        <f ca="1">SUMPRODUCT($AA63:$AA99,'3 HR Ia 0.2'!$H$4:$H$40)</f>
        <v>#VALUE!</v>
      </c>
      <c r="H100" s="98">
        <v>8.0833333333300992</v>
      </c>
      <c r="I100" t="e">
        <f ca="1">SUMPRODUCT($AA27:$AA99,'Ia 0.2'!$H$4:$H$76)</f>
        <v>#VALUE!</v>
      </c>
      <c r="J100" s="98">
        <v>8.0833333333300992</v>
      </c>
      <c r="K100" t="e">
        <f ca="1">SUMPRODUCT($AA$2:$AA99,'12 HR Ia 0.2'!$H$51:$H$148)</f>
        <v>#VALUE!</v>
      </c>
      <c r="L100" s="98">
        <v>8.0833333333300992</v>
      </c>
      <c r="M100" t="e">
        <f ca="1">SUMPRODUCT($AA$2:AA99,'24 HR Ia 0.2'!$H$195:$H$292)</f>
        <v>#VALUE!</v>
      </c>
      <c r="N100" s="98">
        <v>8.0833333333300992</v>
      </c>
      <c r="O100" t="e">
        <f ca="1">SUMPRODUCT($AA63:$AA99,'3 HR Ia 0.05'!$H$4:$H$40)</f>
        <v>#VALUE!</v>
      </c>
      <c r="P100" s="98">
        <v>8.0833333333300992</v>
      </c>
      <c r="Q100" t="e">
        <f ca="1">SUMPRODUCT($AA27:$AA99,'Ia 0.05'!$H$4:$H$76)</f>
        <v>#VALUE!</v>
      </c>
      <c r="R100" s="98">
        <v>8.0833333333300992</v>
      </c>
      <c r="S100" t="e">
        <f ca="1">SUMPRODUCT($AA$2:$AA99,'12 HR Ia 0.05'!$H$51:$H$148)</f>
        <v>#VALUE!</v>
      </c>
      <c r="T100" s="98">
        <v>8.0833333333300992</v>
      </c>
      <c r="U100" t="e">
        <f ca="1">SUMPRODUCT($AA$2:$AA99,'24 HR Ia 0.05'!$H$195:$H$292)</f>
        <v>#VALUE!</v>
      </c>
      <c r="V100" s="98">
        <v>8.0833333333300992</v>
      </c>
      <c r="W100" t="e">
        <f>SUMPRODUCT($AA75:$AA99,'2 HR Ia 0.2'!$H$4:$H$28)</f>
        <v>#REF!</v>
      </c>
      <c r="X100" s="98">
        <v>8.0833333333300992</v>
      </c>
      <c r="Y100" t="e">
        <f>SUMPRODUCT($AA75:$AA99,'2 HR Ia 0.05'!$H$4:$H$28)</f>
        <v>#REF!</v>
      </c>
      <c r="Z100" s="98">
        <v>8.2499999999966995</v>
      </c>
      <c r="AA100">
        <f t="shared" si="5"/>
        <v>0</v>
      </c>
      <c r="AB100" t="e">
        <f t="shared" si="4"/>
        <v>#N/A</v>
      </c>
    </row>
    <row r="101" spans="6:28">
      <c r="F101" s="98">
        <v>8.1666666666633994</v>
      </c>
      <c r="G101" t="e">
        <f ca="1">SUMPRODUCT($AA64:$AA100,'3 HR Ia 0.2'!$H$4:$H$40)</f>
        <v>#VALUE!</v>
      </c>
      <c r="H101" s="98">
        <v>8.1666666666633994</v>
      </c>
      <c r="I101" t="e">
        <f ca="1">SUMPRODUCT($AA28:$AA100,'Ia 0.2'!$H$4:$H$76)</f>
        <v>#VALUE!</v>
      </c>
      <c r="J101" s="98">
        <v>8.1666666666633994</v>
      </c>
      <c r="K101" t="e">
        <f ca="1">SUMPRODUCT($AA$2:$AA100,'12 HR Ia 0.2'!$H$50:$H$148)</f>
        <v>#VALUE!</v>
      </c>
      <c r="L101" s="98">
        <v>8.1666666666633994</v>
      </c>
      <c r="M101" t="e">
        <f ca="1">SUMPRODUCT($AA$2:AA100,'24 HR Ia 0.2'!$H$194:$H$292)</f>
        <v>#VALUE!</v>
      </c>
      <c r="N101" s="98">
        <v>8.1666666666633994</v>
      </c>
      <c r="O101" t="e">
        <f ca="1">SUMPRODUCT($AA64:$AA100,'3 HR Ia 0.05'!$H$4:$H$40)</f>
        <v>#VALUE!</v>
      </c>
      <c r="P101" s="98">
        <v>8.1666666666633994</v>
      </c>
      <c r="Q101" t="e">
        <f ca="1">SUMPRODUCT($AA28:$AA100,'Ia 0.05'!$H$4:$H$76)</f>
        <v>#VALUE!</v>
      </c>
      <c r="R101" s="98">
        <v>8.1666666666633994</v>
      </c>
      <c r="S101" t="e">
        <f ca="1">SUMPRODUCT($AA$2:$AA100,'12 HR Ia 0.05'!$H$50:$H$148)</f>
        <v>#VALUE!</v>
      </c>
      <c r="T101" s="98">
        <v>8.1666666666633994</v>
      </c>
      <c r="U101" t="e">
        <f ca="1">SUMPRODUCT($AA$2:$AA100,'24 HR Ia 0.05'!$H$194:$H$292)</f>
        <v>#VALUE!</v>
      </c>
      <c r="V101" s="98">
        <v>8.1666666666633994</v>
      </c>
      <c r="W101" t="e">
        <f>SUMPRODUCT($AA76:$AA100,'2 HR Ia 0.2'!$H$4:$H$28)</f>
        <v>#REF!</v>
      </c>
      <c r="X101" s="98">
        <v>8.1666666666633994</v>
      </c>
      <c r="Y101" t="e">
        <f>SUMPRODUCT($AA76:$AA100,'2 HR Ia 0.05'!$H$4:$H$28)</f>
        <v>#REF!</v>
      </c>
      <c r="Z101" s="98">
        <v>8.3333333333299997</v>
      </c>
      <c r="AA101">
        <f t="shared" si="5"/>
        <v>0</v>
      </c>
      <c r="AB101" t="e">
        <f t="shared" si="4"/>
        <v>#N/A</v>
      </c>
    </row>
    <row r="102" spans="6:28">
      <c r="F102" s="98">
        <v>8.2499999999966995</v>
      </c>
      <c r="G102" t="e">
        <f ca="1">SUMPRODUCT($AA65:$AA101,'3 HR Ia 0.2'!$H$4:$H$40)</f>
        <v>#VALUE!</v>
      </c>
      <c r="H102" s="98">
        <v>8.2499999999966995</v>
      </c>
      <c r="I102" t="e">
        <f ca="1">SUMPRODUCT($AA29:$AA101,'Ia 0.2'!$H$4:$H$76)</f>
        <v>#VALUE!</v>
      </c>
      <c r="J102" s="98">
        <v>8.2499999999966995</v>
      </c>
      <c r="K102" t="e">
        <f ca="1">SUMPRODUCT($AA$2:$AA101,'12 HR Ia 0.2'!$H$49:$H$148)</f>
        <v>#VALUE!</v>
      </c>
      <c r="L102" s="98">
        <v>8.2499999999966995</v>
      </c>
      <c r="M102" t="e">
        <f ca="1">SUMPRODUCT($AA$2:AA101,'24 HR Ia 0.2'!$H$193:$H$292)</f>
        <v>#VALUE!</v>
      </c>
      <c r="N102" s="98">
        <v>8.2499999999966995</v>
      </c>
      <c r="O102" t="e">
        <f ca="1">SUMPRODUCT($AA65:$AA101,'3 HR Ia 0.05'!$H$4:$H$40)</f>
        <v>#VALUE!</v>
      </c>
      <c r="P102" s="98">
        <v>8.2499999999966995</v>
      </c>
      <c r="Q102" t="e">
        <f ca="1">SUMPRODUCT($AA29:$AA101,'Ia 0.05'!$H$4:$H$76)</f>
        <v>#VALUE!</v>
      </c>
      <c r="R102" s="98">
        <v>8.2499999999966995</v>
      </c>
      <c r="S102" t="e">
        <f ca="1">SUMPRODUCT($AA$2:$AA101,'12 HR Ia 0.05'!$H$49:$H$148)</f>
        <v>#VALUE!</v>
      </c>
      <c r="T102" s="98">
        <v>8.2499999999966995</v>
      </c>
      <c r="U102" t="e">
        <f ca="1">SUMPRODUCT($AA$2:$AA101,'24 HR Ia 0.05'!$H$193:$H$292)</f>
        <v>#VALUE!</v>
      </c>
      <c r="V102" s="98">
        <v>8.2499999999966995</v>
      </c>
      <c r="W102" t="e">
        <f>SUMPRODUCT($AA77:$AA101,'2 HR Ia 0.2'!$H$4:$H$28)</f>
        <v>#REF!</v>
      </c>
      <c r="X102" s="98">
        <v>8.2499999999966995</v>
      </c>
      <c r="Y102" t="e">
        <f>SUMPRODUCT($AA77:$AA101,'2 HR Ia 0.05'!$H$4:$H$28)</f>
        <v>#REF!</v>
      </c>
      <c r="Z102" s="98">
        <v>8.4166666666632999</v>
      </c>
      <c r="AA102">
        <f t="shared" si="5"/>
        <v>0</v>
      </c>
      <c r="AB102" t="e">
        <f t="shared" si="4"/>
        <v>#N/A</v>
      </c>
    </row>
    <row r="103" spans="6:28">
      <c r="F103" s="98">
        <v>8.3333333333299997</v>
      </c>
      <c r="G103" t="e">
        <f ca="1">SUMPRODUCT($AA66:$AA102,'3 HR Ia 0.2'!$H$4:$H$40)</f>
        <v>#VALUE!</v>
      </c>
      <c r="H103" s="98">
        <v>8.3333333333299997</v>
      </c>
      <c r="I103" t="e">
        <f ca="1">SUMPRODUCT($AA30:$AA102,'Ia 0.2'!$H$4:$H$76)</f>
        <v>#VALUE!</v>
      </c>
      <c r="J103" s="98">
        <v>8.3333333333299997</v>
      </c>
      <c r="K103" t="e">
        <f ca="1">SUMPRODUCT($AA$2:$AA102,'12 HR Ia 0.2'!$H$48:$H$148)</f>
        <v>#VALUE!</v>
      </c>
      <c r="L103" s="98">
        <v>8.3333333333299997</v>
      </c>
      <c r="M103" t="e">
        <f ca="1">SUMPRODUCT($AA$2:AA102,'24 HR Ia 0.2'!$H$192:$H$292)</f>
        <v>#VALUE!</v>
      </c>
      <c r="N103" s="98">
        <v>8.3333333333299997</v>
      </c>
      <c r="O103" t="e">
        <f ca="1">SUMPRODUCT($AA66:$AA102,'3 HR Ia 0.05'!$H$4:$H$40)</f>
        <v>#VALUE!</v>
      </c>
      <c r="P103" s="98">
        <v>8.3333333333299997</v>
      </c>
      <c r="Q103" t="e">
        <f ca="1">SUMPRODUCT($AA30:$AA102,'Ia 0.05'!$H$4:$H$76)</f>
        <v>#VALUE!</v>
      </c>
      <c r="R103" s="98">
        <v>8.3333333333299997</v>
      </c>
      <c r="S103" t="e">
        <f ca="1">SUMPRODUCT($AA$2:$AA102,'12 HR Ia 0.05'!$H$48:$H$148)</f>
        <v>#VALUE!</v>
      </c>
      <c r="T103" s="98">
        <v>8.3333333333299997</v>
      </c>
      <c r="U103" t="e">
        <f ca="1">SUMPRODUCT($AA$2:$AA102,'24 HR Ia 0.05'!$H$192:$H$292)</f>
        <v>#VALUE!</v>
      </c>
      <c r="V103" s="98">
        <v>8.3333333333299997</v>
      </c>
      <c r="W103" t="e">
        <f>SUMPRODUCT($AA78:$AA102,'2 HR Ia 0.2'!$H$4:$H$28)</f>
        <v>#REF!</v>
      </c>
      <c r="X103" s="98">
        <v>8.3333333333299997</v>
      </c>
      <c r="Y103" t="e">
        <f>SUMPRODUCT($AA78:$AA102,'2 HR Ia 0.05'!$H$4:$H$28)</f>
        <v>#REF!</v>
      </c>
      <c r="Z103" s="98">
        <v>8.4999999999966001</v>
      </c>
      <c r="AA103">
        <f t="shared" si="5"/>
        <v>0</v>
      </c>
      <c r="AB103" t="e">
        <f t="shared" si="4"/>
        <v>#N/A</v>
      </c>
    </row>
    <row r="104" spans="6:28">
      <c r="F104" s="98">
        <v>8.4166666666632999</v>
      </c>
      <c r="G104" t="e">
        <f ca="1">SUMPRODUCT($AA67:$AA103,'3 HR Ia 0.2'!$H$4:$H$40)</f>
        <v>#VALUE!</v>
      </c>
      <c r="H104" s="98">
        <v>8.4166666666632999</v>
      </c>
      <c r="I104" t="e">
        <f ca="1">SUMPRODUCT($AA31:$AA103,'Ia 0.2'!$H$4:$H$76)</f>
        <v>#VALUE!</v>
      </c>
      <c r="J104" s="98">
        <v>8.4166666666632999</v>
      </c>
      <c r="K104" t="e">
        <f ca="1">SUMPRODUCT($AA$2:$AA103,'12 HR Ia 0.2'!$H$47:$H$148)</f>
        <v>#VALUE!</v>
      </c>
      <c r="L104" s="98">
        <v>8.4166666666632999</v>
      </c>
      <c r="M104" t="e">
        <f ca="1">SUMPRODUCT($AA$2:AA103,'24 HR Ia 0.2'!$H$191:$H$292)</f>
        <v>#VALUE!</v>
      </c>
      <c r="N104" s="98">
        <v>8.4166666666632999</v>
      </c>
      <c r="O104" t="e">
        <f ca="1">SUMPRODUCT($AA67:$AA103,'3 HR Ia 0.05'!$H$4:$H$40)</f>
        <v>#VALUE!</v>
      </c>
      <c r="P104" s="98">
        <v>8.4166666666632999</v>
      </c>
      <c r="Q104" t="e">
        <f ca="1">SUMPRODUCT($AA31:$AA103,'Ia 0.05'!$H$4:$H$76)</f>
        <v>#VALUE!</v>
      </c>
      <c r="R104" s="98">
        <v>8.4166666666632999</v>
      </c>
      <c r="S104" t="e">
        <f ca="1">SUMPRODUCT($AA$2:$AA103,'12 HR Ia 0.05'!$H$47:$H$148)</f>
        <v>#VALUE!</v>
      </c>
      <c r="T104" s="98">
        <v>8.4166666666632999</v>
      </c>
      <c r="U104" t="e">
        <f ca="1">SUMPRODUCT($AA$2:$AA103,'24 HR Ia 0.05'!$H$191:$H$292)</f>
        <v>#VALUE!</v>
      </c>
      <c r="V104" s="98">
        <v>8.4166666666632999</v>
      </c>
      <c r="W104" t="e">
        <f>SUMPRODUCT($AA79:$AA103,'2 HR Ia 0.2'!$H$4:$H$28)</f>
        <v>#REF!</v>
      </c>
      <c r="X104" s="98">
        <v>8.4166666666632999</v>
      </c>
      <c r="Y104" t="e">
        <f>SUMPRODUCT($AA79:$AA103,'2 HR Ia 0.05'!$H$4:$H$28)</f>
        <v>#REF!</v>
      </c>
      <c r="Z104" s="98">
        <v>8.5833333333299002</v>
      </c>
      <c r="AA104">
        <f t="shared" si="5"/>
        <v>0</v>
      </c>
      <c r="AB104" t="e">
        <f t="shared" si="4"/>
        <v>#N/A</v>
      </c>
    </row>
    <row r="105" spans="6:28">
      <c r="F105" s="98">
        <v>8.4999999999966001</v>
      </c>
      <c r="G105" t="e">
        <f ca="1">SUMPRODUCT($AA68:$AA104,'3 HR Ia 0.2'!$H$4:$H$40)</f>
        <v>#VALUE!</v>
      </c>
      <c r="H105" s="98">
        <v>8.4999999999966001</v>
      </c>
      <c r="I105" t="e">
        <f ca="1">SUMPRODUCT($AA32:$AA104,'Ia 0.2'!$H$4:$H$76)</f>
        <v>#VALUE!</v>
      </c>
      <c r="J105" s="98">
        <v>8.4999999999966001</v>
      </c>
      <c r="K105" t="e">
        <f ca="1">SUMPRODUCT($AA$2:$AA104,'12 HR Ia 0.2'!$H$46:$H$148)</f>
        <v>#VALUE!</v>
      </c>
      <c r="L105" s="98">
        <v>8.4999999999966001</v>
      </c>
      <c r="M105" t="e">
        <f ca="1">SUMPRODUCT($AA$2:AA104,'24 HR Ia 0.2'!$H$190:$H$292)</f>
        <v>#VALUE!</v>
      </c>
      <c r="N105" s="98">
        <v>8.4999999999966001</v>
      </c>
      <c r="O105" t="e">
        <f ca="1">SUMPRODUCT($AA68:$AA104,'3 HR Ia 0.05'!$H$4:$H$40)</f>
        <v>#VALUE!</v>
      </c>
      <c r="P105" s="98">
        <v>8.4999999999966001</v>
      </c>
      <c r="Q105" t="e">
        <f ca="1">SUMPRODUCT($AA32:$AA104,'Ia 0.05'!$H$4:$H$76)</f>
        <v>#VALUE!</v>
      </c>
      <c r="R105" s="98">
        <v>8.4999999999966001</v>
      </c>
      <c r="S105" t="e">
        <f ca="1">SUMPRODUCT($AA$2:$AA104,'12 HR Ia 0.05'!$H$46:$H$148)</f>
        <v>#VALUE!</v>
      </c>
      <c r="T105" s="98">
        <v>8.4999999999966001</v>
      </c>
      <c r="U105" t="e">
        <f ca="1">SUMPRODUCT($AA$2:$AA104,'24 HR Ia 0.05'!$H$190:$H$292)</f>
        <v>#VALUE!</v>
      </c>
      <c r="V105" s="98">
        <v>8.4999999999966001</v>
      </c>
      <c r="W105" t="e">
        <f>SUMPRODUCT($AA80:$AA104,'2 HR Ia 0.2'!$H$4:$H$28)</f>
        <v>#REF!</v>
      </c>
      <c r="X105" s="98">
        <v>8.4999999999966001</v>
      </c>
      <c r="Y105" t="e">
        <f>SUMPRODUCT($AA80:$AA104,'2 HR Ia 0.05'!$H$4:$H$28)</f>
        <v>#REF!</v>
      </c>
      <c r="Z105" s="98">
        <v>8.6666666666632004</v>
      </c>
      <c r="AA105">
        <f t="shared" si="5"/>
        <v>0</v>
      </c>
      <c r="AB105" t="e">
        <f t="shared" si="4"/>
        <v>#N/A</v>
      </c>
    </row>
    <row r="106" spans="6:28">
      <c r="F106" s="98">
        <v>8.5833333333299002</v>
      </c>
      <c r="G106" t="e">
        <f ca="1">SUMPRODUCT($AA69:$AA105,'3 HR Ia 0.2'!$H$4:$H$40)</f>
        <v>#VALUE!</v>
      </c>
      <c r="H106" s="98">
        <v>8.5833333333299002</v>
      </c>
      <c r="I106" t="e">
        <f ca="1">SUMPRODUCT($AA33:$AA105,'Ia 0.2'!$H$4:$H$76)</f>
        <v>#VALUE!</v>
      </c>
      <c r="J106" s="98">
        <v>8.5833333333299002</v>
      </c>
      <c r="K106" t="e">
        <f ca="1">SUMPRODUCT($AA$2:$AA105,'12 HR Ia 0.2'!$H$45:$H$148)</f>
        <v>#VALUE!</v>
      </c>
      <c r="L106" s="98">
        <v>8.5833333333299002</v>
      </c>
      <c r="M106" t="e">
        <f ca="1">SUMPRODUCT($AA$2:AA105,'24 HR Ia 0.2'!$H$189:$H$292)</f>
        <v>#VALUE!</v>
      </c>
      <c r="N106" s="98">
        <v>8.5833333333299002</v>
      </c>
      <c r="O106" t="e">
        <f ca="1">SUMPRODUCT($AA69:$AA105,'3 HR Ia 0.05'!$H$4:$H$40)</f>
        <v>#VALUE!</v>
      </c>
      <c r="P106" s="98">
        <v>8.5833333333299002</v>
      </c>
      <c r="Q106" t="e">
        <f ca="1">SUMPRODUCT($AA33:$AA105,'Ia 0.05'!$H$4:$H$76)</f>
        <v>#VALUE!</v>
      </c>
      <c r="R106" s="98">
        <v>8.5833333333299002</v>
      </c>
      <c r="S106" t="e">
        <f ca="1">SUMPRODUCT($AA$2:$AA105,'12 HR Ia 0.05'!$H$45:$H$148)</f>
        <v>#VALUE!</v>
      </c>
      <c r="T106" s="98">
        <v>8.5833333333299002</v>
      </c>
      <c r="U106" t="e">
        <f ca="1">SUMPRODUCT($AA$2:$AA105,'24 HR Ia 0.05'!$H$189:$H$292)</f>
        <v>#VALUE!</v>
      </c>
      <c r="V106" s="98">
        <v>8.5833333333299002</v>
      </c>
      <c r="W106" t="e">
        <f>SUMPRODUCT($AA81:$AA105,'2 HR Ia 0.2'!$H$4:$H$28)</f>
        <v>#REF!</v>
      </c>
      <c r="X106" s="98">
        <v>8.5833333333299002</v>
      </c>
      <c r="Y106" t="e">
        <f>SUMPRODUCT($AA81:$AA105,'2 HR Ia 0.05'!$H$4:$H$28)</f>
        <v>#REF!</v>
      </c>
      <c r="Z106" s="98">
        <v>8.7499999999965006</v>
      </c>
      <c r="AA106">
        <f t="shared" si="5"/>
        <v>0</v>
      </c>
      <c r="AB106" t="e">
        <f t="shared" si="4"/>
        <v>#N/A</v>
      </c>
    </row>
    <row r="107" spans="6:28">
      <c r="F107" s="98">
        <v>8.6666666666632004</v>
      </c>
      <c r="G107" t="e">
        <f ca="1">SUMPRODUCT($AA70:$AA106,'3 HR Ia 0.2'!$H$4:$H$40)</f>
        <v>#VALUE!</v>
      </c>
      <c r="H107" s="98">
        <v>8.6666666666632004</v>
      </c>
      <c r="I107" t="e">
        <f ca="1">SUMPRODUCT($AA34:$AA106,'Ia 0.2'!$H$4:$H$76)</f>
        <v>#VALUE!</v>
      </c>
      <c r="J107" s="98">
        <v>8.6666666666632004</v>
      </c>
      <c r="K107" t="e">
        <f ca="1">SUMPRODUCT($AA$2:$AA106,'12 HR Ia 0.2'!$H$44:$H$148)</f>
        <v>#VALUE!</v>
      </c>
      <c r="L107" s="98">
        <v>8.6666666666632004</v>
      </c>
      <c r="M107" t="e">
        <f ca="1">SUMPRODUCT($AA$2:AA106,'24 HR Ia 0.2'!$H$188:$H$292)</f>
        <v>#VALUE!</v>
      </c>
      <c r="N107" s="98">
        <v>8.6666666666632004</v>
      </c>
      <c r="O107" t="e">
        <f ca="1">SUMPRODUCT($AA70:$AA106,'3 HR Ia 0.05'!$H$4:$H$40)</f>
        <v>#VALUE!</v>
      </c>
      <c r="P107" s="98">
        <v>8.6666666666632004</v>
      </c>
      <c r="Q107" t="e">
        <f ca="1">SUMPRODUCT($AA34:$AA106,'Ia 0.05'!$H$4:$H$76)</f>
        <v>#VALUE!</v>
      </c>
      <c r="R107" s="98">
        <v>8.6666666666632004</v>
      </c>
      <c r="S107" t="e">
        <f ca="1">SUMPRODUCT($AA$2:$AA106,'12 HR Ia 0.05'!$H$44:$H$148)</f>
        <v>#VALUE!</v>
      </c>
      <c r="T107" s="98">
        <v>8.6666666666632004</v>
      </c>
      <c r="U107" t="e">
        <f ca="1">SUMPRODUCT($AA$2:$AA106,'24 HR Ia 0.05'!$H$188:$H$292)</f>
        <v>#VALUE!</v>
      </c>
      <c r="V107" s="98">
        <v>8.6666666666632004</v>
      </c>
      <c r="W107" t="e">
        <f>SUMPRODUCT($AA82:$AA106,'2 HR Ia 0.2'!$H$4:$H$28)</f>
        <v>#REF!</v>
      </c>
      <c r="X107" s="98">
        <v>8.6666666666632004</v>
      </c>
      <c r="Y107" t="e">
        <f>SUMPRODUCT($AA82:$AA106,'2 HR Ia 0.05'!$H$4:$H$28)</f>
        <v>#REF!</v>
      </c>
      <c r="Z107" s="98">
        <v>8.8333333333298008</v>
      </c>
      <c r="AA107">
        <f t="shared" si="5"/>
        <v>0</v>
      </c>
      <c r="AB107" t="e">
        <f t="shared" si="4"/>
        <v>#N/A</v>
      </c>
    </row>
    <row r="108" spans="6:28">
      <c r="F108" s="98">
        <v>8.7499999999965006</v>
      </c>
      <c r="G108" t="e">
        <f ca="1">SUMPRODUCT($AA71:$AA107,'3 HR Ia 0.2'!$H$4:$H$40)</f>
        <v>#VALUE!</v>
      </c>
      <c r="H108" s="98">
        <v>8.7499999999965006</v>
      </c>
      <c r="I108" t="e">
        <f ca="1">SUMPRODUCT($AA35:$AA107,'Ia 0.2'!$H$4:$H$76)</f>
        <v>#VALUE!</v>
      </c>
      <c r="J108" s="98">
        <v>8.7499999999965006</v>
      </c>
      <c r="K108" t="e">
        <f ca="1">SUMPRODUCT($AA$2:$AA107,'12 HR Ia 0.2'!$H$43:$H$148)</f>
        <v>#VALUE!</v>
      </c>
      <c r="L108" s="98">
        <v>8.7499999999965006</v>
      </c>
      <c r="M108" t="e">
        <f ca="1">SUMPRODUCT($AA$2:AA107,'24 HR Ia 0.2'!$H$187:$H$292)</f>
        <v>#VALUE!</v>
      </c>
      <c r="N108" s="98">
        <v>8.7499999999965006</v>
      </c>
      <c r="O108" t="e">
        <f ca="1">SUMPRODUCT($AA71:$AA107,'3 HR Ia 0.05'!$H$4:$H$40)</f>
        <v>#VALUE!</v>
      </c>
      <c r="P108" s="98">
        <v>8.7499999999965006</v>
      </c>
      <c r="Q108" t="e">
        <f ca="1">SUMPRODUCT($AA35:$AA107,'Ia 0.05'!$H$4:$H$76)</f>
        <v>#VALUE!</v>
      </c>
      <c r="R108" s="98">
        <v>8.7499999999965006</v>
      </c>
      <c r="S108" t="e">
        <f ca="1">SUMPRODUCT($AA$2:$AA107,'12 HR Ia 0.05'!$H$43:$H$148)</f>
        <v>#VALUE!</v>
      </c>
      <c r="T108" s="98">
        <v>8.7499999999965006</v>
      </c>
      <c r="U108" t="e">
        <f ca="1">SUMPRODUCT($AA$2:$AA107,'24 HR Ia 0.05'!$H$187:$H$292)</f>
        <v>#VALUE!</v>
      </c>
      <c r="V108" s="98">
        <v>8.7499999999965006</v>
      </c>
      <c r="W108" t="e">
        <f>SUMPRODUCT($AA83:$AA107,'2 HR Ia 0.2'!$H$4:$H$28)</f>
        <v>#REF!</v>
      </c>
      <c r="X108" s="98">
        <v>8.7499999999965006</v>
      </c>
      <c r="Y108" t="e">
        <f>SUMPRODUCT($AA83:$AA107,'2 HR Ia 0.05'!$H$4:$H$28)</f>
        <v>#REF!</v>
      </c>
      <c r="Z108" s="98">
        <v>8.9166666666630992</v>
      </c>
      <c r="AA108">
        <f t="shared" si="5"/>
        <v>0</v>
      </c>
      <c r="AB108" t="e">
        <f t="shared" si="4"/>
        <v>#N/A</v>
      </c>
    </row>
    <row r="109" spans="6:28">
      <c r="F109" s="98">
        <v>8.8333333333298008</v>
      </c>
      <c r="G109" t="e">
        <f ca="1">SUMPRODUCT($AA72:$AA108,'3 HR Ia 0.2'!$H$4:$H$40)</f>
        <v>#VALUE!</v>
      </c>
      <c r="H109" s="98">
        <v>8.8333333333298008</v>
      </c>
      <c r="I109" t="e">
        <f ca="1">SUMPRODUCT($AA36:$AA108,'Ia 0.2'!$H$4:$H$76)</f>
        <v>#VALUE!</v>
      </c>
      <c r="J109" s="98">
        <v>8.8333333333298008</v>
      </c>
      <c r="K109" t="e">
        <f ca="1">SUMPRODUCT($AA$2:$AA108,'12 HR Ia 0.2'!$H$42:$H$148)</f>
        <v>#VALUE!</v>
      </c>
      <c r="L109" s="98">
        <v>8.8333333333298008</v>
      </c>
      <c r="M109" t="e">
        <f ca="1">SUMPRODUCT($AA$2:AA108,'24 HR Ia 0.2'!$H$186:$H$292)</f>
        <v>#VALUE!</v>
      </c>
      <c r="N109" s="98">
        <v>8.8333333333298008</v>
      </c>
      <c r="O109" t="e">
        <f ca="1">SUMPRODUCT($AA72:$AA108,'3 HR Ia 0.05'!$H$4:$H$40)</f>
        <v>#VALUE!</v>
      </c>
      <c r="P109" s="98">
        <v>8.8333333333298008</v>
      </c>
      <c r="Q109" t="e">
        <f ca="1">SUMPRODUCT($AA36:$AA108,'Ia 0.05'!$H$4:$H$76)</f>
        <v>#VALUE!</v>
      </c>
      <c r="R109" s="98">
        <v>8.8333333333298008</v>
      </c>
      <c r="S109" t="e">
        <f ca="1">SUMPRODUCT($AA$2:$AA108,'12 HR Ia 0.05'!$H$42:$H$148)</f>
        <v>#VALUE!</v>
      </c>
      <c r="T109" s="98">
        <v>8.8333333333298008</v>
      </c>
      <c r="U109" t="e">
        <f ca="1">SUMPRODUCT($AA$2:$AA108,'24 HR Ia 0.05'!$H$186:$H$292)</f>
        <v>#VALUE!</v>
      </c>
      <c r="V109" s="98">
        <v>8.8333333333298008</v>
      </c>
      <c r="W109" t="e">
        <f>SUMPRODUCT($AA84:$AA108,'2 HR Ia 0.2'!$H$4:$H$28)</f>
        <v>#REF!</v>
      </c>
      <c r="X109" s="98">
        <v>8.8333333333298008</v>
      </c>
      <c r="Y109" t="e">
        <f>SUMPRODUCT($AA84:$AA108,'2 HR Ia 0.05'!$H$4:$H$28)</f>
        <v>#REF!</v>
      </c>
      <c r="Z109" s="98">
        <v>8.9999999999963993</v>
      </c>
      <c r="AA109">
        <f t="shared" si="5"/>
        <v>0</v>
      </c>
      <c r="AB109" t="e">
        <f t="shared" si="4"/>
        <v>#N/A</v>
      </c>
    </row>
    <row r="110" spans="6:28">
      <c r="F110" s="98">
        <v>8.9166666666630992</v>
      </c>
      <c r="G110" t="e">
        <f ca="1">SUMPRODUCT($AA73:$AA109,'3 HR Ia 0.2'!$H$4:$H$40)</f>
        <v>#VALUE!</v>
      </c>
      <c r="H110" s="98">
        <v>8.9166666666630992</v>
      </c>
      <c r="I110" t="e">
        <f ca="1">SUMPRODUCT($AA37:$AA109,'Ia 0.2'!$H$4:$H$76)</f>
        <v>#VALUE!</v>
      </c>
      <c r="J110" s="98">
        <v>8.9166666666630992</v>
      </c>
      <c r="K110" t="e">
        <f ca="1">SUMPRODUCT($AA$2:$AA109,'12 HR Ia 0.2'!$H$41:$H$148)</f>
        <v>#VALUE!</v>
      </c>
      <c r="L110" s="98">
        <v>8.9166666666630992</v>
      </c>
      <c r="M110" t="e">
        <f ca="1">SUMPRODUCT($AA$2:AA109,'24 HR Ia 0.2'!$H$185:$H$292)</f>
        <v>#VALUE!</v>
      </c>
      <c r="N110" s="98">
        <v>8.9166666666630992</v>
      </c>
      <c r="O110" t="e">
        <f ca="1">SUMPRODUCT($AA73:$AA109,'3 HR Ia 0.05'!$H$4:$H$40)</f>
        <v>#VALUE!</v>
      </c>
      <c r="P110" s="98">
        <v>8.9166666666630992</v>
      </c>
      <c r="Q110" t="e">
        <f ca="1">SUMPRODUCT($AA37:$AA109,'Ia 0.05'!$H$4:$H$76)</f>
        <v>#VALUE!</v>
      </c>
      <c r="R110" s="98">
        <v>8.9166666666630992</v>
      </c>
      <c r="S110" t="e">
        <f ca="1">SUMPRODUCT($AA$2:$AA109,'12 HR Ia 0.05'!$H$41:$H$148)</f>
        <v>#VALUE!</v>
      </c>
      <c r="T110" s="98">
        <v>8.9166666666630992</v>
      </c>
      <c r="U110" t="e">
        <f ca="1">SUMPRODUCT($AA$2:$AA109,'24 HR Ia 0.05'!$H$185:$H$292)</f>
        <v>#VALUE!</v>
      </c>
      <c r="V110" s="98">
        <v>8.9166666666630992</v>
      </c>
      <c r="W110" t="e">
        <f>SUMPRODUCT($AA85:$AA109,'2 HR Ia 0.2'!$H$4:$H$28)</f>
        <v>#REF!</v>
      </c>
      <c r="X110" s="98">
        <v>8.9166666666630992</v>
      </c>
      <c r="Y110" t="e">
        <f>SUMPRODUCT($AA85:$AA109,'2 HR Ia 0.05'!$H$4:$H$28)</f>
        <v>#REF!</v>
      </c>
      <c r="Z110" s="98">
        <v>9.0833333333296995</v>
      </c>
      <c r="AA110">
        <f t="shared" si="5"/>
        <v>0</v>
      </c>
      <c r="AB110" t="e">
        <f t="shared" si="4"/>
        <v>#N/A</v>
      </c>
    </row>
    <row r="111" spans="6:28">
      <c r="F111" s="98">
        <v>8.9999999999963993</v>
      </c>
      <c r="G111" t="e">
        <f ca="1">SUMPRODUCT($AA74:$AA110,'3 HR Ia 0.2'!$H$4:$H$40)</f>
        <v>#VALUE!</v>
      </c>
      <c r="H111" s="98">
        <v>8.9999999999963993</v>
      </c>
      <c r="I111" t="e">
        <f ca="1">SUMPRODUCT($AA38:$AA110,'Ia 0.2'!$H$4:$H$76)</f>
        <v>#VALUE!</v>
      </c>
      <c r="J111" s="98">
        <v>8.9999999999963993</v>
      </c>
      <c r="K111" t="e">
        <f ca="1">SUMPRODUCT($AA$2:$AA110,'12 HR Ia 0.2'!$H$40:$H$148)</f>
        <v>#VALUE!</v>
      </c>
      <c r="L111" s="98">
        <v>8.9999999999963993</v>
      </c>
      <c r="M111" t="e">
        <f ca="1">SUMPRODUCT($AA$2:AA110,'24 HR Ia 0.2'!$H$184:$H$292)</f>
        <v>#VALUE!</v>
      </c>
      <c r="N111" s="98">
        <v>8.9999999999963993</v>
      </c>
      <c r="O111" t="e">
        <f ca="1">SUMPRODUCT($AA74:$AA110,'3 HR Ia 0.05'!$H$4:$H$40)</f>
        <v>#VALUE!</v>
      </c>
      <c r="P111" s="98">
        <v>8.9999999999963993</v>
      </c>
      <c r="Q111" t="e">
        <f ca="1">SUMPRODUCT($AA38:$AA110,'Ia 0.05'!$H$4:$H$76)</f>
        <v>#VALUE!</v>
      </c>
      <c r="R111" s="98">
        <v>8.9999999999963993</v>
      </c>
      <c r="S111" t="e">
        <f ca="1">SUMPRODUCT($AA$2:$AA110,'12 HR Ia 0.05'!$H$40:$H$148)</f>
        <v>#VALUE!</v>
      </c>
      <c r="T111" s="98">
        <v>8.9999999999963993</v>
      </c>
      <c r="U111" t="e">
        <f ca="1">SUMPRODUCT($AA$2:$AA110,'24 HR Ia 0.05'!$H$184:$H$292)</f>
        <v>#VALUE!</v>
      </c>
      <c r="V111" s="98">
        <v>8.9999999999963993</v>
      </c>
      <c r="W111" t="e">
        <f>SUMPRODUCT($AA86:$AA110,'2 HR Ia 0.2'!$H$4:$H$28)</f>
        <v>#REF!</v>
      </c>
      <c r="X111" s="98">
        <v>8.9999999999963993</v>
      </c>
      <c r="Y111" t="e">
        <f>SUMPRODUCT($AA86:$AA110,'2 HR Ia 0.05'!$H$4:$H$28)</f>
        <v>#REF!</v>
      </c>
      <c r="Z111" s="98">
        <v>9.1666666666629997</v>
      </c>
      <c r="AA111">
        <f t="shared" si="5"/>
        <v>0</v>
      </c>
      <c r="AB111" t="e">
        <f t="shared" si="4"/>
        <v>#N/A</v>
      </c>
    </row>
    <row r="112" spans="6:28">
      <c r="F112" s="98">
        <v>9.0833333333296995</v>
      </c>
      <c r="G112" t="e">
        <f ca="1">SUMPRODUCT($AA75:$AA111,'3 HR Ia 0.2'!$H$4:$H$40)</f>
        <v>#VALUE!</v>
      </c>
      <c r="H112" s="98">
        <v>9.0833333333296995</v>
      </c>
      <c r="I112" t="e">
        <f ca="1">SUMPRODUCT($AA39:$AA111,'Ia 0.2'!$H$4:$H$76)</f>
        <v>#VALUE!</v>
      </c>
      <c r="J112" s="98">
        <v>9.0833333333296995</v>
      </c>
      <c r="K112" t="e">
        <f ca="1">SUMPRODUCT($AA$2:$AA111,'12 HR Ia 0.2'!$H$39:$H$148)</f>
        <v>#VALUE!</v>
      </c>
      <c r="L112" s="98">
        <v>9.0833333333296995</v>
      </c>
      <c r="M112" t="e">
        <f ca="1">SUMPRODUCT($AA$2:AA111,'24 HR Ia 0.2'!$H$183:$H$292)</f>
        <v>#VALUE!</v>
      </c>
      <c r="N112" s="98">
        <v>9.0833333333296995</v>
      </c>
      <c r="O112" t="e">
        <f ca="1">SUMPRODUCT($AA75:$AA111,'3 HR Ia 0.05'!$H$4:$H$40)</f>
        <v>#VALUE!</v>
      </c>
      <c r="P112" s="98">
        <v>9.0833333333296995</v>
      </c>
      <c r="Q112" t="e">
        <f ca="1">SUMPRODUCT($AA39:$AA111,'Ia 0.05'!$H$4:$H$76)</f>
        <v>#VALUE!</v>
      </c>
      <c r="R112" s="98">
        <v>9.0833333333296995</v>
      </c>
      <c r="S112" t="e">
        <f ca="1">SUMPRODUCT($AA$2:$AA111,'12 HR Ia 0.05'!$H$39:$H$148)</f>
        <v>#VALUE!</v>
      </c>
      <c r="T112" s="98">
        <v>9.0833333333296995</v>
      </c>
      <c r="U112" t="e">
        <f ca="1">SUMPRODUCT($AA$2:$AA111,'24 HR Ia 0.05'!$H$183:$H$292)</f>
        <v>#VALUE!</v>
      </c>
      <c r="V112" s="98">
        <v>9.0833333333296995</v>
      </c>
      <c r="W112" t="e">
        <f>SUMPRODUCT($AA87:$AA111,'2 HR Ia 0.2'!$H$4:$H$28)</f>
        <v>#REF!</v>
      </c>
      <c r="X112" s="98">
        <v>9.0833333333296995</v>
      </c>
      <c r="Y112" t="e">
        <f>SUMPRODUCT($AA87:$AA111,'2 HR Ia 0.05'!$H$4:$H$28)</f>
        <v>#REF!</v>
      </c>
      <c r="Z112" s="98">
        <v>9.2499999999962998</v>
      </c>
      <c r="AA112">
        <f t="shared" si="5"/>
        <v>0</v>
      </c>
      <c r="AB112" t="e">
        <f t="shared" si="4"/>
        <v>#N/A</v>
      </c>
    </row>
    <row r="113" spans="6:28">
      <c r="F113" s="98">
        <v>9.1666666666629997</v>
      </c>
      <c r="G113" t="e">
        <f ca="1">SUMPRODUCT($AA76:$AA112,'3 HR Ia 0.2'!$H$4:$H$40)</f>
        <v>#VALUE!</v>
      </c>
      <c r="H113" s="98">
        <v>9.1666666666629997</v>
      </c>
      <c r="I113" t="e">
        <f ca="1">SUMPRODUCT($AA40:$AA112,'Ia 0.2'!$H$4:$H$76)</f>
        <v>#VALUE!</v>
      </c>
      <c r="J113" s="98">
        <v>9.1666666666629997</v>
      </c>
      <c r="K113" t="e">
        <f ca="1">SUMPRODUCT($AA$2:$AA112,'12 HR Ia 0.2'!$H$38:$H$148)</f>
        <v>#VALUE!</v>
      </c>
      <c r="L113" s="98">
        <v>9.1666666666629997</v>
      </c>
      <c r="M113" t="e">
        <f ca="1">SUMPRODUCT($AA$2:AA112,'24 HR Ia 0.2'!$H$182:$H$292)</f>
        <v>#VALUE!</v>
      </c>
      <c r="N113" s="98">
        <v>9.1666666666629997</v>
      </c>
      <c r="O113" t="e">
        <f ca="1">SUMPRODUCT($AA76:$AA112,'3 HR Ia 0.05'!$H$4:$H$40)</f>
        <v>#VALUE!</v>
      </c>
      <c r="P113" s="98">
        <v>9.1666666666629997</v>
      </c>
      <c r="Q113" t="e">
        <f ca="1">SUMPRODUCT($AA40:$AA112,'Ia 0.05'!$H$4:$H$76)</f>
        <v>#VALUE!</v>
      </c>
      <c r="R113" s="98">
        <v>9.1666666666629997</v>
      </c>
      <c r="S113" t="e">
        <f ca="1">SUMPRODUCT($AA$2:$AA112,'12 HR Ia 0.05'!$H$38:$H$148)</f>
        <v>#VALUE!</v>
      </c>
      <c r="T113" s="98">
        <v>9.1666666666629997</v>
      </c>
      <c r="U113" t="e">
        <f ca="1">SUMPRODUCT($AA$2:$AA112,'24 HR Ia 0.05'!$H$182:$H$292)</f>
        <v>#VALUE!</v>
      </c>
      <c r="V113" s="98">
        <v>9.1666666666629997</v>
      </c>
      <c r="W113" t="e">
        <f>SUMPRODUCT($AA88:$AA112,'2 HR Ia 0.2'!$H$4:$H$28)</f>
        <v>#REF!</v>
      </c>
      <c r="X113" s="98">
        <v>9.1666666666629997</v>
      </c>
      <c r="Y113" t="e">
        <f>SUMPRODUCT($AA88:$AA112,'2 HR Ia 0.05'!$H$4:$H$28)</f>
        <v>#REF!</v>
      </c>
      <c r="Z113" s="98">
        <v>9.3333333333296</v>
      </c>
      <c r="AA113">
        <f t="shared" si="5"/>
        <v>0</v>
      </c>
      <c r="AB113" t="e">
        <f t="shared" si="4"/>
        <v>#N/A</v>
      </c>
    </row>
    <row r="114" spans="6:28">
      <c r="F114" s="98">
        <v>9.2499999999962998</v>
      </c>
      <c r="G114" t="e">
        <f ca="1">SUMPRODUCT($AA77:$AA113,'3 HR Ia 0.2'!$H$4:$H$40)</f>
        <v>#VALUE!</v>
      </c>
      <c r="H114" s="98">
        <v>9.2499999999962998</v>
      </c>
      <c r="I114" t="e">
        <f ca="1">SUMPRODUCT($AA41:$AA113,'Ia 0.2'!$H$4:$H$76)</f>
        <v>#VALUE!</v>
      </c>
      <c r="J114" s="98">
        <v>9.2499999999962998</v>
      </c>
      <c r="K114" t="e">
        <f ca="1">SUMPRODUCT($AA$2:$AA113,'12 HR Ia 0.2'!$H$37:$H$148)</f>
        <v>#VALUE!</v>
      </c>
      <c r="L114" s="98">
        <v>9.2499999999962998</v>
      </c>
      <c r="M114" t="e">
        <f ca="1">SUMPRODUCT($AA$2:AA113,'24 HR Ia 0.2'!$H$181:$H$292)</f>
        <v>#VALUE!</v>
      </c>
      <c r="N114" s="98">
        <v>9.2499999999962998</v>
      </c>
      <c r="O114" t="e">
        <f ca="1">SUMPRODUCT($AA77:$AA113,'3 HR Ia 0.05'!$H$4:$H$40)</f>
        <v>#VALUE!</v>
      </c>
      <c r="P114" s="98">
        <v>9.2499999999962998</v>
      </c>
      <c r="Q114" t="e">
        <f ca="1">SUMPRODUCT($AA41:$AA113,'Ia 0.05'!$H$4:$H$76)</f>
        <v>#VALUE!</v>
      </c>
      <c r="R114" s="98">
        <v>9.2499999999962998</v>
      </c>
      <c r="S114" t="e">
        <f ca="1">SUMPRODUCT($AA$2:$AA113,'12 HR Ia 0.05'!$H$37:$H$148)</f>
        <v>#VALUE!</v>
      </c>
      <c r="T114" s="98">
        <v>9.2499999999962998</v>
      </c>
      <c r="U114" t="e">
        <f ca="1">SUMPRODUCT($AA$2:$AA113,'24 HR Ia 0.05'!$H$181:$H$292)</f>
        <v>#VALUE!</v>
      </c>
      <c r="V114" s="98">
        <v>9.2499999999962998</v>
      </c>
      <c r="W114" t="e">
        <f>SUMPRODUCT($AA89:$AA113,'2 HR Ia 0.2'!$H$4:$H$28)</f>
        <v>#REF!</v>
      </c>
      <c r="X114" s="98">
        <v>9.2499999999962998</v>
      </c>
      <c r="Y114" t="e">
        <f>SUMPRODUCT($AA89:$AA113,'2 HR Ia 0.05'!$H$4:$H$28)</f>
        <v>#REF!</v>
      </c>
      <c r="Z114" s="98">
        <v>9.4166666666629002</v>
      </c>
      <c r="AA114">
        <f t="shared" si="5"/>
        <v>0</v>
      </c>
      <c r="AB114" t="e">
        <f t="shared" si="4"/>
        <v>#N/A</v>
      </c>
    </row>
    <row r="115" spans="6:28">
      <c r="F115" s="98">
        <v>9.3333333333296</v>
      </c>
      <c r="G115" t="e">
        <f ca="1">SUMPRODUCT($AA78:$AA114,'3 HR Ia 0.2'!$H$4:$H$40)</f>
        <v>#VALUE!</v>
      </c>
      <c r="H115" s="98">
        <v>9.3333333333296</v>
      </c>
      <c r="I115" t="e">
        <f ca="1">SUMPRODUCT($AA42:$AA114,'Ia 0.2'!$H$4:$H$76)</f>
        <v>#VALUE!</v>
      </c>
      <c r="J115" s="98">
        <v>9.3333333333296</v>
      </c>
      <c r="K115" t="e">
        <f ca="1">SUMPRODUCT($AA$2:$AA114,'12 HR Ia 0.2'!$H$36:$H$148)</f>
        <v>#VALUE!</v>
      </c>
      <c r="L115" s="98">
        <v>9.3333333333296</v>
      </c>
      <c r="M115" t="e">
        <f ca="1">SUMPRODUCT($AA$2:AA114,'24 HR Ia 0.2'!$H$180:$H$292)</f>
        <v>#VALUE!</v>
      </c>
      <c r="N115" s="98">
        <v>9.3333333333296</v>
      </c>
      <c r="O115" t="e">
        <f ca="1">SUMPRODUCT($AA78:$AA114,'3 HR Ia 0.05'!$H$4:$H$40)</f>
        <v>#VALUE!</v>
      </c>
      <c r="P115" s="98">
        <v>9.3333333333296</v>
      </c>
      <c r="Q115" t="e">
        <f ca="1">SUMPRODUCT($AA42:$AA114,'Ia 0.05'!$H$4:$H$76)</f>
        <v>#VALUE!</v>
      </c>
      <c r="R115" s="98">
        <v>9.3333333333296</v>
      </c>
      <c r="S115" t="e">
        <f ca="1">SUMPRODUCT($AA$2:$AA114,'12 HR Ia 0.05'!$H$36:$H$148)</f>
        <v>#VALUE!</v>
      </c>
      <c r="T115" s="98">
        <v>9.3333333333296</v>
      </c>
      <c r="U115" t="e">
        <f ca="1">SUMPRODUCT($AA$2:$AA114,'24 HR Ia 0.05'!$H$180:$H$292)</f>
        <v>#VALUE!</v>
      </c>
      <c r="V115" s="98">
        <v>9.3333333333296</v>
      </c>
      <c r="W115" t="e">
        <f>SUMPRODUCT($AA90:$AA114,'2 HR Ia 0.2'!$H$4:$H$28)</f>
        <v>#REF!</v>
      </c>
      <c r="X115" s="98">
        <v>9.3333333333296</v>
      </c>
      <c r="Y115" t="e">
        <f>SUMPRODUCT($AA90:$AA114,'2 HR Ia 0.05'!$H$4:$H$28)</f>
        <v>#REF!</v>
      </c>
      <c r="Z115" s="98">
        <v>9.4999999999962004</v>
      </c>
      <c r="AA115">
        <f t="shared" si="5"/>
        <v>0</v>
      </c>
      <c r="AB115" t="e">
        <f t="shared" si="4"/>
        <v>#N/A</v>
      </c>
    </row>
    <row r="116" spans="6:28">
      <c r="F116" s="98">
        <v>9.4166666666629002</v>
      </c>
      <c r="G116" t="e">
        <f ca="1">SUMPRODUCT($AA79:$AA115,'3 HR Ia 0.2'!$H$4:$H$40)</f>
        <v>#VALUE!</v>
      </c>
      <c r="H116" s="98">
        <v>9.4166666666629002</v>
      </c>
      <c r="I116" t="e">
        <f ca="1">SUMPRODUCT($AA43:$AA115,'Ia 0.2'!$H$4:$H$76)</f>
        <v>#VALUE!</v>
      </c>
      <c r="J116" s="98">
        <v>9.4166666666629002</v>
      </c>
      <c r="K116" t="e">
        <f ca="1">SUMPRODUCT($AA$2:$AA115,'12 HR Ia 0.2'!$H$35:$H$148)</f>
        <v>#VALUE!</v>
      </c>
      <c r="L116" s="98">
        <v>9.4166666666629002</v>
      </c>
      <c r="M116" t="e">
        <f ca="1">SUMPRODUCT($AA$2:AA115,'24 HR Ia 0.2'!$H$179:$H$292)</f>
        <v>#VALUE!</v>
      </c>
      <c r="N116" s="98">
        <v>9.4166666666629002</v>
      </c>
      <c r="O116" t="e">
        <f ca="1">SUMPRODUCT($AA79:$AA115,'3 HR Ia 0.05'!$H$4:$H$40)</f>
        <v>#VALUE!</v>
      </c>
      <c r="P116" s="98">
        <v>9.4166666666629002</v>
      </c>
      <c r="Q116" t="e">
        <f ca="1">SUMPRODUCT($AA43:$AA115,'Ia 0.05'!$H$4:$H$76)</f>
        <v>#VALUE!</v>
      </c>
      <c r="R116" s="98">
        <v>9.4166666666629002</v>
      </c>
      <c r="S116" t="e">
        <f ca="1">SUMPRODUCT($AA$2:$AA115,'12 HR Ia 0.05'!$H$35:$H$148)</f>
        <v>#VALUE!</v>
      </c>
      <c r="T116" s="98">
        <v>9.4166666666629002</v>
      </c>
      <c r="U116" t="e">
        <f ca="1">SUMPRODUCT($AA$2:$AA115,'24 HR Ia 0.05'!$H$179:$H$292)</f>
        <v>#VALUE!</v>
      </c>
      <c r="V116" s="98">
        <v>9.4166666666629002</v>
      </c>
      <c r="W116" t="e">
        <f>SUMPRODUCT($AA91:$AA115,'2 HR Ia 0.2'!$H$4:$H$28)</f>
        <v>#REF!</v>
      </c>
      <c r="X116" s="98">
        <v>9.4166666666629002</v>
      </c>
      <c r="Y116" t="e">
        <f>SUMPRODUCT($AA91:$AA115,'2 HR Ia 0.05'!$H$4:$H$28)</f>
        <v>#REF!</v>
      </c>
      <c r="Z116" s="98">
        <v>9.5833333333295005</v>
      </c>
      <c r="AA116">
        <f t="shared" si="5"/>
        <v>0</v>
      </c>
      <c r="AB116" t="e">
        <f t="shared" si="4"/>
        <v>#N/A</v>
      </c>
    </row>
    <row r="117" spans="6:28">
      <c r="F117" s="98">
        <v>9.4999999999962004</v>
      </c>
      <c r="G117" t="e">
        <f ca="1">SUMPRODUCT($AA80:$AA116,'3 HR Ia 0.2'!$H$4:$H$40)</f>
        <v>#VALUE!</v>
      </c>
      <c r="H117" s="98">
        <v>9.4999999999962004</v>
      </c>
      <c r="I117" t="e">
        <f ca="1">SUMPRODUCT($AA44:$AA116,'Ia 0.2'!$H$4:$H$76)</f>
        <v>#VALUE!</v>
      </c>
      <c r="J117" s="98">
        <v>9.4999999999962004</v>
      </c>
      <c r="K117" t="e">
        <f ca="1">SUMPRODUCT($AA$2:$AA116,'12 HR Ia 0.2'!$H$34:$H$148)</f>
        <v>#VALUE!</v>
      </c>
      <c r="L117" s="98">
        <v>9.4999999999962004</v>
      </c>
      <c r="M117" t="e">
        <f ca="1">SUMPRODUCT($AA$2:AA116,'24 HR Ia 0.2'!$H$178:$H$292)</f>
        <v>#VALUE!</v>
      </c>
      <c r="N117" s="98">
        <v>9.4999999999962004</v>
      </c>
      <c r="O117" t="e">
        <f ca="1">SUMPRODUCT($AA80:$AA116,'3 HR Ia 0.05'!$H$4:$H$40)</f>
        <v>#VALUE!</v>
      </c>
      <c r="P117" s="98">
        <v>9.4999999999962004</v>
      </c>
      <c r="Q117" t="e">
        <f ca="1">SUMPRODUCT($AA44:$AA116,'Ia 0.05'!$H$4:$H$76)</f>
        <v>#VALUE!</v>
      </c>
      <c r="R117" s="98">
        <v>9.4999999999962004</v>
      </c>
      <c r="S117" t="e">
        <f ca="1">SUMPRODUCT($AA$2:$AA116,'12 HR Ia 0.05'!$H$34:$H$148)</f>
        <v>#VALUE!</v>
      </c>
      <c r="T117" s="98">
        <v>9.4999999999962004</v>
      </c>
      <c r="U117" t="e">
        <f ca="1">SUMPRODUCT($AA$2:$AA116,'24 HR Ia 0.05'!$H$178:$H$292)</f>
        <v>#VALUE!</v>
      </c>
      <c r="V117" s="98">
        <v>9.4999999999962004</v>
      </c>
      <c r="W117" t="e">
        <f>SUMPRODUCT($AA92:$AA116,'2 HR Ia 0.2'!$H$4:$H$28)</f>
        <v>#REF!</v>
      </c>
      <c r="X117" s="98">
        <v>9.4999999999962004</v>
      </c>
      <c r="Y117" t="e">
        <f>SUMPRODUCT($AA92:$AA116,'2 HR Ia 0.05'!$H$4:$H$28)</f>
        <v>#REF!</v>
      </c>
      <c r="Z117" s="98">
        <v>9.6666666666628007</v>
      </c>
      <c r="AA117">
        <f t="shared" si="5"/>
        <v>0</v>
      </c>
      <c r="AB117" t="e">
        <f t="shared" si="4"/>
        <v>#N/A</v>
      </c>
    </row>
    <row r="118" spans="6:28">
      <c r="F118" s="98">
        <v>9.5833333333295005</v>
      </c>
      <c r="G118" t="e">
        <f ca="1">SUMPRODUCT($AA81:$AA117,'3 HR Ia 0.2'!$H$4:$H$40)</f>
        <v>#VALUE!</v>
      </c>
      <c r="H118" s="98">
        <v>9.5833333333295005</v>
      </c>
      <c r="I118" t="e">
        <f ca="1">SUMPRODUCT($AA45:$AA117,'Ia 0.2'!$H$4:$H$76)</f>
        <v>#VALUE!</v>
      </c>
      <c r="J118" s="98">
        <v>9.5833333333295005</v>
      </c>
      <c r="K118" t="e">
        <f ca="1">SUMPRODUCT($AA$2:$AA117,'12 HR Ia 0.2'!$H$33:$H$148)</f>
        <v>#VALUE!</v>
      </c>
      <c r="L118" s="98">
        <v>9.5833333333295005</v>
      </c>
      <c r="M118" t="e">
        <f ca="1">SUMPRODUCT($AA$2:AA117,'24 HR Ia 0.2'!$H$177:$H$292)</f>
        <v>#VALUE!</v>
      </c>
      <c r="N118" s="98">
        <v>9.5833333333295005</v>
      </c>
      <c r="O118" t="e">
        <f ca="1">SUMPRODUCT($AA81:$AA117,'3 HR Ia 0.05'!$H$4:$H$40)</f>
        <v>#VALUE!</v>
      </c>
      <c r="P118" s="98">
        <v>9.5833333333295005</v>
      </c>
      <c r="Q118" t="e">
        <f ca="1">SUMPRODUCT($AA45:$AA117,'Ia 0.05'!$H$4:$H$76)</f>
        <v>#VALUE!</v>
      </c>
      <c r="R118" s="98">
        <v>9.5833333333295005</v>
      </c>
      <c r="S118" t="e">
        <f ca="1">SUMPRODUCT($AA$2:$AA117,'12 HR Ia 0.05'!$H$33:$H$148)</f>
        <v>#VALUE!</v>
      </c>
      <c r="T118" s="98">
        <v>9.5833333333295005</v>
      </c>
      <c r="U118" t="e">
        <f ca="1">SUMPRODUCT($AA$2:$AA117,'24 HR Ia 0.05'!$H$177:$H$292)</f>
        <v>#VALUE!</v>
      </c>
      <c r="V118" s="98">
        <v>9.5833333333295005</v>
      </c>
      <c r="W118" t="e">
        <f>SUMPRODUCT($AA93:$AA117,'2 HR Ia 0.2'!$H$4:$H$28)</f>
        <v>#REF!</v>
      </c>
      <c r="X118" s="98">
        <v>9.5833333333295005</v>
      </c>
      <c r="Y118" t="e">
        <f>SUMPRODUCT($AA93:$AA117,'2 HR Ia 0.05'!$H$4:$H$28)</f>
        <v>#REF!</v>
      </c>
      <c r="Z118" s="98">
        <v>9.7499999999960991</v>
      </c>
      <c r="AA118">
        <f t="shared" si="5"/>
        <v>0</v>
      </c>
      <c r="AB118" t="e">
        <f t="shared" si="4"/>
        <v>#N/A</v>
      </c>
    </row>
    <row r="119" spans="6:28">
      <c r="F119" s="98">
        <v>9.6666666666628007</v>
      </c>
      <c r="G119" t="e">
        <f ca="1">SUMPRODUCT($AA82:$AA118,'3 HR Ia 0.2'!$H$4:$H$40)</f>
        <v>#VALUE!</v>
      </c>
      <c r="H119" s="98">
        <v>9.6666666666628007</v>
      </c>
      <c r="I119" t="e">
        <f ca="1">SUMPRODUCT($AA46:$AA118,'Ia 0.2'!$H$4:$H$76)</f>
        <v>#VALUE!</v>
      </c>
      <c r="J119" s="98">
        <v>9.6666666666628007</v>
      </c>
      <c r="K119" t="e">
        <f ca="1">SUMPRODUCT($AA$2:$AA118,'12 HR Ia 0.2'!$H$32:$H$148)</f>
        <v>#VALUE!</v>
      </c>
      <c r="L119" s="98">
        <v>9.6666666666628007</v>
      </c>
      <c r="M119" t="e">
        <f ca="1">SUMPRODUCT($AA$2:AA118,'24 HR Ia 0.2'!$H$176:$H$292)</f>
        <v>#VALUE!</v>
      </c>
      <c r="N119" s="98">
        <v>9.6666666666628007</v>
      </c>
      <c r="O119" t="e">
        <f ca="1">SUMPRODUCT($AA82:$AA118,'3 HR Ia 0.05'!$H$4:$H$40)</f>
        <v>#VALUE!</v>
      </c>
      <c r="P119" s="98">
        <v>9.6666666666628007</v>
      </c>
      <c r="Q119" t="e">
        <f ca="1">SUMPRODUCT($AA46:$AA118,'Ia 0.05'!$H$4:$H$76)</f>
        <v>#VALUE!</v>
      </c>
      <c r="R119" s="98">
        <v>9.6666666666628007</v>
      </c>
      <c r="S119" t="e">
        <f ca="1">SUMPRODUCT($AA$2:$AA118,'12 HR Ia 0.05'!$H$32:$H$148)</f>
        <v>#VALUE!</v>
      </c>
      <c r="T119" s="98">
        <v>9.6666666666628007</v>
      </c>
      <c r="U119" t="e">
        <f ca="1">SUMPRODUCT($AA$2:$AA118,'24 HR Ia 0.05'!$H$176:$H$292)</f>
        <v>#VALUE!</v>
      </c>
      <c r="V119" s="98">
        <v>9.6666666666628007</v>
      </c>
      <c r="W119" t="e">
        <f>SUMPRODUCT($AA94:$AA118,'2 HR Ia 0.2'!$H$4:$H$28)</f>
        <v>#REF!</v>
      </c>
      <c r="X119" s="98">
        <v>9.6666666666628007</v>
      </c>
      <c r="Y119" t="e">
        <f>SUMPRODUCT($AA94:$AA118,'2 HR Ia 0.05'!$H$4:$H$28)</f>
        <v>#REF!</v>
      </c>
      <c r="Z119" s="98">
        <v>9.83333333332941</v>
      </c>
      <c r="AA119">
        <f t="shared" si="5"/>
        <v>0</v>
      </c>
      <c r="AB119" t="e">
        <f t="shared" si="4"/>
        <v>#N/A</v>
      </c>
    </row>
    <row r="120" spans="6:28">
      <c r="F120" s="98">
        <v>9.7499999999960991</v>
      </c>
      <c r="G120" t="e">
        <f ca="1">SUMPRODUCT($AA83:$AA119,'3 HR Ia 0.2'!$H$4:$H$40)</f>
        <v>#VALUE!</v>
      </c>
      <c r="H120" s="98">
        <v>9.7499999999960991</v>
      </c>
      <c r="I120" t="e">
        <f ca="1">SUMPRODUCT($AA47:$AA119,'Ia 0.2'!$H$4:$H$76)</f>
        <v>#VALUE!</v>
      </c>
      <c r="J120" s="98">
        <v>9.7499999999960991</v>
      </c>
      <c r="K120" t="e">
        <f ca="1">SUMPRODUCT($AA$2:$AA119,'12 HR Ia 0.2'!$H$31:$H$148)</f>
        <v>#VALUE!</v>
      </c>
      <c r="L120" s="98">
        <v>9.7499999999960991</v>
      </c>
      <c r="M120" t="e">
        <f ca="1">SUMPRODUCT($AA$2:AA119,'24 HR Ia 0.2'!$H$175:$H$292)</f>
        <v>#VALUE!</v>
      </c>
      <c r="N120" s="98">
        <v>9.7499999999960991</v>
      </c>
      <c r="O120" t="e">
        <f ca="1">SUMPRODUCT($AA83:$AA119,'3 HR Ia 0.05'!$H$4:$H$40)</f>
        <v>#VALUE!</v>
      </c>
      <c r="P120" s="98">
        <v>9.7499999999960991</v>
      </c>
      <c r="Q120" t="e">
        <f ca="1">SUMPRODUCT($AA47:$AA119,'Ia 0.05'!$H$4:$H$76)</f>
        <v>#VALUE!</v>
      </c>
      <c r="R120" s="98">
        <v>9.7499999999960991</v>
      </c>
      <c r="S120" t="e">
        <f ca="1">SUMPRODUCT($AA$2:$AA119,'12 HR Ia 0.05'!$H$31:$H$148)</f>
        <v>#VALUE!</v>
      </c>
      <c r="T120" s="98">
        <v>9.7499999999960991</v>
      </c>
      <c r="U120" t="e">
        <f ca="1">SUMPRODUCT($AA$2:$AA119,'24 HR Ia 0.05'!$H$175:$H$292)</f>
        <v>#VALUE!</v>
      </c>
      <c r="V120" s="98">
        <v>9.7499999999960991</v>
      </c>
      <c r="W120" t="e">
        <f>SUMPRODUCT($AA95:$AA119,'2 HR Ia 0.2'!$H$4:$H$28)</f>
        <v>#REF!</v>
      </c>
      <c r="X120" s="98">
        <v>9.7499999999960991</v>
      </c>
      <c r="Y120" t="e">
        <f>SUMPRODUCT($AA95:$AA119,'2 HR Ia 0.05'!$H$4:$H$28)</f>
        <v>#REF!</v>
      </c>
      <c r="Z120" s="98">
        <v>9.9166666666627101</v>
      </c>
      <c r="AA120">
        <f t="shared" si="5"/>
        <v>0</v>
      </c>
      <c r="AB120" t="e">
        <f t="shared" si="4"/>
        <v>#N/A</v>
      </c>
    </row>
    <row r="121" spans="6:28">
      <c r="F121" s="98">
        <v>9.8333333333293993</v>
      </c>
      <c r="G121" t="e">
        <f ca="1">SUMPRODUCT($AA84:$AA120,'3 HR Ia 0.2'!$H$4:$H$40)</f>
        <v>#VALUE!</v>
      </c>
      <c r="H121" s="98">
        <v>9.8333333333293993</v>
      </c>
      <c r="I121" t="e">
        <f ca="1">SUMPRODUCT($AA48:$AA120,'Ia 0.2'!$H$4:$H$76)</f>
        <v>#VALUE!</v>
      </c>
      <c r="J121" s="98">
        <v>9.8333333333293993</v>
      </c>
      <c r="K121" t="e">
        <f ca="1">SUMPRODUCT($AA$2:$AA120,'12 HR Ia 0.2'!$H$30:$H$148)</f>
        <v>#VALUE!</v>
      </c>
      <c r="L121" s="98">
        <v>9.8333333333293993</v>
      </c>
      <c r="M121" t="e">
        <f ca="1">SUMPRODUCT($AA$2:AA120,'24 HR Ia 0.2'!$H$174:$H$292)</f>
        <v>#VALUE!</v>
      </c>
      <c r="N121" s="98">
        <v>9.8333333333293993</v>
      </c>
      <c r="O121" t="e">
        <f ca="1">SUMPRODUCT($AA84:$AA120,'3 HR Ia 0.05'!$H$4:$H$40)</f>
        <v>#VALUE!</v>
      </c>
      <c r="P121" s="98">
        <v>9.8333333333293993</v>
      </c>
      <c r="Q121" t="e">
        <f ca="1">SUMPRODUCT($AA48:$AA120,'Ia 0.05'!$H$4:$H$76)</f>
        <v>#VALUE!</v>
      </c>
      <c r="R121" s="98">
        <v>9.8333333333293993</v>
      </c>
      <c r="S121" t="e">
        <f ca="1">SUMPRODUCT($AA$2:$AA120,'12 HR Ia 0.05'!$H$30:$H$148)</f>
        <v>#VALUE!</v>
      </c>
      <c r="T121" s="98">
        <v>9.8333333333293993</v>
      </c>
      <c r="U121" t="e">
        <f ca="1">SUMPRODUCT($AA$2:$AA120,'24 HR Ia 0.05'!$H$174:$H$292)</f>
        <v>#VALUE!</v>
      </c>
      <c r="V121" s="98">
        <v>9.8333333333293993</v>
      </c>
      <c r="W121" t="e">
        <f>SUMPRODUCT($AA96:$AA120,'2 HR Ia 0.2'!$H$4:$H$28)</f>
        <v>#REF!</v>
      </c>
      <c r="X121" s="98">
        <v>9.8333333333293993</v>
      </c>
      <c r="Y121" t="e">
        <f>SUMPRODUCT($AA96:$AA120,'2 HR Ia 0.05'!$H$4:$H$28)</f>
        <v>#REF!</v>
      </c>
      <c r="Z121" s="98">
        <v>9.9999999999960103</v>
      </c>
      <c r="AA121">
        <f t="shared" si="5"/>
        <v>0</v>
      </c>
      <c r="AB121" t="e">
        <f t="shared" si="4"/>
        <v>#N/A</v>
      </c>
    </row>
    <row r="122" spans="6:28">
      <c r="F122" s="98">
        <v>9.9166666666626995</v>
      </c>
      <c r="G122" t="e">
        <f ca="1">SUMPRODUCT($AA85:$AA121,'3 HR Ia 0.2'!$H$4:$H$40)</f>
        <v>#VALUE!</v>
      </c>
      <c r="H122" s="98">
        <v>9.9166666666626995</v>
      </c>
      <c r="I122" t="e">
        <f ca="1">SUMPRODUCT($AA49:$AA121,'Ia 0.2'!$H$4:$H$76)</f>
        <v>#VALUE!</v>
      </c>
      <c r="J122" s="98">
        <v>9.9166666666626995</v>
      </c>
      <c r="K122" t="e">
        <f ca="1">SUMPRODUCT($AA$2:$AA121,'12 HR Ia 0.2'!$H$29:$H$148)</f>
        <v>#VALUE!</v>
      </c>
      <c r="L122" s="98">
        <v>9.9166666666626995</v>
      </c>
      <c r="M122" t="e">
        <f ca="1">SUMPRODUCT($AA$2:AA121,'24 HR Ia 0.2'!$H$173:$H$292)</f>
        <v>#VALUE!</v>
      </c>
      <c r="N122" s="98">
        <v>9.9166666666626995</v>
      </c>
      <c r="O122" t="e">
        <f ca="1">SUMPRODUCT($AA85:$AA121,'3 HR Ia 0.05'!$H$4:$H$40)</f>
        <v>#VALUE!</v>
      </c>
      <c r="P122" s="98">
        <v>9.9166666666626995</v>
      </c>
      <c r="Q122" t="e">
        <f ca="1">SUMPRODUCT($AA49:$AA121,'Ia 0.05'!$H$4:$H$76)</f>
        <v>#VALUE!</v>
      </c>
      <c r="R122" s="98">
        <v>9.9166666666626995</v>
      </c>
      <c r="S122" t="e">
        <f ca="1">SUMPRODUCT($AA$2:$AA121,'12 HR Ia 0.05'!$H$29:$H$148)</f>
        <v>#VALUE!</v>
      </c>
      <c r="T122" s="98">
        <v>9.9166666666626995</v>
      </c>
      <c r="U122" t="e">
        <f ca="1">SUMPRODUCT($AA$2:$AA121,'24 HR Ia 0.05'!$H$173:$H$292)</f>
        <v>#VALUE!</v>
      </c>
      <c r="V122" s="98">
        <v>9.9166666666626995</v>
      </c>
      <c r="W122" t="e">
        <f>SUMPRODUCT($AA97:$AA121,'2 HR Ia 0.2'!$H$4:$H$28)</f>
        <v>#REF!</v>
      </c>
      <c r="X122" s="98">
        <v>9.9166666666626995</v>
      </c>
      <c r="Y122" t="e">
        <f>SUMPRODUCT($AA97:$AA121,'2 HR Ia 0.05'!$H$4:$H$28)</f>
        <v>#REF!</v>
      </c>
      <c r="Z122" s="98">
        <v>10.0833333333293</v>
      </c>
      <c r="AA122">
        <f t="shared" si="5"/>
        <v>0</v>
      </c>
      <c r="AB122" t="e">
        <f t="shared" si="4"/>
        <v>#N/A</v>
      </c>
    </row>
    <row r="123" spans="6:28">
      <c r="F123" s="98">
        <v>9.9999999999959996</v>
      </c>
      <c r="G123" t="e">
        <f ca="1">SUMPRODUCT($AA86:$AA122,'3 HR Ia 0.2'!$H$4:$H$40)</f>
        <v>#VALUE!</v>
      </c>
      <c r="H123" s="98">
        <v>9.9999999999959996</v>
      </c>
      <c r="I123" t="e">
        <f ca="1">SUMPRODUCT($AA50:$AA122,'Ia 0.2'!$H$4:$H$76)</f>
        <v>#VALUE!</v>
      </c>
      <c r="J123" s="98">
        <v>9.9999999999959996</v>
      </c>
      <c r="K123" t="e">
        <f ca="1">SUMPRODUCT($AA$2:$AA122,'12 HR Ia 0.2'!$H$28:$H$148)</f>
        <v>#VALUE!</v>
      </c>
      <c r="L123" s="98">
        <v>9.9999999999959996</v>
      </c>
      <c r="M123" t="e">
        <f ca="1">SUMPRODUCT($AA$2:AA122,'24 HR Ia 0.2'!$H$172:$H$292)</f>
        <v>#VALUE!</v>
      </c>
      <c r="N123" s="98">
        <v>9.9999999999959996</v>
      </c>
      <c r="O123" t="e">
        <f ca="1">SUMPRODUCT($AA86:$AA122,'3 HR Ia 0.05'!$H$4:$H$40)</f>
        <v>#VALUE!</v>
      </c>
      <c r="P123" s="98">
        <v>9.9999999999959996</v>
      </c>
      <c r="Q123" t="e">
        <f ca="1">SUMPRODUCT($AA50:$AA122,'Ia 0.05'!$H$4:$H$76)</f>
        <v>#VALUE!</v>
      </c>
      <c r="R123" s="98">
        <v>9.9999999999959996</v>
      </c>
      <c r="S123" t="e">
        <f ca="1">SUMPRODUCT($AA$2:$AA122,'12 HR Ia 0.05'!$H$28:$H$148)</f>
        <v>#VALUE!</v>
      </c>
      <c r="T123" s="98">
        <v>9.9999999999959996</v>
      </c>
      <c r="U123" t="e">
        <f ca="1">SUMPRODUCT($AA$2:$AA122,'24 HR Ia 0.05'!$H$172:$H$292)</f>
        <v>#VALUE!</v>
      </c>
      <c r="V123" s="98">
        <v>9.9999999999959996</v>
      </c>
      <c r="W123" t="e">
        <f>SUMPRODUCT($AA98:$AA122,'2 HR Ia 0.2'!$H$4:$H$28)</f>
        <v>#REF!</v>
      </c>
      <c r="X123" s="98">
        <v>9.9999999999959996</v>
      </c>
      <c r="Y123" t="e">
        <f>SUMPRODUCT($AA98:$AA122,'2 HR Ia 0.05'!$H$4:$H$28)</f>
        <v>#REF!</v>
      </c>
      <c r="Z123" s="98">
        <v>10.1666666666626</v>
      </c>
      <c r="AA123">
        <f t="shared" si="5"/>
        <v>0</v>
      </c>
      <c r="AB123" t="e">
        <f t="shared" si="4"/>
        <v>#N/A</v>
      </c>
    </row>
    <row r="124" spans="6:28">
      <c r="F124" s="98">
        <v>10.0833333333293</v>
      </c>
      <c r="G124" t="e">
        <f ca="1">SUMPRODUCT($AA87:$AA123,'3 HR Ia 0.2'!$H$4:$H$40)</f>
        <v>#VALUE!</v>
      </c>
      <c r="H124" s="98">
        <v>10.0833333333293</v>
      </c>
      <c r="I124" t="e">
        <f ca="1">SUMPRODUCT($AA51:$AA123,'Ia 0.2'!$H$4:$H$76)</f>
        <v>#VALUE!</v>
      </c>
      <c r="J124" s="98">
        <v>10.0833333333293</v>
      </c>
      <c r="K124" t="e">
        <f ca="1">SUMPRODUCT($AA$2:$AA123,'12 HR Ia 0.2'!$H$27:$H$148)</f>
        <v>#VALUE!</v>
      </c>
      <c r="L124" s="98">
        <v>10.0833333333293</v>
      </c>
      <c r="M124" t="e">
        <f ca="1">SUMPRODUCT($AA$2:AA123,'24 HR Ia 0.2'!$H$171:$H$292)</f>
        <v>#VALUE!</v>
      </c>
      <c r="N124" s="98">
        <v>10.0833333333293</v>
      </c>
      <c r="O124" t="e">
        <f ca="1">SUMPRODUCT($AA87:$AA123,'3 HR Ia 0.05'!$H$4:$H$40)</f>
        <v>#VALUE!</v>
      </c>
      <c r="P124" s="98">
        <v>10.0833333333293</v>
      </c>
      <c r="Q124" t="e">
        <f ca="1">SUMPRODUCT($AA51:$AA123,'Ia 0.05'!$H$4:$H$76)</f>
        <v>#VALUE!</v>
      </c>
      <c r="R124" s="98">
        <v>10.0833333333293</v>
      </c>
      <c r="S124" t="e">
        <f ca="1">SUMPRODUCT($AA$2:$AA123,'12 HR Ia 0.05'!$H$27:$H$148)</f>
        <v>#VALUE!</v>
      </c>
      <c r="T124" s="98">
        <v>10.0833333333293</v>
      </c>
      <c r="U124" t="e">
        <f ca="1">SUMPRODUCT($AA$2:$AA123,'24 HR Ia 0.05'!$H$171:$H$292)</f>
        <v>#VALUE!</v>
      </c>
      <c r="V124" s="98">
        <v>10.0833333333293</v>
      </c>
      <c r="W124" t="e">
        <f>SUMPRODUCT($AA99:$AA123,'2 HR Ia 0.2'!$H$4:$H$28)</f>
        <v>#REF!</v>
      </c>
      <c r="X124" s="98">
        <v>10.0833333333293</v>
      </c>
      <c r="Y124" t="e">
        <f>SUMPRODUCT($AA99:$AA123,'2 HR Ia 0.05'!$H$4:$H$28)</f>
        <v>#REF!</v>
      </c>
      <c r="Z124" s="98">
        <v>10.2499999999959</v>
      </c>
      <c r="AA124">
        <f t="shared" si="5"/>
        <v>0</v>
      </c>
      <c r="AB124" t="e">
        <f t="shared" si="4"/>
        <v>#N/A</v>
      </c>
    </row>
    <row r="125" spans="6:28">
      <c r="F125" s="98">
        <v>10.1666666666626</v>
      </c>
      <c r="G125" t="e">
        <f ca="1">SUMPRODUCT($AA88:$AA124,'3 HR Ia 0.2'!$H$4:$H$40)</f>
        <v>#VALUE!</v>
      </c>
      <c r="H125" s="98">
        <v>10.1666666666626</v>
      </c>
      <c r="I125" t="e">
        <f ca="1">SUMPRODUCT($AA52:$AA124,'Ia 0.2'!$H$4:$H$76)</f>
        <v>#VALUE!</v>
      </c>
      <c r="J125" s="98">
        <v>10.1666666666626</v>
      </c>
      <c r="K125" t="e">
        <f ca="1">SUMPRODUCT($AA$2:$AA124,'12 HR Ia 0.2'!$H$26:$H$148)</f>
        <v>#VALUE!</v>
      </c>
      <c r="L125" s="98">
        <v>10.1666666666626</v>
      </c>
      <c r="M125" t="e">
        <f ca="1">SUMPRODUCT($AA$2:AA124,'24 HR Ia 0.2'!$H$170:$H$292)</f>
        <v>#VALUE!</v>
      </c>
      <c r="N125" s="98">
        <v>10.1666666666626</v>
      </c>
      <c r="O125" t="e">
        <f ca="1">SUMPRODUCT($AA88:$AA124,'3 HR Ia 0.05'!$H$4:$H$40)</f>
        <v>#VALUE!</v>
      </c>
      <c r="P125" s="98">
        <v>10.1666666666626</v>
      </c>
      <c r="Q125" t="e">
        <f ca="1">SUMPRODUCT($AA52:$AA124,'Ia 0.05'!$H$4:$H$76)</f>
        <v>#VALUE!</v>
      </c>
      <c r="R125" s="98">
        <v>10.1666666666626</v>
      </c>
      <c r="S125" t="e">
        <f ca="1">SUMPRODUCT($AA$2:$AA124,'12 HR Ia 0.05'!$H$26:$H$148)</f>
        <v>#VALUE!</v>
      </c>
      <c r="T125" s="98">
        <v>10.1666666666626</v>
      </c>
      <c r="U125" t="e">
        <f ca="1">SUMPRODUCT($AA$2:$AA124,'24 HR Ia 0.05'!$H$170:$H$292)</f>
        <v>#VALUE!</v>
      </c>
      <c r="V125" s="98">
        <v>10.1666666666626</v>
      </c>
      <c r="W125" t="e">
        <f>SUMPRODUCT($AA100:$AA124,'2 HR Ia 0.2'!$H$4:$H$28)</f>
        <v>#REF!</v>
      </c>
      <c r="X125" s="98">
        <v>10.1666666666626</v>
      </c>
      <c r="Y125" t="e">
        <f>SUMPRODUCT($AA100:$AA124,'2 HR Ia 0.05'!$H$4:$H$28)</f>
        <v>#REF!</v>
      </c>
      <c r="Z125" s="98">
        <v>10.3333333333292</v>
      </c>
      <c r="AA125">
        <f t="shared" si="5"/>
        <v>0</v>
      </c>
      <c r="AB125" t="e">
        <f t="shared" si="4"/>
        <v>#N/A</v>
      </c>
    </row>
    <row r="126" spans="6:28">
      <c r="F126" s="98">
        <v>10.2499999999959</v>
      </c>
      <c r="G126" t="e">
        <f ca="1">SUMPRODUCT($AA89:$AA125,'3 HR Ia 0.2'!$H$4:$H$40)</f>
        <v>#VALUE!</v>
      </c>
      <c r="H126" s="98">
        <v>10.2499999999959</v>
      </c>
      <c r="I126" t="e">
        <f ca="1">SUMPRODUCT($AA53:$AA125,'Ia 0.2'!$H$4:$H$76)</f>
        <v>#VALUE!</v>
      </c>
      <c r="J126" s="98">
        <v>10.2499999999959</v>
      </c>
      <c r="K126" t="e">
        <f ca="1">SUMPRODUCT($AA$2:$AA125,'12 HR Ia 0.2'!$H$25:$H$148)</f>
        <v>#VALUE!</v>
      </c>
      <c r="L126" s="98">
        <v>10.2499999999959</v>
      </c>
      <c r="M126" t="e">
        <f ca="1">SUMPRODUCT($AA$2:AA125,'24 HR Ia 0.2'!$H$169:$H$292)</f>
        <v>#VALUE!</v>
      </c>
      <c r="N126" s="98">
        <v>10.2499999999959</v>
      </c>
      <c r="O126" t="e">
        <f ca="1">SUMPRODUCT($AA89:$AA125,'3 HR Ia 0.05'!$H$4:$H$40)</f>
        <v>#VALUE!</v>
      </c>
      <c r="P126" s="98">
        <v>10.2499999999959</v>
      </c>
      <c r="Q126" t="e">
        <f ca="1">SUMPRODUCT($AA53:$AA125,'Ia 0.05'!$H$4:$H$76)</f>
        <v>#VALUE!</v>
      </c>
      <c r="R126" s="98">
        <v>10.2499999999959</v>
      </c>
      <c r="S126" t="e">
        <f ca="1">SUMPRODUCT($AA$2:$AA125,'12 HR Ia 0.05'!$H$25:$H$148)</f>
        <v>#VALUE!</v>
      </c>
      <c r="T126" s="98">
        <v>10.2499999999959</v>
      </c>
      <c r="U126" t="e">
        <f ca="1">SUMPRODUCT($AA$2:$AA125,'24 HR Ia 0.05'!$H$169:$H$292)</f>
        <v>#VALUE!</v>
      </c>
      <c r="V126" s="98">
        <v>10.2499999999959</v>
      </c>
      <c r="W126" t="e">
        <f>SUMPRODUCT($AA101:$AA125,'2 HR Ia 0.2'!$H$4:$H$28)</f>
        <v>#REF!</v>
      </c>
      <c r="X126" s="98">
        <v>10.2499999999959</v>
      </c>
      <c r="Y126" t="e">
        <f>SUMPRODUCT($AA101:$AA125,'2 HR Ia 0.05'!$H$4:$H$28)</f>
        <v>#REF!</v>
      </c>
      <c r="Z126" s="98">
        <v>10.416666666662501</v>
      </c>
      <c r="AA126">
        <f t="shared" si="5"/>
        <v>0</v>
      </c>
      <c r="AB126" t="e">
        <f t="shared" si="4"/>
        <v>#N/A</v>
      </c>
    </row>
    <row r="127" spans="6:28">
      <c r="F127" s="98">
        <v>10.3333333333292</v>
      </c>
      <c r="G127" t="e">
        <f ca="1">SUMPRODUCT($AA90:$AA126,'3 HR Ia 0.2'!$H$4:$H$40)</f>
        <v>#VALUE!</v>
      </c>
      <c r="H127" s="98">
        <v>10.3333333333292</v>
      </c>
      <c r="I127" t="e">
        <f ca="1">SUMPRODUCT($AA54:$AA126,'Ia 0.2'!$H$4:$H$76)</f>
        <v>#VALUE!</v>
      </c>
      <c r="J127" s="98">
        <v>10.3333333333292</v>
      </c>
      <c r="K127" t="e">
        <f ca="1">SUMPRODUCT($AA$2:$AA126,'12 HR Ia 0.2'!$H$24:$H$148)</f>
        <v>#VALUE!</v>
      </c>
      <c r="L127" s="98">
        <v>10.3333333333292</v>
      </c>
      <c r="M127" t="e">
        <f ca="1">SUMPRODUCT($AA$2:AA126,'24 HR Ia 0.2'!$H$168:$H$292)</f>
        <v>#VALUE!</v>
      </c>
      <c r="N127" s="98">
        <v>10.3333333333292</v>
      </c>
      <c r="O127" t="e">
        <f ca="1">SUMPRODUCT($AA90:$AA126,'3 HR Ia 0.05'!$H$4:$H$40)</f>
        <v>#VALUE!</v>
      </c>
      <c r="P127" s="98">
        <v>10.3333333333292</v>
      </c>
      <c r="Q127" t="e">
        <f ca="1">SUMPRODUCT($AA54:$AA126,'Ia 0.05'!$H$4:$H$76)</f>
        <v>#VALUE!</v>
      </c>
      <c r="R127" s="98">
        <v>10.3333333333292</v>
      </c>
      <c r="S127" t="e">
        <f ca="1">SUMPRODUCT($AA$2:$AA126,'12 HR Ia 0.05'!$H$24:$H$148)</f>
        <v>#VALUE!</v>
      </c>
      <c r="T127" s="98">
        <v>10.3333333333292</v>
      </c>
      <c r="U127" t="e">
        <f ca="1">SUMPRODUCT($AA$2:$AA126,'24 HR Ia 0.05'!$H$168:$H$292)</f>
        <v>#VALUE!</v>
      </c>
      <c r="V127" s="98">
        <v>10.3333333333292</v>
      </c>
      <c r="W127" t="e">
        <f>SUMPRODUCT($AA102:$AA126,'2 HR Ia 0.2'!$H$4:$H$28)</f>
        <v>#REF!</v>
      </c>
      <c r="X127" s="98">
        <v>10.3333333333292</v>
      </c>
      <c r="Y127" t="e">
        <f>SUMPRODUCT($AA102:$AA126,'2 HR Ia 0.05'!$H$4:$H$28)</f>
        <v>#REF!</v>
      </c>
      <c r="Z127" s="98">
        <v>10.499999999995801</v>
      </c>
      <c r="AA127">
        <f t="shared" si="5"/>
        <v>0</v>
      </c>
      <c r="AB127" t="e">
        <f t="shared" si="4"/>
        <v>#N/A</v>
      </c>
    </row>
    <row r="128" spans="6:28">
      <c r="F128" s="98">
        <v>10.416666666662501</v>
      </c>
      <c r="G128" t="e">
        <f ca="1">SUMPRODUCT($AA91:$AA127,'3 HR Ia 0.2'!$H$4:$H$40)</f>
        <v>#VALUE!</v>
      </c>
      <c r="H128" s="98">
        <v>10.416666666662501</v>
      </c>
      <c r="I128" t="e">
        <f ca="1">SUMPRODUCT($AA55:$AA127,'Ia 0.2'!$H$4:$H$76)</f>
        <v>#VALUE!</v>
      </c>
      <c r="J128" s="98">
        <v>10.416666666662501</v>
      </c>
      <c r="K128" t="e">
        <f ca="1">SUMPRODUCT($AA$2:$AA127,'12 HR Ia 0.2'!$H$23:$H$148)</f>
        <v>#VALUE!</v>
      </c>
      <c r="L128" s="98">
        <v>10.416666666662501</v>
      </c>
      <c r="M128" t="e">
        <f ca="1">SUMPRODUCT($AA$2:AA127,'24 HR Ia 0.2'!$H$167:$H$292)</f>
        <v>#VALUE!</v>
      </c>
      <c r="N128" s="98">
        <v>10.416666666662501</v>
      </c>
      <c r="O128" t="e">
        <f ca="1">SUMPRODUCT($AA91:$AA127,'3 HR Ia 0.05'!$H$4:$H$40)</f>
        <v>#VALUE!</v>
      </c>
      <c r="P128" s="98">
        <v>10.416666666662501</v>
      </c>
      <c r="Q128" t="e">
        <f ca="1">SUMPRODUCT($AA55:$AA127,'Ia 0.05'!$H$4:$H$76)</f>
        <v>#VALUE!</v>
      </c>
      <c r="R128" s="98">
        <v>10.416666666662501</v>
      </c>
      <c r="S128" t="e">
        <f ca="1">SUMPRODUCT($AA$2:$AA127,'12 HR Ia 0.05'!$H$23:$H$148)</f>
        <v>#VALUE!</v>
      </c>
      <c r="T128" s="98">
        <v>10.416666666662501</v>
      </c>
      <c r="U128" t="e">
        <f ca="1">SUMPRODUCT($AA$2:$AA127,'24 HR Ia 0.05'!$H$167:$H$292)</f>
        <v>#VALUE!</v>
      </c>
      <c r="V128" s="98">
        <v>10.416666666662501</v>
      </c>
      <c r="W128" t="e">
        <f>SUMPRODUCT($AA103:$AA127,'2 HR Ia 0.2'!$H$4:$H$28)</f>
        <v>#REF!</v>
      </c>
      <c r="X128" s="98">
        <v>10.416666666662501</v>
      </c>
      <c r="Y128" t="e">
        <f>SUMPRODUCT($AA103:$AA127,'2 HR Ia 0.05'!$H$4:$H$28)</f>
        <v>#REF!</v>
      </c>
      <c r="Z128" s="98">
        <v>10.583333333329101</v>
      </c>
      <c r="AA128">
        <f t="shared" si="5"/>
        <v>0</v>
      </c>
      <c r="AB128" t="e">
        <f t="shared" si="4"/>
        <v>#N/A</v>
      </c>
    </row>
    <row r="129" spans="6:28">
      <c r="F129" s="98">
        <v>10.499999999995801</v>
      </c>
      <c r="G129" t="e">
        <f ca="1">SUMPRODUCT($AA92:$AA128,'3 HR Ia 0.2'!$H$4:$H$40)</f>
        <v>#VALUE!</v>
      </c>
      <c r="H129" s="98">
        <v>10.499999999995801</v>
      </c>
      <c r="I129" t="e">
        <f ca="1">SUMPRODUCT($AA56:$AA128,'Ia 0.2'!$H$4:$H$76)</f>
        <v>#VALUE!</v>
      </c>
      <c r="J129" s="98">
        <v>10.499999999995801</v>
      </c>
      <c r="K129" t="e">
        <f ca="1">SUMPRODUCT($AA$2:$AA128,'12 HR Ia 0.2'!$H$22:$H$148)</f>
        <v>#VALUE!</v>
      </c>
      <c r="L129" s="98">
        <v>10.499999999995801</v>
      </c>
      <c r="M129" t="e">
        <f ca="1">SUMPRODUCT($AA$2:AA128,'24 HR Ia 0.2'!$H$166:$H$292)</f>
        <v>#VALUE!</v>
      </c>
      <c r="N129" s="98">
        <v>10.499999999995801</v>
      </c>
      <c r="O129" t="e">
        <f ca="1">SUMPRODUCT($AA92:$AA128,'3 HR Ia 0.05'!$H$4:$H$40)</f>
        <v>#VALUE!</v>
      </c>
      <c r="P129" s="98">
        <v>10.499999999995801</v>
      </c>
      <c r="Q129" t="e">
        <f ca="1">SUMPRODUCT($AA56:$AA128,'Ia 0.05'!$H$4:$H$76)</f>
        <v>#VALUE!</v>
      </c>
      <c r="R129" s="98">
        <v>10.499999999995801</v>
      </c>
      <c r="S129" t="e">
        <f ca="1">SUMPRODUCT($AA$2:$AA128,'12 HR Ia 0.05'!$H$22:$H$148)</f>
        <v>#VALUE!</v>
      </c>
      <c r="T129" s="98">
        <v>10.499999999995801</v>
      </c>
      <c r="U129" t="e">
        <f ca="1">SUMPRODUCT($AA$2:$AA128,'24 HR Ia 0.05'!$H$166:$H$292)</f>
        <v>#VALUE!</v>
      </c>
      <c r="V129" s="98">
        <v>10.499999999995801</v>
      </c>
      <c r="W129" t="e">
        <f>SUMPRODUCT($AA104:$AA128,'2 HR Ia 0.2'!$H$4:$H$28)</f>
        <v>#REF!</v>
      </c>
      <c r="X129" s="98">
        <v>10.499999999995801</v>
      </c>
      <c r="Y129" t="e">
        <f>SUMPRODUCT($AA104:$AA128,'2 HR Ia 0.05'!$H$4:$H$28)</f>
        <v>#REF!</v>
      </c>
      <c r="Z129" s="98">
        <v>10.666666666662399</v>
      </c>
      <c r="AA129">
        <f t="shared" si="5"/>
        <v>0</v>
      </c>
      <c r="AB129" t="e">
        <f t="shared" si="4"/>
        <v>#N/A</v>
      </c>
    </row>
    <row r="130" spans="6:28">
      <c r="F130" s="98">
        <v>10.583333333329101</v>
      </c>
      <c r="G130" t="e">
        <f ca="1">SUMPRODUCT($AA93:$AA129,'3 HR Ia 0.2'!$H$4:$H$40)</f>
        <v>#VALUE!</v>
      </c>
      <c r="H130" s="98">
        <v>10.583333333329101</v>
      </c>
      <c r="I130" t="e">
        <f ca="1">SUMPRODUCT($AA57:$AA129,'Ia 0.2'!$H$4:$H$76)</f>
        <v>#VALUE!</v>
      </c>
      <c r="J130" s="98">
        <v>10.583333333329101</v>
      </c>
      <c r="K130" t="e">
        <f ca="1">SUMPRODUCT($AA$2:$AA129,'12 HR Ia 0.2'!$H$21:$H$148)</f>
        <v>#VALUE!</v>
      </c>
      <c r="L130" s="98">
        <v>10.583333333329101</v>
      </c>
      <c r="M130" t="e">
        <f ca="1">SUMPRODUCT($AA$2:AA129,'24 HR Ia 0.2'!$H$165:$H$292)</f>
        <v>#VALUE!</v>
      </c>
      <c r="N130" s="98">
        <v>10.583333333329101</v>
      </c>
      <c r="O130" t="e">
        <f ca="1">SUMPRODUCT($AA93:$AA129,'3 HR Ia 0.05'!$H$4:$H$40)</f>
        <v>#VALUE!</v>
      </c>
      <c r="P130" s="98">
        <v>10.583333333329101</v>
      </c>
      <c r="Q130" t="e">
        <f ca="1">SUMPRODUCT($AA57:$AA129,'Ia 0.05'!$H$4:$H$76)</f>
        <v>#VALUE!</v>
      </c>
      <c r="R130" s="98">
        <v>10.583333333329101</v>
      </c>
      <c r="S130" t="e">
        <f ca="1">SUMPRODUCT($AA$2:$AA129,'12 HR Ia 0.05'!$H$21:$H$148)</f>
        <v>#VALUE!</v>
      </c>
      <c r="T130" s="98">
        <v>10.583333333329101</v>
      </c>
      <c r="U130" t="e">
        <f ca="1">SUMPRODUCT($AA$2:$AA129,'24 HR Ia 0.05'!$H$165:$H$292)</f>
        <v>#VALUE!</v>
      </c>
      <c r="V130" s="98">
        <v>10.583333333329101</v>
      </c>
      <c r="W130" t="e">
        <f>SUMPRODUCT($AA105:$AA129,'2 HR Ia 0.2'!$H$4:$H$28)</f>
        <v>#REF!</v>
      </c>
      <c r="X130" s="98">
        <v>10.583333333329101</v>
      </c>
      <c r="Y130" t="e">
        <f>SUMPRODUCT($AA105:$AA129,'2 HR Ia 0.05'!$H$4:$H$28)</f>
        <v>#REF!</v>
      </c>
      <c r="Z130" s="98">
        <v>10.749999999995699</v>
      </c>
      <c r="AA130">
        <f t="shared" si="5"/>
        <v>0</v>
      </c>
      <c r="AB130" t="e">
        <f t="shared" ref="AB130:AB193" si="6">(INDEX($E$2:$E$34,MATCH(Z130,$C$2:$C$34,1)+1)-INDEX($E$2:$E$34,MATCH(Z130,$C$2:$C$34,1)))/(INDEX($C$2:$C$34,MATCH(Z130,$C$2:$C$34,1)+1)-INDEX($C$2:$C$34,MATCH(Z130,$C$2:$C$34,1)))*(Z130-INDEX($C$2:$C$34,MATCH(Z130,$C$2:$C$34,1)))+INDEX($E$2:$E$34,MATCH(Z130,$C$2:$C$34,1))</f>
        <v>#N/A</v>
      </c>
    </row>
    <row r="131" spans="6:28">
      <c r="F131" s="98">
        <v>10.666666666662399</v>
      </c>
      <c r="G131" t="e">
        <f ca="1">SUMPRODUCT($AA94:$AA130,'3 HR Ia 0.2'!$H$4:$H$40)</f>
        <v>#VALUE!</v>
      </c>
      <c r="H131" s="98">
        <v>10.666666666662399</v>
      </c>
      <c r="I131" t="e">
        <f ca="1">SUMPRODUCT($AA58:$AA130,'Ia 0.2'!$H$4:$H$76)</f>
        <v>#VALUE!</v>
      </c>
      <c r="J131" s="98">
        <v>10.666666666662399</v>
      </c>
      <c r="K131" t="e">
        <f ca="1">SUMPRODUCT($AA$2:$AA130,'12 HR Ia 0.2'!$H$20:$H$148)</f>
        <v>#VALUE!</v>
      </c>
      <c r="L131" s="98">
        <v>10.666666666662399</v>
      </c>
      <c r="M131" t="e">
        <f ca="1">SUMPRODUCT($AA$2:AA130,'24 HR Ia 0.2'!$H$164:$H$292)</f>
        <v>#VALUE!</v>
      </c>
      <c r="N131" s="98">
        <v>10.666666666662399</v>
      </c>
      <c r="O131" t="e">
        <f ca="1">SUMPRODUCT($AA94:$AA130,'3 HR Ia 0.05'!$H$4:$H$40)</f>
        <v>#VALUE!</v>
      </c>
      <c r="P131" s="98">
        <v>10.666666666662399</v>
      </c>
      <c r="Q131" t="e">
        <f ca="1">SUMPRODUCT($AA58:$AA130,'Ia 0.05'!$H$4:$H$76)</f>
        <v>#VALUE!</v>
      </c>
      <c r="R131" s="98">
        <v>10.666666666662399</v>
      </c>
      <c r="S131" t="e">
        <f ca="1">SUMPRODUCT($AA$2:$AA130,'12 HR Ia 0.05'!$H$20:$H$148)</f>
        <v>#VALUE!</v>
      </c>
      <c r="T131" s="98">
        <v>10.666666666662399</v>
      </c>
      <c r="U131" t="e">
        <f ca="1">SUMPRODUCT($AA$2:$AA130,'24 HR Ia 0.05'!$H$164:$H$292)</f>
        <v>#VALUE!</v>
      </c>
      <c r="V131" s="98">
        <v>10.666666666662399</v>
      </c>
      <c r="W131" t="e">
        <f>SUMPRODUCT($AA106:$AA130,'2 HR Ia 0.2'!$H$4:$H$28)</f>
        <v>#REF!</v>
      </c>
      <c r="X131" s="98">
        <v>10.666666666662399</v>
      </c>
      <c r="Y131" t="e">
        <f>SUMPRODUCT($AA106:$AA130,'2 HR Ia 0.05'!$H$4:$H$28)</f>
        <v>#REF!</v>
      </c>
      <c r="Z131" s="98">
        <v>10.833333333329</v>
      </c>
      <c r="AA131">
        <f t="shared" ref="AA131:AA194" si="7">IFERROR(AB131,0)</f>
        <v>0</v>
      </c>
      <c r="AB131" t="e">
        <f t="shared" si="6"/>
        <v>#N/A</v>
      </c>
    </row>
    <row r="132" spans="6:28">
      <c r="F132" s="98">
        <v>10.749999999995699</v>
      </c>
      <c r="G132" t="e">
        <f ca="1">SUMPRODUCT($AA95:$AA131,'3 HR Ia 0.2'!$H$4:$H$40)</f>
        <v>#VALUE!</v>
      </c>
      <c r="H132" s="98">
        <v>10.749999999995699</v>
      </c>
      <c r="I132" t="e">
        <f ca="1">SUMPRODUCT($AA59:$AA131,'Ia 0.2'!$H$4:$H$76)</f>
        <v>#VALUE!</v>
      </c>
      <c r="J132" s="98">
        <v>10.749999999995699</v>
      </c>
      <c r="K132" t="e">
        <f ca="1">SUMPRODUCT($AA$2:$AA131,'12 HR Ia 0.2'!$H$19:$H$148)</f>
        <v>#VALUE!</v>
      </c>
      <c r="L132" s="98">
        <v>10.749999999995699</v>
      </c>
      <c r="M132" t="e">
        <f ca="1">SUMPRODUCT($AA$2:AA131,'24 HR Ia 0.2'!$H$163:$H$292)</f>
        <v>#VALUE!</v>
      </c>
      <c r="N132" s="98">
        <v>10.749999999995699</v>
      </c>
      <c r="O132" t="e">
        <f ca="1">SUMPRODUCT($AA95:$AA131,'3 HR Ia 0.05'!$H$4:$H$40)</f>
        <v>#VALUE!</v>
      </c>
      <c r="P132" s="98">
        <v>10.749999999995699</v>
      </c>
      <c r="Q132" t="e">
        <f ca="1">SUMPRODUCT($AA59:$AA131,'Ia 0.05'!$H$4:$H$76)</f>
        <v>#VALUE!</v>
      </c>
      <c r="R132" s="98">
        <v>10.749999999995699</v>
      </c>
      <c r="S132" t="e">
        <f ca="1">SUMPRODUCT($AA$2:$AA131,'12 HR Ia 0.05'!$H$19:$H$148)</f>
        <v>#VALUE!</v>
      </c>
      <c r="T132" s="98">
        <v>10.749999999995699</v>
      </c>
      <c r="U132" t="e">
        <f ca="1">SUMPRODUCT($AA$2:$AA131,'24 HR Ia 0.05'!$H$163:$H$292)</f>
        <v>#VALUE!</v>
      </c>
      <c r="V132" s="98">
        <v>10.749999999995699</v>
      </c>
      <c r="W132" t="e">
        <f>SUMPRODUCT($AA107:$AA131,'2 HR Ia 0.2'!$H$4:$H$28)</f>
        <v>#REF!</v>
      </c>
      <c r="X132" s="98">
        <v>10.749999999995699</v>
      </c>
      <c r="Y132" t="e">
        <f>SUMPRODUCT($AA107:$AA131,'2 HR Ia 0.05'!$H$4:$H$28)</f>
        <v>#REF!</v>
      </c>
      <c r="Z132" s="98">
        <v>10.9166666666623</v>
      </c>
      <c r="AA132">
        <f t="shared" si="7"/>
        <v>0</v>
      </c>
      <c r="AB132" t="e">
        <f t="shared" si="6"/>
        <v>#N/A</v>
      </c>
    </row>
    <row r="133" spans="6:28">
      <c r="F133" s="98">
        <v>10.833333333329</v>
      </c>
      <c r="G133" t="e">
        <f ca="1">SUMPRODUCT($AA96:$AA132,'3 HR Ia 0.2'!$H$4:$H$40)</f>
        <v>#VALUE!</v>
      </c>
      <c r="H133" s="98">
        <v>10.833333333329</v>
      </c>
      <c r="I133" t="e">
        <f ca="1">SUMPRODUCT($AA60:$AA132,'Ia 0.2'!$H$4:$H$76)</f>
        <v>#VALUE!</v>
      </c>
      <c r="J133" s="98">
        <v>10.833333333329</v>
      </c>
      <c r="K133" t="e">
        <f ca="1">SUMPRODUCT($AA$2:$AA132,'12 HR Ia 0.2'!$H$18:$H$148)</f>
        <v>#VALUE!</v>
      </c>
      <c r="L133" s="98">
        <v>10.833333333329</v>
      </c>
      <c r="M133" t="e">
        <f ca="1">SUMPRODUCT($AA$2:AA132,'24 HR Ia 0.2'!$H$162:$H$292)</f>
        <v>#VALUE!</v>
      </c>
      <c r="N133" s="98">
        <v>10.833333333329</v>
      </c>
      <c r="O133" t="e">
        <f ca="1">SUMPRODUCT($AA96:$AA132,'3 HR Ia 0.05'!$H$4:$H$40)</f>
        <v>#VALUE!</v>
      </c>
      <c r="P133" s="98">
        <v>10.833333333329</v>
      </c>
      <c r="Q133" t="e">
        <f ca="1">SUMPRODUCT($AA60:$AA132,'Ia 0.05'!$H$4:$H$76)</f>
        <v>#VALUE!</v>
      </c>
      <c r="R133" s="98">
        <v>10.833333333329</v>
      </c>
      <c r="S133" t="e">
        <f ca="1">SUMPRODUCT($AA$2:$AA132,'12 HR Ia 0.05'!$H$18:$H$148)</f>
        <v>#VALUE!</v>
      </c>
      <c r="T133" s="98">
        <v>10.833333333329</v>
      </c>
      <c r="U133" t="e">
        <f ca="1">SUMPRODUCT($AA$2:$AA132,'24 HR Ia 0.05'!$H$162:$H$292)</f>
        <v>#VALUE!</v>
      </c>
      <c r="V133" s="98">
        <v>10.833333333329</v>
      </c>
      <c r="W133" t="e">
        <f>SUMPRODUCT($AA108:$AA132,'2 HR Ia 0.2'!$H$4:$H$28)</f>
        <v>#REF!</v>
      </c>
      <c r="X133" s="98">
        <v>10.833333333329</v>
      </c>
      <c r="Y133" t="e">
        <f>SUMPRODUCT($AA108:$AA132,'2 HR Ia 0.05'!$H$4:$H$28)</f>
        <v>#REF!</v>
      </c>
      <c r="Z133" s="98">
        <v>10.9999999999956</v>
      </c>
      <c r="AA133">
        <f t="shared" si="7"/>
        <v>0</v>
      </c>
      <c r="AB133" t="e">
        <f t="shared" si="6"/>
        <v>#N/A</v>
      </c>
    </row>
    <row r="134" spans="6:28">
      <c r="F134" s="98">
        <v>10.9166666666623</v>
      </c>
      <c r="G134" t="e">
        <f ca="1">SUMPRODUCT($AA97:$AA133,'3 HR Ia 0.2'!$H$4:$H$40)</f>
        <v>#VALUE!</v>
      </c>
      <c r="H134" s="98">
        <v>10.9166666666623</v>
      </c>
      <c r="I134" t="e">
        <f ca="1">SUMPRODUCT($AA61:$AA133,'Ia 0.2'!$H$4:$H$76)</f>
        <v>#VALUE!</v>
      </c>
      <c r="J134" s="98">
        <v>10.9166666666623</v>
      </c>
      <c r="K134" t="e">
        <f ca="1">SUMPRODUCT($AA$2:$AA133,'12 HR Ia 0.2'!$H$17:$H$148)</f>
        <v>#VALUE!</v>
      </c>
      <c r="L134" s="98">
        <v>10.9166666666623</v>
      </c>
      <c r="M134" t="e">
        <f ca="1">SUMPRODUCT($AA$2:AA133,'24 HR Ia 0.2'!$H$161:$H$292)</f>
        <v>#VALUE!</v>
      </c>
      <c r="N134" s="98">
        <v>10.9166666666623</v>
      </c>
      <c r="O134" t="e">
        <f ca="1">SUMPRODUCT($AA97:$AA133,'3 HR Ia 0.05'!$H$4:$H$40)</f>
        <v>#VALUE!</v>
      </c>
      <c r="P134" s="98">
        <v>10.9166666666623</v>
      </c>
      <c r="Q134" t="e">
        <f ca="1">SUMPRODUCT($AA61:$AA133,'Ia 0.05'!$H$4:$H$76)</f>
        <v>#VALUE!</v>
      </c>
      <c r="R134" s="98">
        <v>10.9166666666623</v>
      </c>
      <c r="S134" t="e">
        <f ca="1">SUMPRODUCT($AA$2:$AA133,'12 HR Ia 0.05'!$H$17:$H$148)</f>
        <v>#VALUE!</v>
      </c>
      <c r="T134" s="98">
        <v>10.9166666666623</v>
      </c>
      <c r="U134" t="e">
        <f ca="1">SUMPRODUCT($AA$2:$AA133,'24 HR Ia 0.05'!$H$161:$H$292)</f>
        <v>#VALUE!</v>
      </c>
      <c r="V134" s="98">
        <v>10.9166666666623</v>
      </c>
      <c r="W134" t="e">
        <f>SUMPRODUCT($AA109:$AA133,'2 HR Ia 0.2'!$H$4:$H$28)</f>
        <v>#REF!</v>
      </c>
      <c r="X134" s="98">
        <v>10.9166666666623</v>
      </c>
      <c r="Y134" t="e">
        <f>SUMPRODUCT($AA109:$AA133,'2 HR Ia 0.05'!$H$4:$H$28)</f>
        <v>#REF!</v>
      </c>
      <c r="Z134" s="98">
        <v>11.0833333333289</v>
      </c>
      <c r="AA134">
        <f t="shared" si="7"/>
        <v>0</v>
      </c>
      <c r="AB134" t="e">
        <f t="shared" si="6"/>
        <v>#N/A</v>
      </c>
    </row>
    <row r="135" spans="6:28">
      <c r="F135" s="98">
        <v>10.9999999999956</v>
      </c>
      <c r="G135" t="e">
        <f ca="1">SUMPRODUCT($AA98:$AA134,'3 HR Ia 0.2'!$H$4:$H$40)</f>
        <v>#VALUE!</v>
      </c>
      <c r="H135" s="98">
        <v>10.9999999999956</v>
      </c>
      <c r="I135" t="e">
        <f ca="1">SUMPRODUCT($AA62:$AA134,'Ia 0.2'!$H$4:$H$76)</f>
        <v>#VALUE!</v>
      </c>
      <c r="J135" s="98">
        <v>10.9999999999956</v>
      </c>
      <c r="K135" t="e">
        <f ca="1">SUMPRODUCT($AA$2:$AA134,'12 HR Ia 0.2'!$H$16:$H$148)</f>
        <v>#VALUE!</v>
      </c>
      <c r="L135" s="98">
        <v>10.9999999999956</v>
      </c>
      <c r="M135" t="e">
        <f ca="1">SUMPRODUCT($AA$2:AA134,'24 HR Ia 0.2'!$H$160:$H$292)</f>
        <v>#VALUE!</v>
      </c>
      <c r="N135" s="98">
        <v>10.9999999999956</v>
      </c>
      <c r="O135" t="e">
        <f ca="1">SUMPRODUCT($AA98:$AA134,'3 HR Ia 0.05'!$H$4:$H$40)</f>
        <v>#VALUE!</v>
      </c>
      <c r="P135" s="98">
        <v>10.9999999999956</v>
      </c>
      <c r="Q135" t="e">
        <f ca="1">SUMPRODUCT($AA62:$AA134,'Ia 0.05'!$H$4:$H$76)</f>
        <v>#VALUE!</v>
      </c>
      <c r="R135" s="98">
        <v>10.9999999999956</v>
      </c>
      <c r="S135" t="e">
        <f ca="1">SUMPRODUCT($AA$2:$AA134,'12 HR Ia 0.05'!$H$16:$H$148)</f>
        <v>#VALUE!</v>
      </c>
      <c r="T135" s="98">
        <v>10.9999999999956</v>
      </c>
      <c r="U135" t="e">
        <f ca="1">SUMPRODUCT($AA$2:$AA134,'24 HR Ia 0.05'!$H$160:$H$292)</f>
        <v>#VALUE!</v>
      </c>
      <c r="V135" s="98">
        <v>10.9999999999956</v>
      </c>
      <c r="W135" t="e">
        <f>SUMPRODUCT($AA110:$AA134,'2 HR Ia 0.2'!$H$4:$H$28)</f>
        <v>#REF!</v>
      </c>
      <c r="X135" s="98">
        <v>10.9999999999956</v>
      </c>
      <c r="Y135" t="e">
        <f>SUMPRODUCT($AA110:$AA134,'2 HR Ia 0.05'!$H$4:$H$28)</f>
        <v>#REF!</v>
      </c>
      <c r="Z135" s="98">
        <v>11.1666666666622</v>
      </c>
      <c r="AA135">
        <f t="shared" si="7"/>
        <v>0</v>
      </c>
      <c r="AB135" t="e">
        <f t="shared" si="6"/>
        <v>#N/A</v>
      </c>
    </row>
    <row r="136" spans="6:28">
      <c r="F136" s="98">
        <v>11.0833333333289</v>
      </c>
      <c r="G136" t="e">
        <f ca="1">SUMPRODUCT($AA99:$AA135,'3 HR Ia 0.2'!$H$4:$H$40)</f>
        <v>#VALUE!</v>
      </c>
      <c r="H136" s="98">
        <v>11.0833333333289</v>
      </c>
      <c r="I136" t="e">
        <f ca="1">SUMPRODUCT($AA63:$AA135,'Ia 0.2'!$H$4:$H$76)</f>
        <v>#VALUE!</v>
      </c>
      <c r="J136" s="98">
        <v>11.0833333333289</v>
      </c>
      <c r="K136" t="e">
        <f ca="1">SUMPRODUCT($AA$2:$AA135,'12 HR Ia 0.2'!$H$15:$H$148)</f>
        <v>#VALUE!</v>
      </c>
      <c r="L136" s="98">
        <v>11.0833333333289</v>
      </c>
      <c r="M136" t="e">
        <f ca="1">SUMPRODUCT($AA$2:AA135,'24 HR Ia 0.2'!$H$159:$H$292)</f>
        <v>#VALUE!</v>
      </c>
      <c r="N136" s="98">
        <v>11.0833333333289</v>
      </c>
      <c r="O136" t="e">
        <f ca="1">SUMPRODUCT($AA99:$AA135,'3 HR Ia 0.05'!$H$4:$H$40)</f>
        <v>#VALUE!</v>
      </c>
      <c r="P136" s="98">
        <v>11.0833333333289</v>
      </c>
      <c r="Q136" t="e">
        <f ca="1">SUMPRODUCT($AA63:$AA135,'Ia 0.05'!$H$4:$H$76)</f>
        <v>#VALUE!</v>
      </c>
      <c r="R136" s="98">
        <v>11.0833333333289</v>
      </c>
      <c r="S136" t="e">
        <f ca="1">SUMPRODUCT($AA$2:$AA135,'12 HR Ia 0.05'!$H$15:$H$148)</f>
        <v>#VALUE!</v>
      </c>
      <c r="T136" s="98">
        <v>11.0833333333289</v>
      </c>
      <c r="U136" t="e">
        <f ca="1">SUMPRODUCT($AA$2:$AA135,'24 HR Ia 0.05'!$H$159:$H$292)</f>
        <v>#VALUE!</v>
      </c>
      <c r="V136" s="98">
        <v>11.0833333333289</v>
      </c>
      <c r="W136" t="e">
        <f>SUMPRODUCT($AA111:$AA135,'2 HR Ia 0.2'!$H$4:$H$28)</f>
        <v>#REF!</v>
      </c>
      <c r="X136" s="98">
        <v>11.0833333333289</v>
      </c>
      <c r="Y136" t="e">
        <f>SUMPRODUCT($AA111:$AA135,'2 HR Ia 0.05'!$H$4:$H$28)</f>
        <v>#REF!</v>
      </c>
      <c r="Z136" s="98">
        <v>11.2499999999955</v>
      </c>
      <c r="AA136">
        <f t="shared" si="7"/>
        <v>0</v>
      </c>
      <c r="AB136" t="e">
        <f t="shared" si="6"/>
        <v>#N/A</v>
      </c>
    </row>
    <row r="137" spans="6:28">
      <c r="F137" s="98">
        <v>11.1666666666622</v>
      </c>
      <c r="G137" t="e">
        <f ca="1">SUMPRODUCT($AA100:$AA136,'3 HR Ia 0.2'!$H$4:$H$40)</f>
        <v>#VALUE!</v>
      </c>
      <c r="H137" s="98">
        <v>11.1666666666622</v>
      </c>
      <c r="I137" t="e">
        <f ca="1">SUMPRODUCT($AA64:$AA136,'Ia 0.2'!$H$4:$H$76)</f>
        <v>#VALUE!</v>
      </c>
      <c r="J137" s="98">
        <v>11.1666666666622</v>
      </c>
      <c r="K137" t="e">
        <f ca="1">SUMPRODUCT($AA$2:$AA136,'12 HR Ia 0.2'!$H$14:$H$148)</f>
        <v>#VALUE!</v>
      </c>
      <c r="L137" s="98">
        <v>11.1666666666622</v>
      </c>
      <c r="M137" t="e">
        <f ca="1">SUMPRODUCT($AA$2:AA136,'24 HR Ia 0.2'!$H$158:$H$292)</f>
        <v>#VALUE!</v>
      </c>
      <c r="N137" s="98">
        <v>11.1666666666622</v>
      </c>
      <c r="O137" t="e">
        <f ca="1">SUMPRODUCT($AA100:$AA136,'3 HR Ia 0.05'!$H$4:$H$40)</f>
        <v>#VALUE!</v>
      </c>
      <c r="P137" s="98">
        <v>11.1666666666622</v>
      </c>
      <c r="Q137" t="e">
        <f ca="1">SUMPRODUCT($AA64:$AA136,'Ia 0.05'!$H$4:$H$76)</f>
        <v>#VALUE!</v>
      </c>
      <c r="R137" s="98">
        <v>11.1666666666622</v>
      </c>
      <c r="S137" t="e">
        <f ca="1">SUMPRODUCT($AA$2:$AA136,'12 HR Ia 0.05'!$H$14:$H$148)</f>
        <v>#VALUE!</v>
      </c>
      <c r="T137" s="98">
        <v>11.1666666666622</v>
      </c>
      <c r="U137" t="e">
        <f ca="1">SUMPRODUCT($AA$2:$AA136,'24 HR Ia 0.05'!$H$158:$H$292)</f>
        <v>#VALUE!</v>
      </c>
      <c r="V137" s="98">
        <v>11.1666666666622</v>
      </c>
      <c r="W137" t="e">
        <f>SUMPRODUCT($AA112:$AA136,'2 HR Ia 0.2'!$H$4:$H$28)</f>
        <v>#REF!</v>
      </c>
      <c r="X137" s="98">
        <v>11.1666666666622</v>
      </c>
      <c r="Y137" t="e">
        <f>SUMPRODUCT($AA112:$AA136,'2 HR Ia 0.05'!$H$4:$H$28)</f>
        <v>#REF!</v>
      </c>
      <c r="Z137" s="98">
        <v>11.333333333328801</v>
      </c>
      <c r="AA137">
        <f t="shared" si="7"/>
        <v>0</v>
      </c>
      <c r="AB137" t="e">
        <f t="shared" si="6"/>
        <v>#N/A</v>
      </c>
    </row>
    <row r="138" spans="6:28">
      <c r="F138" s="98">
        <v>11.2499999999955</v>
      </c>
      <c r="G138" t="e">
        <f ca="1">SUMPRODUCT($AA101:$AA137,'3 HR Ia 0.2'!$H$4:$H$40)</f>
        <v>#VALUE!</v>
      </c>
      <c r="H138" s="98">
        <v>11.2499999999955</v>
      </c>
      <c r="I138" t="e">
        <f ca="1">SUMPRODUCT($AA65:$AA137,'Ia 0.2'!$H$4:$H$76)</f>
        <v>#VALUE!</v>
      </c>
      <c r="J138" s="98">
        <v>11.2499999999955</v>
      </c>
      <c r="K138" t="e">
        <f ca="1">SUMPRODUCT($AA$2:$AA137,'12 HR Ia 0.2'!$H$13:$H$148)</f>
        <v>#VALUE!</v>
      </c>
      <c r="L138" s="98">
        <v>11.2499999999955</v>
      </c>
      <c r="M138" t="e">
        <f ca="1">SUMPRODUCT($AA$2:AA137,'24 HR Ia 0.2'!$H$157:$H$292)</f>
        <v>#VALUE!</v>
      </c>
      <c r="N138" s="98">
        <v>11.2499999999955</v>
      </c>
      <c r="O138" t="e">
        <f ca="1">SUMPRODUCT($AA101:$AA137,'3 HR Ia 0.05'!$H$4:$H$40)</f>
        <v>#VALUE!</v>
      </c>
      <c r="P138" s="98">
        <v>11.2499999999955</v>
      </c>
      <c r="Q138" t="e">
        <f ca="1">SUMPRODUCT($AA65:$AA137,'Ia 0.05'!$H$4:$H$76)</f>
        <v>#VALUE!</v>
      </c>
      <c r="R138" s="98">
        <v>11.2499999999955</v>
      </c>
      <c r="S138" t="e">
        <f ca="1">SUMPRODUCT($AA$2:$AA137,'12 HR Ia 0.05'!$H$13:$H$148)</f>
        <v>#VALUE!</v>
      </c>
      <c r="T138" s="98">
        <v>11.2499999999955</v>
      </c>
      <c r="U138" t="e">
        <f ca="1">SUMPRODUCT($AA$2:$AA137,'24 HR Ia 0.05'!$H$157:$H$292)</f>
        <v>#VALUE!</v>
      </c>
      <c r="V138" s="98">
        <v>11.2499999999955</v>
      </c>
      <c r="W138" t="e">
        <f>SUMPRODUCT($AA113:$AA137,'2 HR Ia 0.2'!$H$4:$H$28)</f>
        <v>#REF!</v>
      </c>
      <c r="X138" s="98">
        <v>11.2499999999955</v>
      </c>
      <c r="Y138" t="e">
        <f>SUMPRODUCT($AA113:$AA137,'2 HR Ia 0.05'!$H$4:$H$28)</f>
        <v>#REF!</v>
      </c>
      <c r="Z138" s="98">
        <v>11.416666666662101</v>
      </c>
      <c r="AA138">
        <f t="shared" si="7"/>
        <v>0</v>
      </c>
      <c r="AB138" t="e">
        <f t="shared" si="6"/>
        <v>#N/A</v>
      </c>
    </row>
    <row r="139" spans="6:28">
      <c r="F139" s="98">
        <v>11.333333333328801</v>
      </c>
      <c r="G139" t="e">
        <f ca="1">SUMPRODUCT($AA102:$AA138,'3 HR Ia 0.2'!$H$4:$H$40)</f>
        <v>#VALUE!</v>
      </c>
      <c r="H139" s="98">
        <v>11.333333333328801</v>
      </c>
      <c r="I139" t="e">
        <f ca="1">SUMPRODUCT($AA66:$AA138,'Ia 0.2'!$H$4:$H$76)</f>
        <v>#VALUE!</v>
      </c>
      <c r="J139" s="98">
        <v>11.333333333328801</v>
      </c>
      <c r="K139" t="e">
        <f ca="1">SUMPRODUCT($AA$2:$AA138,'12 HR Ia 0.2'!$H$12:$H$148)</f>
        <v>#VALUE!</v>
      </c>
      <c r="L139" s="98">
        <v>11.333333333328801</v>
      </c>
      <c r="M139" t="e">
        <f ca="1">SUMPRODUCT($AA$2:AA138,'24 HR Ia 0.2'!$H$156:$H$292)</f>
        <v>#VALUE!</v>
      </c>
      <c r="N139" s="98">
        <v>11.333333333328801</v>
      </c>
      <c r="O139" t="e">
        <f ca="1">SUMPRODUCT($AA102:$AA138,'3 HR Ia 0.05'!$H$4:$H$40)</f>
        <v>#VALUE!</v>
      </c>
      <c r="P139" s="98">
        <v>11.333333333328801</v>
      </c>
      <c r="Q139" t="e">
        <f ca="1">SUMPRODUCT($AA66:$AA138,'Ia 0.05'!$H$4:$H$76)</f>
        <v>#VALUE!</v>
      </c>
      <c r="R139" s="98">
        <v>11.333333333328801</v>
      </c>
      <c r="S139" t="e">
        <f ca="1">SUMPRODUCT($AA$2:$AA138,'12 HR Ia 0.05'!$H$12:$H$148)</f>
        <v>#VALUE!</v>
      </c>
      <c r="T139" s="98">
        <v>11.333333333328801</v>
      </c>
      <c r="U139" t="e">
        <f ca="1">SUMPRODUCT($AA$2:$AA138,'24 HR Ia 0.05'!$H$156:$H$292)</f>
        <v>#VALUE!</v>
      </c>
      <c r="V139" s="98">
        <v>11.333333333328801</v>
      </c>
      <c r="W139" t="e">
        <f>SUMPRODUCT($AA114:$AA138,'2 HR Ia 0.2'!$H$4:$H$28)</f>
        <v>#REF!</v>
      </c>
      <c r="X139" s="98">
        <v>11.333333333328801</v>
      </c>
      <c r="Y139" t="e">
        <f>SUMPRODUCT($AA114:$AA138,'2 HR Ia 0.05'!$H$4:$H$28)</f>
        <v>#REF!</v>
      </c>
      <c r="Z139" s="98">
        <v>11.499999999995399</v>
      </c>
      <c r="AA139">
        <f t="shared" si="7"/>
        <v>0</v>
      </c>
      <c r="AB139" t="e">
        <f t="shared" si="6"/>
        <v>#N/A</v>
      </c>
    </row>
    <row r="140" spans="6:28">
      <c r="F140" s="98">
        <v>11.416666666662101</v>
      </c>
      <c r="G140" t="e">
        <f ca="1">SUMPRODUCT($AA103:$AA139,'3 HR Ia 0.2'!$H$4:$H$40)</f>
        <v>#VALUE!</v>
      </c>
      <c r="H140" s="98">
        <v>11.416666666662101</v>
      </c>
      <c r="I140" t="e">
        <f ca="1">SUMPRODUCT($AA67:$AA139,'Ia 0.2'!$H$4:$H$76)</f>
        <v>#VALUE!</v>
      </c>
      <c r="J140" s="98">
        <v>11.416666666662101</v>
      </c>
      <c r="K140" t="e">
        <f ca="1">SUMPRODUCT($AA$2:$AA139,'12 HR Ia 0.2'!$H$11:$H$148)</f>
        <v>#VALUE!</v>
      </c>
      <c r="L140" s="98">
        <v>11.416666666662101</v>
      </c>
      <c r="M140" t="e">
        <f ca="1">SUMPRODUCT($AA$2:AA139,'24 HR Ia 0.2'!$H$155:$H$292)</f>
        <v>#VALUE!</v>
      </c>
      <c r="N140" s="98">
        <v>11.416666666662101</v>
      </c>
      <c r="O140" t="e">
        <f ca="1">SUMPRODUCT($AA103:$AA139,'3 HR Ia 0.05'!$H$4:$H$40)</f>
        <v>#VALUE!</v>
      </c>
      <c r="P140" s="98">
        <v>11.416666666662101</v>
      </c>
      <c r="Q140" t="e">
        <f ca="1">SUMPRODUCT($AA67:$AA139,'Ia 0.05'!$H$4:$H$76)</f>
        <v>#VALUE!</v>
      </c>
      <c r="R140" s="98">
        <v>11.416666666662101</v>
      </c>
      <c r="S140" t="e">
        <f ca="1">SUMPRODUCT($AA$2:$AA139,'12 HR Ia 0.05'!$H$11:$H$148)</f>
        <v>#VALUE!</v>
      </c>
      <c r="T140" s="98">
        <v>11.416666666662101</v>
      </c>
      <c r="U140" t="e">
        <f ca="1">SUMPRODUCT($AA$2:$AA139,'24 HR Ia 0.05'!$H$155:$H$292)</f>
        <v>#VALUE!</v>
      </c>
      <c r="V140" s="98">
        <v>11.416666666662101</v>
      </c>
      <c r="W140" t="e">
        <f>SUMPRODUCT($AA115:$AA139,'2 HR Ia 0.2'!$H$4:$H$28)</f>
        <v>#REF!</v>
      </c>
      <c r="X140" s="98">
        <v>11.416666666662101</v>
      </c>
      <c r="Y140" t="e">
        <f>SUMPRODUCT($AA115:$AA139,'2 HR Ia 0.05'!$H$4:$H$28)</f>
        <v>#REF!</v>
      </c>
      <c r="Z140" s="98">
        <v>11.583333333328699</v>
      </c>
      <c r="AA140">
        <f t="shared" si="7"/>
        <v>0</v>
      </c>
      <c r="AB140" t="e">
        <f t="shared" si="6"/>
        <v>#N/A</v>
      </c>
    </row>
    <row r="141" spans="6:28">
      <c r="F141" s="98">
        <v>11.499999999995399</v>
      </c>
      <c r="G141" t="e">
        <f ca="1">SUMPRODUCT($AA104:$AA140,'3 HR Ia 0.2'!$H$4:$H$40)</f>
        <v>#VALUE!</v>
      </c>
      <c r="H141" s="98">
        <v>11.499999999995399</v>
      </c>
      <c r="I141" t="e">
        <f ca="1">SUMPRODUCT($AA68:$AA140,'Ia 0.2'!$H$4:$H$76)</f>
        <v>#VALUE!</v>
      </c>
      <c r="J141" s="98">
        <v>11.499999999995399</v>
      </c>
      <c r="K141" t="e">
        <f ca="1">SUMPRODUCT($AA$2:$AA140,'12 HR Ia 0.2'!$H$10:$H$148)</f>
        <v>#VALUE!</v>
      </c>
      <c r="L141" s="98">
        <v>11.499999999995399</v>
      </c>
      <c r="M141" t="e">
        <f ca="1">SUMPRODUCT($AA$2:AA140,'24 HR Ia 0.2'!$H$154:$H$292)</f>
        <v>#VALUE!</v>
      </c>
      <c r="N141" s="98">
        <v>11.499999999995399</v>
      </c>
      <c r="O141" t="e">
        <f ca="1">SUMPRODUCT($AA104:$AA140,'3 HR Ia 0.05'!$H$4:$H$40)</f>
        <v>#VALUE!</v>
      </c>
      <c r="P141" s="98">
        <v>11.499999999995399</v>
      </c>
      <c r="Q141" t="e">
        <f ca="1">SUMPRODUCT($AA68:$AA140,'Ia 0.05'!$H$4:$H$76)</f>
        <v>#VALUE!</v>
      </c>
      <c r="R141" s="98">
        <v>11.499999999995399</v>
      </c>
      <c r="S141" t="e">
        <f ca="1">SUMPRODUCT($AA$2:$AA140,'12 HR Ia 0.05'!$H$10:$H$148)</f>
        <v>#VALUE!</v>
      </c>
      <c r="T141" s="98">
        <v>11.499999999995399</v>
      </c>
      <c r="U141" t="e">
        <f ca="1">SUMPRODUCT($AA$2:$AA140,'24 HR Ia 0.05'!$H$154:$H$292)</f>
        <v>#VALUE!</v>
      </c>
      <c r="V141" s="98">
        <v>11.499999999995399</v>
      </c>
      <c r="W141" t="e">
        <f>SUMPRODUCT($AA116:$AA140,'2 HR Ia 0.2'!$H$4:$H$28)</f>
        <v>#REF!</v>
      </c>
      <c r="X141" s="98">
        <v>11.499999999995399</v>
      </c>
      <c r="Y141" t="e">
        <f>SUMPRODUCT($AA116:$AA140,'2 HR Ia 0.05'!$H$4:$H$28)</f>
        <v>#REF!</v>
      </c>
      <c r="Z141" s="98">
        <v>11.666666666662</v>
      </c>
      <c r="AA141">
        <f t="shared" si="7"/>
        <v>0</v>
      </c>
      <c r="AB141" t="e">
        <f t="shared" si="6"/>
        <v>#N/A</v>
      </c>
    </row>
    <row r="142" spans="6:28">
      <c r="F142" s="98">
        <v>11.583333333328699</v>
      </c>
      <c r="G142" t="e">
        <f ca="1">SUMPRODUCT($AA105:$AA141,'3 HR Ia 0.2'!$H$4:$H$40)</f>
        <v>#VALUE!</v>
      </c>
      <c r="H142" s="98">
        <v>11.583333333328699</v>
      </c>
      <c r="I142" t="e">
        <f ca="1">SUMPRODUCT($AA69:$AA141,'Ia 0.2'!$H$4:$H$76)</f>
        <v>#VALUE!</v>
      </c>
      <c r="J142" s="98">
        <v>11.583333333328699</v>
      </c>
      <c r="K142" t="e">
        <f ca="1">SUMPRODUCT($AA$2:$AA141,'12 HR Ia 0.2'!$H$9:$H$148)</f>
        <v>#VALUE!</v>
      </c>
      <c r="L142" s="98">
        <v>11.583333333328699</v>
      </c>
      <c r="M142" t="e">
        <f ca="1">SUMPRODUCT($AA$2:AA141,'24 HR Ia 0.2'!$H$153:$H$292)</f>
        <v>#VALUE!</v>
      </c>
      <c r="N142" s="98">
        <v>11.583333333328699</v>
      </c>
      <c r="O142" t="e">
        <f ca="1">SUMPRODUCT($AA105:$AA141,'3 HR Ia 0.05'!$H$4:$H$40)</f>
        <v>#VALUE!</v>
      </c>
      <c r="P142" s="98">
        <v>11.583333333328699</v>
      </c>
      <c r="Q142" t="e">
        <f ca="1">SUMPRODUCT($AA69:$AA141,'Ia 0.05'!$H$4:$H$76)</f>
        <v>#VALUE!</v>
      </c>
      <c r="R142" s="98">
        <v>11.583333333328699</v>
      </c>
      <c r="S142" t="e">
        <f ca="1">SUMPRODUCT($AA$2:$AA141,'12 HR Ia 0.05'!$H$9:$H$148)</f>
        <v>#VALUE!</v>
      </c>
      <c r="T142" s="98">
        <v>11.583333333328699</v>
      </c>
      <c r="U142" t="e">
        <f ca="1">SUMPRODUCT($AA$2:$AA141,'24 HR Ia 0.05'!$H$153:$H$292)</f>
        <v>#VALUE!</v>
      </c>
      <c r="V142" s="98">
        <v>11.583333333328699</v>
      </c>
      <c r="W142" t="e">
        <f>SUMPRODUCT($AA117:$AA141,'2 HR Ia 0.2'!$H$4:$H$28)</f>
        <v>#REF!</v>
      </c>
      <c r="X142" s="98">
        <v>11.583333333328699</v>
      </c>
      <c r="Y142" t="e">
        <f>SUMPRODUCT($AA117:$AA141,'2 HR Ia 0.05'!$H$4:$H$28)</f>
        <v>#REF!</v>
      </c>
      <c r="Z142" s="98">
        <v>11.7499999999953</v>
      </c>
      <c r="AA142">
        <f t="shared" si="7"/>
        <v>0</v>
      </c>
      <c r="AB142" t="e">
        <f t="shared" si="6"/>
        <v>#N/A</v>
      </c>
    </row>
    <row r="143" spans="6:28">
      <c r="F143" s="98">
        <v>11.666666666662</v>
      </c>
      <c r="G143" t="e">
        <f ca="1">SUMPRODUCT($AA106:$AA142,'3 HR Ia 0.2'!$H$4:$H$40)</f>
        <v>#VALUE!</v>
      </c>
      <c r="H143" s="98">
        <v>11.666666666662</v>
      </c>
      <c r="I143" t="e">
        <f ca="1">SUMPRODUCT($AA70:$AA142,'Ia 0.2'!$H$4:$H$76)</f>
        <v>#VALUE!</v>
      </c>
      <c r="J143" s="98">
        <v>11.666666666662</v>
      </c>
      <c r="K143" t="e">
        <f ca="1">SUMPRODUCT($AA$2:$AA142,'12 HR Ia 0.2'!$H$8:$H$148)</f>
        <v>#VALUE!</v>
      </c>
      <c r="L143" s="98">
        <v>11.666666666662</v>
      </c>
      <c r="M143" t="e">
        <f ca="1">SUMPRODUCT($AA$2:AA142,'24 HR Ia 0.2'!$H$152:$H$292)</f>
        <v>#VALUE!</v>
      </c>
      <c r="N143" s="98">
        <v>11.666666666662</v>
      </c>
      <c r="O143" t="e">
        <f ca="1">SUMPRODUCT($AA106:$AA142,'3 HR Ia 0.05'!$H$4:$H$40)</f>
        <v>#VALUE!</v>
      </c>
      <c r="P143" s="98">
        <v>11.666666666662</v>
      </c>
      <c r="Q143" t="e">
        <f ca="1">SUMPRODUCT($AA70:$AA142,'Ia 0.05'!$H$4:$H$76)</f>
        <v>#VALUE!</v>
      </c>
      <c r="R143" s="98">
        <v>11.666666666662</v>
      </c>
      <c r="S143" t="e">
        <f ca="1">SUMPRODUCT($AA$2:$AA142,'12 HR Ia 0.05'!$H$8:$H$148)</f>
        <v>#VALUE!</v>
      </c>
      <c r="T143" s="98">
        <v>11.666666666662</v>
      </c>
      <c r="U143" t="e">
        <f ca="1">SUMPRODUCT($AA$2:$AA142,'24 HR Ia 0.05'!$H$152:$H$292)</f>
        <v>#VALUE!</v>
      </c>
      <c r="V143" s="98">
        <v>11.666666666662</v>
      </c>
      <c r="W143" t="e">
        <f>SUMPRODUCT($AA118:$AA142,'2 HR Ia 0.2'!$H$4:$H$28)</f>
        <v>#REF!</v>
      </c>
      <c r="X143" s="98">
        <v>11.666666666662</v>
      </c>
      <c r="Y143" t="e">
        <f>SUMPRODUCT($AA118:$AA142,'2 HR Ia 0.05'!$H$4:$H$28)</f>
        <v>#REF!</v>
      </c>
      <c r="Z143" s="98">
        <v>11.8333333333286</v>
      </c>
      <c r="AA143">
        <f t="shared" si="7"/>
        <v>0</v>
      </c>
      <c r="AB143" t="e">
        <f t="shared" si="6"/>
        <v>#N/A</v>
      </c>
    </row>
    <row r="144" spans="6:28">
      <c r="F144" s="98">
        <v>11.7499999999953</v>
      </c>
      <c r="G144" t="e">
        <f ca="1">SUMPRODUCT($AA107:$AA143,'3 HR Ia 0.2'!$H$4:$H$40)</f>
        <v>#VALUE!</v>
      </c>
      <c r="H144" s="98">
        <v>11.7499999999953</v>
      </c>
      <c r="I144" t="e">
        <f ca="1">SUMPRODUCT($AA71:$AA143,'Ia 0.2'!$H$4:$H$76)</f>
        <v>#VALUE!</v>
      </c>
      <c r="J144" s="98">
        <v>11.7499999999953</v>
      </c>
      <c r="K144" t="e">
        <f ca="1">SUMPRODUCT($AA$2:$AA143,'12 HR Ia 0.2'!$H$7:$H$148)</f>
        <v>#VALUE!</v>
      </c>
      <c r="L144" s="98">
        <v>11.7499999999953</v>
      </c>
      <c r="M144" t="e">
        <f ca="1">SUMPRODUCT($AA$2:AA143,'24 HR Ia 0.2'!$H$151:$H$292)</f>
        <v>#VALUE!</v>
      </c>
      <c r="N144" s="98">
        <v>11.7499999999953</v>
      </c>
      <c r="O144" t="e">
        <f ca="1">SUMPRODUCT($AA107:$AA143,'3 HR Ia 0.05'!$H$4:$H$40)</f>
        <v>#VALUE!</v>
      </c>
      <c r="P144" s="98">
        <v>11.7499999999953</v>
      </c>
      <c r="Q144" t="e">
        <f ca="1">SUMPRODUCT($AA71:$AA143,'Ia 0.05'!$H$4:$H$76)</f>
        <v>#VALUE!</v>
      </c>
      <c r="R144" s="98">
        <v>11.7499999999953</v>
      </c>
      <c r="S144" t="e">
        <f ca="1">SUMPRODUCT($AA$2:$AA143,'12 HR Ia 0.05'!$H$7:$H$148)</f>
        <v>#VALUE!</v>
      </c>
      <c r="T144" s="98">
        <v>11.7499999999953</v>
      </c>
      <c r="U144" t="e">
        <f ca="1">SUMPRODUCT($AA$2:$AA143,'24 HR Ia 0.05'!$H$151:$H$292)</f>
        <v>#VALUE!</v>
      </c>
      <c r="V144" s="98">
        <v>11.7499999999953</v>
      </c>
      <c r="W144" t="e">
        <f>SUMPRODUCT($AA119:$AA143,'2 HR Ia 0.2'!$H$4:$H$28)</f>
        <v>#REF!</v>
      </c>
      <c r="X144" s="98">
        <v>11.7499999999953</v>
      </c>
      <c r="Y144" t="e">
        <f>SUMPRODUCT($AA119:$AA143,'2 HR Ia 0.05'!$H$4:$H$28)</f>
        <v>#REF!</v>
      </c>
      <c r="Z144" s="98">
        <v>11.9166666666619</v>
      </c>
      <c r="AA144">
        <f t="shared" si="7"/>
        <v>0</v>
      </c>
      <c r="AB144" t="e">
        <f t="shared" si="6"/>
        <v>#N/A</v>
      </c>
    </row>
    <row r="145" spans="6:28">
      <c r="F145" s="98">
        <v>11.8333333333286</v>
      </c>
      <c r="G145" t="e">
        <f ca="1">SUMPRODUCT($AA108:$AA144,'3 HR Ia 0.2'!$H$4:$H$40)</f>
        <v>#VALUE!</v>
      </c>
      <c r="H145" s="98">
        <v>11.8333333333286</v>
      </c>
      <c r="I145" t="e">
        <f ca="1">SUMPRODUCT($AA72:$AA144,'Ia 0.2'!$H$4:$H$76)</f>
        <v>#VALUE!</v>
      </c>
      <c r="J145" s="98">
        <v>11.8333333333286</v>
      </c>
      <c r="K145" t="e">
        <f ca="1">SUMPRODUCT($AA$2:$AA144,'12 HR Ia 0.2'!$H$6:$H$148)</f>
        <v>#VALUE!</v>
      </c>
      <c r="L145" s="98">
        <v>11.8333333333286</v>
      </c>
      <c r="M145" t="e">
        <f ca="1">SUMPRODUCT($AA$2:AA144,'24 HR Ia 0.2'!$H$150:$H$292)</f>
        <v>#VALUE!</v>
      </c>
      <c r="N145" s="98">
        <v>11.8333333333286</v>
      </c>
      <c r="O145" t="e">
        <f ca="1">SUMPRODUCT($AA108:$AA144,'3 HR Ia 0.05'!$H$4:$H$40)</f>
        <v>#VALUE!</v>
      </c>
      <c r="P145" s="98">
        <v>11.8333333333286</v>
      </c>
      <c r="Q145" t="e">
        <f ca="1">SUMPRODUCT($AA72:$AA144,'Ia 0.05'!$H$4:$H$76)</f>
        <v>#VALUE!</v>
      </c>
      <c r="R145" s="98">
        <v>11.8333333333286</v>
      </c>
      <c r="S145" t="e">
        <f ca="1">SUMPRODUCT($AA$2:$AA144,'12 HR Ia 0.05'!$H$6:$H$148)</f>
        <v>#VALUE!</v>
      </c>
      <c r="T145" s="98">
        <v>11.8333333333286</v>
      </c>
      <c r="U145" t="e">
        <f ca="1">SUMPRODUCT($AA$2:$AA144,'24 HR Ia 0.05'!$H$150:$H$292)</f>
        <v>#VALUE!</v>
      </c>
      <c r="V145" s="98">
        <v>11.8333333333286</v>
      </c>
      <c r="W145" t="e">
        <f>SUMPRODUCT($AA120:$AA144,'2 HR Ia 0.2'!$H$4:$H$28)</f>
        <v>#REF!</v>
      </c>
      <c r="X145" s="98">
        <v>11.8333333333286</v>
      </c>
      <c r="Y145" t="e">
        <f>SUMPRODUCT($AA120:$AA144,'2 HR Ia 0.05'!$H$4:$H$28)</f>
        <v>#REF!</v>
      </c>
      <c r="Z145" s="98">
        <v>11.9999999999952</v>
      </c>
      <c r="AA145">
        <f t="shared" si="7"/>
        <v>0</v>
      </c>
      <c r="AB145" t="e">
        <f t="shared" si="6"/>
        <v>#N/A</v>
      </c>
    </row>
    <row r="146" spans="6:28">
      <c r="F146" s="98">
        <v>11.9166666666619</v>
      </c>
      <c r="G146" t="e">
        <f ca="1">SUMPRODUCT($AA109:$AA145,'3 HR Ia 0.2'!$H$4:$H$40)</f>
        <v>#VALUE!</v>
      </c>
      <c r="H146" s="98">
        <v>11.9166666666619</v>
      </c>
      <c r="I146" t="e">
        <f ca="1">SUMPRODUCT($AA73:$AA145,'Ia 0.2'!$H$4:$H$76)</f>
        <v>#VALUE!</v>
      </c>
      <c r="J146" s="98">
        <v>11.9166666666619</v>
      </c>
      <c r="K146" t="e">
        <f ca="1">SUMPRODUCT($AA$2:$AA145,'12 HR Ia 0.2'!$H$5:$H$148)</f>
        <v>#VALUE!</v>
      </c>
      <c r="L146" s="98">
        <v>11.9166666666619</v>
      </c>
      <c r="M146" t="e">
        <f ca="1">SUMPRODUCT($AA$2:AA145,'24 HR Ia 0.2'!$H$149:$H$292)</f>
        <v>#VALUE!</v>
      </c>
      <c r="N146" s="98">
        <v>11.9166666666619</v>
      </c>
      <c r="O146" t="e">
        <f ca="1">SUMPRODUCT($AA109:$AA145,'3 HR Ia 0.05'!$H$4:$H$40)</f>
        <v>#VALUE!</v>
      </c>
      <c r="P146" s="98">
        <v>11.9166666666619</v>
      </c>
      <c r="Q146" t="e">
        <f ca="1">SUMPRODUCT($AA73:$AA145,'Ia 0.05'!$H$4:$H$76)</f>
        <v>#VALUE!</v>
      </c>
      <c r="R146" s="98">
        <v>11.9166666666619</v>
      </c>
      <c r="S146" t="e">
        <f ca="1">SUMPRODUCT($AA$2:$AA145,'12 HR Ia 0.05'!$H$5:$H$148)</f>
        <v>#VALUE!</v>
      </c>
      <c r="T146" s="98">
        <v>11.9166666666619</v>
      </c>
      <c r="U146" t="e">
        <f ca="1">SUMPRODUCT($AA$2:$AA145,'24 HR Ia 0.05'!$H$149:$H$292)</f>
        <v>#VALUE!</v>
      </c>
      <c r="V146" s="98">
        <v>11.9166666666619</v>
      </c>
      <c r="W146" t="e">
        <f>SUMPRODUCT($AA121:$AA145,'2 HR Ia 0.2'!$H$4:$H$28)</f>
        <v>#REF!</v>
      </c>
      <c r="X146" s="98">
        <v>11.9166666666619</v>
      </c>
      <c r="Y146" t="e">
        <f>SUMPRODUCT($AA121:$AA145,'2 HR Ia 0.05'!$H$4:$H$28)</f>
        <v>#REF!</v>
      </c>
      <c r="Z146" s="98">
        <v>12.0833333333285</v>
      </c>
      <c r="AA146">
        <f t="shared" si="7"/>
        <v>0</v>
      </c>
      <c r="AB146" t="e">
        <f t="shared" si="6"/>
        <v>#N/A</v>
      </c>
    </row>
    <row r="147" spans="6:28">
      <c r="F147" s="98">
        <v>11.9999999999952</v>
      </c>
      <c r="G147" t="e">
        <f ca="1">SUMPRODUCT($AA110:$AA146,'3 HR Ia 0.2'!$H$4:$H$40)</f>
        <v>#VALUE!</v>
      </c>
      <c r="H147" s="98">
        <v>11.9999999999952</v>
      </c>
      <c r="I147" t="e">
        <f ca="1">SUMPRODUCT($AA74:$AA146,'Ia 0.2'!$H$4:$H$76)</f>
        <v>#VALUE!</v>
      </c>
      <c r="J147" s="98">
        <v>11.9999999999952</v>
      </c>
      <c r="K147" t="e">
        <f ca="1">SUMPRODUCT($AA2:$AA146,'12 HR Ia 0.2'!$H$4:$H$148)</f>
        <v>#VALUE!</v>
      </c>
      <c r="L147" s="98">
        <v>11.9999999999952</v>
      </c>
      <c r="M147" t="e">
        <f ca="1">SUMPRODUCT($AA$2:AA146,'24 HR Ia 0.2'!$H$148:$H$292)</f>
        <v>#VALUE!</v>
      </c>
      <c r="N147" s="98">
        <v>11.9999999999952</v>
      </c>
      <c r="O147" t="e">
        <f ca="1">SUMPRODUCT($AA110:$AA146,'3 HR Ia 0.05'!$H$4:$H$40)</f>
        <v>#VALUE!</v>
      </c>
      <c r="P147" s="98">
        <v>11.9999999999952</v>
      </c>
      <c r="Q147" t="e">
        <f ca="1">SUMPRODUCT($AA74:$AA146,'Ia 0.05'!$H$4:$H$76)</f>
        <v>#VALUE!</v>
      </c>
      <c r="R147" s="98">
        <v>11.9999999999952</v>
      </c>
      <c r="S147" t="e">
        <f ca="1">SUMPRODUCT($AA2:$AA146,'12 HR Ia 0.05'!$H$4:$H$148)</f>
        <v>#VALUE!</v>
      </c>
      <c r="T147" s="98">
        <v>11.9999999999952</v>
      </c>
      <c r="U147" t="e">
        <f ca="1">SUMPRODUCT($AA$2:$AA146,'24 HR Ia 0.05'!$H$148:$H$292)</f>
        <v>#VALUE!</v>
      </c>
      <c r="V147" s="98">
        <v>11.9999999999952</v>
      </c>
      <c r="W147" t="e">
        <f>SUMPRODUCT($AA122:$AA146,'2 HR Ia 0.2'!$H$4:$H$28)</f>
        <v>#REF!</v>
      </c>
      <c r="X147" s="98">
        <v>11.9999999999952</v>
      </c>
      <c r="Y147" t="e">
        <f>SUMPRODUCT($AA122:$AA146,'2 HR Ia 0.05'!$H$4:$H$28)</f>
        <v>#REF!</v>
      </c>
      <c r="Z147" s="98">
        <v>12.166666666661801</v>
      </c>
      <c r="AA147">
        <f t="shared" si="7"/>
        <v>0</v>
      </c>
      <c r="AB147" t="e">
        <f t="shared" si="6"/>
        <v>#N/A</v>
      </c>
    </row>
    <row r="148" spans="6:28">
      <c r="F148" s="98">
        <v>12.0833333333285</v>
      </c>
      <c r="G148" t="e">
        <f ca="1">SUMPRODUCT($AA111:$AA147,'3 HR Ia 0.2'!$H$4:$H$40)</f>
        <v>#VALUE!</v>
      </c>
      <c r="H148" s="98">
        <v>12.0833333333285</v>
      </c>
      <c r="I148" t="e">
        <f ca="1">SUMPRODUCT($AA75:$AA147,'Ia 0.2'!$H$4:$H$76)</f>
        <v>#VALUE!</v>
      </c>
      <c r="J148" s="98">
        <v>12.0833333333285</v>
      </c>
      <c r="K148" t="e">
        <f ca="1">SUMPRODUCT($AA3:$AA147,'12 HR Ia 0.2'!$H$4:$H$148)</f>
        <v>#VALUE!</v>
      </c>
      <c r="L148" s="98">
        <v>12.0833333333285</v>
      </c>
      <c r="M148" t="e">
        <f ca="1">SUMPRODUCT($AA$2:AA147,'24 HR Ia 0.2'!$H$147:$H$292)</f>
        <v>#VALUE!</v>
      </c>
      <c r="N148" s="98">
        <v>12.0833333333285</v>
      </c>
      <c r="O148" t="e">
        <f ca="1">SUMPRODUCT($AA111:$AA147,'3 HR Ia 0.05'!$H$4:$H$40)</f>
        <v>#VALUE!</v>
      </c>
      <c r="P148" s="98">
        <v>12.0833333333285</v>
      </c>
      <c r="Q148" t="e">
        <f ca="1">SUMPRODUCT($AA75:$AA147,'Ia 0.05'!$H$4:$H$76)</f>
        <v>#VALUE!</v>
      </c>
      <c r="R148" s="98">
        <v>12.0833333333285</v>
      </c>
      <c r="S148" t="e">
        <f ca="1">SUMPRODUCT($AA3:$AA147,'12 HR Ia 0.05'!$H$4:$H$148)</f>
        <v>#VALUE!</v>
      </c>
      <c r="T148" s="98">
        <v>12.0833333333285</v>
      </c>
      <c r="U148" t="e">
        <f ca="1">SUMPRODUCT($AA$2:$AA147,'24 HR Ia 0.05'!$H$147:$H$292)</f>
        <v>#VALUE!</v>
      </c>
      <c r="V148" s="98">
        <v>12.0833333333285</v>
      </c>
      <c r="W148" t="e">
        <f>SUMPRODUCT($AA123:$AA147,'2 HR Ia 0.2'!$H$4:$H$28)</f>
        <v>#REF!</v>
      </c>
      <c r="X148" s="98">
        <v>12.0833333333285</v>
      </c>
      <c r="Y148" t="e">
        <f>SUMPRODUCT($AA123:$AA147,'2 HR Ia 0.05'!$H$4:$H$28)</f>
        <v>#REF!</v>
      </c>
      <c r="Z148" s="98">
        <v>12.249999999995101</v>
      </c>
      <c r="AA148">
        <f t="shared" si="7"/>
        <v>0</v>
      </c>
      <c r="AB148" t="e">
        <f t="shared" si="6"/>
        <v>#N/A</v>
      </c>
    </row>
    <row r="149" spans="6:28">
      <c r="F149" s="98">
        <v>12.166666666661801</v>
      </c>
      <c r="G149" t="e">
        <f ca="1">SUMPRODUCT($AA112:$AA148,'3 HR Ia 0.2'!$H$4:$H$40)</f>
        <v>#VALUE!</v>
      </c>
      <c r="H149" s="98">
        <v>12.166666666661801</v>
      </c>
      <c r="I149" t="e">
        <f ca="1">SUMPRODUCT($AA76:$AA148,'Ia 0.2'!$H$4:$H$76)</f>
        <v>#VALUE!</v>
      </c>
      <c r="J149" s="98">
        <v>12.166666666661801</v>
      </c>
      <c r="K149" t="e">
        <f ca="1">SUMPRODUCT($AA4:$AA148,'12 HR Ia 0.2'!$H$4:$H$148)</f>
        <v>#VALUE!</v>
      </c>
      <c r="L149" s="98">
        <v>12.166666666661801</v>
      </c>
      <c r="M149" t="e">
        <f ca="1">SUMPRODUCT($AA$2:AA148,'24 HR Ia 0.2'!$H$146:$H$292)</f>
        <v>#VALUE!</v>
      </c>
      <c r="N149" s="98">
        <v>12.166666666661801</v>
      </c>
      <c r="O149" t="e">
        <f ca="1">SUMPRODUCT($AA112:$AA148,'3 HR Ia 0.05'!$H$4:$H$40)</f>
        <v>#VALUE!</v>
      </c>
      <c r="P149" s="98">
        <v>12.166666666661801</v>
      </c>
      <c r="Q149" t="e">
        <f ca="1">SUMPRODUCT($AA76:$AA148,'Ia 0.05'!$H$4:$H$76)</f>
        <v>#VALUE!</v>
      </c>
      <c r="R149" s="98">
        <v>12.166666666661801</v>
      </c>
      <c r="S149" t="e">
        <f ca="1">SUMPRODUCT($AA4:$AA148,'12 HR Ia 0.05'!$H$4:$H$148)</f>
        <v>#VALUE!</v>
      </c>
      <c r="T149" s="98">
        <v>12.166666666661801</v>
      </c>
      <c r="U149" t="e">
        <f ca="1">SUMPRODUCT($AA$2:$AA148,'24 HR Ia 0.05'!$H$146:$H$292)</f>
        <v>#VALUE!</v>
      </c>
      <c r="V149" s="98">
        <v>12.166666666661801</v>
      </c>
      <c r="W149" t="e">
        <f>SUMPRODUCT($AA124:$AA148,'2 HR Ia 0.2'!$H$4:$H$28)</f>
        <v>#REF!</v>
      </c>
      <c r="X149" s="98">
        <v>12.166666666661801</v>
      </c>
      <c r="Y149" t="e">
        <f>SUMPRODUCT($AA124:$AA148,'2 HR Ia 0.05'!$H$4:$H$28)</f>
        <v>#REF!</v>
      </c>
      <c r="Z149" s="98">
        <v>12.333333333328399</v>
      </c>
      <c r="AA149">
        <f t="shared" si="7"/>
        <v>0</v>
      </c>
      <c r="AB149" t="e">
        <f t="shared" si="6"/>
        <v>#N/A</v>
      </c>
    </row>
    <row r="150" spans="6:28">
      <c r="F150" s="98">
        <v>12.249999999995101</v>
      </c>
      <c r="G150" t="e">
        <f ca="1">SUMPRODUCT($AA113:$AA149,'3 HR Ia 0.2'!$H$4:$H$40)</f>
        <v>#VALUE!</v>
      </c>
      <c r="H150" s="98">
        <v>12.249999999995101</v>
      </c>
      <c r="I150" t="e">
        <f ca="1">SUMPRODUCT($AA77:$AA149,'Ia 0.2'!$H$4:$H$76)</f>
        <v>#VALUE!</v>
      </c>
      <c r="J150" s="98">
        <v>12.249999999995101</v>
      </c>
      <c r="K150" t="e">
        <f ca="1">SUMPRODUCT($AA5:$AA149,'12 HR Ia 0.2'!$H$4:$H$148)</f>
        <v>#VALUE!</v>
      </c>
      <c r="L150" s="98">
        <v>12.249999999995101</v>
      </c>
      <c r="M150" t="e">
        <f ca="1">SUMPRODUCT($AA$2:AA149,'24 HR Ia 0.2'!$H$145:$H$292)</f>
        <v>#VALUE!</v>
      </c>
      <c r="N150" s="98">
        <v>12.249999999995101</v>
      </c>
      <c r="O150" t="e">
        <f ca="1">SUMPRODUCT($AA113:$AA149,'3 HR Ia 0.05'!$H$4:$H$40)</f>
        <v>#VALUE!</v>
      </c>
      <c r="P150" s="98">
        <v>12.249999999995101</v>
      </c>
      <c r="Q150" t="e">
        <f ca="1">SUMPRODUCT($AA77:$AA149,'Ia 0.05'!$H$4:$H$76)</f>
        <v>#VALUE!</v>
      </c>
      <c r="R150" s="98">
        <v>12.249999999995101</v>
      </c>
      <c r="S150" t="e">
        <f ca="1">SUMPRODUCT($AA5:$AA149,'12 HR Ia 0.05'!$H$4:$H$148)</f>
        <v>#VALUE!</v>
      </c>
      <c r="T150" s="98">
        <v>12.249999999995101</v>
      </c>
      <c r="U150" t="e">
        <f ca="1">SUMPRODUCT($AA$2:$AA149,'24 HR Ia 0.05'!$H$145:$H$292)</f>
        <v>#VALUE!</v>
      </c>
      <c r="V150" s="98">
        <v>12.249999999995101</v>
      </c>
      <c r="W150" t="e">
        <f>SUMPRODUCT($AA125:$AA149,'2 HR Ia 0.2'!$H$4:$H$28)</f>
        <v>#REF!</v>
      </c>
      <c r="X150" s="98">
        <v>12.249999999995101</v>
      </c>
      <c r="Y150" t="e">
        <f>SUMPRODUCT($AA125:$AA149,'2 HR Ia 0.05'!$H$4:$H$28)</f>
        <v>#REF!</v>
      </c>
      <c r="Z150" s="98">
        <v>12.416666666661699</v>
      </c>
      <c r="AA150">
        <f t="shared" si="7"/>
        <v>0</v>
      </c>
      <c r="AB150" t="e">
        <f t="shared" si="6"/>
        <v>#N/A</v>
      </c>
    </row>
    <row r="151" spans="6:28">
      <c r="F151" s="98">
        <v>12.333333333328399</v>
      </c>
      <c r="G151" t="e">
        <f ca="1">SUMPRODUCT($AA114:$AA150,'3 HR Ia 0.2'!$H$4:$H$40)</f>
        <v>#VALUE!</v>
      </c>
      <c r="H151" s="98">
        <v>12.333333333328399</v>
      </c>
      <c r="I151" t="e">
        <f ca="1">SUMPRODUCT($AA78:$AA150,'Ia 0.2'!$H$4:$H$76)</f>
        <v>#VALUE!</v>
      </c>
      <c r="J151" s="98">
        <v>12.333333333328399</v>
      </c>
      <c r="K151" t="e">
        <f ca="1">SUMPRODUCT($AA6:$AA150,'12 HR Ia 0.2'!$H$4:$H$148)</f>
        <v>#VALUE!</v>
      </c>
      <c r="L151" s="98">
        <v>12.333333333328399</v>
      </c>
      <c r="M151" t="e">
        <f ca="1">SUMPRODUCT($AA$2:AA150,'24 HR Ia 0.2'!$H$144:$H$292)</f>
        <v>#VALUE!</v>
      </c>
      <c r="N151" s="98">
        <v>12.333333333328399</v>
      </c>
      <c r="O151" t="e">
        <f ca="1">SUMPRODUCT($AA114:$AA150,'3 HR Ia 0.05'!$H$4:$H$40)</f>
        <v>#VALUE!</v>
      </c>
      <c r="P151" s="98">
        <v>12.333333333328399</v>
      </c>
      <c r="Q151" t="e">
        <f ca="1">SUMPRODUCT($AA78:$AA150,'Ia 0.05'!$H$4:$H$76)</f>
        <v>#VALUE!</v>
      </c>
      <c r="R151" s="98">
        <v>12.333333333328399</v>
      </c>
      <c r="S151" t="e">
        <f ca="1">SUMPRODUCT($AA6:$AA150,'12 HR Ia 0.05'!$H$4:$H$148)</f>
        <v>#VALUE!</v>
      </c>
      <c r="T151" s="98">
        <v>12.333333333328399</v>
      </c>
      <c r="U151" t="e">
        <f ca="1">SUMPRODUCT($AA$2:$AA150,'24 HR Ia 0.05'!$H$144:$H$292)</f>
        <v>#VALUE!</v>
      </c>
      <c r="V151" s="98">
        <v>12.333333333328399</v>
      </c>
      <c r="W151" t="e">
        <f>SUMPRODUCT($AA126:$AA150,'2 HR Ia 0.2'!$H$4:$H$28)</f>
        <v>#REF!</v>
      </c>
      <c r="X151" s="98">
        <v>12.333333333328399</v>
      </c>
      <c r="Y151" t="e">
        <f>SUMPRODUCT($AA126:$AA150,'2 HR Ia 0.05'!$H$4:$H$28)</f>
        <v>#REF!</v>
      </c>
      <c r="Z151" s="98">
        <v>12.499999999995</v>
      </c>
      <c r="AA151">
        <f t="shared" si="7"/>
        <v>0</v>
      </c>
      <c r="AB151" t="e">
        <f t="shared" si="6"/>
        <v>#N/A</v>
      </c>
    </row>
    <row r="152" spans="6:28">
      <c r="F152" s="98">
        <v>12.416666666661699</v>
      </c>
      <c r="G152" t="e">
        <f ca="1">SUMPRODUCT($AA115:$AA151,'3 HR Ia 0.2'!$H$4:$H$40)</f>
        <v>#VALUE!</v>
      </c>
      <c r="H152" s="98">
        <v>12.416666666661699</v>
      </c>
      <c r="I152" t="e">
        <f ca="1">SUMPRODUCT($AA79:$AA151,'Ia 0.2'!$H$4:$H$76)</f>
        <v>#VALUE!</v>
      </c>
      <c r="J152" s="98">
        <v>12.416666666661699</v>
      </c>
      <c r="K152" t="e">
        <f ca="1">SUMPRODUCT($AA7:$AA151,'12 HR Ia 0.2'!$H$4:$H$148)</f>
        <v>#VALUE!</v>
      </c>
      <c r="L152" s="98">
        <v>12.416666666661699</v>
      </c>
      <c r="M152" t="e">
        <f ca="1">SUMPRODUCT($AA$2:AA151,'24 HR Ia 0.2'!$H$143:$H$292)</f>
        <v>#VALUE!</v>
      </c>
      <c r="N152" s="98">
        <v>12.416666666661699</v>
      </c>
      <c r="O152" t="e">
        <f ca="1">SUMPRODUCT($AA115:$AA151,'3 HR Ia 0.05'!$H$4:$H$40)</f>
        <v>#VALUE!</v>
      </c>
      <c r="P152" s="98">
        <v>12.416666666661699</v>
      </c>
      <c r="Q152" t="e">
        <f ca="1">SUMPRODUCT($AA79:$AA151,'Ia 0.05'!$H$4:$H$76)</f>
        <v>#VALUE!</v>
      </c>
      <c r="R152" s="98">
        <v>12.416666666661699</v>
      </c>
      <c r="S152" t="e">
        <f ca="1">SUMPRODUCT($AA7:$AA151,'12 HR Ia 0.05'!$H$4:$H$148)</f>
        <v>#VALUE!</v>
      </c>
      <c r="T152" s="98">
        <v>12.416666666661699</v>
      </c>
      <c r="U152" t="e">
        <f ca="1">SUMPRODUCT($AA$2:$AA151,'24 HR Ia 0.05'!$H$143:$H$292)</f>
        <v>#VALUE!</v>
      </c>
      <c r="V152" s="98">
        <v>12.416666666661699</v>
      </c>
      <c r="W152" t="e">
        <f>SUMPRODUCT($AA127:$AA151,'2 HR Ia 0.2'!$H$4:$H$28)</f>
        <v>#REF!</v>
      </c>
      <c r="X152" s="98">
        <v>12.416666666661699</v>
      </c>
      <c r="Y152" t="e">
        <f>SUMPRODUCT($AA127:$AA151,'2 HR Ia 0.05'!$H$4:$H$28)</f>
        <v>#REF!</v>
      </c>
      <c r="Z152" s="98">
        <v>12.5833333333283</v>
      </c>
      <c r="AA152">
        <f t="shared" si="7"/>
        <v>0</v>
      </c>
      <c r="AB152" t="e">
        <f t="shared" si="6"/>
        <v>#N/A</v>
      </c>
    </row>
    <row r="153" spans="6:28">
      <c r="F153" s="98">
        <v>12.499999999995</v>
      </c>
      <c r="G153" t="e">
        <f ca="1">SUMPRODUCT($AA116:$AA152,'3 HR Ia 0.2'!$H$4:$H$40)</f>
        <v>#VALUE!</v>
      </c>
      <c r="H153" s="98">
        <v>12.499999999995</v>
      </c>
      <c r="I153" t="e">
        <f ca="1">SUMPRODUCT($AA80:$AA152,'Ia 0.2'!$H$4:$H$76)</f>
        <v>#VALUE!</v>
      </c>
      <c r="J153" s="98">
        <v>12.499999999995</v>
      </c>
      <c r="K153" t="e">
        <f ca="1">SUMPRODUCT($AA8:$AA152,'12 HR Ia 0.2'!$H$4:$H$148)</f>
        <v>#VALUE!</v>
      </c>
      <c r="L153" s="98">
        <v>12.499999999995</v>
      </c>
      <c r="M153" t="e">
        <f ca="1">SUMPRODUCT($AA$2:AA152,'24 HR Ia 0.2'!$H$142:$H$292)</f>
        <v>#VALUE!</v>
      </c>
      <c r="N153" s="98">
        <v>12.499999999995</v>
      </c>
      <c r="O153" t="e">
        <f ca="1">SUMPRODUCT($AA116:$AA152,'3 HR Ia 0.05'!$H$4:$H$40)</f>
        <v>#VALUE!</v>
      </c>
      <c r="P153" s="98">
        <v>12.499999999995</v>
      </c>
      <c r="Q153" t="e">
        <f ca="1">SUMPRODUCT($AA80:$AA152,'Ia 0.05'!$H$4:$H$76)</f>
        <v>#VALUE!</v>
      </c>
      <c r="R153" s="98">
        <v>12.499999999995</v>
      </c>
      <c r="S153" t="e">
        <f ca="1">SUMPRODUCT($AA8:$AA152,'12 HR Ia 0.05'!$H$4:$H$148)</f>
        <v>#VALUE!</v>
      </c>
      <c r="T153" s="98">
        <v>12.499999999995</v>
      </c>
      <c r="U153" t="e">
        <f ca="1">SUMPRODUCT($AA$2:$AA152,'24 HR Ia 0.05'!$H$142:$H$292)</f>
        <v>#VALUE!</v>
      </c>
      <c r="V153" s="98">
        <v>12.499999999995</v>
      </c>
      <c r="W153" t="e">
        <f>SUMPRODUCT($AA128:$AA152,'2 HR Ia 0.2'!$H$4:$H$28)</f>
        <v>#REF!</v>
      </c>
      <c r="X153" s="98">
        <v>12.499999999995</v>
      </c>
      <c r="Y153" t="e">
        <f>SUMPRODUCT($AA128:$AA152,'2 HR Ia 0.05'!$H$4:$H$28)</f>
        <v>#REF!</v>
      </c>
      <c r="Z153" s="98">
        <v>12.6666666666616</v>
      </c>
      <c r="AA153">
        <f t="shared" si="7"/>
        <v>0</v>
      </c>
      <c r="AB153" t="e">
        <f t="shared" si="6"/>
        <v>#N/A</v>
      </c>
    </row>
    <row r="154" spans="6:28">
      <c r="F154" s="98">
        <v>12.5833333333283</v>
      </c>
      <c r="G154" t="e">
        <f ca="1">SUMPRODUCT($AA117:$AA153,'3 HR Ia 0.2'!$H$4:$H$40)</f>
        <v>#VALUE!</v>
      </c>
      <c r="H154" s="98">
        <v>12.5833333333283</v>
      </c>
      <c r="I154" t="e">
        <f ca="1">SUMPRODUCT($AA81:$AA153,'Ia 0.2'!$H$4:$H$76)</f>
        <v>#VALUE!</v>
      </c>
      <c r="J154" s="98">
        <v>12.5833333333283</v>
      </c>
      <c r="K154" t="e">
        <f ca="1">SUMPRODUCT($AA9:$AA153,'12 HR Ia 0.2'!$H$4:$H$148)</f>
        <v>#VALUE!</v>
      </c>
      <c r="L154" s="98">
        <v>12.5833333333283</v>
      </c>
      <c r="M154" t="e">
        <f ca="1">SUMPRODUCT($AA$2:AA153,'24 HR Ia 0.2'!$H$141:$H$292)</f>
        <v>#VALUE!</v>
      </c>
      <c r="N154" s="98">
        <v>12.5833333333283</v>
      </c>
      <c r="O154" t="e">
        <f ca="1">SUMPRODUCT($AA117:$AA153,'3 HR Ia 0.05'!$H$4:$H$40)</f>
        <v>#VALUE!</v>
      </c>
      <c r="P154" s="98">
        <v>12.5833333333283</v>
      </c>
      <c r="Q154" t="e">
        <f ca="1">SUMPRODUCT($AA81:$AA153,'Ia 0.05'!$H$4:$H$76)</f>
        <v>#VALUE!</v>
      </c>
      <c r="R154" s="98">
        <v>12.5833333333283</v>
      </c>
      <c r="S154" t="e">
        <f ca="1">SUMPRODUCT($AA9:$AA153,'12 HR Ia 0.05'!$H$4:$H$148)</f>
        <v>#VALUE!</v>
      </c>
      <c r="T154" s="98">
        <v>12.5833333333283</v>
      </c>
      <c r="U154" t="e">
        <f ca="1">SUMPRODUCT($AA$2:$AA153,'24 HR Ia 0.05'!$H$141:$H$292)</f>
        <v>#VALUE!</v>
      </c>
      <c r="V154" s="98">
        <v>12.5833333333283</v>
      </c>
      <c r="W154" t="e">
        <f>SUMPRODUCT($AA129:$AA153,'2 HR Ia 0.2'!$H$4:$H$28)</f>
        <v>#REF!</v>
      </c>
      <c r="X154" s="98">
        <v>12.5833333333283</v>
      </c>
      <c r="Y154" t="e">
        <f>SUMPRODUCT($AA129:$AA153,'2 HR Ia 0.05'!$H$4:$H$28)</f>
        <v>#REF!</v>
      </c>
      <c r="Z154" s="98">
        <v>12.7499999999949</v>
      </c>
      <c r="AA154">
        <f t="shared" si="7"/>
        <v>0</v>
      </c>
      <c r="AB154" t="e">
        <f t="shared" si="6"/>
        <v>#N/A</v>
      </c>
    </row>
    <row r="155" spans="6:28">
      <c r="F155" s="98">
        <v>12.6666666666616</v>
      </c>
      <c r="G155" t="e">
        <f ca="1">SUMPRODUCT($AA118:$AA154,'3 HR Ia 0.2'!$H$4:$H$40)</f>
        <v>#VALUE!</v>
      </c>
      <c r="H155" s="98">
        <v>12.6666666666616</v>
      </c>
      <c r="I155" t="e">
        <f ca="1">SUMPRODUCT($AA82:$AA154,'Ia 0.2'!$H$4:$H$76)</f>
        <v>#VALUE!</v>
      </c>
      <c r="J155" s="98">
        <v>12.6666666666616</v>
      </c>
      <c r="K155" t="e">
        <f ca="1">SUMPRODUCT($AA10:$AA154,'12 HR Ia 0.2'!$H$4:$H$148)</f>
        <v>#VALUE!</v>
      </c>
      <c r="L155" s="98">
        <v>12.6666666666616</v>
      </c>
      <c r="M155" t="e">
        <f ca="1">SUMPRODUCT($AA$2:AA154,'24 HR Ia 0.2'!$H$140:$H$292)</f>
        <v>#VALUE!</v>
      </c>
      <c r="N155" s="98">
        <v>12.6666666666616</v>
      </c>
      <c r="O155" t="e">
        <f ca="1">SUMPRODUCT($AA118:$AA154,'3 HR Ia 0.05'!$H$4:$H$40)</f>
        <v>#VALUE!</v>
      </c>
      <c r="P155" s="98">
        <v>12.6666666666616</v>
      </c>
      <c r="Q155" t="e">
        <f ca="1">SUMPRODUCT($AA82:$AA154,'Ia 0.05'!$H$4:$H$76)</f>
        <v>#VALUE!</v>
      </c>
      <c r="R155" s="98">
        <v>12.6666666666616</v>
      </c>
      <c r="S155" t="e">
        <f ca="1">SUMPRODUCT($AA10:$AA154,'12 HR Ia 0.05'!$H$4:$H$148)</f>
        <v>#VALUE!</v>
      </c>
      <c r="T155" s="98">
        <v>12.6666666666616</v>
      </c>
      <c r="U155" t="e">
        <f ca="1">SUMPRODUCT($AA$2:$AA154,'24 HR Ia 0.05'!$H$140:$H$292)</f>
        <v>#VALUE!</v>
      </c>
      <c r="V155" s="98">
        <v>12.6666666666616</v>
      </c>
      <c r="W155" t="e">
        <f>SUMPRODUCT($AA130:$AA154,'2 HR Ia 0.2'!$H$4:$H$28)</f>
        <v>#REF!</v>
      </c>
      <c r="X155" s="98">
        <v>12.6666666666616</v>
      </c>
      <c r="Y155" t="e">
        <f>SUMPRODUCT($AA130:$AA154,'2 HR Ia 0.05'!$H$4:$H$28)</f>
        <v>#REF!</v>
      </c>
      <c r="Z155" s="98">
        <v>12.8333333333282</v>
      </c>
      <c r="AA155">
        <f t="shared" si="7"/>
        <v>0</v>
      </c>
      <c r="AB155" t="e">
        <f t="shared" si="6"/>
        <v>#N/A</v>
      </c>
    </row>
    <row r="156" spans="6:28">
      <c r="F156" s="98">
        <v>12.7499999999949</v>
      </c>
      <c r="G156" t="e">
        <f ca="1">SUMPRODUCT($AA119:$AA155,'3 HR Ia 0.2'!$H$4:$H$40)</f>
        <v>#VALUE!</v>
      </c>
      <c r="H156" s="98">
        <v>12.7499999999949</v>
      </c>
      <c r="I156" t="e">
        <f ca="1">SUMPRODUCT($AA83:$AA155,'Ia 0.2'!$H$4:$H$76)</f>
        <v>#VALUE!</v>
      </c>
      <c r="J156" s="98">
        <v>12.7499999999949</v>
      </c>
      <c r="K156" t="e">
        <f ca="1">SUMPRODUCT($AA11:$AA155,'12 HR Ia 0.2'!$H$4:$H$148)</f>
        <v>#VALUE!</v>
      </c>
      <c r="L156" s="98">
        <v>12.7499999999949</v>
      </c>
      <c r="M156" t="e">
        <f ca="1">SUMPRODUCT($AA$2:AA155,'24 HR Ia 0.2'!$H$139:$H$292)</f>
        <v>#VALUE!</v>
      </c>
      <c r="N156" s="98">
        <v>12.7499999999949</v>
      </c>
      <c r="O156" t="e">
        <f ca="1">SUMPRODUCT($AA119:$AA155,'3 HR Ia 0.05'!$H$4:$H$40)</f>
        <v>#VALUE!</v>
      </c>
      <c r="P156" s="98">
        <v>12.7499999999949</v>
      </c>
      <c r="Q156" t="e">
        <f ca="1">SUMPRODUCT($AA83:$AA155,'Ia 0.05'!$H$4:$H$76)</f>
        <v>#VALUE!</v>
      </c>
      <c r="R156" s="98">
        <v>12.7499999999949</v>
      </c>
      <c r="S156" t="e">
        <f ca="1">SUMPRODUCT($AA11:$AA155,'12 HR Ia 0.05'!$H$4:$H$148)</f>
        <v>#VALUE!</v>
      </c>
      <c r="T156" s="98">
        <v>12.7499999999949</v>
      </c>
      <c r="U156" t="e">
        <f ca="1">SUMPRODUCT($AA$2:$AA155,'24 HR Ia 0.05'!$H$139:$H$292)</f>
        <v>#VALUE!</v>
      </c>
      <c r="V156" s="98">
        <v>12.7499999999949</v>
      </c>
      <c r="W156" t="e">
        <f>SUMPRODUCT($AA131:$AA155,'2 HR Ia 0.2'!$H$4:$H$28)</f>
        <v>#REF!</v>
      </c>
      <c r="X156" s="98">
        <v>12.7499999999949</v>
      </c>
      <c r="Y156" t="e">
        <f>SUMPRODUCT($AA131:$AA155,'2 HR Ia 0.05'!$H$4:$H$28)</f>
        <v>#REF!</v>
      </c>
      <c r="Z156" s="98">
        <v>12.9166666666615</v>
      </c>
      <c r="AA156">
        <f t="shared" si="7"/>
        <v>0</v>
      </c>
      <c r="AB156" t="e">
        <f t="shared" si="6"/>
        <v>#N/A</v>
      </c>
    </row>
    <row r="157" spans="6:28">
      <c r="F157" s="98">
        <v>12.8333333333282</v>
      </c>
      <c r="G157" t="e">
        <f ca="1">SUMPRODUCT($AA120:$AA156,'3 HR Ia 0.2'!$H$4:$H$40)</f>
        <v>#VALUE!</v>
      </c>
      <c r="H157" s="98">
        <v>12.8333333333282</v>
      </c>
      <c r="I157" t="e">
        <f ca="1">SUMPRODUCT($AA84:$AA156,'Ia 0.2'!$H$4:$H$76)</f>
        <v>#VALUE!</v>
      </c>
      <c r="J157" s="98">
        <v>12.8333333333282</v>
      </c>
      <c r="K157" t="e">
        <f ca="1">SUMPRODUCT($AA12:$AA156,'12 HR Ia 0.2'!$H$4:$H$148)</f>
        <v>#VALUE!</v>
      </c>
      <c r="L157" s="98">
        <v>12.8333333333282</v>
      </c>
      <c r="M157" t="e">
        <f ca="1">SUMPRODUCT($AA$2:AA156,'24 HR Ia 0.2'!$H$138:$H$292)</f>
        <v>#VALUE!</v>
      </c>
      <c r="N157" s="98">
        <v>12.8333333333282</v>
      </c>
      <c r="O157" t="e">
        <f ca="1">SUMPRODUCT($AA120:$AA156,'3 HR Ia 0.05'!$H$4:$H$40)</f>
        <v>#VALUE!</v>
      </c>
      <c r="P157" s="98">
        <v>12.8333333333282</v>
      </c>
      <c r="Q157" t="e">
        <f ca="1">SUMPRODUCT($AA84:$AA156,'Ia 0.05'!$H$4:$H$76)</f>
        <v>#VALUE!</v>
      </c>
      <c r="R157" s="98">
        <v>12.8333333333282</v>
      </c>
      <c r="S157" t="e">
        <f ca="1">SUMPRODUCT($AA12:$AA156,'12 HR Ia 0.05'!$H$4:$H$148)</f>
        <v>#VALUE!</v>
      </c>
      <c r="T157" s="98">
        <v>12.8333333333282</v>
      </c>
      <c r="U157" t="e">
        <f ca="1">SUMPRODUCT($AA$2:$AA156,'24 HR Ia 0.05'!$H$138:$H$292)</f>
        <v>#VALUE!</v>
      </c>
      <c r="V157" s="98">
        <v>12.8333333333282</v>
      </c>
      <c r="W157" t="e">
        <f>SUMPRODUCT($AA132:$AA156,'2 HR Ia 0.2'!$H$4:$H$28)</f>
        <v>#REF!</v>
      </c>
      <c r="X157" s="98">
        <v>12.8333333333282</v>
      </c>
      <c r="Y157" t="e">
        <f>SUMPRODUCT($AA132:$AA156,'2 HR Ia 0.05'!$H$4:$H$28)</f>
        <v>#REF!</v>
      </c>
      <c r="Z157" s="98">
        <v>12.999999999994801</v>
      </c>
      <c r="AA157">
        <f t="shared" si="7"/>
        <v>0</v>
      </c>
      <c r="AB157" t="e">
        <f t="shared" si="6"/>
        <v>#N/A</v>
      </c>
    </row>
    <row r="158" spans="6:28">
      <c r="F158" s="98">
        <v>12.9166666666615</v>
      </c>
      <c r="G158" t="e">
        <f ca="1">SUMPRODUCT($AA121:$AA157,'3 HR Ia 0.2'!$H$4:$H$40)</f>
        <v>#VALUE!</v>
      </c>
      <c r="H158" s="98">
        <v>12.9166666666615</v>
      </c>
      <c r="I158" t="e">
        <f ca="1">SUMPRODUCT($AA85:$AA157,'Ia 0.2'!$H$4:$H$76)</f>
        <v>#VALUE!</v>
      </c>
      <c r="J158" s="98">
        <v>12.9166666666615</v>
      </c>
      <c r="K158" t="e">
        <f ca="1">SUMPRODUCT($AA13:$AA157,'12 HR Ia 0.2'!$H$4:$H$148)</f>
        <v>#VALUE!</v>
      </c>
      <c r="L158" s="98">
        <v>12.9166666666615</v>
      </c>
      <c r="M158" t="e">
        <f ca="1">SUMPRODUCT($AA$2:AA157,'24 HR Ia 0.2'!$H$137:$H$292)</f>
        <v>#VALUE!</v>
      </c>
      <c r="N158" s="98">
        <v>12.9166666666615</v>
      </c>
      <c r="O158" t="e">
        <f ca="1">SUMPRODUCT($AA121:$AA157,'3 HR Ia 0.05'!$H$4:$H$40)</f>
        <v>#VALUE!</v>
      </c>
      <c r="P158" s="98">
        <v>12.9166666666615</v>
      </c>
      <c r="Q158" t="e">
        <f ca="1">SUMPRODUCT($AA85:$AA157,'Ia 0.05'!$H$4:$H$76)</f>
        <v>#VALUE!</v>
      </c>
      <c r="R158" s="98">
        <v>12.9166666666615</v>
      </c>
      <c r="S158" t="e">
        <f ca="1">SUMPRODUCT($AA13:$AA157,'12 HR Ia 0.05'!$H$4:$H$148)</f>
        <v>#VALUE!</v>
      </c>
      <c r="T158" s="98">
        <v>12.9166666666615</v>
      </c>
      <c r="U158" t="e">
        <f ca="1">SUMPRODUCT($AA$2:$AA157,'24 HR Ia 0.05'!$H$137:$H$292)</f>
        <v>#VALUE!</v>
      </c>
      <c r="V158" s="98">
        <v>12.9166666666615</v>
      </c>
      <c r="W158" t="e">
        <f>SUMPRODUCT($AA133:$AA157,'2 HR Ia 0.2'!$H$4:$H$28)</f>
        <v>#REF!</v>
      </c>
      <c r="X158" s="98">
        <v>12.9166666666615</v>
      </c>
      <c r="Y158" t="e">
        <f>SUMPRODUCT($AA133:$AA157,'2 HR Ia 0.05'!$H$4:$H$28)</f>
        <v>#REF!</v>
      </c>
      <c r="Z158" s="98">
        <v>13.083333333328101</v>
      </c>
      <c r="AA158">
        <f t="shared" si="7"/>
        <v>0</v>
      </c>
      <c r="AB158" t="e">
        <f t="shared" si="6"/>
        <v>#N/A</v>
      </c>
    </row>
    <row r="159" spans="6:28">
      <c r="F159" s="98">
        <v>12.999999999994801</v>
      </c>
      <c r="G159" t="e">
        <f ca="1">SUMPRODUCT($AA122:$AA158,'3 HR Ia 0.2'!$H$4:$H$40)</f>
        <v>#VALUE!</v>
      </c>
      <c r="H159" s="98">
        <v>12.999999999994801</v>
      </c>
      <c r="I159" t="e">
        <f ca="1">SUMPRODUCT($AA86:$AA158,'Ia 0.2'!$H$4:$H$76)</f>
        <v>#VALUE!</v>
      </c>
      <c r="J159" s="98">
        <v>12.999999999994801</v>
      </c>
      <c r="K159" t="e">
        <f ca="1">SUMPRODUCT($AA14:$AA158,'12 HR Ia 0.2'!$H$4:$H$148)</f>
        <v>#VALUE!</v>
      </c>
      <c r="L159" s="98">
        <v>12.999999999994801</v>
      </c>
      <c r="M159" t="e">
        <f ca="1">SUMPRODUCT($AA$2:AA158,'24 HR Ia 0.2'!$H$136:$H$292)</f>
        <v>#VALUE!</v>
      </c>
      <c r="N159" s="98">
        <v>12.999999999994801</v>
      </c>
      <c r="O159" t="e">
        <f ca="1">SUMPRODUCT($AA122:$AA158,'3 HR Ia 0.05'!$H$4:$H$40)</f>
        <v>#VALUE!</v>
      </c>
      <c r="P159" s="98">
        <v>12.999999999994801</v>
      </c>
      <c r="Q159" t="e">
        <f ca="1">SUMPRODUCT($AA86:$AA158,'Ia 0.05'!$H$4:$H$76)</f>
        <v>#VALUE!</v>
      </c>
      <c r="R159" s="98">
        <v>12.999999999994801</v>
      </c>
      <c r="S159" t="e">
        <f ca="1">SUMPRODUCT($AA14:$AA158,'12 HR Ia 0.05'!$H$4:$H$148)</f>
        <v>#VALUE!</v>
      </c>
      <c r="T159" s="98">
        <v>12.999999999994801</v>
      </c>
      <c r="U159" t="e">
        <f ca="1">SUMPRODUCT($AA$2:$AA158,'24 HR Ia 0.05'!$H$136:$H$292)</f>
        <v>#VALUE!</v>
      </c>
      <c r="V159" s="98">
        <v>12.999999999994801</v>
      </c>
      <c r="W159" t="e">
        <f>SUMPRODUCT($AA134:$AA158,'2 HR Ia 0.2'!$H$4:$H$28)</f>
        <v>#REF!</v>
      </c>
      <c r="X159" s="98">
        <v>12.999999999994801</v>
      </c>
      <c r="Y159" t="e">
        <f>SUMPRODUCT($AA134:$AA158,'2 HR Ia 0.05'!$H$4:$H$28)</f>
        <v>#REF!</v>
      </c>
      <c r="Z159" s="98">
        <v>13.166666666661399</v>
      </c>
      <c r="AA159">
        <f t="shared" si="7"/>
        <v>0</v>
      </c>
      <c r="AB159" t="e">
        <f t="shared" si="6"/>
        <v>#N/A</v>
      </c>
    </row>
    <row r="160" spans="6:28">
      <c r="F160" s="98">
        <v>13.083333333328101</v>
      </c>
      <c r="G160" t="e">
        <f ca="1">SUMPRODUCT($AA123:$AA159,'3 HR Ia 0.2'!$H$4:$H$40)</f>
        <v>#VALUE!</v>
      </c>
      <c r="H160" s="98">
        <v>13.083333333328101</v>
      </c>
      <c r="I160" t="e">
        <f ca="1">SUMPRODUCT($AA87:$AA159,'Ia 0.2'!$H$4:$H$76)</f>
        <v>#VALUE!</v>
      </c>
      <c r="J160" s="98">
        <v>13.083333333328101</v>
      </c>
      <c r="K160" t="e">
        <f ca="1">SUMPRODUCT($AA15:$AA159,'12 HR Ia 0.2'!$H$4:$H$148)</f>
        <v>#VALUE!</v>
      </c>
      <c r="L160" s="98">
        <v>13.083333333328101</v>
      </c>
      <c r="M160" t="e">
        <f ca="1">SUMPRODUCT($AA$2:AA159,'24 HR Ia 0.2'!$H$135:$H$292)</f>
        <v>#VALUE!</v>
      </c>
      <c r="N160" s="98">
        <v>13.083333333328101</v>
      </c>
      <c r="O160" t="e">
        <f ca="1">SUMPRODUCT($AA123:$AA159,'3 HR Ia 0.05'!$H$4:$H$40)</f>
        <v>#VALUE!</v>
      </c>
      <c r="P160" s="98">
        <v>13.083333333328101</v>
      </c>
      <c r="Q160" t="e">
        <f ca="1">SUMPRODUCT($AA87:$AA159,'Ia 0.05'!$H$4:$H$76)</f>
        <v>#VALUE!</v>
      </c>
      <c r="R160" s="98">
        <v>13.083333333328101</v>
      </c>
      <c r="S160" t="e">
        <f ca="1">SUMPRODUCT($AA15:$AA159,'12 HR Ia 0.05'!$H$4:$H$148)</f>
        <v>#VALUE!</v>
      </c>
      <c r="T160" s="98">
        <v>13.083333333328101</v>
      </c>
      <c r="U160" t="e">
        <f ca="1">SUMPRODUCT($AA$2:$AA159,'24 HR Ia 0.05'!$H$135:$H$292)</f>
        <v>#VALUE!</v>
      </c>
      <c r="V160" s="98">
        <v>13.083333333328101</v>
      </c>
      <c r="W160" t="e">
        <f>SUMPRODUCT($AA135:$AA159,'2 HR Ia 0.2'!$H$4:$H$28)</f>
        <v>#REF!</v>
      </c>
      <c r="X160" s="98">
        <v>13.083333333328101</v>
      </c>
      <c r="Y160" t="e">
        <f>SUMPRODUCT($AA135:$AA159,'2 HR Ia 0.05'!$H$4:$H$28)</f>
        <v>#REF!</v>
      </c>
      <c r="Z160" s="98">
        <v>13.249999999994699</v>
      </c>
      <c r="AA160">
        <f t="shared" si="7"/>
        <v>0</v>
      </c>
      <c r="AB160" t="e">
        <f t="shared" si="6"/>
        <v>#N/A</v>
      </c>
    </row>
    <row r="161" spans="6:28">
      <c r="F161" s="98">
        <v>13.166666666661399</v>
      </c>
      <c r="G161" t="e">
        <f ca="1">SUMPRODUCT($AA124:$AA160,'3 HR Ia 0.2'!$H$4:$H$40)</f>
        <v>#VALUE!</v>
      </c>
      <c r="H161" s="98">
        <v>13.166666666661399</v>
      </c>
      <c r="I161" t="e">
        <f ca="1">SUMPRODUCT($AA88:$AA160,'Ia 0.2'!$H$4:$H$76)</f>
        <v>#VALUE!</v>
      </c>
      <c r="J161" s="98">
        <v>13.166666666661399</v>
      </c>
      <c r="K161" t="e">
        <f ca="1">SUMPRODUCT($AA16:$AA160,'12 HR Ia 0.2'!$H$4:$H$148)</f>
        <v>#VALUE!</v>
      </c>
      <c r="L161" s="98">
        <v>13.166666666661399</v>
      </c>
      <c r="M161" t="e">
        <f ca="1">SUMPRODUCT($AA$2:AA160,'24 HR Ia 0.2'!$H$134:$H$292)</f>
        <v>#VALUE!</v>
      </c>
      <c r="N161" s="98">
        <v>13.166666666661399</v>
      </c>
      <c r="O161" t="e">
        <f ca="1">SUMPRODUCT($AA124:$AA160,'3 HR Ia 0.05'!$H$4:$H$40)</f>
        <v>#VALUE!</v>
      </c>
      <c r="P161" s="98">
        <v>13.166666666661399</v>
      </c>
      <c r="Q161" t="e">
        <f ca="1">SUMPRODUCT($AA88:$AA160,'Ia 0.05'!$H$4:$H$76)</f>
        <v>#VALUE!</v>
      </c>
      <c r="R161" s="98">
        <v>13.166666666661399</v>
      </c>
      <c r="S161" t="e">
        <f ca="1">SUMPRODUCT($AA16:$AA160,'12 HR Ia 0.05'!$H$4:$H$148)</f>
        <v>#VALUE!</v>
      </c>
      <c r="T161" s="98">
        <v>13.166666666661399</v>
      </c>
      <c r="U161" t="e">
        <f ca="1">SUMPRODUCT($AA$2:$AA160,'24 HR Ia 0.05'!$H$134:$H$292)</f>
        <v>#VALUE!</v>
      </c>
      <c r="V161" s="98">
        <v>13.166666666661399</v>
      </c>
      <c r="W161" t="e">
        <f>SUMPRODUCT($AA136:$AA160,'2 HR Ia 0.2'!$H$4:$H$28)</f>
        <v>#REF!</v>
      </c>
      <c r="X161" s="98">
        <v>13.166666666661399</v>
      </c>
      <c r="Y161" t="e">
        <f>SUMPRODUCT($AA136:$AA160,'2 HR Ia 0.05'!$H$4:$H$28)</f>
        <v>#REF!</v>
      </c>
      <c r="Z161" s="98">
        <v>13.333333333328</v>
      </c>
      <c r="AA161">
        <f t="shared" si="7"/>
        <v>0</v>
      </c>
      <c r="AB161" t="e">
        <f t="shared" si="6"/>
        <v>#N/A</v>
      </c>
    </row>
    <row r="162" spans="6:28">
      <c r="F162" s="98">
        <v>13.249999999994699</v>
      </c>
      <c r="G162" t="e">
        <f ca="1">SUMPRODUCT($AA125:$AA161,'3 HR Ia 0.2'!$H$4:$H$40)</f>
        <v>#VALUE!</v>
      </c>
      <c r="H162" s="98">
        <v>13.249999999994699</v>
      </c>
      <c r="I162" t="e">
        <f ca="1">SUMPRODUCT($AA89:$AA161,'Ia 0.2'!$H$4:$H$76)</f>
        <v>#VALUE!</v>
      </c>
      <c r="J162" s="98">
        <v>13.249999999994699</v>
      </c>
      <c r="K162" t="e">
        <f ca="1">SUMPRODUCT($AA17:$AA161,'12 HR Ia 0.2'!$H$4:$H$148)</f>
        <v>#VALUE!</v>
      </c>
      <c r="L162" s="98">
        <v>13.249999999994699</v>
      </c>
      <c r="M162" t="e">
        <f ca="1">SUMPRODUCT($AA$2:AA161,'24 HR Ia 0.2'!$H$133:$H$292)</f>
        <v>#VALUE!</v>
      </c>
      <c r="N162" s="98">
        <v>13.249999999994699</v>
      </c>
      <c r="O162" t="e">
        <f ca="1">SUMPRODUCT($AA125:$AA161,'3 HR Ia 0.05'!$H$4:$H$40)</f>
        <v>#VALUE!</v>
      </c>
      <c r="P162" s="98">
        <v>13.249999999994699</v>
      </c>
      <c r="Q162" t="e">
        <f ca="1">SUMPRODUCT($AA89:$AA161,'Ia 0.05'!$H$4:$H$76)</f>
        <v>#VALUE!</v>
      </c>
      <c r="R162" s="98">
        <v>13.249999999994699</v>
      </c>
      <c r="S162" t="e">
        <f ca="1">SUMPRODUCT($AA17:$AA161,'12 HR Ia 0.05'!$H$4:$H$148)</f>
        <v>#VALUE!</v>
      </c>
      <c r="T162" s="98">
        <v>13.249999999994699</v>
      </c>
      <c r="U162" t="e">
        <f ca="1">SUMPRODUCT($AA$2:$AA161,'24 HR Ia 0.05'!$H$133:$H$292)</f>
        <v>#VALUE!</v>
      </c>
      <c r="V162" s="98">
        <v>13.249999999994699</v>
      </c>
      <c r="W162" t="e">
        <f>SUMPRODUCT($AA137:$AA161,'2 HR Ia 0.2'!$H$4:$H$28)</f>
        <v>#REF!</v>
      </c>
      <c r="X162" s="98">
        <v>13.249999999994699</v>
      </c>
      <c r="Y162" t="e">
        <f>SUMPRODUCT($AA137:$AA161,'2 HR Ia 0.05'!$H$4:$H$28)</f>
        <v>#REF!</v>
      </c>
      <c r="Z162" s="98">
        <v>13.4166666666613</v>
      </c>
      <c r="AA162">
        <f t="shared" si="7"/>
        <v>0</v>
      </c>
      <c r="AB162" t="e">
        <f t="shared" si="6"/>
        <v>#N/A</v>
      </c>
    </row>
    <row r="163" spans="6:28">
      <c r="F163" s="98">
        <v>13.333333333328</v>
      </c>
      <c r="G163" t="e">
        <f ca="1">SUMPRODUCT($AA126:$AA162,'3 HR Ia 0.2'!$H$4:$H$40)</f>
        <v>#VALUE!</v>
      </c>
      <c r="H163" s="98">
        <v>13.333333333328</v>
      </c>
      <c r="I163" t="e">
        <f ca="1">SUMPRODUCT($AA90:$AA162,'Ia 0.2'!$H$4:$H$76)</f>
        <v>#VALUE!</v>
      </c>
      <c r="J163" s="98">
        <v>13.333333333328</v>
      </c>
      <c r="K163" t="e">
        <f ca="1">SUMPRODUCT($AA18:$AA162,'12 HR Ia 0.2'!$H$4:$H$148)</f>
        <v>#VALUE!</v>
      </c>
      <c r="L163" s="98">
        <v>13.333333333328</v>
      </c>
      <c r="M163" t="e">
        <f ca="1">SUMPRODUCT($AA$2:AA162,'24 HR Ia 0.2'!$H$132:$H$292)</f>
        <v>#VALUE!</v>
      </c>
      <c r="N163" s="98">
        <v>13.333333333328</v>
      </c>
      <c r="O163" t="e">
        <f ca="1">SUMPRODUCT($AA126:$AA162,'3 HR Ia 0.05'!$H$4:$H$40)</f>
        <v>#VALUE!</v>
      </c>
      <c r="P163" s="98">
        <v>13.333333333328</v>
      </c>
      <c r="Q163" t="e">
        <f ca="1">SUMPRODUCT($AA90:$AA162,'Ia 0.05'!$H$4:$H$76)</f>
        <v>#VALUE!</v>
      </c>
      <c r="R163" s="98">
        <v>13.333333333328</v>
      </c>
      <c r="S163" t="e">
        <f ca="1">SUMPRODUCT($AA18:$AA162,'12 HR Ia 0.05'!$H$4:$H$148)</f>
        <v>#VALUE!</v>
      </c>
      <c r="T163" s="98">
        <v>13.333333333328</v>
      </c>
      <c r="U163" t="e">
        <f ca="1">SUMPRODUCT($AA$2:$AA162,'24 HR Ia 0.05'!$H$132:$H$292)</f>
        <v>#VALUE!</v>
      </c>
      <c r="V163" s="98">
        <v>13.333333333328</v>
      </c>
      <c r="W163" t="e">
        <f>SUMPRODUCT($AA138:$AA162,'2 HR Ia 0.2'!$H$4:$H$28)</f>
        <v>#REF!</v>
      </c>
      <c r="X163" s="98">
        <v>13.333333333328</v>
      </c>
      <c r="Y163" t="e">
        <f>SUMPRODUCT($AA138:$AA162,'2 HR Ia 0.05'!$H$4:$H$28)</f>
        <v>#REF!</v>
      </c>
      <c r="Z163" s="98">
        <v>13.4999999999946</v>
      </c>
      <c r="AA163">
        <f t="shared" si="7"/>
        <v>0</v>
      </c>
      <c r="AB163" t="e">
        <f t="shared" si="6"/>
        <v>#N/A</v>
      </c>
    </row>
    <row r="164" spans="6:28">
      <c r="F164" s="98">
        <v>13.4166666666613</v>
      </c>
      <c r="G164" t="e">
        <f ca="1">SUMPRODUCT($AA127:$AA163,'3 HR Ia 0.2'!$H$4:$H$40)</f>
        <v>#VALUE!</v>
      </c>
      <c r="H164" s="98">
        <v>13.4166666666613</v>
      </c>
      <c r="I164" t="e">
        <f ca="1">SUMPRODUCT($AA91:$AA163,'Ia 0.2'!$H$4:$H$76)</f>
        <v>#VALUE!</v>
      </c>
      <c r="J164" s="98">
        <v>13.4166666666613</v>
      </c>
      <c r="K164" t="e">
        <f ca="1">SUMPRODUCT($AA19:$AA163,'12 HR Ia 0.2'!$H$4:$H$148)</f>
        <v>#VALUE!</v>
      </c>
      <c r="L164" s="98">
        <v>13.4166666666613</v>
      </c>
      <c r="M164" t="e">
        <f ca="1">SUMPRODUCT($AA$2:AA163,'24 HR Ia 0.2'!$H$131:$H$292)</f>
        <v>#VALUE!</v>
      </c>
      <c r="N164" s="98">
        <v>13.4166666666613</v>
      </c>
      <c r="O164" t="e">
        <f ca="1">SUMPRODUCT($AA127:$AA163,'3 HR Ia 0.05'!$H$4:$H$40)</f>
        <v>#VALUE!</v>
      </c>
      <c r="P164" s="98">
        <v>13.4166666666613</v>
      </c>
      <c r="Q164" t="e">
        <f ca="1">SUMPRODUCT($AA91:$AA163,'Ia 0.05'!$H$4:$H$76)</f>
        <v>#VALUE!</v>
      </c>
      <c r="R164" s="98">
        <v>13.4166666666613</v>
      </c>
      <c r="S164" t="e">
        <f ca="1">SUMPRODUCT($AA19:$AA163,'12 HR Ia 0.05'!$H$4:$H$148)</f>
        <v>#VALUE!</v>
      </c>
      <c r="T164" s="98">
        <v>13.4166666666613</v>
      </c>
      <c r="U164" t="e">
        <f ca="1">SUMPRODUCT($AA$2:$AA163,'24 HR Ia 0.05'!$H$131:$H$292)</f>
        <v>#VALUE!</v>
      </c>
      <c r="V164" s="98">
        <v>13.4166666666613</v>
      </c>
      <c r="W164" t="e">
        <f>SUMPRODUCT($AA139:$AA163,'2 HR Ia 0.2'!$H$4:$H$28)</f>
        <v>#REF!</v>
      </c>
      <c r="X164" s="98">
        <v>13.4166666666613</v>
      </c>
      <c r="Y164" t="e">
        <f>SUMPRODUCT($AA139:$AA163,'2 HR Ia 0.05'!$H$4:$H$28)</f>
        <v>#REF!</v>
      </c>
      <c r="Z164" s="98">
        <v>13.5833333333279</v>
      </c>
      <c r="AA164">
        <f t="shared" si="7"/>
        <v>0</v>
      </c>
      <c r="AB164" t="e">
        <f t="shared" si="6"/>
        <v>#N/A</v>
      </c>
    </row>
    <row r="165" spans="6:28">
      <c r="F165" s="98">
        <v>13.4999999999946</v>
      </c>
      <c r="G165" t="e">
        <f ca="1">SUMPRODUCT($AA128:$AA164,'3 HR Ia 0.2'!$H$4:$H$40)</f>
        <v>#VALUE!</v>
      </c>
      <c r="H165" s="98">
        <v>13.4999999999946</v>
      </c>
      <c r="I165" t="e">
        <f ca="1">SUMPRODUCT($AA92:$AA164,'Ia 0.2'!$H$4:$H$76)</f>
        <v>#VALUE!</v>
      </c>
      <c r="J165" s="98">
        <v>13.4999999999946</v>
      </c>
      <c r="K165" t="e">
        <f ca="1">SUMPRODUCT($AA20:$AA164,'12 HR Ia 0.2'!$H$4:$H$148)</f>
        <v>#VALUE!</v>
      </c>
      <c r="L165" s="98">
        <v>13.4999999999946</v>
      </c>
      <c r="M165" t="e">
        <f ca="1">SUMPRODUCT($AA$2:AA164,'24 HR Ia 0.2'!$H$130:$H$292)</f>
        <v>#VALUE!</v>
      </c>
      <c r="N165" s="98">
        <v>13.4999999999946</v>
      </c>
      <c r="O165" t="e">
        <f ca="1">SUMPRODUCT($AA128:$AA164,'3 HR Ia 0.05'!$H$4:$H$40)</f>
        <v>#VALUE!</v>
      </c>
      <c r="P165" s="98">
        <v>13.4999999999946</v>
      </c>
      <c r="Q165" t="e">
        <f ca="1">SUMPRODUCT($AA92:$AA164,'Ia 0.05'!$H$4:$H$76)</f>
        <v>#VALUE!</v>
      </c>
      <c r="R165" s="98">
        <v>13.4999999999946</v>
      </c>
      <c r="S165" t="e">
        <f ca="1">SUMPRODUCT($AA20:$AA164,'12 HR Ia 0.05'!$H$4:$H$148)</f>
        <v>#VALUE!</v>
      </c>
      <c r="T165" s="98">
        <v>13.4999999999946</v>
      </c>
      <c r="U165" t="e">
        <f ca="1">SUMPRODUCT($AA$2:$AA164,'24 HR Ia 0.05'!$H$130:$H$292)</f>
        <v>#VALUE!</v>
      </c>
      <c r="V165" s="98">
        <v>13.4999999999946</v>
      </c>
      <c r="W165" t="e">
        <f>SUMPRODUCT($AA140:$AA164,'2 HR Ia 0.2'!$H$4:$H$28)</f>
        <v>#REF!</v>
      </c>
      <c r="X165" s="98">
        <v>13.4999999999946</v>
      </c>
      <c r="Y165" t="e">
        <f>SUMPRODUCT($AA140:$AA164,'2 HR Ia 0.05'!$H$4:$H$28)</f>
        <v>#REF!</v>
      </c>
      <c r="Z165" s="98">
        <v>13.6666666666612</v>
      </c>
      <c r="AA165">
        <f t="shared" si="7"/>
        <v>0</v>
      </c>
      <c r="AB165" t="e">
        <f t="shared" si="6"/>
        <v>#N/A</v>
      </c>
    </row>
    <row r="166" spans="6:28">
      <c r="F166" s="98">
        <v>13.5833333333279</v>
      </c>
      <c r="G166" t="e">
        <f ca="1">SUMPRODUCT($AA129:$AA165,'3 HR Ia 0.2'!$H$4:$H$40)</f>
        <v>#VALUE!</v>
      </c>
      <c r="H166" s="98">
        <v>13.5833333333279</v>
      </c>
      <c r="I166" t="e">
        <f ca="1">SUMPRODUCT($AA93:$AA165,'Ia 0.2'!$H$4:$H$76)</f>
        <v>#VALUE!</v>
      </c>
      <c r="J166" s="98">
        <v>13.5833333333279</v>
      </c>
      <c r="K166" t="e">
        <f ca="1">SUMPRODUCT($AA21:$AA165,'12 HR Ia 0.2'!$H$4:$H$148)</f>
        <v>#VALUE!</v>
      </c>
      <c r="L166" s="98">
        <v>13.5833333333279</v>
      </c>
      <c r="M166" t="e">
        <f ca="1">SUMPRODUCT($AA$2:AA165,'24 HR Ia 0.2'!$H$129:$H$292)</f>
        <v>#VALUE!</v>
      </c>
      <c r="N166" s="98">
        <v>13.5833333333279</v>
      </c>
      <c r="O166" t="e">
        <f ca="1">SUMPRODUCT($AA129:$AA165,'3 HR Ia 0.05'!$H$4:$H$40)</f>
        <v>#VALUE!</v>
      </c>
      <c r="P166" s="98">
        <v>13.5833333333279</v>
      </c>
      <c r="Q166" t="e">
        <f ca="1">SUMPRODUCT($AA93:$AA165,'Ia 0.05'!$H$4:$H$76)</f>
        <v>#VALUE!</v>
      </c>
      <c r="R166" s="98">
        <v>13.5833333333279</v>
      </c>
      <c r="S166" t="e">
        <f ca="1">SUMPRODUCT($AA21:$AA165,'12 HR Ia 0.05'!$H$4:$H$148)</f>
        <v>#VALUE!</v>
      </c>
      <c r="T166" s="98">
        <v>13.5833333333279</v>
      </c>
      <c r="U166" t="e">
        <f ca="1">SUMPRODUCT($AA$2:$AA165,'24 HR Ia 0.05'!$H$129:$H$292)</f>
        <v>#VALUE!</v>
      </c>
      <c r="V166" s="98">
        <v>13.5833333333279</v>
      </c>
      <c r="W166" t="e">
        <f>SUMPRODUCT($AA141:$AA165,'2 HR Ia 0.2'!$H$4:$H$28)</f>
        <v>#REF!</v>
      </c>
      <c r="X166" s="98">
        <v>13.5833333333279</v>
      </c>
      <c r="Y166" t="e">
        <f>SUMPRODUCT($AA141:$AA165,'2 HR Ia 0.05'!$H$4:$H$28)</f>
        <v>#REF!</v>
      </c>
      <c r="Z166" s="98">
        <v>13.7499999999945</v>
      </c>
      <c r="AA166">
        <f t="shared" si="7"/>
        <v>0</v>
      </c>
      <c r="AB166" t="e">
        <f t="shared" si="6"/>
        <v>#N/A</v>
      </c>
    </row>
    <row r="167" spans="6:28">
      <c r="F167" s="98">
        <v>13.6666666666612</v>
      </c>
      <c r="G167" t="e">
        <f ca="1">SUMPRODUCT($AA130:$AA166,'3 HR Ia 0.2'!$H$4:$H$40)</f>
        <v>#VALUE!</v>
      </c>
      <c r="H167" s="98">
        <v>13.6666666666612</v>
      </c>
      <c r="I167" t="e">
        <f ca="1">SUMPRODUCT($AA94:$AA166,'Ia 0.2'!$H$4:$H$76)</f>
        <v>#VALUE!</v>
      </c>
      <c r="J167" s="98">
        <v>13.6666666666612</v>
      </c>
      <c r="K167" t="e">
        <f ca="1">SUMPRODUCT($AA22:$AA166,'12 HR Ia 0.2'!$H$4:$H$148)</f>
        <v>#VALUE!</v>
      </c>
      <c r="L167" s="98">
        <v>13.6666666666612</v>
      </c>
      <c r="M167" t="e">
        <f ca="1">SUMPRODUCT($AA$2:AA166,'24 HR Ia 0.2'!$H$128:$H$292)</f>
        <v>#VALUE!</v>
      </c>
      <c r="N167" s="98">
        <v>13.6666666666612</v>
      </c>
      <c r="O167" t="e">
        <f ca="1">SUMPRODUCT($AA130:$AA166,'3 HR Ia 0.05'!$H$4:$H$40)</f>
        <v>#VALUE!</v>
      </c>
      <c r="P167" s="98">
        <v>13.6666666666612</v>
      </c>
      <c r="Q167" t="e">
        <f ca="1">SUMPRODUCT($AA94:$AA166,'Ia 0.05'!$H$4:$H$76)</f>
        <v>#VALUE!</v>
      </c>
      <c r="R167" s="98">
        <v>13.6666666666612</v>
      </c>
      <c r="S167" t="e">
        <f ca="1">SUMPRODUCT($AA22:$AA166,'12 HR Ia 0.05'!$H$4:$H$148)</f>
        <v>#VALUE!</v>
      </c>
      <c r="T167" s="98">
        <v>13.6666666666612</v>
      </c>
      <c r="U167" t="e">
        <f ca="1">SUMPRODUCT($AA$2:$AA166,'24 HR Ia 0.05'!$H$128:$H$292)</f>
        <v>#VALUE!</v>
      </c>
      <c r="V167" s="98">
        <v>13.6666666666612</v>
      </c>
      <c r="W167" t="e">
        <f>SUMPRODUCT($AA142:$AA166,'2 HR Ia 0.2'!$H$4:$H$28)</f>
        <v>#REF!</v>
      </c>
      <c r="X167" s="98">
        <v>13.6666666666612</v>
      </c>
      <c r="Y167" t="e">
        <f>SUMPRODUCT($AA142:$AA166,'2 HR Ia 0.05'!$H$4:$H$28)</f>
        <v>#REF!</v>
      </c>
      <c r="Z167" s="98">
        <v>13.833333333327801</v>
      </c>
      <c r="AA167">
        <f t="shared" si="7"/>
        <v>0</v>
      </c>
      <c r="AB167" t="e">
        <f t="shared" si="6"/>
        <v>#N/A</v>
      </c>
    </row>
    <row r="168" spans="6:28">
      <c r="F168" s="98">
        <v>13.7499999999945</v>
      </c>
      <c r="G168" t="e">
        <f ca="1">SUMPRODUCT($AA131:$AA167,'3 HR Ia 0.2'!$H$4:$H$40)</f>
        <v>#VALUE!</v>
      </c>
      <c r="H168" s="98">
        <v>13.7499999999945</v>
      </c>
      <c r="I168" t="e">
        <f ca="1">SUMPRODUCT($AA95:$AA167,'Ia 0.2'!$H$4:$H$76)</f>
        <v>#VALUE!</v>
      </c>
      <c r="J168" s="98">
        <v>13.7499999999945</v>
      </c>
      <c r="K168" t="e">
        <f ca="1">SUMPRODUCT($AA23:$AA167,'12 HR Ia 0.2'!$H$4:$H$148)</f>
        <v>#VALUE!</v>
      </c>
      <c r="L168" s="98">
        <v>13.7499999999945</v>
      </c>
      <c r="M168" t="e">
        <f ca="1">SUMPRODUCT($AA$2:AA167,'24 HR Ia 0.2'!$H$127:$H$292)</f>
        <v>#VALUE!</v>
      </c>
      <c r="N168" s="98">
        <v>13.7499999999945</v>
      </c>
      <c r="O168" t="e">
        <f ca="1">SUMPRODUCT($AA131:$AA167,'3 HR Ia 0.05'!$H$4:$H$40)</f>
        <v>#VALUE!</v>
      </c>
      <c r="P168" s="98">
        <v>13.7499999999945</v>
      </c>
      <c r="Q168" t="e">
        <f ca="1">SUMPRODUCT($AA95:$AA167,'Ia 0.05'!$H$4:$H$76)</f>
        <v>#VALUE!</v>
      </c>
      <c r="R168" s="98">
        <v>13.7499999999945</v>
      </c>
      <c r="S168" t="e">
        <f ca="1">SUMPRODUCT($AA23:$AA167,'12 HR Ia 0.05'!$H$4:$H$148)</f>
        <v>#VALUE!</v>
      </c>
      <c r="T168" s="98">
        <v>13.7499999999945</v>
      </c>
      <c r="U168" t="e">
        <f ca="1">SUMPRODUCT($AA$2:$AA167,'24 HR Ia 0.05'!$H$127:$H$292)</f>
        <v>#VALUE!</v>
      </c>
      <c r="V168" s="98">
        <v>13.7499999999945</v>
      </c>
      <c r="W168" t="e">
        <f>SUMPRODUCT($AA143:$AA167,'2 HR Ia 0.2'!$H$4:$H$28)</f>
        <v>#REF!</v>
      </c>
      <c r="X168" s="98">
        <v>13.7499999999945</v>
      </c>
      <c r="Y168" t="e">
        <f>SUMPRODUCT($AA143:$AA167,'2 HR Ia 0.05'!$H$4:$H$28)</f>
        <v>#REF!</v>
      </c>
      <c r="Z168" s="98">
        <v>13.916666666661101</v>
      </c>
      <c r="AA168">
        <f t="shared" si="7"/>
        <v>0</v>
      </c>
      <c r="AB168" t="e">
        <f t="shared" si="6"/>
        <v>#N/A</v>
      </c>
    </row>
    <row r="169" spans="6:28">
      <c r="F169" s="98">
        <v>13.833333333327801</v>
      </c>
      <c r="G169" t="e">
        <f ca="1">SUMPRODUCT($AA132:$AA168,'3 HR Ia 0.2'!$H$4:$H$40)</f>
        <v>#VALUE!</v>
      </c>
      <c r="H169" s="98">
        <v>13.833333333327801</v>
      </c>
      <c r="I169" t="e">
        <f ca="1">SUMPRODUCT($AA96:$AA168,'Ia 0.2'!$H$4:$H$76)</f>
        <v>#VALUE!</v>
      </c>
      <c r="J169" s="98">
        <v>13.833333333327801</v>
      </c>
      <c r="K169" t="e">
        <f ca="1">SUMPRODUCT($AA24:$AA168,'12 HR Ia 0.2'!$H$4:$H$148)</f>
        <v>#VALUE!</v>
      </c>
      <c r="L169" s="98">
        <v>13.833333333327801</v>
      </c>
      <c r="M169" t="e">
        <f ca="1">SUMPRODUCT($AA$2:AA168,'24 HR Ia 0.2'!$H$126:$H$292)</f>
        <v>#VALUE!</v>
      </c>
      <c r="N169" s="98">
        <v>13.833333333327801</v>
      </c>
      <c r="O169" t="e">
        <f ca="1">SUMPRODUCT($AA132:$AA168,'3 HR Ia 0.05'!$H$4:$H$40)</f>
        <v>#VALUE!</v>
      </c>
      <c r="P169" s="98">
        <v>13.833333333327801</v>
      </c>
      <c r="Q169" t="e">
        <f ca="1">SUMPRODUCT($AA96:$AA168,'Ia 0.05'!$H$4:$H$76)</f>
        <v>#VALUE!</v>
      </c>
      <c r="R169" s="98">
        <v>13.833333333327801</v>
      </c>
      <c r="S169" t="e">
        <f ca="1">SUMPRODUCT($AA24:$AA168,'12 HR Ia 0.05'!$H$4:$H$148)</f>
        <v>#VALUE!</v>
      </c>
      <c r="T169" s="98">
        <v>13.833333333327801</v>
      </c>
      <c r="U169" t="e">
        <f ca="1">SUMPRODUCT($AA$2:$AA168,'24 HR Ia 0.05'!$H$126:$H$292)</f>
        <v>#VALUE!</v>
      </c>
      <c r="V169" s="98">
        <v>13.833333333327801</v>
      </c>
      <c r="W169" t="e">
        <f>SUMPRODUCT($AA144:$AA168,'2 HR Ia 0.2'!$H$4:$H$28)</f>
        <v>#REF!</v>
      </c>
      <c r="X169" s="98">
        <v>13.833333333327801</v>
      </c>
      <c r="Y169" t="e">
        <f>SUMPRODUCT($AA144:$AA168,'2 HR Ia 0.05'!$H$4:$H$28)</f>
        <v>#REF!</v>
      </c>
      <c r="Z169" s="98">
        <v>13.999999999994399</v>
      </c>
      <c r="AA169">
        <f t="shared" si="7"/>
        <v>0</v>
      </c>
      <c r="AB169" t="e">
        <f t="shared" si="6"/>
        <v>#N/A</v>
      </c>
    </row>
    <row r="170" spans="6:28">
      <c r="F170" s="98">
        <v>13.916666666661101</v>
      </c>
      <c r="G170" t="e">
        <f ca="1">SUMPRODUCT($AA133:$AA169,'3 HR Ia 0.2'!$H$4:$H$40)</f>
        <v>#VALUE!</v>
      </c>
      <c r="H170" s="98">
        <v>13.916666666661101</v>
      </c>
      <c r="I170" t="e">
        <f ca="1">SUMPRODUCT($AA97:$AA169,'Ia 0.2'!$H$4:$H$76)</f>
        <v>#VALUE!</v>
      </c>
      <c r="J170" s="98">
        <v>13.916666666661101</v>
      </c>
      <c r="K170" t="e">
        <f ca="1">SUMPRODUCT($AA25:$AA169,'12 HR Ia 0.2'!$H$4:$H$148)</f>
        <v>#VALUE!</v>
      </c>
      <c r="L170" s="98">
        <v>13.916666666661101</v>
      </c>
      <c r="M170" t="e">
        <f ca="1">SUMPRODUCT($AA$2:AA169,'24 HR Ia 0.2'!$H$125:$H$292)</f>
        <v>#VALUE!</v>
      </c>
      <c r="N170" s="98">
        <v>13.916666666661101</v>
      </c>
      <c r="O170" t="e">
        <f ca="1">SUMPRODUCT($AA133:$AA169,'3 HR Ia 0.05'!$H$4:$H$40)</f>
        <v>#VALUE!</v>
      </c>
      <c r="P170" s="98">
        <v>13.916666666661101</v>
      </c>
      <c r="Q170" t="e">
        <f ca="1">SUMPRODUCT($AA97:$AA169,'Ia 0.05'!$H$4:$H$76)</f>
        <v>#VALUE!</v>
      </c>
      <c r="R170" s="98">
        <v>13.916666666661101</v>
      </c>
      <c r="S170" t="e">
        <f ca="1">SUMPRODUCT($AA25:$AA169,'12 HR Ia 0.05'!$H$4:$H$148)</f>
        <v>#VALUE!</v>
      </c>
      <c r="T170" s="98">
        <v>13.916666666661101</v>
      </c>
      <c r="U170" t="e">
        <f ca="1">SUMPRODUCT($AA$2:$AA169,'24 HR Ia 0.05'!$H$125:$H$292)</f>
        <v>#VALUE!</v>
      </c>
      <c r="V170" s="98">
        <v>13.916666666661101</v>
      </c>
      <c r="W170" t="e">
        <f>SUMPRODUCT($AA145:$AA169,'2 HR Ia 0.2'!$H$4:$H$28)</f>
        <v>#REF!</v>
      </c>
      <c r="X170" s="98">
        <v>13.916666666661101</v>
      </c>
      <c r="Y170" t="e">
        <f>SUMPRODUCT($AA145:$AA169,'2 HR Ia 0.05'!$H$4:$H$28)</f>
        <v>#REF!</v>
      </c>
      <c r="Z170" s="98">
        <v>14.083333333327699</v>
      </c>
      <c r="AA170">
        <f t="shared" si="7"/>
        <v>0</v>
      </c>
      <c r="AB170" t="e">
        <f t="shared" si="6"/>
        <v>#N/A</v>
      </c>
    </row>
    <row r="171" spans="6:28">
      <c r="F171" s="98">
        <v>13.999999999994399</v>
      </c>
      <c r="G171" t="e">
        <f ca="1">SUMPRODUCT($AA134:$AA170,'3 HR Ia 0.2'!$H$4:$H$40)</f>
        <v>#VALUE!</v>
      </c>
      <c r="H171" s="98">
        <v>13.999999999994399</v>
      </c>
      <c r="I171" t="e">
        <f ca="1">SUMPRODUCT($AA98:$AA170,'Ia 0.2'!$H$4:$H$76)</f>
        <v>#VALUE!</v>
      </c>
      <c r="J171" s="98">
        <v>13.999999999994399</v>
      </c>
      <c r="K171" t="e">
        <f ca="1">SUMPRODUCT($AA26:$AA170,'12 HR Ia 0.2'!$H$4:$H$148)</f>
        <v>#VALUE!</v>
      </c>
      <c r="L171" s="98">
        <v>13.999999999994399</v>
      </c>
      <c r="M171" t="e">
        <f ca="1">SUMPRODUCT($AA$2:AA170,'24 HR Ia 0.2'!$H$124:$H$292)</f>
        <v>#VALUE!</v>
      </c>
      <c r="N171" s="98">
        <v>13.999999999994399</v>
      </c>
      <c r="O171" t="e">
        <f ca="1">SUMPRODUCT($AA134:$AA170,'3 HR Ia 0.05'!$H$4:$H$40)</f>
        <v>#VALUE!</v>
      </c>
      <c r="P171" s="98">
        <v>13.999999999994399</v>
      </c>
      <c r="Q171" t="e">
        <f ca="1">SUMPRODUCT($AA98:$AA170,'Ia 0.05'!$H$4:$H$76)</f>
        <v>#VALUE!</v>
      </c>
      <c r="R171" s="98">
        <v>13.999999999994399</v>
      </c>
      <c r="S171" t="e">
        <f ca="1">SUMPRODUCT($AA26:$AA170,'12 HR Ia 0.05'!$H$4:$H$148)</f>
        <v>#VALUE!</v>
      </c>
      <c r="T171" s="98">
        <v>13.999999999994399</v>
      </c>
      <c r="U171" t="e">
        <f ca="1">SUMPRODUCT($AA$2:$AA170,'24 HR Ia 0.05'!$H$124:$H$292)</f>
        <v>#VALUE!</v>
      </c>
      <c r="V171" s="98">
        <v>13.999999999994399</v>
      </c>
      <c r="W171" t="e">
        <f>SUMPRODUCT($AA146:$AA170,'2 HR Ia 0.2'!$H$4:$H$28)</f>
        <v>#REF!</v>
      </c>
      <c r="X171" s="98">
        <v>13.999999999994399</v>
      </c>
      <c r="Y171" t="e">
        <f>SUMPRODUCT($AA146:$AA170,'2 HR Ia 0.05'!$H$4:$H$28)</f>
        <v>#REF!</v>
      </c>
      <c r="Z171" s="98">
        <v>14.166666666660999</v>
      </c>
      <c r="AA171">
        <f t="shared" si="7"/>
        <v>0</v>
      </c>
      <c r="AB171" t="e">
        <f t="shared" si="6"/>
        <v>#N/A</v>
      </c>
    </row>
    <row r="172" spans="6:28">
      <c r="F172" s="98">
        <v>14.083333333327699</v>
      </c>
      <c r="G172" t="e">
        <f ca="1">SUMPRODUCT($AA135:$AA171,'3 HR Ia 0.2'!$H$4:$H$40)</f>
        <v>#VALUE!</v>
      </c>
      <c r="H172" s="98">
        <v>14.083333333327699</v>
      </c>
      <c r="I172" t="e">
        <f ca="1">SUMPRODUCT($AA99:$AA171,'Ia 0.2'!$H$4:$H$76)</f>
        <v>#VALUE!</v>
      </c>
      <c r="J172" s="98">
        <v>14.083333333327699</v>
      </c>
      <c r="K172" t="e">
        <f ca="1">SUMPRODUCT($AA27:$AA171,'12 HR Ia 0.2'!$H$4:$H$148)</f>
        <v>#VALUE!</v>
      </c>
      <c r="L172" s="98">
        <v>14.083333333327699</v>
      </c>
      <c r="M172" t="e">
        <f ca="1">SUMPRODUCT($AA$2:AA171,'24 HR Ia 0.2'!$H$123:$H$292)</f>
        <v>#VALUE!</v>
      </c>
      <c r="N172" s="98">
        <v>14.083333333327699</v>
      </c>
      <c r="O172" t="e">
        <f ca="1">SUMPRODUCT($AA135:$AA171,'3 HR Ia 0.05'!$H$4:$H$40)</f>
        <v>#VALUE!</v>
      </c>
      <c r="P172" s="98">
        <v>14.083333333327699</v>
      </c>
      <c r="Q172" t="e">
        <f ca="1">SUMPRODUCT($AA99:$AA171,'Ia 0.05'!$H$4:$H$76)</f>
        <v>#VALUE!</v>
      </c>
      <c r="R172" s="98">
        <v>14.083333333327699</v>
      </c>
      <c r="S172" t="e">
        <f ca="1">SUMPRODUCT($AA27:$AA171,'12 HR Ia 0.05'!$H$4:$H$148)</f>
        <v>#VALUE!</v>
      </c>
      <c r="T172" s="98">
        <v>14.083333333327699</v>
      </c>
      <c r="U172" t="e">
        <f ca="1">SUMPRODUCT($AA$2:$AA171,'24 HR Ia 0.05'!$H$123:$H$292)</f>
        <v>#VALUE!</v>
      </c>
      <c r="V172" s="98">
        <v>14.083333333327699</v>
      </c>
      <c r="W172" t="e">
        <f>SUMPRODUCT($AA147:$AA171,'2 HR Ia 0.2'!$H$4:$H$28)</f>
        <v>#REF!</v>
      </c>
      <c r="X172" s="98">
        <v>14.083333333327699</v>
      </c>
      <c r="Y172" t="e">
        <f>SUMPRODUCT($AA147:$AA171,'2 HR Ia 0.05'!$H$4:$H$28)</f>
        <v>#REF!</v>
      </c>
      <c r="Z172" s="98">
        <v>14.2499999999943</v>
      </c>
      <c r="AA172">
        <f t="shared" si="7"/>
        <v>0</v>
      </c>
      <c r="AB172" t="e">
        <f t="shared" si="6"/>
        <v>#N/A</v>
      </c>
    </row>
    <row r="173" spans="6:28">
      <c r="F173" s="98">
        <v>14.166666666660999</v>
      </c>
      <c r="G173" t="e">
        <f ca="1">SUMPRODUCT($AA136:$AA172,'3 HR Ia 0.2'!$H$4:$H$40)</f>
        <v>#VALUE!</v>
      </c>
      <c r="H173" s="98">
        <v>14.166666666660999</v>
      </c>
      <c r="I173" t="e">
        <f ca="1">SUMPRODUCT($AA100:$AA172,'Ia 0.2'!$H$4:$H$76)</f>
        <v>#VALUE!</v>
      </c>
      <c r="J173" s="98">
        <v>14.166666666660999</v>
      </c>
      <c r="K173" t="e">
        <f ca="1">SUMPRODUCT($AA28:$AA172,'12 HR Ia 0.2'!$H$4:$H$148)</f>
        <v>#VALUE!</v>
      </c>
      <c r="L173" s="98">
        <v>14.166666666660999</v>
      </c>
      <c r="M173" t="e">
        <f ca="1">SUMPRODUCT($AA$2:AA172,'24 HR Ia 0.2'!$H$122:$H$292)</f>
        <v>#VALUE!</v>
      </c>
      <c r="N173" s="98">
        <v>14.166666666660999</v>
      </c>
      <c r="O173" t="e">
        <f ca="1">SUMPRODUCT($AA136:$AA172,'3 HR Ia 0.05'!$H$4:$H$40)</f>
        <v>#VALUE!</v>
      </c>
      <c r="P173" s="98">
        <v>14.166666666660999</v>
      </c>
      <c r="Q173" t="e">
        <f ca="1">SUMPRODUCT($AA100:$AA172,'Ia 0.05'!$H$4:$H$76)</f>
        <v>#VALUE!</v>
      </c>
      <c r="R173" s="98">
        <v>14.166666666660999</v>
      </c>
      <c r="S173" t="e">
        <f ca="1">SUMPRODUCT($AA28:$AA172,'12 HR Ia 0.05'!$H$4:$H$148)</f>
        <v>#VALUE!</v>
      </c>
      <c r="T173" s="98">
        <v>14.166666666660999</v>
      </c>
      <c r="U173" t="e">
        <f ca="1">SUMPRODUCT($AA$2:$AA172,'24 HR Ia 0.05'!$H$122:$H$292)</f>
        <v>#VALUE!</v>
      </c>
      <c r="V173" s="98">
        <v>14.166666666660999</v>
      </c>
      <c r="W173" t="e">
        <f>SUMPRODUCT($AA148:$AA172,'2 HR Ia 0.2'!$H$4:$H$28)</f>
        <v>#REF!</v>
      </c>
      <c r="X173" s="98">
        <v>14.166666666660999</v>
      </c>
      <c r="Y173" t="e">
        <f>SUMPRODUCT($AA148:$AA172,'2 HR Ia 0.05'!$H$4:$H$28)</f>
        <v>#REF!</v>
      </c>
      <c r="Z173" s="98">
        <v>14.3333333333276</v>
      </c>
      <c r="AA173">
        <f t="shared" si="7"/>
        <v>0</v>
      </c>
      <c r="AB173" t="e">
        <f t="shared" si="6"/>
        <v>#N/A</v>
      </c>
    </row>
    <row r="174" spans="6:28">
      <c r="F174" s="98">
        <v>14.2499999999943</v>
      </c>
      <c r="G174" t="e">
        <f ca="1">SUMPRODUCT($AA137:$AA173,'3 HR Ia 0.2'!$H$4:$H$40)</f>
        <v>#VALUE!</v>
      </c>
      <c r="H174" s="98">
        <v>14.2499999999943</v>
      </c>
      <c r="I174" t="e">
        <f ca="1">SUMPRODUCT($AA101:$AA173,'Ia 0.2'!$H$4:$H$76)</f>
        <v>#VALUE!</v>
      </c>
      <c r="J174" s="98">
        <v>14.2499999999943</v>
      </c>
      <c r="K174" t="e">
        <f ca="1">SUMPRODUCT($AA29:$AA173,'12 HR Ia 0.2'!$H$4:$H$148)</f>
        <v>#VALUE!</v>
      </c>
      <c r="L174" s="98">
        <v>14.2499999999943</v>
      </c>
      <c r="M174" t="e">
        <f ca="1">SUMPRODUCT($AA$2:AA173,'24 HR Ia 0.2'!$H$121:$H$292)</f>
        <v>#VALUE!</v>
      </c>
      <c r="N174" s="98">
        <v>14.2499999999943</v>
      </c>
      <c r="O174" t="e">
        <f ca="1">SUMPRODUCT($AA137:$AA173,'3 HR Ia 0.05'!$H$4:$H$40)</f>
        <v>#VALUE!</v>
      </c>
      <c r="P174" s="98">
        <v>14.2499999999943</v>
      </c>
      <c r="Q174" t="e">
        <f ca="1">SUMPRODUCT($AA101:$AA173,'Ia 0.05'!$H$4:$H$76)</f>
        <v>#VALUE!</v>
      </c>
      <c r="R174" s="98">
        <v>14.2499999999943</v>
      </c>
      <c r="S174" t="e">
        <f ca="1">SUMPRODUCT($AA29:$AA173,'12 HR Ia 0.05'!$H$4:$H$148)</f>
        <v>#VALUE!</v>
      </c>
      <c r="T174" s="98">
        <v>14.2499999999943</v>
      </c>
      <c r="U174" t="e">
        <f ca="1">SUMPRODUCT($AA$2:$AA173,'24 HR Ia 0.05'!$H$121:$H$292)</f>
        <v>#VALUE!</v>
      </c>
      <c r="V174" s="98">
        <v>14.2499999999943</v>
      </c>
      <c r="W174" t="e">
        <f>SUMPRODUCT($AA149:$AA173,'2 HR Ia 0.2'!$H$4:$H$28)</f>
        <v>#REF!</v>
      </c>
      <c r="X174" s="98">
        <v>14.2499999999943</v>
      </c>
      <c r="Y174" t="e">
        <f>SUMPRODUCT($AA149:$AA173,'2 HR Ia 0.05'!$H$4:$H$28)</f>
        <v>#REF!</v>
      </c>
      <c r="Z174" s="98">
        <v>14.4166666666609</v>
      </c>
      <c r="AA174">
        <f t="shared" si="7"/>
        <v>0</v>
      </c>
      <c r="AB174" t="e">
        <f t="shared" si="6"/>
        <v>#N/A</v>
      </c>
    </row>
    <row r="175" spans="6:28">
      <c r="F175" s="98">
        <v>14.3333333333276</v>
      </c>
      <c r="G175" t="e">
        <f ca="1">SUMPRODUCT($AA138:$AA174,'3 HR Ia 0.2'!$H$4:$H$40)</f>
        <v>#VALUE!</v>
      </c>
      <c r="H175" s="98">
        <v>14.3333333333276</v>
      </c>
      <c r="I175" t="e">
        <f ca="1">SUMPRODUCT($AA102:$AA174,'Ia 0.2'!$H$4:$H$76)</f>
        <v>#VALUE!</v>
      </c>
      <c r="J175" s="98">
        <v>14.3333333333276</v>
      </c>
      <c r="K175" t="e">
        <f ca="1">SUMPRODUCT($AA30:$AA174,'12 HR Ia 0.2'!$H$4:$H$148)</f>
        <v>#VALUE!</v>
      </c>
      <c r="L175" s="98">
        <v>14.3333333333276</v>
      </c>
      <c r="M175" t="e">
        <f ca="1">SUMPRODUCT($AA$2:AA174,'24 HR Ia 0.2'!$H$120:$H$292)</f>
        <v>#VALUE!</v>
      </c>
      <c r="N175" s="98">
        <v>14.3333333333276</v>
      </c>
      <c r="O175" t="e">
        <f ca="1">SUMPRODUCT($AA138:$AA174,'3 HR Ia 0.05'!$H$4:$H$40)</f>
        <v>#VALUE!</v>
      </c>
      <c r="P175" s="98">
        <v>14.3333333333276</v>
      </c>
      <c r="Q175" t="e">
        <f ca="1">SUMPRODUCT($AA102:$AA174,'Ia 0.05'!$H$4:$H$76)</f>
        <v>#VALUE!</v>
      </c>
      <c r="R175" s="98">
        <v>14.3333333333276</v>
      </c>
      <c r="S175" t="e">
        <f ca="1">SUMPRODUCT($AA30:$AA174,'12 HR Ia 0.05'!$H$4:$H$148)</f>
        <v>#VALUE!</v>
      </c>
      <c r="T175" s="98">
        <v>14.3333333333276</v>
      </c>
      <c r="U175" t="e">
        <f ca="1">SUMPRODUCT($AA$2:$AA174,'24 HR Ia 0.05'!$H$120:$H$292)</f>
        <v>#VALUE!</v>
      </c>
      <c r="V175" s="98">
        <v>14.3333333333276</v>
      </c>
      <c r="W175" t="e">
        <f>SUMPRODUCT($AA150:$AA174,'2 HR Ia 0.2'!$H$4:$H$28)</f>
        <v>#REF!</v>
      </c>
      <c r="X175" s="98">
        <v>14.3333333333276</v>
      </c>
      <c r="Y175" t="e">
        <f>SUMPRODUCT($AA150:$AA174,'2 HR Ia 0.05'!$H$4:$H$28)</f>
        <v>#REF!</v>
      </c>
      <c r="Z175" s="98">
        <v>14.4999999999942</v>
      </c>
      <c r="AA175">
        <f t="shared" si="7"/>
        <v>0</v>
      </c>
      <c r="AB175" t="e">
        <f t="shared" si="6"/>
        <v>#N/A</v>
      </c>
    </row>
    <row r="176" spans="6:28">
      <c r="F176" s="98">
        <v>14.4166666666609</v>
      </c>
      <c r="G176" t="e">
        <f ca="1">SUMPRODUCT($AA139:$AA175,'3 HR Ia 0.2'!$H$4:$H$40)</f>
        <v>#VALUE!</v>
      </c>
      <c r="H176" s="98">
        <v>14.4166666666609</v>
      </c>
      <c r="I176" t="e">
        <f ca="1">SUMPRODUCT($AA103:$AA175,'Ia 0.2'!$H$4:$H$76)</f>
        <v>#VALUE!</v>
      </c>
      <c r="J176" s="98">
        <v>14.4166666666609</v>
      </c>
      <c r="K176" t="e">
        <f ca="1">SUMPRODUCT($AA31:$AA175,'12 HR Ia 0.2'!$H$4:$H$148)</f>
        <v>#VALUE!</v>
      </c>
      <c r="L176" s="98">
        <v>14.4166666666609</v>
      </c>
      <c r="M176" t="e">
        <f ca="1">SUMPRODUCT($AA$2:AA175,'24 HR Ia 0.2'!$H$119:$H$292)</f>
        <v>#VALUE!</v>
      </c>
      <c r="N176" s="98">
        <v>14.4166666666609</v>
      </c>
      <c r="O176" t="e">
        <f ca="1">SUMPRODUCT($AA139:$AA175,'3 HR Ia 0.05'!$H$4:$H$40)</f>
        <v>#VALUE!</v>
      </c>
      <c r="P176" s="98">
        <v>14.4166666666609</v>
      </c>
      <c r="Q176" t="e">
        <f ca="1">SUMPRODUCT($AA103:$AA175,'Ia 0.05'!$H$4:$H$76)</f>
        <v>#VALUE!</v>
      </c>
      <c r="R176" s="98">
        <v>14.4166666666609</v>
      </c>
      <c r="S176" t="e">
        <f ca="1">SUMPRODUCT($AA31:$AA175,'12 HR Ia 0.05'!$H$4:$H$148)</f>
        <v>#VALUE!</v>
      </c>
      <c r="T176" s="98">
        <v>14.4166666666609</v>
      </c>
      <c r="U176" t="e">
        <f ca="1">SUMPRODUCT($AA$2:$AA175,'24 HR Ia 0.05'!$H$119:$H$292)</f>
        <v>#VALUE!</v>
      </c>
      <c r="V176" s="98">
        <v>14.4166666666609</v>
      </c>
      <c r="W176" t="e">
        <f>SUMPRODUCT($AA151:$AA175,'2 HR Ia 0.2'!$H$4:$H$28)</f>
        <v>#REF!</v>
      </c>
      <c r="X176" s="98">
        <v>14.4166666666609</v>
      </c>
      <c r="Y176" t="e">
        <f>SUMPRODUCT($AA151:$AA175,'2 HR Ia 0.05'!$H$4:$H$28)</f>
        <v>#REF!</v>
      </c>
      <c r="Z176" s="98">
        <v>14.5833333333275</v>
      </c>
      <c r="AA176">
        <f t="shared" si="7"/>
        <v>0</v>
      </c>
      <c r="AB176" t="e">
        <f t="shared" si="6"/>
        <v>#N/A</v>
      </c>
    </row>
    <row r="177" spans="6:28">
      <c r="F177" s="98">
        <v>14.4999999999942</v>
      </c>
      <c r="G177" t="e">
        <f ca="1">SUMPRODUCT($AA140:$AA176,'3 HR Ia 0.2'!$H$4:$H$40)</f>
        <v>#VALUE!</v>
      </c>
      <c r="H177" s="98">
        <v>14.4999999999942</v>
      </c>
      <c r="I177" t="e">
        <f ca="1">SUMPRODUCT($AA104:$AA176,'Ia 0.2'!$H$4:$H$76)</f>
        <v>#VALUE!</v>
      </c>
      <c r="J177" s="98">
        <v>14.4999999999942</v>
      </c>
      <c r="K177" t="e">
        <f ca="1">SUMPRODUCT($AA32:$AA176,'12 HR Ia 0.2'!$H$4:$H$148)</f>
        <v>#VALUE!</v>
      </c>
      <c r="L177" s="98">
        <v>14.4999999999942</v>
      </c>
      <c r="M177" t="e">
        <f ca="1">SUMPRODUCT($AA$2:AA176,'24 HR Ia 0.2'!$H$118:$H$292)</f>
        <v>#VALUE!</v>
      </c>
      <c r="N177" s="98">
        <v>14.4999999999942</v>
      </c>
      <c r="O177" t="e">
        <f ca="1">SUMPRODUCT($AA140:$AA176,'3 HR Ia 0.05'!$H$4:$H$40)</f>
        <v>#VALUE!</v>
      </c>
      <c r="P177" s="98">
        <v>14.4999999999942</v>
      </c>
      <c r="Q177" t="e">
        <f ca="1">SUMPRODUCT($AA104:$AA176,'Ia 0.05'!$H$4:$H$76)</f>
        <v>#VALUE!</v>
      </c>
      <c r="R177" s="98">
        <v>14.4999999999942</v>
      </c>
      <c r="S177" t="e">
        <f ca="1">SUMPRODUCT($AA32:$AA176,'12 HR Ia 0.05'!$H$4:$H$148)</f>
        <v>#VALUE!</v>
      </c>
      <c r="T177" s="98">
        <v>14.4999999999942</v>
      </c>
      <c r="U177" t="e">
        <f ca="1">SUMPRODUCT($AA$2:$AA176,'24 HR Ia 0.05'!$H$118:$H$292)</f>
        <v>#VALUE!</v>
      </c>
      <c r="V177" s="98">
        <v>14.4999999999942</v>
      </c>
      <c r="W177" t="e">
        <f>SUMPRODUCT($AA152:$AA176,'2 HR Ia 0.2'!$H$4:$H$28)</f>
        <v>#REF!</v>
      </c>
      <c r="X177" s="98">
        <v>14.4999999999942</v>
      </c>
      <c r="Y177" t="e">
        <f>SUMPRODUCT($AA152:$AA176,'2 HR Ia 0.05'!$H$4:$H$28)</f>
        <v>#REF!</v>
      </c>
      <c r="Z177" s="98">
        <v>14.666666666660801</v>
      </c>
      <c r="AA177">
        <f t="shared" si="7"/>
        <v>0</v>
      </c>
      <c r="AB177" t="e">
        <f t="shared" si="6"/>
        <v>#N/A</v>
      </c>
    </row>
    <row r="178" spans="6:28">
      <c r="F178" s="98">
        <v>14.5833333333275</v>
      </c>
      <c r="G178" t="e">
        <f ca="1">SUMPRODUCT($AA141:$AA177,'3 HR Ia 0.2'!$H$4:$H$40)</f>
        <v>#VALUE!</v>
      </c>
      <c r="H178" s="98">
        <v>14.5833333333275</v>
      </c>
      <c r="I178" t="e">
        <f ca="1">SUMPRODUCT($AA105:$AA177,'Ia 0.2'!$H$4:$H$76)</f>
        <v>#VALUE!</v>
      </c>
      <c r="J178" s="98">
        <v>14.5833333333275</v>
      </c>
      <c r="K178" t="e">
        <f ca="1">SUMPRODUCT($AA33:$AA177,'12 HR Ia 0.2'!$H$4:$H$148)</f>
        <v>#VALUE!</v>
      </c>
      <c r="L178" s="98">
        <v>14.5833333333275</v>
      </c>
      <c r="M178" t="e">
        <f ca="1">SUMPRODUCT($AA$2:AA177,'24 HR Ia 0.2'!$H$117:$H$292)</f>
        <v>#VALUE!</v>
      </c>
      <c r="N178" s="98">
        <v>14.5833333333275</v>
      </c>
      <c r="O178" t="e">
        <f ca="1">SUMPRODUCT($AA141:$AA177,'3 HR Ia 0.05'!$H$4:$H$40)</f>
        <v>#VALUE!</v>
      </c>
      <c r="P178" s="98">
        <v>14.5833333333275</v>
      </c>
      <c r="Q178" t="e">
        <f ca="1">SUMPRODUCT($AA105:$AA177,'Ia 0.05'!$H$4:$H$76)</f>
        <v>#VALUE!</v>
      </c>
      <c r="R178" s="98">
        <v>14.5833333333275</v>
      </c>
      <c r="S178" t="e">
        <f ca="1">SUMPRODUCT($AA33:$AA177,'12 HR Ia 0.05'!$H$4:$H$148)</f>
        <v>#VALUE!</v>
      </c>
      <c r="T178" s="98">
        <v>14.5833333333275</v>
      </c>
      <c r="U178" t="e">
        <f ca="1">SUMPRODUCT($AA$2:$AA177,'24 HR Ia 0.05'!$H$117:$H$292)</f>
        <v>#VALUE!</v>
      </c>
      <c r="V178" s="98">
        <v>14.5833333333275</v>
      </c>
      <c r="W178" t="e">
        <f>SUMPRODUCT($AA153:$AA177,'2 HR Ia 0.2'!$H$4:$H$28)</f>
        <v>#REF!</v>
      </c>
      <c r="X178" s="98">
        <v>14.5833333333275</v>
      </c>
      <c r="Y178" t="e">
        <f>SUMPRODUCT($AA153:$AA177,'2 HR Ia 0.05'!$H$4:$H$28)</f>
        <v>#REF!</v>
      </c>
      <c r="Z178" s="98">
        <v>14.749999999994101</v>
      </c>
      <c r="AA178">
        <f t="shared" si="7"/>
        <v>0</v>
      </c>
      <c r="AB178" t="e">
        <f t="shared" si="6"/>
        <v>#N/A</v>
      </c>
    </row>
    <row r="179" spans="6:28">
      <c r="F179" s="98">
        <v>14.666666666660801</v>
      </c>
      <c r="G179" t="e">
        <f ca="1">SUMPRODUCT($AA142:$AA178,'3 HR Ia 0.2'!$H$4:$H$40)</f>
        <v>#VALUE!</v>
      </c>
      <c r="H179" s="98">
        <v>14.666666666660801</v>
      </c>
      <c r="I179" t="e">
        <f ca="1">SUMPRODUCT($AA106:$AA178,'Ia 0.2'!$H$4:$H$76)</f>
        <v>#VALUE!</v>
      </c>
      <c r="J179" s="98">
        <v>14.666666666660801</v>
      </c>
      <c r="K179" t="e">
        <f ca="1">SUMPRODUCT($AA34:$AA178,'12 HR Ia 0.2'!$H$4:$H$148)</f>
        <v>#VALUE!</v>
      </c>
      <c r="L179" s="98">
        <v>14.666666666660801</v>
      </c>
      <c r="M179" t="e">
        <f ca="1">SUMPRODUCT($AA$2:AA178,'24 HR Ia 0.2'!$H$116:$H$292)</f>
        <v>#VALUE!</v>
      </c>
      <c r="N179" s="98">
        <v>14.666666666660801</v>
      </c>
      <c r="O179" t="e">
        <f ca="1">SUMPRODUCT($AA142:$AA178,'3 HR Ia 0.05'!$H$4:$H$40)</f>
        <v>#VALUE!</v>
      </c>
      <c r="P179" s="98">
        <v>14.666666666660801</v>
      </c>
      <c r="Q179" t="e">
        <f ca="1">SUMPRODUCT($AA106:$AA178,'Ia 0.05'!$H$4:$H$76)</f>
        <v>#VALUE!</v>
      </c>
      <c r="R179" s="98">
        <v>14.666666666660801</v>
      </c>
      <c r="S179" t="e">
        <f ca="1">SUMPRODUCT($AA34:$AA178,'12 HR Ia 0.05'!$H$4:$H$148)</f>
        <v>#VALUE!</v>
      </c>
      <c r="T179" s="98">
        <v>14.666666666660801</v>
      </c>
      <c r="U179" t="e">
        <f ca="1">SUMPRODUCT($AA$2:$AA178,'24 HR Ia 0.05'!$H$116:$H$292)</f>
        <v>#VALUE!</v>
      </c>
      <c r="V179" s="98">
        <v>14.666666666660801</v>
      </c>
      <c r="W179" t="e">
        <f>SUMPRODUCT($AA154:$AA178,'2 HR Ia 0.2'!$H$4:$H$28)</f>
        <v>#REF!</v>
      </c>
      <c r="X179" s="98">
        <v>14.666666666660801</v>
      </c>
      <c r="Y179" t="e">
        <f>SUMPRODUCT($AA154:$AA178,'2 HR Ia 0.05'!$H$4:$H$28)</f>
        <v>#REF!</v>
      </c>
      <c r="Z179" s="98">
        <v>14.833333333327399</v>
      </c>
      <c r="AA179">
        <f t="shared" si="7"/>
        <v>0</v>
      </c>
      <c r="AB179" t="e">
        <f t="shared" si="6"/>
        <v>#N/A</v>
      </c>
    </row>
    <row r="180" spans="6:28">
      <c r="F180" s="98">
        <v>14.749999999994101</v>
      </c>
      <c r="G180" t="e">
        <f ca="1">SUMPRODUCT($AA143:$AA179,'3 HR Ia 0.2'!$H$4:$H$40)</f>
        <v>#VALUE!</v>
      </c>
      <c r="H180" s="98">
        <v>14.749999999994101</v>
      </c>
      <c r="I180" t="e">
        <f ca="1">SUMPRODUCT($AA107:$AA179,'Ia 0.2'!$H$4:$H$76)</f>
        <v>#VALUE!</v>
      </c>
      <c r="J180" s="98">
        <v>14.749999999994101</v>
      </c>
      <c r="K180" t="e">
        <f ca="1">SUMPRODUCT($AA35:$AA179,'12 HR Ia 0.2'!$H$4:$H$148)</f>
        <v>#VALUE!</v>
      </c>
      <c r="L180" s="98">
        <v>14.749999999994101</v>
      </c>
      <c r="M180" t="e">
        <f ca="1">SUMPRODUCT($AA$2:AA179,'24 HR Ia 0.2'!$H$115:$H$292)</f>
        <v>#VALUE!</v>
      </c>
      <c r="N180" s="98">
        <v>14.749999999994101</v>
      </c>
      <c r="O180" t="e">
        <f ca="1">SUMPRODUCT($AA143:$AA179,'3 HR Ia 0.05'!$H$4:$H$40)</f>
        <v>#VALUE!</v>
      </c>
      <c r="P180" s="98">
        <v>14.749999999994101</v>
      </c>
      <c r="Q180" t="e">
        <f ca="1">SUMPRODUCT($AA107:$AA179,'Ia 0.05'!$H$4:$H$76)</f>
        <v>#VALUE!</v>
      </c>
      <c r="R180" s="98">
        <v>14.749999999994101</v>
      </c>
      <c r="S180" t="e">
        <f ca="1">SUMPRODUCT($AA35:$AA179,'12 HR Ia 0.05'!$H$4:$H$148)</f>
        <v>#VALUE!</v>
      </c>
      <c r="T180" s="98">
        <v>14.749999999994101</v>
      </c>
      <c r="U180" t="e">
        <f ca="1">SUMPRODUCT($AA$2:$AA179,'24 HR Ia 0.05'!$H$115:$H$292)</f>
        <v>#VALUE!</v>
      </c>
      <c r="V180" s="98">
        <v>14.749999999994101</v>
      </c>
      <c r="W180" t="e">
        <f>SUMPRODUCT($AA155:$AA179,'2 HR Ia 0.2'!$H$4:$H$28)</f>
        <v>#REF!</v>
      </c>
      <c r="X180" s="98">
        <v>14.749999999994101</v>
      </c>
      <c r="Y180" t="e">
        <f>SUMPRODUCT($AA155:$AA179,'2 HR Ia 0.05'!$H$4:$H$28)</f>
        <v>#REF!</v>
      </c>
      <c r="Z180" s="98">
        <v>14.916666666660699</v>
      </c>
      <c r="AA180">
        <f t="shared" si="7"/>
        <v>0</v>
      </c>
      <c r="AB180" t="e">
        <f t="shared" si="6"/>
        <v>#N/A</v>
      </c>
    </row>
    <row r="181" spans="6:28">
      <c r="F181" s="98">
        <v>14.833333333327399</v>
      </c>
      <c r="G181" t="e">
        <f ca="1">SUMPRODUCT($AA144:$AA180,'3 HR Ia 0.2'!$H$4:$H$40)</f>
        <v>#VALUE!</v>
      </c>
      <c r="H181" s="98">
        <v>14.833333333327399</v>
      </c>
      <c r="I181" t="e">
        <f ca="1">SUMPRODUCT($AA108:$AA180,'Ia 0.2'!$H$4:$H$76)</f>
        <v>#VALUE!</v>
      </c>
      <c r="J181" s="98">
        <v>14.833333333327399</v>
      </c>
      <c r="K181" t="e">
        <f ca="1">SUMPRODUCT($AA36:$AA180,'12 HR Ia 0.2'!$H$4:$H$148)</f>
        <v>#VALUE!</v>
      </c>
      <c r="L181" s="98">
        <v>14.833333333327399</v>
      </c>
      <c r="M181" t="e">
        <f ca="1">SUMPRODUCT($AA$2:AA180,'24 HR Ia 0.2'!$H$114:$H$292)</f>
        <v>#VALUE!</v>
      </c>
      <c r="N181" s="98">
        <v>14.833333333327399</v>
      </c>
      <c r="O181" t="e">
        <f ca="1">SUMPRODUCT($AA144:$AA180,'3 HR Ia 0.05'!$H$4:$H$40)</f>
        <v>#VALUE!</v>
      </c>
      <c r="P181" s="98">
        <v>14.833333333327399</v>
      </c>
      <c r="Q181" t="e">
        <f ca="1">SUMPRODUCT($AA108:$AA180,'Ia 0.05'!$H$4:$H$76)</f>
        <v>#VALUE!</v>
      </c>
      <c r="R181" s="98">
        <v>14.833333333327399</v>
      </c>
      <c r="S181" t="e">
        <f ca="1">SUMPRODUCT($AA36:$AA180,'12 HR Ia 0.05'!$H$4:$H$148)</f>
        <v>#VALUE!</v>
      </c>
      <c r="T181" s="98">
        <v>14.833333333327399</v>
      </c>
      <c r="U181" t="e">
        <f ca="1">SUMPRODUCT($AA$2:$AA180,'24 HR Ia 0.05'!$H$114:$H$292)</f>
        <v>#VALUE!</v>
      </c>
      <c r="V181" s="98">
        <v>14.833333333327399</v>
      </c>
      <c r="W181" t="e">
        <f>SUMPRODUCT($AA156:$AA180,'2 HR Ia 0.2'!$H$4:$H$28)</f>
        <v>#REF!</v>
      </c>
      <c r="X181" s="98">
        <v>14.833333333327399</v>
      </c>
      <c r="Y181" t="e">
        <f>SUMPRODUCT($AA156:$AA180,'2 HR Ia 0.05'!$H$4:$H$28)</f>
        <v>#REF!</v>
      </c>
      <c r="Z181" s="98">
        <v>14.999999999993999</v>
      </c>
      <c r="AA181">
        <f t="shared" si="7"/>
        <v>0</v>
      </c>
      <c r="AB181" t="e">
        <f t="shared" si="6"/>
        <v>#N/A</v>
      </c>
    </row>
    <row r="182" spans="6:28">
      <c r="F182" s="98">
        <v>14.916666666660699</v>
      </c>
      <c r="G182" t="e">
        <f ca="1">SUMPRODUCT($AA145:$AA181,'3 HR Ia 0.2'!$H$4:$H$40)</f>
        <v>#VALUE!</v>
      </c>
      <c r="H182" s="98">
        <v>14.916666666660699</v>
      </c>
      <c r="I182" t="e">
        <f ca="1">SUMPRODUCT($AA109:$AA181,'Ia 0.2'!$H$4:$H$76)</f>
        <v>#VALUE!</v>
      </c>
      <c r="J182" s="98">
        <v>14.916666666660699</v>
      </c>
      <c r="K182" t="e">
        <f ca="1">SUMPRODUCT($AA37:$AA181,'12 HR Ia 0.2'!$H$4:$H$148)</f>
        <v>#VALUE!</v>
      </c>
      <c r="L182" s="98">
        <v>14.916666666660699</v>
      </c>
      <c r="M182" t="e">
        <f ca="1">SUMPRODUCT($AA$2:AA181,'24 HR Ia 0.2'!$H$113:$H$292)</f>
        <v>#VALUE!</v>
      </c>
      <c r="N182" s="98">
        <v>14.916666666660699</v>
      </c>
      <c r="O182" t="e">
        <f ca="1">SUMPRODUCT($AA145:$AA181,'3 HR Ia 0.05'!$H$4:$H$40)</f>
        <v>#VALUE!</v>
      </c>
      <c r="P182" s="98">
        <v>14.916666666660699</v>
      </c>
      <c r="Q182" t="e">
        <f ca="1">SUMPRODUCT($AA109:$AA181,'Ia 0.05'!$H$4:$H$76)</f>
        <v>#VALUE!</v>
      </c>
      <c r="R182" s="98">
        <v>14.916666666660699</v>
      </c>
      <c r="S182" t="e">
        <f ca="1">SUMPRODUCT($AA37:$AA181,'12 HR Ia 0.05'!$H$4:$H$148)</f>
        <v>#VALUE!</v>
      </c>
      <c r="T182" s="98">
        <v>14.916666666660699</v>
      </c>
      <c r="U182" t="e">
        <f ca="1">SUMPRODUCT($AA$2:$AA181,'24 HR Ia 0.05'!$H$113:$H$292)</f>
        <v>#VALUE!</v>
      </c>
      <c r="V182" s="98">
        <v>14.916666666660699</v>
      </c>
      <c r="W182" t="e">
        <f>SUMPRODUCT($AA157:$AA181,'2 HR Ia 0.2'!$H$4:$H$28)</f>
        <v>#REF!</v>
      </c>
      <c r="X182" s="98">
        <v>14.916666666660699</v>
      </c>
      <c r="Y182" t="e">
        <f>SUMPRODUCT($AA157:$AA181,'2 HR Ia 0.05'!$H$4:$H$28)</f>
        <v>#REF!</v>
      </c>
      <c r="Z182" s="98">
        <v>15.0833333333273</v>
      </c>
      <c r="AA182">
        <f t="shared" si="7"/>
        <v>0</v>
      </c>
      <c r="AB182" t="e">
        <f t="shared" si="6"/>
        <v>#N/A</v>
      </c>
    </row>
    <row r="183" spans="6:28">
      <c r="F183" s="98">
        <v>14.999999999993999</v>
      </c>
      <c r="G183" t="e">
        <f ca="1">SUMPRODUCT($AA146:$AA182,'3 HR Ia 0.2'!$H$4:$H$40)</f>
        <v>#VALUE!</v>
      </c>
      <c r="H183" s="98">
        <v>14.999999999993999</v>
      </c>
      <c r="I183" t="e">
        <f ca="1">SUMPRODUCT($AA110:$AA182,'Ia 0.2'!$H$4:$H$76)</f>
        <v>#VALUE!</v>
      </c>
      <c r="J183" s="98">
        <v>14.999999999993999</v>
      </c>
      <c r="K183" t="e">
        <f ca="1">SUMPRODUCT($AA38:$AA182,'12 HR Ia 0.2'!$H$4:$H$148)</f>
        <v>#VALUE!</v>
      </c>
      <c r="L183" s="98">
        <v>14.999999999993999</v>
      </c>
      <c r="M183" t="e">
        <f ca="1">SUMPRODUCT($AA$2:AA182,'24 HR Ia 0.2'!$H$112:$H$292)</f>
        <v>#VALUE!</v>
      </c>
      <c r="N183" s="98">
        <v>14.999999999993999</v>
      </c>
      <c r="O183" t="e">
        <f ca="1">SUMPRODUCT($AA146:$AA182,'3 HR Ia 0.05'!$H$4:$H$40)</f>
        <v>#VALUE!</v>
      </c>
      <c r="P183" s="98">
        <v>14.999999999993999</v>
      </c>
      <c r="Q183" t="e">
        <f ca="1">SUMPRODUCT($AA110:$AA182,'Ia 0.05'!$H$4:$H$76)</f>
        <v>#VALUE!</v>
      </c>
      <c r="R183" s="98">
        <v>14.999999999993999</v>
      </c>
      <c r="S183" t="e">
        <f ca="1">SUMPRODUCT($AA38:$AA182,'12 HR Ia 0.05'!$H$4:$H$148)</f>
        <v>#VALUE!</v>
      </c>
      <c r="T183" s="98">
        <v>14.999999999993999</v>
      </c>
      <c r="U183" t="e">
        <f ca="1">SUMPRODUCT($AA$2:$AA182,'24 HR Ia 0.05'!$H$112:$H$292)</f>
        <v>#VALUE!</v>
      </c>
      <c r="V183" s="98">
        <v>14.999999999993999</v>
      </c>
      <c r="W183" t="e">
        <f>SUMPRODUCT($AA158:$AA182,'2 HR Ia 0.2'!$H$4:$H$28)</f>
        <v>#REF!</v>
      </c>
      <c r="X183" s="98">
        <v>14.999999999993999</v>
      </c>
      <c r="Y183" t="e">
        <f>SUMPRODUCT($AA158:$AA182,'2 HR Ia 0.05'!$H$4:$H$28)</f>
        <v>#REF!</v>
      </c>
      <c r="Z183" s="98">
        <v>15.1666666666606</v>
      </c>
      <c r="AA183">
        <f t="shared" si="7"/>
        <v>0</v>
      </c>
      <c r="AB183" t="e">
        <f t="shared" si="6"/>
        <v>#N/A</v>
      </c>
    </row>
    <row r="184" spans="6:28">
      <c r="F184" s="98">
        <v>15.0833333333273</v>
      </c>
      <c r="G184" t="e">
        <f ca="1">SUMPRODUCT($AA147:$AA183,'3 HR Ia 0.2'!$H$4:$H$40)</f>
        <v>#VALUE!</v>
      </c>
      <c r="H184" s="98">
        <v>15.0833333333273</v>
      </c>
      <c r="I184" t="e">
        <f ca="1">SUMPRODUCT($AA111:$AA183,'Ia 0.2'!$H$4:$H$76)</f>
        <v>#VALUE!</v>
      </c>
      <c r="J184" s="98">
        <v>15.0833333333273</v>
      </c>
      <c r="K184" t="e">
        <f ca="1">SUMPRODUCT($AA39:$AA183,'12 HR Ia 0.2'!$H$4:$H$148)</f>
        <v>#VALUE!</v>
      </c>
      <c r="L184" s="98">
        <v>15.0833333333273</v>
      </c>
      <c r="M184" t="e">
        <f ca="1">SUMPRODUCT($AA$2:AA183,'24 HR Ia 0.2'!$H$111:$H$292)</f>
        <v>#VALUE!</v>
      </c>
      <c r="N184" s="98">
        <v>15.0833333333273</v>
      </c>
      <c r="O184" t="e">
        <f ca="1">SUMPRODUCT($AA147:$AA183,'3 HR Ia 0.05'!$H$4:$H$40)</f>
        <v>#VALUE!</v>
      </c>
      <c r="P184" s="98">
        <v>15.0833333333273</v>
      </c>
      <c r="Q184" t="e">
        <f ca="1">SUMPRODUCT($AA111:$AA183,'Ia 0.05'!$H$4:$H$76)</f>
        <v>#VALUE!</v>
      </c>
      <c r="R184" s="98">
        <v>15.0833333333273</v>
      </c>
      <c r="S184" t="e">
        <f ca="1">SUMPRODUCT($AA39:$AA183,'12 HR Ia 0.05'!$H$4:$H$148)</f>
        <v>#VALUE!</v>
      </c>
      <c r="T184" s="98">
        <v>15.0833333333273</v>
      </c>
      <c r="U184" t="e">
        <f ca="1">SUMPRODUCT($AA$2:$AA183,'24 HR Ia 0.05'!$H$111:$H$292)</f>
        <v>#VALUE!</v>
      </c>
      <c r="V184" s="98">
        <v>15.0833333333273</v>
      </c>
      <c r="W184" t="e">
        <f>SUMPRODUCT($AA159:$AA183,'2 HR Ia 0.2'!$H$4:$H$28)</f>
        <v>#REF!</v>
      </c>
      <c r="X184" s="98">
        <v>15.0833333333273</v>
      </c>
      <c r="Y184" t="e">
        <f>SUMPRODUCT($AA159:$AA183,'2 HR Ia 0.05'!$H$4:$H$28)</f>
        <v>#REF!</v>
      </c>
      <c r="Z184" s="98">
        <v>15.2499999999939</v>
      </c>
      <c r="AA184">
        <f t="shared" si="7"/>
        <v>0</v>
      </c>
      <c r="AB184" t="e">
        <f t="shared" si="6"/>
        <v>#N/A</v>
      </c>
    </row>
    <row r="185" spans="6:28">
      <c r="F185" s="98">
        <v>15.1666666666606</v>
      </c>
      <c r="G185" t="e">
        <f ca="1">SUMPRODUCT($AA148:$AA184,'3 HR Ia 0.2'!$H$4:$H$40)</f>
        <v>#VALUE!</v>
      </c>
      <c r="H185" s="98">
        <v>15.1666666666606</v>
      </c>
      <c r="I185" t="e">
        <f ca="1">SUMPRODUCT($AA112:$AA184,'Ia 0.2'!$H$4:$H$76)</f>
        <v>#VALUE!</v>
      </c>
      <c r="J185" s="98">
        <v>15.1666666666606</v>
      </c>
      <c r="K185" t="e">
        <f ca="1">SUMPRODUCT($AA40:$AA184,'12 HR Ia 0.2'!$H$4:$H$148)</f>
        <v>#VALUE!</v>
      </c>
      <c r="L185" s="98">
        <v>15.1666666666606</v>
      </c>
      <c r="M185" t="e">
        <f ca="1">SUMPRODUCT($AA$2:AA184,'24 HR Ia 0.2'!$H$110:$H$292)</f>
        <v>#VALUE!</v>
      </c>
      <c r="N185" s="98">
        <v>15.1666666666606</v>
      </c>
      <c r="O185" t="e">
        <f ca="1">SUMPRODUCT($AA148:$AA184,'3 HR Ia 0.05'!$H$4:$H$40)</f>
        <v>#VALUE!</v>
      </c>
      <c r="P185" s="98">
        <v>15.1666666666606</v>
      </c>
      <c r="Q185" t="e">
        <f ca="1">SUMPRODUCT($AA112:$AA184,'Ia 0.05'!$H$4:$H$76)</f>
        <v>#VALUE!</v>
      </c>
      <c r="R185" s="98">
        <v>15.1666666666606</v>
      </c>
      <c r="S185" t="e">
        <f ca="1">SUMPRODUCT($AA40:$AA184,'12 HR Ia 0.05'!$H$4:$H$148)</f>
        <v>#VALUE!</v>
      </c>
      <c r="T185" s="98">
        <v>15.1666666666606</v>
      </c>
      <c r="U185" t="e">
        <f ca="1">SUMPRODUCT($AA$2:$AA184,'24 HR Ia 0.05'!$H$110:$H$292)</f>
        <v>#VALUE!</v>
      </c>
      <c r="V185" s="98">
        <v>15.1666666666606</v>
      </c>
      <c r="W185" t="e">
        <f>SUMPRODUCT($AA160:$AA184,'2 HR Ia 0.2'!$H$4:$H$28)</f>
        <v>#REF!</v>
      </c>
      <c r="X185" s="98">
        <v>15.1666666666606</v>
      </c>
      <c r="Y185" t="e">
        <f>SUMPRODUCT($AA160:$AA184,'2 HR Ia 0.05'!$H$4:$H$28)</f>
        <v>#REF!</v>
      </c>
      <c r="Z185" s="98">
        <v>15.3333333333272</v>
      </c>
      <c r="AA185">
        <f t="shared" si="7"/>
        <v>0</v>
      </c>
      <c r="AB185" t="e">
        <f t="shared" si="6"/>
        <v>#N/A</v>
      </c>
    </row>
    <row r="186" spans="6:28">
      <c r="F186" s="98">
        <v>15.2499999999939</v>
      </c>
      <c r="G186" t="e">
        <f ca="1">SUMPRODUCT($AA149:$AA185,'3 HR Ia 0.2'!$H$4:$H$40)</f>
        <v>#VALUE!</v>
      </c>
      <c r="H186" s="98">
        <v>15.2499999999939</v>
      </c>
      <c r="I186" t="e">
        <f ca="1">SUMPRODUCT($AA113:$AA185,'Ia 0.2'!$H$4:$H$76)</f>
        <v>#VALUE!</v>
      </c>
      <c r="J186" s="98">
        <v>15.2499999999939</v>
      </c>
      <c r="K186" t="e">
        <f ca="1">SUMPRODUCT($AA41:$AA185,'12 HR Ia 0.2'!$H$4:$H$148)</f>
        <v>#VALUE!</v>
      </c>
      <c r="L186" s="98">
        <v>15.2499999999939</v>
      </c>
      <c r="M186" t="e">
        <f ca="1">SUMPRODUCT($AA$2:AA185,'24 HR Ia 0.2'!$H$109:$H$292)</f>
        <v>#VALUE!</v>
      </c>
      <c r="N186" s="98">
        <v>15.2499999999939</v>
      </c>
      <c r="O186" t="e">
        <f ca="1">SUMPRODUCT($AA149:$AA185,'3 HR Ia 0.05'!$H$4:$H$40)</f>
        <v>#VALUE!</v>
      </c>
      <c r="P186" s="98">
        <v>15.2499999999939</v>
      </c>
      <c r="Q186" t="e">
        <f ca="1">SUMPRODUCT($AA113:$AA185,'Ia 0.05'!$H$4:$H$76)</f>
        <v>#VALUE!</v>
      </c>
      <c r="R186" s="98">
        <v>15.2499999999939</v>
      </c>
      <c r="S186" t="e">
        <f ca="1">SUMPRODUCT($AA41:$AA185,'12 HR Ia 0.05'!$H$4:$H$148)</f>
        <v>#VALUE!</v>
      </c>
      <c r="T186" s="98">
        <v>15.2499999999939</v>
      </c>
      <c r="U186" t="e">
        <f ca="1">SUMPRODUCT($AA$2:$AA185,'24 HR Ia 0.05'!$H$109:$H$292)</f>
        <v>#VALUE!</v>
      </c>
      <c r="V186" s="98">
        <v>15.2499999999939</v>
      </c>
      <c r="W186" t="e">
        <f>SUMPRODUCT($AA161:$AA185,'2 HR Ia 0.2'!$H$4:$H$28)</f>
        <v>#REF!</v>
      </c>
      <c r="X186" s="98">
        <v>15.2499999999939</v>
      </c>
      <c r="Y186" t="e">
        <f>SUMPRODUCT($AA161:$AA185,'2 HR Ia 0.05'!$H$4:$H$28)</f>
        <v>#REF!</v>
      </c>
      <c r="Z186" s="98">
        <v>15.4166666666605</v>
      </c>
      <c r="AA186">
        <f t="shared" si="7"/>
        <v>0</v>
      </c>
      <c r="AB186" t="e">
        <f t="shared" si="6"/>
        <v>#N/A</v>
      </c>
    </row>
    <row r="187" spans="6:28">
      <c r="F187" s="98">
        <v>15.3333333333272</v>
      </c>
      <c r="G187" t="e">
        <f ca="1">SUMPRODUCT($AA150:$AA186,'3 HR Ia 0.2'!$H$4:$H$40)</f>
        <v>#VALUE!</v>
      </c>
      <c r="H187" s="98">
        <v>15.3333333333272</v>
      </c>
      <c r="I187" t="e">
        <f ca="1">SUMPRODUCT($AA114:$AA186,'Ia 0.2'!$H$4:$H$76)</f>
        <v>#VALUE!</v>
      </c>
      <c r="J187" s="98">
        <v>15.3333333333272</v>
      </c>
      <c r="K187" t="e">
        <f ca="1">SUMPRODUCT($AA42:$AA186,'12 HR Ia 0.2'!$H$4:$H$148)</f>
        <v>#VALUE!</v>
      </c>
      <c r="L187" s="98">
        <v>15.3333333333272</v>
      </c>
      <c r="M187" t="e">
        <f ca="1">SUMPRODUCT($AA$2:AA186,'24 HR Ia 0.2'!$H$108:$H$292)</f>
        <v>#VALUE!</v>
      </c>
      <c r="N187" s="98">
        <v>15.3333333333272</v>
      </c>
      <c r="O187" t="e">
        <f ca="1">SUMPRODUCT($AA150:$AA186,'3 HR Ia 0.05'!$H$4:$H$40)</f>
        <v>#VALUE!</v>
      </c>
      <c r="P187" s="98">
        <v>15.3333333333272</v>
      </c>
      <c r="Q187" t="e">
        <f ca="1">SUMPRODUCT($AA114:$AA186,'Ia 0.05'!$H$4:$H$76)</f>
        <v>#VALUE!</v>
      </c>
      <c r="R187" s="98">
        <v>15.3333333333272</v>
      </c>
      <c r="S187" t="e">
        <f ca="1">SUMPRODUCT($AA42:$AA186,'12 HR Ia 0.05'!$H$4:$H$148)</f>
        <v>#VALUE!</v>
      </c>
      <c r="T187" s="98">
        <v>15.3333333333272</v>
      </c>
      <c r="U187" t="e">
        <f ca="1">SUMPRODUCT($AA$2:$AA186,'24 HR Ia 0.05'!$H$108:$H$292)</f>
        <v>#VALUE!</v>
      </c>
      <c r="V187" s="98">
        <v>15.3333333333272</v>
      </c>
      <c r="W187" t="e">
        <f>SUMPRODUCT($AA162:$AA186,'2 HR Ia 0.2'!$H$4:$H$28)</f>
        <v>#REF!</v>
      </c>
      <c r="X187" s="98">
        <v>15.3333333333272</v>
      </c>
      <c r="Y187" t="e">
        <f>SUMPRODUCT($AA162:$AA186,'2 HR Ia 0.05'!$H$4:$H$28)</f>
        <v>#REF!</v>
      </c>
      <c r="Z187" s="98">
        <v>15.499999999993801</v>
      </c>
      <c r="AA187">
        <f t="shared" si="7"/>
        <v>0</v>
      </c>
      <c r="AB187" t="e">
        <f t="shared" si="6"/>
        <v>#N/A</v>
      </c>
    </row>
    <row r="188" spans="6:28">
      <c r="F188" s="98">
        <v>15.4166666666605</v>
      </c>
      <c r="G188" t="e">
        <f ca="1">SUMPRODUCT($AA151:$AA187,'3 HR Ia 0.2'!$H$4:$H$40)</f>
        <v>#VALUE!</v>
      </c>
      <c r="H188" s="98">
        <v>15.4166666666605</v>
      </c>
      <c r="I188" t="e">
        <f ca="1">SUMPRODUCT($AA115:$AA187,'Ia 0.2'!$H$4:$H$76)</f>
        <v>#VALUE!</v>
      </c>
      <c r="J188" s="98">
        <v>15.4166666666605</v>
      </c>
      <c r="K188" t="e">
        <f ca="1">SUMPRODUCT($AA43:$AA187,'12 HR Ia 0.2'!$H$4:$H$148)</f>
        <v>#VALUE!</v>
      </c>
      <c r="L188" s="98">
        <v>15.4166666666605</v>
      </c>
      <c r="M188" t="e">
        <f ca="1">SUMPRODUCT($AA$2:AA187,'24 HR Ia 0.2'!$H$107:$H$292)</f>
        <v>#VALUE!</v>
      </c>
      <c r="N188" s="98">
        <v>15.4166666666605</v>
      </c>
      <c r="O188" t="e">
        <f ca="1">SUMPRODUCT($AA151:$AA187,'3 HR Ia 0.05'!$H$4:$H$40)</f>
        <v>#VALUE!</v>
      </c>
      <c r="P188" s="98">
        <v>15.4166666666605</v>
      </c>
      <c r="Q188" t="e">
        <f ca="1">SUMPRODUCT($AA115:$AA187,'Ia 0.05'!$H$4:$H$76)</f>
        <v>#VALUE!</v>
      </c>
      <c r="R188" s="98">
        <v>15.4166666666605</v>
      </c>
      <c r="S188" t="e">
        <f ca="1">SUMPRODUCT($AA43:$AA187,'12 HR Ia 0.05'!$H$4:$H$148)</f>
        <v>#VALUE!</v>
      </c>
      <c r="T188" s="98">
        <v>15.4166666666605</v>
      </c>
      <c r="U188" t="e">
        <f ca="1">SUMPRODUCT($AA$2:$AA187,'24 HR Ia 0.05'!$H$107:$H$292)</f>
        <v>#VALUE!</v>
      </c>
      <c r="V188" s="98">
        <v>15.4166666666605</v>
      </c>
      <c r="W188" t="e">
        <f>SUMPRODUCT($AA163:$AA187,'2 HR Ia 0.2'!$H$4:$H$28)</f>
        <v>#REF!</v>
      </c>
      <c r="X188" s="98">
        <v>15.4166666666605</v>
      </c>
      <c r="Y188" t="e">
        <f>SUMPRODUCT($AA163:$AA187,'2 HR Ia 0.05'!$H$4:$H$28)</f>
        <v>#REF!</v>
      </c>
      <c r="Z188" s="98">
        <v>15.583333333327101</v>
      </c>
      <c r="AA188">
        <f t="shared" si="7"/>
        <v>0</v>
      </c>
      <c r="AB188" t="e">
        <f t="shared" si="6"/>
        <v>#N/A</v>
      </c>
    </row>
    <row r="189" spans="6:28">
      <c r="F189" s="98">
        <v>15.499999999993801</v>
      </c>
      <c r="G189" t="e">
        <f ca="1">SUMPRODUCT($AA152:$AA188,'3 HR Ia 0.2'!$H$4:$H$40)</f>
        <v>#VALUE!</v>
      </c>
      <c r="H189" s="98">
        <v>15.499999999993801</v>
      </c>
      <c r="I189" t="e">
        <f ca="1">SUMPRODUCT($AA116:$AA188,'Ia 0.2'!$H$4:$H$76)</f>
        <v>#VALUE!</v>
      </c>
      <c r="J189" s="98">
        <v>15.499999999993801</v>
      </c>
      <c r="K189" t="e">
        <f ca="1">SUMPRODUCT($AA44:$AA188,'12 HR Ia 0.2'!$H$4:$H$148)</f>
        <v>#VALUE!</v>
      </c>
      <c r="L189" s="98">
        <v>15.499999999993801</v>
      </c>
      <c r="M189" t="e">
        <f ca="1">SUMPRODUCT($AA$2:AA188,'24 HR Ia 0.2'!$H$106:$H$292)</f>
        <v>#VALUE!</v>
      </c>
      <c r="N189" s="98">
        <v>15.499999999993801</v>
      </c>
      <c r="O189" t="e">
        <f ca="1">SUMPRODUCT($AA152:$AA188,'3 HR Ia 0.05'!$H$4:$H$40)</f>
        <v>#VALUE!</v>
      </c>
      <c r="P189" s="98">
        <v>15.499999999993801</v>
      </c>
      <c r="Q189" t="e">
        <f ca="1">SUMPRODUCT($AA116:$AA188,'Ia 0.05'!$H$4:$H$76)</f>
        <v>#VALUE!</v>
      </c>
      <c r="R189" s="98">
        <v>15.499999999993801</v>
      </c>
      <c r="S189" t="e">
        <f ca="1">SUMPRODUCT($AA44:$AA188,'12 HR Ia 0.05'!$H$4:$H$148)</f>
        <v>#VALUE!</v>
      </c>
      <c r="T189" s="98">
        <v>15.499999999993801</v>
      </c>
      <c r="U189" t="e">
        <f ca="1">SUMPRODUCT($AA$2:$AA188,'24 HR Ia 0.05'!$H$106:$H$292)</f>
        <v>#VALUE!</v>
      </c>
      <c r="V189" s="98">
        <v>15.499999999993801</v>
      </c>
      <c r="W189" t="e">
        <f>SUMPRODUCT($AA164:$AA188,'2 HR Ia 0.2'!$H$4:$H$28)</f>
        <v>#REF!</v>
      </c>
      <c r="X189" s="98">
        <v>15.499999999993801</v>
      </c>
      <c r="Y189" t="e">
        <f>SUMPRODUCT($AA164:$AA188,'2 HR Ia 0.05'!$H$4:$H$28)</f>
        <v>#REF!</v>
      </c>
      <c r="Z189" s="98">
        <v>15.666666666660401</v>
      </c>
      <c r="AA189">
        <f t="shared" si="7"/>
        <v>0</v>
      </c>
      <c r="AB189" t="e">
        <f t="shared" si="6"/>
        <v>#N/A</v>
      </c>
    </row>
    <row r="190" spans="6:28">
      <c r="F190" s="98">
        <v>15.583333333327101</v>
      </c>
      <c r="G190" t="e">
        <f ca="1">SUMPRODUCT($AA153:$AA189,'3 HR Ia 0.2'!$H$4:$H$40)</f>
        <v>#VALUE!</v>
      </c>
      <c r="H190" s="98">
        <v>15.583333333327101</v>
      </c>
      <c r="I190" t="e">
        <f ca="1">SUMPRODUCT($AA117:$AA189,'Ia 0.2'!$H$4:$H$76)</f>
        <v>#VALUE!</v>
      </c>
      <c r="J190" s="98">
        <v>15.583333333327101</v>
      </c>
      <c r="K190" t="e">
        <f ca="1">SUMPRODUCT($AA45:$AA189,'12 HR Ia 0.2'!$H$4:$H$148)</f>
        <v>#VALUE!</v>
      </c>
      <c r="L190" s="98">
        <v>15.583333333327101</v>
      </c>
      <c r="M190" t="e">
        <f ca="1">SUMPRODUCT($AA$2:AA189,'24 HR Ia 0.2'!$H$105:$H$292)</f>
        <v>#VALUE!</v>
      </c>
      <c r="N190" s="98">
        <v>15.583333333327101</v>
      </c>
      <c r="O190" t="e">
        <f ca="1">SUMPRODUCT($AA153:$AA189,'3 HR Ia 0.05'!$H$4:$H$40)</f>
        <v>#VALUE!</v>
      </c>
      <c r="P190" s="98">
        <v>15.583333333327101</v>
      </c>
      <c r="Q190" t="e">
        <f ca="1">SUMPRODUCT($AA117:$AA189,'Ia 0.05'!$H$4:$H$76)</f>
        <v>#VALUE!</v>
      </c>
      <c r="R190" s="98">
        <v>15.583333333327101</v>
      </c>
      <c r="S190" t="e">
        <f ca="1">SUMPRODUCT($AA45:$AA189,'12 HR Ia 0.05'!$H$4:$H$148)</f>
        <v>#VALUE!</v>
      </c>
      <c r="T190" s="98">
        <v>15.583333333327101</v>
      </c>
      <c r="U190" t="e">
        <f ca="1">SUMPRODUCT($AA$2:$AA189,'24 HR Ia 0.05'!$H$105:$H$292)</f>
        <v>#VALUE!</v>
      </c>
      <c r="V190" s="98">
        <v>15.583333333327101</v>
      </c>
      <c r="W190" t="e">
        <f>SUMPRODUCT($AA165:$AA189,'2 HR Ia 0.2'!$H$4:$H$28)</f>
        <v>#REF!</v>
      </c>
      <c r="X190" s="98">
        <v>15.583333333327101</v>
      </c>
      <c r="Y190" t="e">
        <f>SUMPRODUCT($AA165:$AA189,'2 HR Ia 0.05'!$H$4:$H$28)</f>
        <v>#REF!</v>
      </c>
      <c r="Z190" s="98">
        <v>15.749999999993699</v>
      </c>
      <c r="AA190">
        <f t="shared" si="7"/>
        <v>0</v>
      </c>
      <c r="AB190" t="e">
        <f t="shared" si="6"/>
        <v>#N/A</v>
      </c>
    </row>
    <row r="191" spans="6:28">
      <c r="F191" s="98">
        <v>15.666666666660401</v>
      </c>
      <c r="G191" t="e">
        <f ca="1">SUMPRODUCT($AA154:$AA190,'3 HR Ia 0.2'!$H$4:$H$40)</f>
        <v>#VALUE!</v>
      </c>
      <c r="H191" s="98">
        <v>15.666666666660401</v>
      </c>
      <c r="I191" t="e">
        <f ca="1">SUMPRODUCT($AA118:$AA190,'Ia 0.2'!$H$4:$H$76)</f>
        <v>#VALUE!</v>
      </c>
      <c r="J191" s="98">
        <v>15.666666666660401</v>
      </c>
      <c r="K191" t="e">
        <f ca="1">SUMPRODUCT($AA46:$AA190,'12 HR Ia 0.2'!$H$4:$H$148)</f>
        <v>#VALUE!</v>
      </c>
      <c r="L191" s="98">
        <v>15.666666666660401</v>
      </c>
      <c r="M191" t="e">
        <f ca="1">SUMPRODUCT($AA$2:AA190,'24 HR Ia 0.2'!$H$104:$H$292)</f>
        <v>#VALUE!</v>
      </c>
      <c r="N191" s="98">
        <v>15.666666666660401</v>
      </c>
      <c r="O191" t="e">
        <f ca="1">SUMPRODUCT($AA154:$AA190,'3 HR Ia 0.05'!$H$4:$H$40)</f>
        <v>#VALUE!</v>
      </c>
      <c r="P191" s="98">
        <v>15.666666666660401</v>
      </c>
      <c r="Q191" t="e">
        <f ca="1">SUMPRODUCT($AA118:$AA190,'Ia 0.05'!$H$4:$H$76)</f>
        <v>#VALUE!</v>
      </c>
      <c r="R191" s="98">
        <v>15.666666666660401</v>
      </c>
      <c r="S191" t="e">
        <f ca="1">SUMPRODUCT($AA46:$AA190,'12 HR Ia 0.05'!$H$4:$H$148)</f>
        <v>#VALUE!</v>
      </c>
      <c r="T191" s="98">
        <v>15.666666666660401</v>
      </c>
      <c r="U191" t="e">
        <f ca="1">SUMPRODUCT($AA$2:$AA190,'24 HR Ia 0.05'!$H$104:$H$292)</f>
        <v>#VALUE!</v>
      </c>
      <c r="V191" s="98">
        <v>15.666666666660401</v>
      </c>
      <c r="W191" t="e">
        <f>SUMPRODUCT($AA166:$AA190,'2 HR Ia 0.2'!$H$4:$H$28)</f>
        <v>#REF!</v>
      </c>
      <c r="X191" s="98">
        <v>15.666666666660401</v>
      </c>
      <c r="Y191" t="e">
        <f>SUMPRODUCT($AA166:$AA190,'2 HR Ia 0.05'!$H$4:$H$28)</f>
        <v>#REF!</v>
      </c>
      <c r="Z191" s="98">
        <v>15.833333333326999</v>
      </c>
      <c r="AA191">
        <f t="shared" si="7"/>
        <v>0</v>
      </c>
      <c r="AB191" t="e">
        <f t="shared" si="6"/>
        <v>#N/A</v>
      </c>
    </row>
    <row r="192" spans="6:28">
      <c r="F192" s="98">
        <v>15.749999999993699</v>
      </c>
      <c r="G192" t="e">
        <f ca="1">SUMPRODUCT($AA155:$AA191,'3 HR Ia 0.2'!$H$4:$H$40)</f>
        <v>#VALUE!</v>
      </c>
      <c r="H192" s="98">
        <v>15.749999999993699</v>
      </c>
      <c r="I192" t="e">
        <f ca="1">SUMPRODUCT($AA119:$AA191,'Ia 0.2'!$H$4:$H$76)</f>
        <v>#VALUE!</v>
      </c>
      <c r="J192" s="98">
        <v>15.749999999993699</v>
      </c>
      <c r="K192" t="e">
        <f ca="1">SUMPRODUCT($AA47:$AA191,'12 HR Ia 0.2'!$H$4:$H$148)</f>
        <v>#VALUE!</v>
      </c>
      <c r="L192" s="98">
        <v>15.749999999993699</v>
      </c>
      <c r="M192" t="e">
        <f ca="1">SUMPRODUCT($AA$2:AA191,'24 HR Ia 0.2'!$H$103:$H$292)</f>
        <v>#VALUE!</v>
      </c>
      <c r="N192" s="98">
        <v>15.749999999993699</v>
      </c>
      <c r="O192" t="e">
        <f ca="1">SUMPRODUCT($AA155:$AA191,'3 HR Ia 0.05'!$H$4:$H$40)</f>
        <v>#VALUE!</v>
      </c>
      <c r="P192" s="98">
        <v>15.749999999993699</v>
      </c>
      <c r="Q192" t="e">
        <f ca="1">SUMPRODUCT($AA119:$AA191,'Ia 0.05'!$H$4:$H$76)</f>
        <v>#VALUE!</v>
      </c>
      <c r="R192" s="98">
        <v>15.749999999993699</v>
      </c>
      <c r="S192" t="e">
        <f ca="1">SUMPRODUCT($AA47:$AA191,'12 HR Ia 0.05'!$H$4:$H$148)</f>
        <v>#VALUE!</v>
      </c>
      <c r="T192" s="98">
        <v>15.749999999993699</v>
      </c>
      <c r="U192" t="e">
        <f ca="1">SUMPRODUCT($AA$2:$AA191,'24 HR Ia 0.05'!$H$103:$H$292)</f>
        <v>#VALUE!</v>
      </c>
      <c r="V192" s="98">
        <v>15.749999999993699</v>
      </c>
      <c r="W192" t="e">
        <f>SUMPRODUCT($AA167:$AA191,'2 HR Ia 0.2'!$H$4:$H$28)</f>
        <v>#REF!</v>
      </c>
      <c r="X192" s="98">
        <v>15.749999999993699</v>
      </c>
      <c r="Y192" t="e">
        <f>SUMPRODUCT($AA167:$AA191,'2 HR Ia 0.05'!$H$4:$H$28)</f>
        <v>#REF!</v>
      </c>
      <c r="Z192" s="98">
        <v>15.9166666666603</v>
      </c>
      <c r="AA192">
        <f t="shared" si="7"/>
        <v>0</v>
      </c>
      <c r="AB192" t="e">
        <f t="shared" si="6"/>
        <v>#N/A</v>
      </c>
    </row>
    <row r="193" spans="6:28">
      <c r="F193" s="98">
        <v>15.833333333326999</v>
      </c>
      <c r="G193" t="e">
        <f ca="1">SUMPRODUCT($AA156:$AA192,'3 HR Ia 0.2'!$H$4:$H$40)</f>
        <v>#VALUE!</v>
      </c>
      <c r="H193" s="98">
        <v>15.833333333326999</v>
      </c>
      <c r="I193" t="e">
        <f ca="1">SUMPRODUCT($AA120:$AA192,'Ia 0.2'!$H$4:$H$76)</f>
        <v>#VALUE!</v>
      </c>
      <c r="J193" s="98">
        <v>15.833333333326999</v>
      </c>
      <c r="K193" t="e">
        <f ca="1">SUMPRODUCT($AA48:$AA192,'12 HR Ia 0.2'!$H$4:$H$148)</f>
        <v>#VALUE!</v>
      </c>
      <c r="L193" s="98">
        <v>15.833333333326999</v>
      </c>
      <c r="M193" t="e">
        <f ca="1">SUMPRODUCT($AA$2:AA192,'24 HR Ia 0.2'!$H$102:$H$292)</f>
        <v>#VALUE!</v>
      </c>
      <c r="N193" s="98">
        <v>15.833333333326999</v>
      </c>
      <c r="O193" t="e">
        <f ca="1">SUMPRODUCT($AA156:$AA192,'3 HR Ia 0.05'!$H$4:$H$40)</f>
        <v>#VALUE!</v>
      </c>
      <c r="P193" s="98">
        <v>15.833333333326999</v>
      </c>
      <c r="Q193" t="e">
        <f ca="1">SUMPRODUCT($AA120:$AA192,'Ia 0.05'!$H$4:$H$76)</f>
        <v>#VALUE!</v>
      </c>
      <c r="R193" s="98">
        <v>15.833333333326999</v>
      </c>
      <c r="S193" t="e">
        <f ca="1">SUMPRODUCT($AA48:$AA192,'12 HR Ia 0.05'!$H$4:$H$148)</f>
        <v>#VALUE!</v>
      </c>
      <c r="T193" s="98">
        <v>15.833333333326999</v>
      </c>
      <c r="U193" t="e">
        <f ca="1">SUMPRODUCT($AA$2:$AA192,'24 HR Ia 0.05'!$H$102:$H$292)</f>
        <v>#VALUE!</v>
      </c>
      <c r="V193" s="98">
        <v>15.833333333326999</v>
      </c>
      <c r="W193" t="e">
        <f>SUMPRODUCT($AA168:$AA192,'2 HR Ia 0.2'!$H$4:$H$28)</f>
        <v>#REF!</v>
      </c>
      <c r="X193" s="98">
        <v>15.833333333326999</v>
      </c>
      <c r="Y193" t="e">
        <f>SUMPRODUCT($AA168:$AA192,'2 HR Ia 0.05'!$H$4:$H$28)</f>
        <v>#REF!</v>
      </c>
      <c r="Z193" s="98">
        <v>15.9999999999936</v>
      </c>
      <c r="AA193">
        <f t="shared" si="7"/>
        <v>0</v>
      </c>
      <c r="AB193" t="e">
        <f t="shared" si="6"/>
        <v>#N/A</v>
      </c>
    </row>
    <row r="194" spans="6:28">
      <c r="F194" s="98">
        <v>15.9166666666603</v>
      </c>
      <c r="G194" t="e">
        <f ca="1">SUMPRODUCT($AA157:$AA193,'3 HR Ia 0.2'!$H$4:$H$40)</f>
        <v>#VALUE!</v>
      </c>
      <c r="H194" s="98">
        <v>15.9166666666603</v>
      </c>
      <c r="I194" t="e">
        <f ca="1">SUMPRODUCT($AA121:$AA193,'Ia 0.2'!$H$4:$H$76)</f>
        <v>#VALUE!</v>
      </c>
      <c r="J194" s="98">
        <v>15.9166666666603</v>
      </c>
      <c r="K194" t="e">
        <f ca="1">SUMPRODUCT($AA49:$AA193,'12 HR Ia 0.2'!$H$4:$H$148)</f>
        <v>#VALUE!</v>
      </c>
      <c r="L194" s="98">
        <v>15.9166666666603</v>
      </c>
      <c r="M194" t="e">
        <f ca="1">SUMPRODUCT($AA$2:AA193,'24 HR Ia 0.2'!$H$101:$H$292)</f>
        <v>#VALUE!</v>
      </c>
      <c r="N194" s="98">
        <v>15.9166666666603</v>
      </c>
      <c r="O194" t="e">
        <f ca="1">SUMPRODUCT($AA157:$AA193,'3 HR Ia 0.05'!$H$4:$H$40)</f>
        <v>#VALUE!</v>
      </c>
      <c r="P194" s="98">
        <v>15.9166666666603</v>
      </c>
      <c r="Q194" t="e">
        <f ca="1">SUMPRODUCT($AA121:$AA193,'Ia 0.05'!$H$4:$H$76)</f>
        <v>#VALUE!</v>
      </c>
      <c r="R194" s="98">
        <v>15.9166666666603</v>
      </c>
      <c r="S194" t="e">
        <f ca="1">SUMPRODUCT($AA49:$AA193,'12 HR Ia 0.05'!$H$4:$H$148)</f>
        <v>#VALUE!</v>
      </c>
      <c r="T194" s="98">
        <v>15.9166666666603</v>
      </c>
      <c r="U194" t="e">
        <f ca="1">SUMPRODUCT($AA$2:$AA193,'24 HR Ia 0.05'!$H$101:$H$292)</f>
        <v>#VALUE!</v>
      </c>
      <c r="V194" s="98">
        <v>15.9166666666603</v>
      </c>
      <c r="W194" t="e">
        <f>SUMPRODUCT($AA169:$AA193,'2 HR Ia 0.2'!$H$4:$H$28)</f>
        <v>#REF!</v>
      </c>
      <c r="X194" s="98">
        <v>15.9166666666603</v>
      </c>
      <c r="Y194" t="e">
        <f>SUMPRODUCT($AA169:$AA193,'2 HR Ia 0.05'!$H$4:$H$28)</f>
        <v>#REF!</v>
      </c>
      <c r="Z194" s="98">
        <v>16.083333333326902</v>
      </c>
      <c r="AA194">
        <f t="shared" si="7"/>
        <v>0</v>
      </c>
      <c r="AB194" t="e">
        <f t="shared" ref="AB194:AB257" si="8">(INDEX($E$2:$E$34,MATCH(Z194,$C$2:$C$34,1)+1)-INDEX($E$2:$E$34,MATCH(Z194,$C$2:$C$34,1)))/(INDEX($C$2:$C$34,MATCH(Z194,$C$2:$C$34,1)+1)-INDEX($C$2:$C$34,MATCH(Z194,$C$2:$C$34,1)))*(Z194-INDEX($C$2:$C$34,MATCH(Z194,$C$2:$C$34,1)))+INDEX($E$2:$E$34,MATCH(Z194,$C$2:$C$34,1))</f>
        <v>#N/A</v>
      </c>
    </row>
    <row r="195" spans="6:28">
      <c r="F195" s="98">
        <v>15.9999999999936</v>
      </c>
      <c r="G195" t="e">
        <f ca="1">SUMPRODUCT($AA158:$AA194,'3 HR Ia 0.2'!$H$4:$H$40)</f>
        <v>#VALUE!</v>
      </c>
      <c r="H195" s="98">
        <v>15.9999999999936</v>
      </c>
      <c r="I195" t="e">
        <f ca="1">SUMPRODUCT($AA122:$AA194,'Ia 0.2'!$H$4:$H$76)</f>
        <v>#VALUE!</v>
      </c>
      <c r="J195" s="98">
        <v>15.9999999999936</v>
      </c>
      <c r="K195" t="e">
        <f ca="1">SUMPRODUCT($AA50:$AA194,'12 HR Ia 0.2'!$H$4:$H$148)</f>
        <v>#VALUE!</v>
      </c>
      <c r="L195" s="98">
        <v>15.9999999999936</v>
      </c>
      <c r="M195" t="e">
        <f ca="1">SUMPRODUCT($AA$2:AA194,'24 HR Ia 0.2'!$H$100:$H$292)</f>
        <v>#VALUE!</v>
      </c>
      <c r="N195" s="98">
        <v>15.9999999999936</v>
      </c>
      <c r="O195" t="e">
        <f ca="1">SUMPRODUCT($AA158:$AA194,'3 HR Ia 0.05'!$H$4:$H$40)</f>
        <v>#VALUE!</v>
      </c>
      <c r="P195" s="98">
        <v>15.9999999999936</v>
      </c>
      <c r="Q195" t="e">
        <f ca="1">SUMPRODUCT($AA122:$AA194,'Ia 0.05'!$H$4:$H$76)</f>
        <v>#VALUE!</v>
      </c>
      <c r="R195" s="98">
        <v>15.9999999999936</v>
      </c>
      <c r="S195" t="e">
        <f ca="1">SUMPRODUCT($AA50:$AA194,'12 HR Ia 0.05'!$H$4:$H$148)</f>
        <v>#VALUE!</v>
      </c>
      <c r="T195" s="98">
        <v>15.9999999999936</v>
      </c>
      <c r="U195" t="e">
        <f ca="1">SUMPRODUCT($AA$2:$AA194,'24 HR Ia 0.05'!$H$100:$H$292)</f>
        <v>#VALUE!</v>
      </c>
      <c r="V195" s="98">
        <v>15.9999999999936</v>
      </c>
      <c r="W195" t="e">
        <f>SUMPRODUCT($AA170:$AA194,'2 HR Ia 0.2'!$H$4:$H$28)</f>
        <v>#REF!</v>
      </c>
      <c r="X195" s="98">
        <v>15.9999999999936</v>
      </c>
      <c r="Y195" t="e">
        <f>SUMPRODUCT($AA170:$AA194,'2 HR Ia 0.05'!$H$4:$H$28)</f>
        <v>#REF!</v>
      </c>
      <c r="Z195" s="98">
        <v>16.166666666660198</v>
      </c>
      <c r="AA195">
        <f t="shared" ref="AA195:AA258" si="9">IFERROR(AB195,0)</f>
        <v>0</v>
      </c>
      <c r="AB195" t="e">
        <f t="shared" si="8"/>
        <v>#N/A</v>
      </c>
    </row>
    <row r="196" spans="6:28">
      <c r="F196" s="98">
        <v>16.083333333326902</v>
      </c>
      <c r="G196" t="e">
        <f ca="1">SUMPRODUCT($AA159:$AA195,'3 HR Ia 0.2'!$H$4:$H$40)</f>
        <v>#VALUE!</v>
      </c>
      <c r="H196" s="98">
        <v>16.083333333326902</v>
      </c>
      <c r="I196" t="e">
        <f ca="1">SUMPRODUCT($AA123:$AA195,'Ia 0.2'!$H$4:$H$76)</f>
        <v>#VALUE!</v>
      </c>
      <c r="J196" s="98">
        <v>16.083333333326902</v>
      </c>
      <c r="K196" t="e">
        <f ca="1">SUMPRODUCT($AA51:$AA195,'12 HR Ia 0.2'!$H$4:$H$148)</f>
        <v>#VALUE!</v>
      </c>
      <c r="L196" s="98">
        <v>16.083333333326902</v>
      </c>
      <c r="M196" t="e">
        <f ca="1">SUMPRODUCT($AA$2:AA195,'24 HR Ia 0.2'!$H$99:$H$292)</f>
        <v>#VALUE!</v>
      </c>
      <c r="N196" s="98">
        <v>16.083333333326902</v>
      </c>
      <c r="O196" t="e">
        <f ca="1">SUMPRODUCT($AA159:$AA195,'3 HR Ia 0.05'!$H$4:$H$40)</f>
        <v>#VALUE!</v>
      </c>
      <c r="P196" s="98">
        <v>16.083333333326902</v>
      </c>
      <c r="Q196" t="e">
        <f ca="1">SUMPRODUCT($AA123:$AA195,'Ia 0.05'!$H$4:$H$76)</f>
        <v>#VALUE!</v>
      </c>
      <c r="R196" s="98">
        <v>16.083333333326902</v>
      </c>
      <c r="S196" t="e">
        <f ca="1">SUMPRODUCT($AA51:$AA195,'12 HR Ia 0.05'!$H$4:$H$148)</f>
        <v>#VALUE!</v>
      </c>
      <c r="T196" s="98">
        <v>16.083333333326902</v>
      </c>
      <c r="U196" t="e">
        <f ca="1">SUMPRODUCT($AA$2:$AA195,'24 HR Ia 0.05'!$H$99:$H$292)</f>
        <v>#VALUE!</v>
      </c>
      <c r="V196" s="98">
        <v>16.083333333326902</v>
      </c>
      <c r="W196" t="e">
        <f>SUMPRODUCT($AA171:$AA195,'2 HR Ia 0.2'!$H$4:$H$28)</f>
        <v>#REF!</v>
      </c>
      <c r="X196" s="98">
        <v>16.083333333326902</v>
      </c>
      <c r="Y196" t="e">
        <f>SUMPRODUCT($AA171:$AA195,'2 HR Ia 0.05'!$H$4:$H$28)</f>
        <v>#REF!</v>
      </c>
      <c r="Z196" s="98">
        <v>16.249999999993499</v>
      </c>
      <c r="AA196">
        <f t="shared" si="9"/>
        <v>0</v>
      </c>
      <c r="AB196" t="e">
        <f t="shared" si="8"/>
        <v>#N/A</v>
      </c>
    </row>
    <row r="197" spans="6:28">
      <c r="F197" s="98">
        <v>16.166666666660198</v>
      </c>
      <c r="G197" t="e">
        <f ca="1">SUMPRODUCT($AA160:$AA196,'3 HR Ia 0.2'!$H$4:$H$40)</f>
        <v>#VALUE!</v>
      </c>
      <c r="H197" s="98">
        <v>16.166666666660198</v>
      </c>
      <c r="I197" t="e">
        <f ca="1">SUMPRODUCT($AA124:$AA196,'Ia 0.2'!$H$4:$H$76)</f>
        <v>#VALUE!</v>
      </c>
      <c r="J197" s="98">
        <v>16.166666666660198</v>
      </c>
      <c r="K197" t="e">
        <f ca="1">SUMPRODUCT($AA52:$AA196,'12 HR Ia 0.2'!$H$4:$H$148)</f>
        <v>#VALUE!</v>
      </c>
      <c r="L197" s="98">
        <v>16.166666666660198</v>
      </c>
      <c r="M197" t="e">
        <f ca="1">SUMPRODUCT($AA$2:AA196,'24 HR Ia 0.2'!$H$98:$H$292)</f>
        <v>#VALUE!</v>
      </c>
      <c r="N197" s="98">
        <v>16.166666666660198</v>
      </c>
      <c r="O197" t="e">
        <f ca="1">SUMPRODUCT($AA160:$AA196,'3 HR Ia 0.05'!$H$4:$H$40)</f>
        <v>#VALUE!</v>
      </c>
      <c r="P197" s="98">
        <v>16.166666666660198</v>
      </c>
      <c r="Q197" t="e">
        <f ca="1">SUMPRODUCT($AA124:$AA196,'Ia 0.05'!$H$4:$H$76)</f>
        <v>#VALUE!</v>
      </c>
      <c r="R197" s="98">
        <v>16.166666666660198</v>
      </c>
      <c r="S197" t="e">
        <f ca="1">SUMPRODUCT($AA52:$AA196,'12 HR Ia 0.05'!$H$4:$H$148)</f>
        <v>#VALUE!</v>
      </c>
      <c r="T197" s="98">
        <v>16.166666666660198</v>
      </c>
      <c r="U197" t="e">
        <f ca="1">SUMPRODUCT($AA$2:$AA196,'24 HR Ia 0.05'!$H$98:$H$292)</f>
        <v>#VALUE!</v>
      </c>
      <c r="V197" s="98">
        <v>16.166666666660198</v>
      </c>
      <c r="W197" t="e">
        <f>SUMPRODUCT($AA172:$AA196,'2 HR Ia 0.2'!$H$4:$H$28)</f>
        <v>#REF!</v>
      </c>
      <c r="X197" s="98">
        <v>16.166666666660198</v>
      </c>
      <c r="Y197" t="e">
        <f>SUMPRODUCT($AA172:$AA196,'2 HR Ia 0.05'!$H$4:$H$28)</f>
        <v>#REF!</v>
      </c>
      <c r="Z197" s="98">
        <v>16.333333333326799</v>
      </c>
      <c r="AA197">
        <f t="shared" si="9"/>
        <v>0</v>
      </c>
      <c r="AB197" t="e">
        <f t="shared" si="8"/>
        <v>#N/A</v>
      </c>
    </row>
    <row r="198" spans="6:28">
      <c r="F198" s="98">
        <v>16.249999999993499</v>
      </c>
      <c r="G198" t="e">
        <f ca="1">SUMPRODUCT($AA161:$AA197,'3 HR Ia 0.2'!$H$4:$H$40)</f>
        <v>#VALUE!</v>
      </c>
      <c r="H198" s="98">
        <v>16.249999999993499</v>
      </c>
      <c r="I198" t="e">
        <f ca="1">SUMPRODUCT($AA125:$AA197,'Ia 0.2'!$H$4:$H$76)</f>
        <v>#VALUE!</v>
      </c>
      <c r="J198" s="98">
        <v>16.249999999993499</v>
      </c>
      <c r="K198" t="e">
        <f ca="1">SUMPRODUCT($AA53:$AA197,'12 HR Ia 0.2'!$H$4:$H$148)</f>
        <v>#VALUE!</v>
      </c>
      <c r="L198" s="98">
        <v>16.249999999993499</v>
      </c>
      <c r="M198" t="e">
        <f ca="1">SUMPRODUCT($AA$2:AA197,'24 HR Ia 0.2'!$H$97:$H$292)</f>
        <v>#VALUE!</v>
      </c>
      <c r="N198" s="98">
        <v>16.249999999993499</v>
      </c>
      <c r="O198" t="e">
        <f ca="1">SUMPRODUCT($AA161:$AA197,'3 HR Ia 0.05'!$H$4:$H$40)</f>
        <v>#VALUE!</v>
      </c>
      <c r="P198" s="98">
        <v>16.249999999993499</v>
      </c>
      <c r="Q198" t="e">
        <f ca="1">SUMPRODUCT($AA125:$AA197,'Ia 0.05'!$H$4:$H$76)</f>
        <v>#VALUE!</v>
      </c>
      <c r="R198" s="98">
        <v>16.249999999993499</v>
      </c>
      <c r="S198" t="e">
        <f ca="1">SUMPRODUCT($AA53:$AA197,'12 HR Ia 0.05'!$H$4:$H$148)</f>
        <v>#VALUE!</v>
      </c>
      <c r="T198" s="98">
        <v>16.249999999993499</v>
      </c>
      <c r="U198" t="e">
        <f ca="1">SUMPRODUCT($AA$2:$AA197,'24 HR Ia 0.05'!$H$97:$H$292)</f>
        <v>#VALUE!</v>
      </c>
      <c r="V198" s="98">
        <v>16.249999999993499</v>
      </c>
      <c r="W198" t="e">
        <f>SUMPRODUCT($AA173:$AA197,'2 HR Ia 0.2'!$H$4:$H$28)</f>
        <v>#REF!</v>
      </c>
      <c r="X198" s="98">
        <v>16.249999999993499</v>
      </c>
      <c r="Y198" t="e">
        <f>SUMPRODUCT($AA173:$AA197,'2 HR Ia 0.05'!$H$4:$H$28)</f>
        <v>#REF!</v>
      </c>
      <c r="Z198" s="98">
        <v>16.416666666660099</v>
      </c>
      <c r="AA198">
        <f t="shared" si="9"/>
        <v>0</v>
      </c>
      <c r="AB198" t="e">
        <f t="shared" si="8"/>
        <v>#N/A</v>
      </c>
    </row>
    <row r="199" spans="6:28">
      <c r="F199" s="98">
        <v>16.333333333326799</v>
      </c>
      <c r="G199" t="e">
        <f ca="1">SUMPRODUCT($AA162:$AA198,'3 HR Ia 0.2'!$H$4:$H$40)</f>
        <v>#VALUE!</v>
      </c>
      <c r="H199" s="98">
        <v>16.333333333326799</v>
      </c>
      <c r="I199" t="e">
        <f ca="1">SUMPRODUCT($AA126:$AA198,'Ia 0.2'!$H$4:$H$76)</f>
        <v>#VALUE!</v>
      </c>
      <c r="J199" s="98">
        <v>16.333333333326799</v>
      </c>
      <c r="K199" t="e">
        <f ca="1">SUMPRODUCT($AA54:$AA198,'12 HR Ia 0.2'!$H$4:$H$148)</f>
        <v>#VALUE!</v>
      </c>
      <c r="L199" s="98">
        <v>16.333333333326799</v>
      </c>
      <c r="M199" t="e">
        <f ca="1">SUMPRODUCT($AA$2:AA198,'24 HR Ia 0.2'!$H$96:$H$292)</f>
        <v>#VALUE!</v>
      </c>
      <c r="N199" s="98">
        <v>16.333333333326799</v>
      </c>
      <c r="O199" t="e">
        <f ca="1">SUMPRODUCT($AA162:$AA198,'3 HR Ia 0.05'!$H$4:$H$40)</f>
        <v>#VALUE!</v>
      </c>
      <c r="P199" s="98">
        <v>16.333333333326799</v>
      </c>
      <c r="Q199" t="e">
        <f ca="1">SUMPRODUCT($AA126:$AA198,'Ia 0.05'!$H$4:$H$76)</f>
        <v>#VALUE!</v>
      </c>
      <c r="R199" s="98">
        <v>16.333333333326799</v>
      </c>
      <c r="S199" t="e">
        <f ca="1">SUMPRODUCT($AA54:$AA198,'12 HR Ia 0.05'!$H$4:$H$148)</f>
        <v>#VALUE!</v>
      </c>
      <c r="T199" s="98">
        <v>16.333333333326799</v>
      </c>
      <c r="U199" t="e">
        <f ca="1">SUMPRODUCT($AA$2:$AA198,'24 HR Ia 0.05'!$H$96:$H$292)</f>
        <v>#VALUE!</v>
      </c>
      <c r="V199" s="98">
        <v>16.333333333326799</v>
      </c>
      <c r="W199" t="e">
        <f>SUMPRODUCT($AA174:$AA198,'2 HR Ia 0.2'!$H$4:$H$28)</f>
        <v>#REF!</v>
      </c>
      <c r="X199" s="98">
        <v>16.333333333326799</v>
      </c>
      <c r="Y199" t="e">
        <f>SUMPRODUCT($AA174:$AA198,'2 HR Ia 0.05'!$H$4:$H$28)</f>
        <v>#REF!</v>
      </c>
      <c r="Z199" s="98">
        <v>16.499999999993399</v>
      </c>
      <c r="AA199">
        <f t="shared" si="9"/>
        <v>0</v>
      </c>
      <c r="AB199" t="e">
        <f t="shared" si="8"/>
        <v>#N/A</v>
      </c>
    </row>
    <row r="200" spans="6:28">
      <c r="F200" s="98">
        <v>16.416666666660099</v>
      </c>
      <c r="G200" t="e">
        <f ca="1">SUMPRODUCT($AA163:$AA199,'3 HR Ia 0.2'!$H$4:$H$40)</f>
        <v>#VALUE!</v>
      </c>
      <c r="H200" s="98">
        <v>16.416666666660099</v>
      </c>
      <c r="I200" t="e">
        <f ca="1">SUMPRODUCT($AA127:$AA199,'Ia 0.2'!$H$4:$H$76)</f>
        <v>#VALUE!</v>
      </c>
      <c r="J200" s="98">
        <v>16.416666666660099</v>
      </c>
      <c r="K200" t="e">
        <f ca="1">SUMPRODUCT($AA55:$AA199,'12 HR Ia 0.2'!$H$4:$H$148)</f>
        <v>#VALUE!</v>
      </c>
      <c r="L200" s="98">
        <v>16.416666666660099</v>
      </c>
      <c r="M200" t="e">
        <f ca="1">SUMPRODUCT($AA$2:AA199,'24 HR Ia 0.2'!$H$95:$H$292)</f>
        <v>#VALUE!</v>
      </c>
      <c r="N200" s="98">
        <v>16.416666666660099</v>
      </c>
      <c r="O200" t="e">
        <f ca="1">SUMPRODUCT($AA163:$AA199,'3 HR Ia 0.05'!$H$4:$H$40)</f>
        <v>#VALUE!</v>
      </c>
      <c r="P200" s="98">
        <v>16.416666666660099</v>
      </c>
      <c r="Q200" t="e">
        <f ca="1">SUMPRODUCT($AA127:$AA199,'Ia 0.05'!$H$4:$H$76)</f>
        <v>#VALUE!</v>
      </c>
      <c r="R200" s="98">
        <v>16.416666666660099</v>
      </c>
      <c r="S200" t="e">
        <f ca="1">SUMPRODUCT($AA55:$AA199,'12 HR Ia 0.05'!$H$4:$H$148)</f>
        <v>#VALUE!</v>
      </c>
      <c r="T200" s="98">
        <v>16.416666666660099</v>
      </c>
      <c r="U200" t="e">
        <f ca="1">SUMPRODUCT($AA$2:$AA199,'24 HR Ia 0.05'!$H$95:$H$292)</f>
        <v>#VALUE!</v>
      </c>
      <c r="V200" s="98">
        <v>16.416666666660099</v>
      </c>
      <c r="W200" t="e">
        <f>SUMPRODUCT($AA175:$AA199,'2 HR Ia 0.2'!$H$4:$H$28)</f>
        <v>#REF!</v>
      </c>
      <c r="X200" s="98">
        <v>16.416666666660099</v>
      </c>
      <c r="Y200" t="e">
        <f>SUMPRODUCT($AA175:$AA199,'2 HR Ia 0.05'!$H$4:$H$28)</f>
        <v>#REF!</v>
      </c>
      <c r="Z200" s="98">
        <v>16.583333333326699</v>
      </c>
      <c r="AA200">
        <f t="shared" si="9"/>
        <v>0</v>
      </c>
      <c r="AB200" t="e">
        <f t="shared" si="8"/>
        <v>#N/A</v>
      </c>
    </row>
    <row r="201" spans="6:28">
      <c r="F201" s="98">
        <v>16.499999999993399</v>
      </c>
      <c r="G201" t="e">
        <f ca="1">SUMPRODUCT($AA164:$AA200,'3 HR Ia 0.2'!$H$4:$H$40)</f>
        <v>#VALUE!</v>
      </c>
      <c r="H201" s="98">
        <v>16.499999999993399</v>
      </c>
      <c r="I201" t="e">
        <f ca="1">SUMPRODUCT($AA128:$AA200,'Ia 0.2'!$H$4:$H$76)</f>
        <v>#VALUE!</v>
      </c>
      <c r="J201" s="98">
        <v>16.499999999993399</v>
      </c>
      <c r="K201" t="e">
        <f ca="1">SUMPRODUCT($AA56:$AA200,'12 HR Ia 0.2'!$H$4:$H$148)</f>
        <v>#VALUE!</v>
      </c>
      <c r="L201" s="98">
        <v>16.499999999993399</v>
      </c>
      <c r="M201" t="e">
        <f ca="1">SUMPRODUCT($AA$2:AA200,'24 HR Ia 0.2'!$H$94:$H$292)</f>
        <v>#VALUE!</v>
      </c>
      <c r="N201" s="98">
        <v>16.499999999993399</v>
      </c>
      <c r="O201" t="e">
        <f ca="1">SUMPRODUCT($AA164:$AA200,'3 HR Ia 0.05'!$H$4:$H$40)</f>
        <v>#VALUE!</v>
      </c>
      <c r="P201" s="98">
        <v>16.499999999993399</v>
      </c>
      <c r="Q201" t="e">
        <f ca="1">SUMPRODUCT($AA128:$AA200,'Ia 0.05'!$H$4:$H$76)</f>
        <v>#VALUE!</v>
      </c>
      <c r="R201" s="98">
        <v>16.499999999993399</v>
      </c>
      <c r="S201" t="e">
        <f ca="1">SUMPRODUCT($AA56:$AA200,'12 HR Ia 0.05'!$H$4:$H$148)</f>
        <v>#VALUE!</v>
      </c>
      <c r="T201" s="98">
        <v>16.499999999993399</v>
      </c>
      <c r="U201" t="e">
        <f ca="1">SUMPRODUCT($AA$2:$AA200,'24 HR Ia 0.05'!$H$94:$H$292)</f>
        <v>#VALUE!</v>
      </c>
      <c r="V201" s="98">
        <v>16.499999999993399</v>
      </c>
      <c r="W201" t="e">
        <f>SUMPRODUCT($AA176:$AA200,'2 HR Ia 0.2'!$H$4:$H$28)</f>
        <v>#REF!</v>
      </c>
      <c r="X201" s="98">
        <v>16.499999999993399</v>
      </c>
      <c r="Y201" t="e">
        <f>SUMPRODUCT($AA176:$AA200,'2 HR Ia 0.05'!$H$4:$H$28)</f>
        <v>#REF!</v>
      </c>
      <c r="Z201" s="98">
        <v>16.666666666659999</v>
      </c>
      <c r="AA201">
        <f t="shared" si="9"/>
        <v>0</v>
      </c>
      <c r="AB201" t="e">
        <f t="shared" si="8"/>
        <v>#N/A</v>
      </c>
    </row>
    <row r="202" spans="6:28">
      <c r="F202" s="98">
        <v>16.583333333326699</v>
      </c>
      <c r="G202" t="e">
        <f ca="1">SUMPRODUCT($AA165:$AA201,'3 HR Ia 0.2'!$H$4:$H$40)</f>
        <v>#VALUE!</v>
      </c>
      <c r="H202" s="98">
        <v>16.583333333326699</v>
      </c>
      <c r="I202" t="e">
        <f ca="1">SUMPRODUCT($AA129:$AA201,'Ia 0.2'!$H$4:$H$76)</f>
        <v>#VALUE!</v>
      </c>
      <c r="J202" s="98">
        <v>16.583333333326699</v>
      </c>
      <c r="K202" t="e">
        <f ca="1">SUMPRODUCT($AA57:$AA201,'12 HR Ia 0.2'!$H$4:$H$148)</f>
        <v>#VALUE!</v>
      </c>
      <c r="L202" s="98">
        <v>16.583333333326699</v>
      </c>
      <c r="M202" t="e">
        <f ca="1">SUMPRODUCT($AA$2:AA201,'24 HR Ia 0.2'!$H$93:$H$292)</f>
        <v>#VALUE!</v>
      </c>
      <c r="N202" s="98">
        <v>16.583333333326699</v>
      </c>
      <c r="O202" t="e">
        <f ca="1">SUMPRODUCT($AA165:$AA201,'3 HR Ia 0.05'!$H$4:$H$40)</f>
        <v>#VALUE!</v>
      </c>
      <c r="P202" s="98">
        <v>16.583333333326699</v>
      </c>
      <c r="Q202" t="e">
        <f ca="1">SUMPRODUCT($AA129:$AA201,'Ia 0.05'!$H$4:$H$76)</f>
        <v>#VALUE!</v>
      </c>
      <c r="R202" s="98">
        <v>16.583333333326699</v>
      </c>
      <c r="S202" t="e">
        <f ca="1">SUMPRODUCT($AA57:$AA201,'12 HR Ia 0.05'!$H$4:$H$148)</f>
        <v>#VALUE!</v>
      </c>
      <c r="T202" s="98">
        <v>16.583333333326699</v>
      </c>
      <c r="U202" t="e">
        <f ca="1">SUMPRODUCT($AA$2:$AA201,'24 HR Ia 0.05'!$H$93:$H$292)</f>
        <v>#VALUE!</v>
      </c>
      <c r="V202" s="98">
        <v>16.583333333326699</v>
      </c>
      <c r="W202" t="e">
        <f>SUMPRODUCT($AA177:$AA201,'2 HR Ia 0.2'!$H$4:$H$28)</f>
        <v>#REF!</v>
      </c>
      <c r="X202" s="98">
        <v>16.583333333326699</v>
      </c>
      <c r="Y202" t="e">
        <f>SUMPRODUCT($AA177:$AA201,'2 HR Ia 0.05'!$H$4:$H$28)</f>
        <v>#REF!</v>
      </c>
      <c r="Z202" s="98">
        <v>16.7499999999933</v>
      </c>
      <c r="AA202">
        <f t="shared" si="9"/>
        <v>0</v>
      </c>
      <c r="AB202" t="e">
        <f t="shared" si="8"/>
        <v>#N/A</v>
      </c>
    </row>
    <row r="203" spans="6:28">
      <c r="F203" s="98">
        <v>16.666666666659999</v>
      </c>
      <c r="G203" t="e">
        <f ca="1">SUMPRODUCT($AA166:$AA202,'3 HR Ia 0.2'!$H$4:$H$40)</f>
        <v>#VALUE!</v>
      </c>
      <c r="H203" s="98">
        <v>16.666666666659999</v>
      </c>
      <c r="I203" t="e">
        <f ca="1">SUMPRODUCT($AA130:$AA202,'Ia 0.2'!$H$4:$H$76)</f>
        <v>#VALUE!</v>
      </c>
      <c r="J203" s="98">
        <v>16.666666666659999</v>
      </c>
      <c r="K203" t="e">
        <f ca="1">SUMPRODUCT($AA58:$AA202,'12 HR Ia 0.2'!$H$4:$H$148)</f>
        <v>#VALUE!</v>
      </c>
      <c r="L203" s="98">
        <v>16.666666666659999</v>
      </c>
      <c r="M203" t="e">
        <f ca="1">SUMPRODUCT($AA$2:AA202,'24 HR Ia 0.2'!$H$92:$H$292)</f>
        <v>#VALUE!</v>
      </c>
      <c r="N203" s="98">
        <v>16.666666666659999</v>
      </c>
      <c r="O203" t="e">
        <f ca="1">SUMPRODUCT($AA166:$AA202,'3 HR Ia 0.05'!$H$4:$H$40)</f>
        <v>#VALUE!</v>
      </c>
      <c r="P203" s="98">
        <v>16.666666666659999</v>
      </c>
      <c r="Q203" t="e">
        <f ca="1">SUMPRODUCT($AA130:$AA202,'Ia 0.05'!$H$4:$H$76)</f>
        <v>#VALUE!</v>
      </c>
      <c r="R203" s="98">
        <v>16.666666666659999</v>
      </c>
      <c r="S203" t="e">
        <f ca="1">SUMPRODUCT($AA58:$AA202,'12 HR Ia 0.05'!$H$4:$H$148)</f>
        <v>#VALUE!</v>
      </c>
      <c r="T203" s="98">
        <v>16.666666666659999</v>
      </c>
      <c r="U203" t="e">
        <f ca="1">SUMPRODUCT($AA$2:$AA202,'24 HR Ia 0.05'!$H$92:$H$292)</f>
        <v>#VALUE!</v>
      </c>
      <c r="V203" s="98">
        <v>16.666666666659999</v>
      </c>
      <c r="W203" t="e">
        <f>SUMPRODUCT($AA178:$AA202,'2 HR Ia 0.2'!$H$4:$H$28)</f>
        <v>#REF!</v>
      </c>
      <c r="X203" s="98">
        <v>16.666666666659999</v>
      </c>
      <c r="Y203" t="e">
        <f>SUMPRODUCT($AA178:$AA202,'2 HR Ia 0.05'!$H$4:$H$28)</f>
        <v>#REF!</v>
      </c>
      <c r="Z203" s="98">
        <v>16.8333333333266</v>
      </c>
      <c r="AA203">
        <f t="shared" si="9"/>
        <v>0</v>
      </c>
      <c r="AB203" t="e">
        <f t="shared" si="8"/>
        <v>#N/A</v>
      </c>
    </row>
    <row r="204" spans="6:28">
      <c r="F204" s="98">
        <v>16.7499999999933</v>
      </c>
      <c r="G204" t="e">
        <f ca="1">SUMPRODUCT($AA167:$AA203,'3 HR Ia 0.2'!$H$4:$H$40)</f>
        <v>#VALUE!</v>
      </c>
      <c r="H204" s="98">
        <v>16.7499999999933</v>
      </c>
      <c r="I204" t="e">
        <f ca="1">SUMPRODUCT($AA131:$AA203,'Ia 0.2'!$H$4:$H$76)</f>
        <v>#VALUE!</v>
      </c>
      <c r="J204" s="98">
        <v>16.7499999999933</v>
      </c>
      <c r="K204" t="e">
        <f ca="1">SUMPRODUCT($AA59:$AA203,'12 HR Ia 0.2'!$H$4:$H$148)</f>
        <v>#VALUE!</v>
      </c>
      <c r="L204" s="98">
        <v>16.7499999999933</v>
      </c>
      <c r="M204" t="e">
        <f ca="1">SUMPRODUCT($AA$2:AA203,'24 HR Ia 0.2'!$H$91:$H$292)</f>
        <v>#VALUE!</v>
      </c>
      <c r="N204" s="98">
        <v>16.7499999999933</v>
      </c>
      <c r="O204" t="e">
        <f ca="1">SUMPRODUCT($AA167:$AA203,'3 HR Ia 0.05'!$H$4:$H$40)</f>
        <v>#VALUE!</v>
      </c>
      <c r="P204" s="98">
        <v>16.7499999999933</v>
      </c>
      <c r="Q204" t="e">
        <f ca="1">SUMPRODUCT($AA131:$AA203,'Ia 0.05'!$H$4:$H$76)</f>
        <v>#VALUE!</v>
      </c>
      <c r="R204" s="98">
        <v>16.7499999999933</v>
      </c>
      <c r="S204" t="e">
        <f ca="1">SUMPRODUCT($AA59:$AA203,'12 HR Ia 0.05'!$H$4:$H$148)</f>
        <v>#VALUE!</v>
      </c>
      <c r="T204" s="98">
        <v>16.7499999999933</v>
      </c>
      <c r="U204" t="e">
        <f ca="1">SUMPRODUCT($AA$2:$AA203,'24 HR Ia 0.05'!$H$91:$H$292)</f>
        <v>#VALUE!</v>
      </c>
      <c r="V204" s="98">
        <v>16.7499999999933</v>
      </c>
      <c r="W204" t="e">
        <f>SUMPRODUCT($AA179:$AA203,'2 HR Ia 0.2'!$H$4:$H$28)</f>
        <v>#REF!</v>
      </c>
      <c r="X204" s="98">
        <v>16.7499999999933</v>
      </c>
      <c r="Y204" t="e">
        <f>SUMPRODUCT($AA179:$AA203,'2 HR Ia 0.05'!$H$4:$H$28)</f>
        <v>#REF!</v>
      </c>
      <c r="Z204" s="98">
        <v>16.9166666666599</v>
      </c>
      <c r="AA204">
        <f t="shared" si="9"/>
        <v>0</v>
      </c>
      <c r="AB204" t="e">
        <f t="shared" si="8"/>
        <v>#N/A</v>
      </c>
    </row>
    <row r="205" spans="6:28">
      <c r="F205" s="98">
        <v>16.8333333333266</v>
      </c>
      <c r="G205" t="e">
        <f ca="1">SUMPRODUCT($AA168:$AA204,'3 HR Ia 0.2'!$H$4:$H$40)</f>
        <v>#VALUE!</v>
      </c>
      <c r="H205" s="98">
        <v>16.8333333333266</v>
      </c>
      <c r="I205" t="e">
        <f ca="1">SUMPRODUCT($AA132:$AA204,'Ia 0.2'!$H$4:$H$76)</f>
        <v>#VALUE!</v>
      </c>
      <c r="J205" s="98">
        <v>16.8333333333266</v>
      </c>
      <c r="K205" t="e">
        <f ca="1">SUMPRODUCT($AA60:$AA204,'12 HR Ia 0.2'!$H$4:$H$148)</f>
        <v>#VALUE!</v>
      </c>
      <c r="L205" s="98">
        <v>16.8333333333266</v>
      </c>
      <c r="M205" t="e">
        <f ca="1">SUMPRODUCT($AA$2:AA204,'24 HR Ia 0.2'!$H$90:$H$292)</f>
        <v>#VALUE!</v>
      </c>
      <c r="N205" s="98">
        <v>16.8333333333266</v>
      </c>
      <c r="O205" t="e">
        <f ca="1">SUMPRODUCT($AA168:$AA204,'3 HR Ia 0.05'!$H$4:$H$40)</f>
        <v>#VALUE!</v>
      </c>
      <c r="P205" s="98">
        <v>16.8333333333266</v>
      </c>
      <c r="Q205" t="e">
        <f ca="1">SUMPRODUCT($AA132:$AA204,'Ia 0.05'!$H$4:$H$76)</f>
        <v>#VALUE!</v>
      </c>
      <c r="R205" s="98">
        <v>16.8333333333266</v>
      </c>
      <c r="S205" t="e">
        <f ca="1">SUMPRODUCT($AA60:$AA204,'12 HR Ia 0.05'!$H$4:$H$148)</f>
        <v>#VALUE!</v>
      </c>
      <c r="T205" s="98">
        <v>16.8333333333266</v>
      </c>
      <c r="U205" t="e">
        <f ca="1">SUMPRODUCT($AA$2:$AA204,'24 HR Ia 0.05'!$H$90:$H$292)</f>
        <v>#VALUE!</v>
      </c>
      <c r="V205" s="98">
        <v>16.8333333333266</v>
      </c>
      <c r="W205" t="e">
        <f>SUMPRODUCT($AA180:$AA204,'2 HR Ia 0.2'!$H$4:$H$28)</f>
        <v>#REF!</v>
      </c>
      <c r="X205" s="98">
        <v>16.8333333333266</v>
      </c>
      <c r="Y205" t="e">
        <f>SUMPRODUCT($AA180:$AA204,'2 HR Ia 0.05'!$H$4:$H$28)</f>
        <v>#REF!</v>
      </c>
      <c r="Z205" s="98">
        <v>16.9999999999932</v>
      </c>
      <c r="AA205">
        <f t="shared" si="9"/>
        <v>0</v>
      </c>
      <c r="AB205" t="e">
        <f t="shared" si="8"/>
        <v>#N/A</v>
      </c>
    </row>
    <row r="206" spans="6:28">
      <c r="F206" s="98">
        <v>16.9166666666599</v>
      </c>
      <c r="G206" t="e">
        <f ca="1">SUMPRODUCT($AA169:$AA205,'3 HR Ia 0.2'!$H$4:$H$40)</f>
        <v>#VALUE!</v>
      </c>
      <c r="H206" s="98">
        <v>16.9166666666599</v>
      </c>
      <c r="I206" t="e">
        <f ca="1">SUMPRODUCT($AA133:$AA205,'Ia 0.2'!$H$4:$H$76)</f>
        <v>#VALUE!</v>
      </c>
      <c r="J206" s="98">
        <v>16.9166666666599</v>
      </c>
      <c r="K206" t="e">
        <f ca="1">SUMPRODUCT($AA61:$AA205,'12 HR Ia 0.2'!$H$4:$H$148)</f>
        <v>#VALUE!</v>
      </c>
      <c r="L206" s="98">
        <v>16.9166666666599</v>
      </c>
      <c r="M206" t="e">
        <f ca="1">SUMPRODUCT($AA$2:AA205,'24 HR Ia 0.2'!$H$89:$H$292)</f>
        <v>#VALUE!</v>
      </c>
      <c r="N206" s="98">
        <v>16.9166666666599</v>
      </c>
      <c r="O206" t="e">
        <f ca="1">SUMPRODUCT($AA169:$AA205,'3 HR Ia 0.05'!$H$4:$H$40)</f>
        <v>#VALUE!</v>
      </c>
      <c r="P206" s="98">
        <v>16.9166666666599</v>
      </c>
      <c r="Q206" t="e">
        <f ca="1">SUMPRODUCT($AA133:$AA205,'Ia 0.05'!$H$4:$H$76)</f>
        <v>#VALUE!</v>
      </c>
      <c r="R206" s="98">
        <v>16.9166666666599</v>
      </c>
      <c r="S206" t="e">
        <f ca="1">SUMPRODUCT($AA61:$AA205,'12 HR Ia 0.05'!$H$4:$H$148)</f>
        <v>#VALUE!</v>
      </c>
      <c r="T206" s="98">
        <v>16.9166666666599</v>
      </c>
      <c r="U206" t="e">
        <f ca="1">SUMPRODUCT($AA$2:$AA205,'24 HR Ia 0.05'!$H$89:$H$292)</f>
        <v>#VALUE!</v>
      </c>
      <c r="V206" s="98">
        <v>16.9166666666599</v>
      </c>
      <c r="W206" t="e">
        <f>SUMPRODUCT($AA181:$AA205,'2 HR Ia 0.2'!$H$4:$H$28)</f>
        <v>#REF!</v>
      </c>
      <c r="X206" s="98">
        <v>16.9166666666599</v>
      </c>
      <c r="Y206" t="e">
        <f>SUMPRODUCT($AA181:$AA205,'2 HR Ia 0.05'!$H$4:$H$28)</f>
        <v>#REF!</v>
      </c>
      <c r="Z206" s="98">
        <v>17.0833333333265</v>
      </c>
      <c r="AA206">
        <f t="shared" si="9"/>
        <v>0</v>
      </c>
      <c r="AB206" t="e">
        <f t="shared" si="8"/>
        <v>#N/A</v>
      </c>
    </row>
    <row r="207" spans="6:28">
      <c r="F207" s="98">
        <v>16.9999999999932</v>
      </c>
      <c r="G207" t="e">
        <f ca="1">SUMPRODUCT($AA170:$AA206,'3 HR Ia 0.2'!$H$4:$H$40)</f>
        <v>#VALUE!</v>
      </c>
      <c r="H207" s="98">
        <v>16.9999999999932</v>
      </c>
      <c r="I207" t="e">
        <f ca="1">SUMPRODUCT($AA134:$AA206,'Ia 0.2'!$H$4:$H$76)</f>
        <v>#VALUE!</v>
      </c>
      <c r="J207" s="98">
        <v>16.9999999999932</v>
      </c>
      <c r="K207" t="e">
        <f ca="1">SUMPRODUCT($AA62:$AA206,'12 HR Ia 0.2'!$H$4:$H$148)</f>
        <v>#VALUE!</v>
      </c>
      <c r="L207" s="98">
        <v>16.9999999999932</v>
      </c>
      <c r="M207" t="e">
        <f ca="1">SUMPRODUCT($AA$2:AA206,'24 HR Ia 0.2'!$H$88:$H$292)</f>
        <v>#VALUE!</v>
      </c>
      <c r="N207" s="98">
        <v>16.9999999999932</v>
      </c>
      <c r="O207" t="e">
        <f ca="1">SUMPRODUCT($AA170:$AA206,'3 HR Ia 0.05'!$H$4:$H$40)</f>
        <v>#VALUE!</v>
      </c>
      <c r="P207" s="98">
        <v>16.9999999999932</v>
      </c>
      <c r="Q207" t="e">
        <f ca="1">SUMPRODUCT($AA134:$AA206,'Ia 0.05'!$H$4:$H$76)</f>
        <v>#VALUE!</v>
      </c>
      <c r="R207" s="98">
        <v>16.9999999999932</v>
      </c>
      <c r="S207" t="e">
        <f ca="1">SUMPRODUCT($AA62:$AA206,'12 HR Ia 0.05'!$H$4:$H$148)</f>
        <v>#VALUE!</v>
      </c>
      <c r="T207" s="98">
        <v>16.9999999999932</v>
      </c>
      <c r="U207" t="e">
        <f ca="1">SUMPRODUCT($AA$2:$AA206,'24 HR Ia 0.05'!$H$88:$H$292)</f>
        <v>#VALUE!</v>
      </c>
      <c r="V207" s="98">
        <v>16.9999999999932</v>
      </c>
      <c r="W207" t="e">
        <f>SUMPRODUCT($AA182:$AA206,'2 HR Ia 0.2'!$H$4:$H$28)</f>
        <v>#REF!</v>
      </c>
      <c r="X207" s="98">
        <v>16.9999999999932</v>
      </c>
      <c r="Y207" t="e">
        <f>SUMPRODUCT($AA182:$AA206,'2 HR Ia 0.05'!$H$4:$H$28)</f>
        <v>#REF!</v>
      </c>
      <c r="Z207" s="98">
        <v>17.1666666666598</v>
      </c>
      <c r="AA207">
        <f t="shared" si="9"/>
        <v>0</v>
      </c>
      <c r="AB207" t="e">
        <f t="shared" si="8"/>
        <v>#N/A</v>
      </c>
    </row>
    <row r="208" spans="6:28">
      <c r="F208" s="98">
        <v>17.0833333333265</v>
      </c>
      <c r="G208" t="e">
        <f ca="1">SUMPRODUCT($AA171:$AA207,'3 HR Ia 0.2'!$H$4:$H$40)</f>
        <v>#VALUE!</v>
      </c>
      <c r="H208" s="98">
        <v>17.0833333333265</v>
      </c>
      <c r="I208" t="e">
        <f ca="1">SUMPRODUCT($AA135:$AA207,'Ia 0.2'!$H$4:$H$76)</f>
        <v>#VALUE!</v>
      </c>
      <c r="J208" s="98">
        <v>17.0833333333265</v>
      </c>
      <c r="K208" t="e">
        <f ca="1">SUMPRODUCT($AA63:$AA207,'12 HR Ia 0.2'!$H$4:$H$148)</f>
        <v>#VALUE!</v>
      </c>
      <c r="L208" s="98">
        <v>17.0833333333265</v>
      </c>
      <c r="M208" t="e">
        <f ca="1">SUMPRODUCT($AA$2:AA207,'24 HR Ia 0.2'!$H$87:$H$292)</f>
        <v>#VALUE!</v>
      </c>
      <c r="N208" s="98">
        <v>17.0833333333265</v>
      </c>
      <c r="O208" t="e">
        <f ca="1">SUMPRODUCT($AA171:$AA207,'3 HR Ia 0.05'!$H$4:$H$40)</f>
        <v>#VALUE!</v>
      </c>
      <c r="P208" s="98">
        <v>17.0833333333265</v>
      </c>
      <c r="Q208" t="e">
        <f ca="1">SUMPRODUCT($AA135:$AA207,'Ia 0.05'!$H$4:$H$76)</f>
        <v>#VALUE!</v>
      </c>
      <c r="R208" s="98">
        <v>17.0833333333265</v>
      </c>
      <c r="S208" t="e">
        <f ca="1">SUMPRODUCT($AA63:$AA207,'12 HR Ia 0.05'!$H$4:$H$148)</f>
        <v>#VALUE!</v>
      </c>
      <c r="T208" s="98">
        <v>17.0833333333265</v>
      </c>
      <c r="U208" t="e">
        <f ca="1">SUMPRODUCT($AA$2:$AA207,'24 HR Ia 0.05'!$H$87:$H$292)</f>
        <v>#VALUE!</v>
      </c>
      <c r="V208" s="98">
        <v>17.0833333333265</v>
      </c>
      <c r="W208" t="e">
        <f>SUMPRODUCT($AA183:$AA207,'2 HR Ia 0.2'!$H$4:$H$28)</f>
        <v>#REF!</v>
      </c>
      <c r="X208" s="98">
        <v>17.0833333333265</v>
      </c>
      <c r="Y208" t="e">
        <f>SUMPRODUCT($AA183:$AA207,'2 HR Ia 0.05'!$H$4:$H$28)</f>
        <v>#REF!</v>
      </c>
      <c r="Z208" s="98">
        <v>17.249999999993101</v>
      </c>
      <c r="AA208">
        <f t="shared" si="9"/>
        <v>0</v>
      </c>
      <c r="AB208" t="e">
        <f t="shared" si="8"/>
        <v>#N/A</v>
      </c>
    </row>
    <row r="209" spans="6:28">
      <c r="F209" s="98">
        <v>17.1666666666598</v>
      </c>
      <c r="G209" t="e">
        <f ca="1">SUMPRODUCT($AA172:$AA208,'3 HR Ia 0.2'!$H$4:$H$40)</f>
        <v>#VALUE!</v>
      </c>
      <c r="H209" s="98">
        <v>17.1666666666598</v>
      </c>
      <c r="I209" t="e">
        <f ca="1">SUMPRODUCT($AA136:$AA208,'Ia 0.2'!$H$4:$H$76)</f>
        <v>#VALUE!</v>
      </c>
      <c r="J209" s="98">
        <v>17.1666666666598</v>
      </c>
      <c r="K209" t="e">
        <f ca="1">SUMPRODUCT($AA64:$AA208,'12 HR Ia 0.2'!$H$4:$H$148)</f>
        <v>#VALUE!</v>
      </c>
      <c r="L209" s="98">
        <v>17.1666666666598</v>
      </c>
      <c r="M209" t="e">
        <f ca="1">SUMPRODUCT($AA$2:AA208,'24 HR Ia 0.2'!$H$86:$H$292)</f>
        <v>#VALUE!</v>
      </c>
      <c r="N209" s="98">
        <v>17.1666666666598</v>
      </c>
      <c r="O209" t="e">
        <f ca="1">SUMPRODUCT($AA172:$AA208,'3 HR Ia 0.05'!$H$4:$H$40)</f>
        <v>#VALUE!</v>
      </c>
      <c r="P209" s="98">
        <v>17.1666666666598</v>
      </c>
      <c r="Q209" t="e">
        <f ca="1">SUMPRODUCT($AA136:$AA208,'Ia 0.05'!$H$4:$H$76)</f>
        <v>#VALUE!</v>
      </c>
      <c r="R209" s="98">
        <v>17.1666666666598</v>
      </c>
      <c r="S209" t="e">
        <f ca="1">SUMPRODUCT($AA64:$AA208,'12 HR Ia 0.05'!$H$4:$H$148)</f>
        <v>#VALUE!</v>
      </c>
      <c r="T209" s="98">
        <v>17.1666666666598</v>
      </c>
      <c r="U209" t="e">
        <f ca="1">SUMPRODUCT($AA$2:$AA208,'24 HR Ia 0.05'!$H$86:$H$292)</f>
        <v>#VALUE!</v>
      </c>
      <c r="V209" s="98">
        <v>17.1666666666598</v>
      </c>
      <c r="W209" t="e">
        <f>SUMPRODUCT($AA184:$AA208,'2 HR Ia 0.2'!$H$4:$H$28)</f>
        <v>#REF!</v>
      </c>
      <c r="X209" s="98">
        <v>17.1666666666598</v>
      </c>
      <c r="Y209" t="e">
        <f>SUMPRODUCT($AA184:$AA208,'2 HR Ia 0.05'!$H$4:$H$28)</f>
        <v>#REF!</v>
      </c>
      <c r="Z209" s="98">
        <v>17.333333333326401</v>
      </c>
      <c r="AA209">
        <f t="shared" si="9"/>
        <v>0</v>
      </c>
      <c r="AB209" t="e">
        <f t="shared" si="8"/>
        <v>#N/A</v>
      </c>
    </row>
    <row r="210" spans="6:28">
      <c r="F210" s="98">
        <v>17.249999999993101</v>
      </c>
      <c r="G210" t="e">
        <f ca="1">SUMPRODUCT($AA173:$AA209,'3 HR Ia 0.2'!$H$4:$H$40)</f>
        <v>#VALUE!</v>
      </c>
      <c r="H210" s="98">
        <v>17.249999999993101</v>
      </c>
      <c r="I210" t="e">
        <f ca="1">SUMPRODUCT($AA137:$AA209,'Ia 0.2'!$H$4:$H$76)</f>
        <v>#VALUE!</v>
      </c>
      <c r="J210" s="98">
        <v>17.249999999993101</v>
      </c>
      <c r="K210" t="e">
        <f ca="1">SUMPRODUCT($AA65:$AA209,'12 HR Ia 0.2'!$H$4:$H$148)</f>
        <v>#VALUE!</v>
      </c>
      <c r="L210" s="98">
        <v>17.249999999993101</v>
      </c>
      <c r="M210" t="e">
        <f ca="1">SUMPRODUCT($AA$2:AA209,'24 HR Ia 0.2'!$H$85:$H$292)</f>
        <v>#VALUE!</v>
      </c>
      <c r="N210" s="98">
        <v>17.249999999993101</v>
      </c>
      <c r="O210" t="e">
        <f ca="1">SUMPRODUCT($AA173:$AA209,'3 HR Ia 0.05'!$H$4:$H$40)</f>
        <v>#VALUE!</v>
      </c>
      <c r="P210" s="98">
        <v>17.249999999993101</v>
      </c>
      <c r="Q210" t="e">
        <f ca="1">SUMPRODUCT($AA137:$AA209,'Ia 0.05'!$H$4:$H$76)</f>
        <v>#VALUE!</v>
      </c>
      <c r="R210" s="98">
        <v>17.249999999993101</v>
      </c>
      <c r="S210" t="e">
        <f ca="1">SUMPRODUCT($AA65:$AA209,'12 HR Ia 0.05'!$H$4:$H$148)</f>
        <v>#VALUE!</v>
      </c>
      <c r="T210" s="98">
        <v>17.249999999993101</v>
      </c>
      <c r="U210" t="e">
        <f ca="1">SUMPRODUCT($AA$2:$AA209,'24 HR Ia 0.05'!$H$85:$H$292)</f>
        <v>#VALUE!</v>
      </c>
      <c r="V210" s="98">
        <v>17.249999999993101</v>
      </c>
      <c r="W210" t="e">
        <f>SUMPRODUCT($AA185:$AA209,'2 HR Ia 0.2'!$H$4:$H$28)</f>
        <v>#REF!</v>
      </c>
      <c r="X210" s="98">
        <v>17.249999999993101</v>
      </c>
      <c r="Y210" t="e">
        <f>SUMPRODUCT($AA185:$AA209,'2 HR Ia 0.05'!$H$4:$H$28)</f>
        <v>#REF!</v>
      </c>
      <c r="Z210" s="98">
        <v>17.416666666659701</v>
      </c>
      <c r="AA210">
        <f t="shared" si="9"/>
        <v>0</v>
      </c>
      <c r="AB210" t="e">
        <f t="shared" si="8"/>
        <v>#N/A</v>
      </c>
    </row>
    <row r="211" spans="6:28">
      <c r="F211" s="98">
        <v>17.333333333326401</v>
      </c>
      <c r="G211" t="e">
        <f ca="1">SUMPRODUCT($AA174:$AA210,'3 HR Ia 0.2'!$H$4:$H$40)</f>
        <v>#VALUE!</v>
      </c>
      <c r="H211" s="98">
        <v>17.333333333326401</v>
      </c>
      <c r="I211" t="e">
        <f ca="1">SUMPRODUCT($AA138:$AA210,'Ia 0.2'!$H$4:$H$76)</f>
        <v>#VALUE!</v>
      </c>
      <c r="J211" s="98">
        <v>17.333333333326401</v>
      </c>
      <c r="K211" t="e">
        <f ca="1">SUMPRODUCT($AA66:$AA210,'12 HR Ia 0.2'!$H$4:$H$148)</f>
        <v>#VALUE!</v>
      </c>
      <c r="L211" s="98">
        <v>17.333333333326401</v>
      </c>
      <c r="M211" t="e">
        <f ca="1">SUMPRODUCT($AA$2:AA210,'24 HR Ia 0.2'!$H$84:$H$292)</f>
        <v>#VALUE!</v>
      </c>
      <c r="N211" s="98">
        <v>17.333333333326401</v>
      </c>
      <c r="O211" t="e">
        <f ca="1">SUMPRODUCT($AA174:$AA210,'3 HR Ia 0.05'!$H$4:$H$40)</f>
        <v>#VALUE!</v>
      </c>
      <c r="P211" s="98">
        <v>17.333333333326401</v>
      </c>
      <c r="Q211" t="e">
        <f ca="1">SUMPRODUCT($AA138:$AA210,'Ia 0.05'!$H$4:$H$76)</f>
        <v>#VALUE!</v>
      </c>
      <c r="R211" s="98">
        <v>17.333333333326401</v>
      </c>
      <c r="S211" t="e">
        <f ca="1">SUMPRODUCT($AA66:$AA210,'12 HR Ia 0.05'!$H$4:$H$148)</f>
        <v>#VALUE!</v>
      </c>
      <c r="T211" s="98">
        <v>17.333333333326401</v>
      </c>
      <c r="U211" t="e">
        <f ca="1">SUMPRODUCT($AA$2:$AA210,'24 HR Ia 0.05'!$H$84:$H$292)</f>
        <v>#VALUE!</v>
      </c>
      <c r="V211" s="98">
        <v>17.333333333326401</v>
      </c>
      <c r="W211" t="e">
        <f>SUMPRODUCT($AA186:$AA210,'2 HR Ia 0.2'!$H$4:$H$28)</f>
        <v>#REF!</v>
      </c>
      <c r="X211" s="98">
        <v>17.333333333326401</v>
      </c>
      <c r="Y211" t="e">
        <f>SUMPRODUCT($AA186:$AA210,'2 HR Ia 0.05'!$H$4:$H$28)</f>
        <v>#REF!</v>
      </c>
      <c r="Z211" s="98">
        <v>17.499999999993001</v>
      </c>
      <c r="AA211">
        <f t="shared" si="9"/>
        <v>0</v>
      </c>
      <c r="AB211" t="e">
        <f t="shared" si="8"/>
        <v>#N/A</v>
      </c>
    </row>
    <row r="212" spans="6:28">
      <c r="F212" s="98">
        <v>17.416666666659701</v>
      </c>
      <c r="G212" t="e">
        <f ca="1">SUMPRODUCT($AA175:$AA211,'3 HR Ia 0.2'!$H$4:$H$40)</f>
        <v>#VALUE!</v>
      </c>
      <c r="H212" s="98">
        <v>17.416666666659701</v>
      </c>
      <c r="I212" t="e">
        <f ca="1">SUMPRODUCT($AA139:$AA211,'Ia 0.2'!$H$4:$H$76)</f>
        <v>#VALUE!</v>
      </c>
      <c r="J212" s="98">
        <v>17.416666666659701</v>
      </c>
      <c r="K212" t="e">
        <f ca="1">SUMPRODUCT($AA67:$AA211,'12 HR Ia 0.2'!$H$4:$H$148)</f>
        <v>#VALUE!</v>
      </c>
      <c r="L212" s="98">
        <v>17.416666666659701</v>
      </c>
      <c r="M212" t="e">
        <f ca="1">SUMPRODUCT($AA$2:AA211,'24 HR Ia 0.2'!$H$83:$H$292)</f>
        <v>#VALUE!</v>
      </c>
      <c r="N212" s="98">
        <v>17.416666666659701</v>
      </c>
      <c r="O212" t="e">
        <f ca="1">SUMPRODUCT($AA175:$AA211,'3 HR Ia 0.05'!$H$4:$H$40)</f>
        <v>#VALUE!</v>
      </c>
      <c r="P212" s="98">
        <v>17.416666666659701</v>
      </c>
      <c r="Q212" t="e">
        <f ca="1">SUMPRODUCT($AA139:$AA211,'Ia 0.05'!$H$4:$H$76)</f>
        <v>#VALUE!</v>
      </c>
      <c r="R212" s="98">
        <v>17.416666666659701</v>
      </c>
      <c r="S212" t="e">
        <f ca="1">SUMPRODUCT($AA67:$AA211,'12 HR Ia 0.05'!$H$4:$H$148)</f>
        <v>#VALUE!</v>
      </c>
      <c r="T212" s="98">
        <v>17.416666666659701</v>
      </c>
      <c r="U212" t="e">
        <f ca="1">SUMPRODUCT($AA$2:$AA211,'24 HR Ia 0.05'!$H$83:$H$292)</f>
        <v>#VALUE!</v>
      </c>
      <c r="V212" s="98">
        <v>17.416666666659701</v>
      </c>
      <c r="W212" t="e">
        <f>SUMPRODUCT($AA187:$AA211,'2 HR Ia 0.2'!$H$4:$H$28)</f>
        <v>#REF!</v>
      </c>
      <c r="X212" s="98">
        <v>17.416666666659701</v>
      </c>
      <c r="Y212" t="e">
        <f>SUMPRODUCT($AA187:$AA211,'2 HR Ia 0.05'!$H$4:$H$28)</f>
        <v>#REF!</v>
      </c>
      <c r="Z212" s="98">
        <v>17.583333333326301</v>
      </c>
      <c r="AA212">
        <f t="shared" si="9"/>
        <v>0</v>
      </c>
      <c r="AB212" t="e">
        <f t="shared" si="8"/>
        <v>#N/A</v>
      </c>
    </row>
    <row r="213" spans="6:28">
      <c r="F213" s="98">
        <v>17.499999999993001</v>
      </c>
      <c r="G213" t="e">
        <f ca="1">SUMPRODUCT($AA176:$AA212,'3 HR Ia 0.2'!$H$4:$H$40)</f>
        <v>#VALUE!</v>
      </c>
      <c r="H213" s="98">
        <v>17.499999999993001</v>
      </c>
      <c r="I213" t="e">
        <f ca="1">SUMPRODUCT($AA140:$AA212,'Ia 0.2'!$H$4:$H$76)</f>
        <v>#VALUE!</v>
      </c>
      <c r="J213" s="98">
        <v>17.499999999993001</v>
      </c>
      <c r="K213" t="e">
        <f ca="1">SUMPRODUCT($AA68:$AA212,'12 HR Ia 0.2'!$H$4:$H$148)</f>
        <v>#VALUE!</v>
      </c>
      <c r="L213" s="98">
        <v>17.499999999993001</v>
      </c>
      <c r="M213" t="e">
        <f ca="1">SUMPRODUCT($AA$2:AA212,'24 HR Ia 0.2'!$H$82:$H$292)</f>
        <v>#VALUE!</v>
      </c>
      <c r="N213" s="98">
        <v>17.499999999993001</v>
      </c>
      <c r="O213" t="e">
        <f ca="1">SUMPRODUCT($AA176:$AA212,'3 HR Ia 0.05'!$H$4:$H$40)</f>
        <v>#VALUE!</v>
      </c>
      <c r="P213" s="98">
        <v>17.499999999993001</v>
      </c>
      <c r="Q213" t="e">
        <f ca="1">SUMPRODUCT($AA140:$AA212,'Ia 0.05'!$H$4:$H$76)</f>
        <v>#VALUE!</v>
      </c>
      <c r="R213" s="98">
        <v>17.499999999993001</v>
      </c>
      <c r="S213" t="e">
        <f ca="1">SUMPRODUCT($AA68:$AA212,'12 HR Ia 0.05'!$H$4:$H$148)</f>
        <v>#VALUE!</v>
      </c>
      <c r="T213" s="98">
        <v>17.499999999993001</v>
      </c>
      <c r="U213" t="e">
        <f ca="1">SUMPRODUCT($AA$2:$AA212,'24 HR Ia 0.05'!$H$82:$H$292)</f>
        <v>#VALUE!</v>
      </c>
      <c r="V213" s="98">
        <v>17.499999999993001</v>
      </c>
      <c r="W213" t="e">
        <f>SUMPRODUCT($AA188:$AA212,'2 HR Ia 0.2'!$H$4:$H$28)</f>
        <v>#REF!</v>
      </c>
      <c r="X213" s="98">
        <v>17.499999999993001</v>
      </c>
      <c r="Y213" t="e">
        <f>SUMPRODUCT($AA188:$AA212,'2 HR Ia 0.05'!$H$4:$H$28)</f>
        <v>#REF!</v>
      </c>
      <c r="Z213" s="98">
        <v>17.666666666659602</v>
      </c>
      <c r="AA213">
        <f t="shared" si="9"/>
        <v>0</v>
      </c>
      <c r="AB213" t="e">
        <f t="shared" si="8"/>
        <v>#N/A</v>
      </c>
    </row>
    <row r="214" spans="6:28">
      <c r="F214" s="98">
        <v>17.583333333326301</v>
      </c>
      <c r="G214" t="e">
        <f ca="1">SUMPRODUCT($AA177:$AA213,'3 HR Ia 0.2'!$H$4:$H$40)</f>
        <v>#VALUE!</v>
      </c>
      <c r="H214" s="98">
        <v>17.583333333326301</v>
      </c>
      <c r="I214" t="e">
        <f ca="1">SUMPRODUCT($AA141:$AA213,'Ia 0.2'!$H$4:$H$76)</f>
        <v>#VALUE!</v>
      </c>
      <c r="J214" s="98">
        <v>17.583333333326301</v>
      </c>
      <c r="K214" t="e">
        <f ca="1">SUMPRODUCT($AA69:$AA213,'12 HR Ia 0.2'!$H$4:$H$148)</f>
        <v>#VALUE!</v>
      </c>
      <c r="L214" s="98">
        <v>17.583333333326301</v>
      </c>
      <c r="M214" t="e">
        <f ca="1">SUMPRODUCT($AA$2:AA213,'24 HR Ia 0.2'!$H$81:$H$292)</f>
        <v>#VALUE!</v>
      </c>
      <c r="N214" s="98">
        <v>17.583333333326301</v>
      </c>
      <c r="O214" t="e">
        <f ca="1">SUMPRODUCT($AA177:$AA213,'3 HR Ia 0.05'!$H$4:$H$40)</f>
        <v>#VALUE!</v>
      </c>
      <c r="P214" s="98">
        <v>17.583333333326301</v>
      </c>
      <c r="Q214" t="e">
        <f ca="1">SUMPRODUCT($AA141:$AA213,'Ia 0.05'!$H$4:$H$76)</f>
        <v>#VALUE!</v>
      </c>
      <c r="R214" s="98">
        <v>17.583333333326301</v>
      </c>
      <c r="S214" t="e">
        <f ca="1">SUMPRODUCT($AA69:$AA213,'12 HR Ia 0.05'!$H$4:$H$148)</f>
        <v>#VALUE!</v>
      </c>
      <c r="T214" s="98">
        <v>17.583333333326301</v>
      </c>
      <c r="U214" t="e">
        <f ca="1">SUMPRODUCT($AA$2:$AA213,'24 HR Ia 0.05'!$H$81:$H$292)</f>
        <v>#VALUE!</v>
      </c>
      <c r="V214" s="98">
        <v>17.583333333326301</v>
      </c>
      <c r="W214" t="e">
        <f>SUMPRODUCT($AA189:$AA213,'2 HR Ia 0.2'!$H$4:$H$28)</f>
        <v>#REF!</v>
      </c>
      <c r="X214" s="98">
        <v>17.583333333326301</v>
      </c>
      <c r="Y214" t="e">
        <f>SUMPRODUCT($AA189:$AA213,'2 HR Ia 0.05'!$H$4:$H$28)</f>
        <v>#REF!</v>
      </c>
      <c r="Z214" s="98">
        <v>17.749999999992902</v>
      </c>
      <c r="AA214">
        <f t="shared" si="9"/>
        <v>0</v>
      </c>
      <c r="AB214" t="e">
        <f t="shared" si="8"/>
        <v>#N/A</v>
      </c>
    </row>
    <row r="215" spans="6:28">
      <c r="F215" s="98">
        <v>17.666666666659602</v>
      </c>
      <c r="G215" t="e">
        <f ca="1">SUMPRODUCT($AA178:$AA214,'3 HR Ia 0.2'!$H$4:$H$40)</f>
        <v>#VALUE!</v>
      </c>
      <c r="H215" s="98">
        <v>17.666666666659602</v>
      </c>
      <c r="I215" t="e">
        <f ca="1">SUMPRODUCT($AA142:$AA214,'Ia 0.2'!$H$4:$H$76)</f>
        <v>#VALUE!</v>
      </c>
      <c r="J215" s="98">
        <v>17.666666666659602</v>
      </c>
      <c r="K215" t="e">
        <f ca="1">SUMPRODUCT($AA70:$AA214,'12 HR Ia 0.2'!$H$4:$H$148)</f>
        <v>#VALUE!</v>
      </c>
      <c r="L215" s="98">
        <v>17.666666666659602</v>
      </c>
      <c r="M215" t="e">
        <f ca="1">SUMPRODUCT($AA$2:AA214,'24 HR Ia 0.2'!$H$80:$H$292)</f>
        <v>#VALUE!</v>
      </c>
      <c r="N215" s="98">
        <v>17.666666666659602</v>
      </c>
      <c r="O215" t="e">
        <f ca="1">SUMPRODUCT($AA178:$AA214,'3 HR Ia 0.05'!$H$4:$H$40)</f>
        <v>#VALUE!</v>
      </c>
      <c r="P215" s="98">
        <v>17.666666666659602</v>
      </c>
      <c r="Q215" t="e">
        <f ca="1">SUMPRODUCT($AA142:$AA214,'Ia 0.05'!$H$4:$H$76)</f>
        <v>#VALUE!</v>
      </c>
      <c r="R215" s="98">
        <v>17.666666666659602</v>
      </c>
      <c r="S215" t="e">
        <f ca="1">SUMPRODUCT($AA70:$AA214,'12 HR Ia 0.05'!$H$4:$H$148)</f>
        <v>#VALUE!</v>
      </c>
      <c r="T215" s="98">
        <v>17.666666666659602</v>
      </c>
      <c r="U215" t="e">
        <f ca="1">SUMPRODUCT($AA$2:$AA214,'24 HR Ia 0.05'!$H$80:$H$292)</f>
        <v>#VALUE!</v>
      </c>
      <c r="V215" s="98">
        <v>17.666666666659602</v>
      </c>
      <c r="W215" t="e">
        <f>SUMPRODUCT($AA190:$AA214,'2 HR Ia 0.2'!$H$4:$H$28)</f>
        <v>#REF!</v>
      </c>
      <c r="X215" s="98">
        <v>17.666666666659602</v>
      </c>
      <c r="Y215" t="e">
        <f>SUMPRODUCT($AA190:$AA214,'2 HR Ia 0.05'!$H$4:$H$28)</f>
        <v>#REF!</v>
      </c>
      <c r="Z215" s="98">
        <v>17.833333333326198</v>
      </c>
      <c r="AA215">
        <f t="shared" si="9"/>
        <v>0</v>
      </c>
      <c r="AB215" t="e">
        <f t="shared" si="8"/>
        <v>#N/A</v>
      </c>
    </row>
    <row r="216" spans="6:28">
      <c r="F216" s="98">
        <v>17.749999999992902</v>
      </c>
      <c r="G216" t="e">
        <f ca="1">SUMPRODUCT($AA179:$AA215,'3 HR Ia 0.2'!$H$4:$H$40)</f>
        <v>#VALUE!</v>
      </c>
      <c r="H216" s="98">
        <v>17.749999999992902</v>
      </c>
      <c r="I216" t="e">
        <f ca="1">SUMPRODUCT($AA143:$AA215,'Ia 0.2'!$H$4:$H$76)</f>
        <v>#VALUE!</v>
      </c>
      <c r="J216" s="98">
        <v>17.749999999992902</v>
      </c>
      <c r="K216" t="e">
        <f ca="1">SUMPRODUCT($AA71:$AA215,'12 HR Ia 0.2'!$H$4:$H$148)</f>
        <v>#VALUE!</v>
      </c>
      <c r="L216" s="98">
        <v>17.749999999992902</v>
      </c>
      <c r="M216" t="e">
        <f ca="1">SUMPRODUCT($AA$2:AA215,'24 HR Ia 0.2'!$H$79:$H$292)</f>
        <v>#VALUE!</v>
      </c>
      <c r="N216" s="98">
        <v>17.749999999992902</v>
      </c>
      <c r="O216" t="e">
        <f ca="1">SUMPRODUCT($AA179:$AA215,'3 HR Ia 0.05'!$H$4:$H$40)</f>
        <v>#VALUE!</v>
      </c>
      <c r="P216" s="98">
        <v>17.749999999992902</v>
      </c>
      <c r="Q216" t="e">
        <f ca="1">SUMPRODUCT($AA143:$AA215,'Ia 0.05'!$H$4:$H$76)</f>
        <v>#VALUE!</v>
      </c>
      <c r="R216" s="98">
        <v>17.749999999992902</v>
      </c>
      <c r="S216" t="e">
        <f ca="1">SUMPRODUCT($AA71:$AA215,'12 HR Ia 0.05'!$H$4:$H$148)</f>
        <v>#VALUE!</v>
      </c>
      <c r="T216" s="98">
        <v>17.749999999992902</v>
      </c>
      <c r="U216" t="e">
        <f ca="1">SUMPRODUCT($AA$2:$AA215,'24 HR Ia 0.05'!$H$79:$H$292)</f>
        <v>#VALUE!</v>
      </c>
      <c r="V216" s="98">
        <v>17.749999999992902</v>
      </c>
      <c r="W216" t="e">
        <f>SUMPRODUCT($AA191:$AA215,'2 HR Ia 0.2'!$H$4:$H$28)</f>
        <v>#REF!</v>
      </c>
      <c r="X216" s="98">
        <v>17.749999999992902</v>
      </c>
      <c r="Y216" t="e">
        <f>SUMPRODUCT($AA191:$AA215,'2 HR Ia 0.05'!$H$4:$H$28)</f>
        <v>#REF!</v>
      </c>
      <c r="Z216" s="98">
        <v>17.916666666659498</v>
      </c>
      <c r="AA216">
        <f t="shared" si="9"/>
        <v>0</v>
      </c>
      <c r="AB216" t="e">
        <f t="shared" si="8"/>
        <v>#N/A</v>
      </c>
    </row>
    <row r="217" spans="6:28">
      <c r="F217" s="98">
        <v>17.833333333326198</v>
      </c>
      <c r="G217" t="e">
        <f ca="1">SUMPRODUCT($AA180:$AA216,'3 HR Ia 0.2'!$H$4:$H$40)</f>
        <v>#VALUE!</v>
      </c>
      <c r="H217" s="98">
        <v>17.833333333326198</v>
      </c>
      <c r="I217" t="e">
        <f ca="1">SUMPRODUCT($AA144:$AA216,'Ia 0.2'!$H$4:$H$76)</f>
        <v>#VALUE!</v>
      </c>
      <c r="J217" s="98">
        <v>17.833333333326198</v>
      </c>
      <c r="K217" t="e">
        <f ca="1">SUMPRODUCT($AA72:$AA216,'12 HR Ia 0.2'!$H$4:$H$148)</f>
        <v>#VALUE!</v>
      </c>
      <c r="L217" s="98">
        <v>17.833333333326198</v>
      </c>
      <c r="M217" t="e">
        <f ca="1">SUMPRODUCT($AA$2:AA216,'24 HR Ia 0.2'!$H$78:$H$292)</f>
        <v>#VALUE!</v>
      </c>
      <c r="N217" s="98">
        <v>17.833333333326198</v>
      </c>
      <c r="O217" t="e">
        <f ca="1">SUMPRODUCT($AA180:$AA216,'3 HR Ia 0.05'!$H$4:$H$40)</f>
        <v>#VALUE!</v>
      </c>
      <c r="P217" s="98">
        <v>17.833333333326198</v>
      </c>
      <c r="Q217" t="e">
        <f ca="1">SUMPRODUCT($AA144:$AA216,'Ia 0.05'!$H$4:$H$76)</f>
        <v>#VALUE!</v>
      </c>
      <c r="R217" s="98">
        <v>17.833333333326198</v>
      </c>
      <c r="S217" t="e">
        <f ca="1">SUMPRODUCT($AA72:$AA216,'12 HR Ia 0.05'!$H$4:$H$148)</f>
        <v>#VALUE!</v>
      </c>
      <c r="T217" s="98">
        <v>17.833333333326198</v>
      </c>
      <c r="U217" t="e">
        <f ca="1">SUMPRODUCT($AA$2:$AA216,'24 HR Ia 0.05'!$H$78:$H$292)</f>
        <v>#VALUE!</v>
      </c>
      <c r="V217" s="98">
        <v>17.833333333326198</v>
      </c>
      <c r="W217" t="e">
        <f>SUMPRODUCT($AA192:$AA216,'2 HR Ia 0.2'!$H$4:$H$28)</f>
        <v>#REF!</v>
      </c>
      <c r="X217" s="98">
        <v>17.833333333326198</v>
      </c>
      <c r="Y217" t="e">
        <f>SUMPRODUCT($AA192:$AA216,'2 HR Ia 0.05'!$H$4:$H$28)</f>
        <v>#REF!</v>
      </c>
      <c r="Z217" s="98">
        <v>17.999999999992799</v>
      </c>
      <c r="AA217">
        <f t="shared" si="9"/>
        <v>0</v>
      </c>
      <c r="AB217" t="e">
        <f t="shared" si="8"/>
        <v>#N/A</v>
      </c>
    </row>
    <row r="218" spans="6:28">
      <c r="F218" s="98">
        <v>17.916666666659498</v>
      </c>
      <c r="G218" t="e">
        <f ca="1">SUMPRODUCT($AA181:$AA217,'3 HR Ia 0.2'!$H$4:$H$40)</f>
        <v>#VALUE!</v>
      </c>
      <c r="H218" s="98">
        <v>17.916666666659498</v>
      </c>
      <c r="I218" t="e">
        <f ca="1">SUMPRODUCT($AA145:$AA217,'Ia 0.2'!$H$4:$H$76)</f>
        <v>#VALUE!</v>
      </c>
      <c r="J218" s="98">
        <v>17.916666666659498</v>
      </c>
      <c r="K218" t="e">
        <f ca="1">SUMPRODUCT($AA73:$AA217,'12 HR Ia 0.2'!$H$4:$H$148)</f>
        <v>#VALUE!</v>
      </c>
      <c r="L218" s="98">
        <v>17.916666666659498</v>
      </c>
      <c r="M218" t="e">
        <f ca="1">SUMPRODUCT($AA$2:AA217,'24 HR Ia 0.2'!$H$77:$H$292)</f>
        <v>#VALUE!</v>
      </c>
      <c r="N218" s="98">
        <v>17.916666666659498</v>
      </c>
      <c r="O218" t="e">
        <f ca="1">SUMPRODUCT($AA181:$AA217,'3 HR Ia 0.05'!$H$4:$H$40)</f>
        <v>#VALUE!</v>
      </c>
      <c r="P218" s="98">
        <v>17.916666666659498</v>
      </c>
      <c r="Q218" t="e">
        <f ca="1">SUMPRODUCT($AA145:$AA217,'Ia 0.05'!$H$4:$H$76)</f>
        <v>#VALUE!</v>
      </c>
      <c r="R218" s="98">
        <v>17.916666666659498</v>
      </c>
      <c r="S218" t="e">
        <f ca="1">SUMPRODUCT($AA73:$AA217,'12 HR Ia 0.05'!$H$4:$H$148)</f>
        <v>#VALUE!</v>
      </c>
      <c r="T218" s="98">
        <v>17.916666666659498</v>
      </c>
      <c r="U218" t="e">
        <f ca="1">SUMPRODUCT($AA$2:$AA217,'24 HR Ia 0.05'!$H$77:$H$292)</f>
        <v>#VALUE!</v>
      </c>
      <c r="V218" s="98">
        <v>17.916666666659498</v>
      </c>
      <c r="W218" t="e">
        <f>SUMPRODUCT($AA193:$AA217,'2 HR Ia 0.2'!$H$4:$H$28)</f>
        <v>#REF!</v>
      </c>
      <c r="X218" s="98">
        <v>17.916666666659498</v>
      </c>
      <c r="Y218" t="e">
        <f>SUMPRODUCT($AA193:$AA217,'2 HR Ia 0.05'!$H$4:$H$28)</f>
        <v>#REF!</v>
      </c>
      <c r="Z218" s="98">
        <v>18.083333333326099</v>
      </c>
      <c r="AA218">
        <f t="shared" si="9"/>
        <v>0</v>
      </c>
      <c r="AB218" t="e">
        <f t="shared" si="8"/>
        <v>#N/A</v>
      </c>
    </row>
    <row r="219" spans="6:28">
      <c r="F219" s="98">
        <v>17.999999999992799</v>
      </c>
      <c r="G219" t="e">
        <f ca="1">SUMPRODUCT($AA182:$AA218,'3 HR Ia 0.2'!$H$4:$H$40)</f>
        <v>#VALUE!</v>
      </c>
      <c r="H219" s="98">
        <v>17.999999999992799</v>
      </c>
      <c r="I219" t="e">
        <f ca="1">SUMPRODUCT($AA146:$AA218,'Ia 0.2'!$H$4:$H$76)</f>
        <v>#VALUE!</v>
      </c>
      <c r="J219" s="98">
        <v>17.999999999992799</v>
      </c>
      <c r="K219" t="e">
        <f ca="1">SUMPRODUCT($AA74:$AA218,'12 HR Ia 0.2'!$H$4:$H$148)</f>
        <v>#VALUE!</v>
      </c>
      <c r="L219" s="98">
        <v>17.999999999992799</v>
      </c>
      <c r="M219" t="e">
        <f ca="1">SUMPRODUCT($AA$2:AA218,'24 HR Ia 0.2'!$H$76:$H$292)</f>
        <v>#VALUE!</v>
      </c>
      <c r="N219" s="98">
        <v>17.999999999992799</v>
      </c>
      <c r="O219" t="e">
        <f ca="1">SUMPRODUCT($AA182:$AA218,'3 HR Ia 0.05'!$H$4:$H$40)</f>
        <v>#VALUE!</v>
      </c>
      <c r="P219" s="98">
        <v>17.999999999992799</v>
      </c>
      <c r="Q219" t="e">
        <f ca="1">SUMPRODUCT($AA146:$AA218,'Ia 0.05'!$H$4:$H$76)</f>
        <v>#VALUE!</v>
      </c>
      <c r="R219" s="98">
        <v>17.999999999992799</v>
      </c>
      <c r="S219" t="e">
        <f ca="1">SUMPRODUCT($AA74:$AA218,'12 HR Ia 0.05'!$H$4:$H$148)</f>
        <v>#VALUE!</v>
      </c>
      <c r="T219" s="98">
        <v>17.999999999992799</v>
      </c>
      <c r="U219" t="e">
        <f ca="1">SUMPRODUCT($AA$2:$AA218,'24 HR Ia 0.05'!$H$76:$H$292)</f>
        <v>#VALUE!</v>
      </c>
      <c r="V219" s="98">
        <v>17.999999999992799</v>
      </c>
      <c r="W219" t="e">
        <f>SUMPRODUCT($AA194:$AA218,'2 HR Ia 0.2'!$H$4:$H$28)</f>
        <v>#REF!</v>
      </c>
      <c r="X219" s="98">
        <v>17.999999999992799</v>
      </c>
      <c r="Y219" t="e">
        <f>SUMPRODUCT($AA194:$AA218,'2 HR Ia 0.05'!$H$4:$H$28)</f>
        <v>#REF!</v>
      </c>
      <c r="Z219" s="98">
        <v>18.166666666659399</v>
      </c>
      <c r="AA219">
        <f t="shared" si="9"/>
        <v>0</v>
      </c>
      <c r="AB219" t="e">
        <f t="shared" si="8"/>
        <v>#N/A</v>
      </c>
    </row>
    <row r="220" spans="6:28">
      <c r="F220" s="98">
        <v>18.083333333326099</v>
      </c>
      <c r="G220" t="e">
        <f ca="1">SUMPRODUCT($AA183:$AA219,'3 HR Ia 0.2'!$H$4:$H$40)</f>
        <v>#VALUE!</v>
      </c>
      <c r="H220" s="98">
        <v>18.083333333326099</v>
      </c>
      <c r="I220" t="e">
        <f ca="1">SUMPRODUCT($AA147:$AA219,'Ia 0.2'!$H$4:$H$76)</f>
        <v>#VALUE!</v>
      </c>
      <c r="J220" s="98">
        <v>18.083333333326099</v>
      </c>
      <c r="K220" t="e">
        <f ca="1">SUMPRODUCT($AA75:$AA219,'12 HR Ia 0.2'!$H$4:$H$148)</f>
        <v>#VALUE!</v>
      </c>
      <c r="L220" s="98">
        <v>18.083333333326099</v>
      </c>
      <c r="M220" t="e">
        <f ca="1">SUMPRODUCT($AA$2:AA219,'24 HR Ia 0.2'!$H$75:$H$292)</f>
        <v>#VALUE!</v>
      </c>
      <c r="N220" s="98">
        <v>18.083333333326099</v>
      </c>
      <c r="O220" t="e">
        <f ca="1">SUMPRODUCT($AA183:$AA219,'3 HR Ia 0.05'!$H$4:$H$40)</f>
        <v>#VALUE!</v>
      </c>
      <c r="P220" s="98">
        <v>18.083333333326099</v>
      </c>
      <c r="Q220" t="e">
        <f ca="1">SUMPRODUCT($AA147:$AA219,'Ia 0.05'!$H$4:$H$76)</f>
        <v>#VALUE!</v>
      </c>
      <c r="R220" s="98">
        <v>18.083333333326099</v>
      </c>
      <c r="S220" t="e">
        <f ca="1">SUMPRODUCT($AA75:$AA219,'12 HR Ia 0.05'!$H$4:$H$148)</f>
        <v>#VALUE!</v>
      </c>
      <c r="T220" s="98">
        <v>18.083333333326099</v>
      </c>
      <c r="U220" t="e">
        <f ca="1">SUMPRODUCT($AA$2:$AA219,'24 HR Ia 0.05'!$H$75:$H$292)</f>
        <v>#VALUE!</v>
      </c>
      <c r="V220" s="98">
        <v>18.083333333326099</v>
      </c>
      <c r="W220" t="e">
        <f>SUMPRODUCT($AA195:$AA219,'2 HR Ia 0.2'!$H$4:$H$28)</f>
        <v>#REF!</v>
      </c>
      <c r="X220" s="98">
        <v>18.083333333326099</v>
      </c>
      <c r="Y220" t="e">
        <f>SUMPRODUCT($AA195:$AA219,'2 HR Ia 0.05'!$H$4:$H$28)</f>
        <v>#REF!</v>
      </c>
      <c r="Z220" s="98">
        <v>18.249999999992699</v>
      </c>
      <c r="AA220">
        <f t="shared" si="9"/>
        <v>0</v>
      </c>
      <c r="AB220" t="e">
        <f t="shared" si="8"/>
        <v>#N/A</v>
      </c>
    </row>
    <row r="221" spans="6:28">
      <c r="F221" s="98">
        <v>18.166666666659399</v>
      </c>
      <c r="G221" t="e">
        <f ca="1">SUMPRODUCT($AA184:$AA220,'3 HR Ia 0.2'!$H$4:$H$40)</f>
        <v>#VALUE!</v>
      </c>
      <c r="H221" s="98">
        <v>18.166666666659399</v>
      </c>
      <c r="I221" t="e">
        <f ca="1">SUMPRODUCT($AA148:$AA220,'Ia 0.2'!$H$4:$H$76)</f>
        <v>#VALUE!</v>
      </c>
      <c r="J221" s="98">
        <v>18.166666666659399</v>
      </c>
      <c r="K221" t="e">
        <f ca="1">SUMPRODUCT($AA76:$AA220,'12 HR Ia 0.2'!$H$4:$H$148)</f>
        <v>#VALUE!</v>
      </c>
      <c r="L221" s="98">
        <v>18.166666666659399</v>
      </c>
      <c r="M221" t="e">
        <f ca="1">SUMPRODUCT($AA$2:AA220,'24 HR Ia 0.2'!$H$74:$H$292)</f>
        <v>#VALUE!</v>
      </c>
      <c r="N221" s="98">
        <v>18.166666666659399</v>
      </c>
      <c r="O221" t="e">
        <f ca="1">SUMPRODUCT($AA184:$AA220,'3 HR Ia 0.05'!$H$4:$H$40)</f>
        <v>#VALUE!</v>
      </c>
      <c r="P221" s="98">
        <v>18.166666666659399</v>
      </c>
      <c r="Q221" t="e">
        <f ca="1">SUMPRODUCT($AA148:$AA220,'Ia 0.05'!$H$4:$H$76)</f>
        <v>#VALUE!</v>
      </c>
      <c r="R221" s="98">
        <v>18.166666666659399</v>
      </c>
      <c r="S221" t="e">
        <f ca="1">SUMPRODUCT($AA76:$AA220,'12 HR Ia 0.05'!$H$4:$H$148)</f>
        <v>#VALUE!</v>
      </c>
      <c r="T221" s="98">
        <v>18.166666666659399</v>
      </c>
      <c r="U221" t="e">
        <f ca="1">SUMPRODUCT($AA$2:$AA220,'24 HR Ia 0.05'!$H$74:$H$292)</f>
        <v>#VALUE!</v>
      </c>
      <c r="V221" s="98">
        <v>18.166666666659399</v>
      </c>
      <c r="W221" t="e">
        <f>SUMPRODUCT($AA196:$AA220,'2 HR Ia 0.2'!$H$4:$H$28)</f>
        <v>#REF!</v>
      </c>
      <c r="X221" s="98">
        <v>18.166666666659399</v>
      </c>
      <c r="Y221" t="e">
        <f>SUMPRODUCT($AA196:$AA220,'2 HR Ia 0.05'!$H$4:$H$28)</f>
        <v>#REF!</v>
      </c>
      <c r="Z221" s="98">
        <v>18.333333333325999</v>
      </c>
      <c r="AA221">
        <f t="shared" si="9"/>
        <v>0</v>
      </c>
      <c r="AB221" t="e">
        <f t="shared" si="8"/>
        <v>#N/A</v>
      </c>
    </row>
    <row r="222" spans="6:28">
      <c r="F222" s="98">
        <v>18.249999999992699</v>
      </c>
      <c r="G222" t="e">
        <f ca="1">SUMPRODUCT($AA185:$AA221,'3 HR Ia 0.2'!$H$4:$H$40)</f>
        <v>#VALUE!</v>
      </c>
      <c r="H222" s="98">
        <v>18.249999999992699</v>
      </c>
      <c r="I222" t="e">
        <f ca="1">SUMPRODUCT($AA149:$AA221,'Ia 0.2'!$H$4:$H$76)</f>
        <v>#VALUE!</v>
      </c>
      <c r="J222" s="98">
        <v>18.249999999992699</v>
      </c>
      <c r="K222" t="e">
        <f ca="1">SUMPRODUCT($AA77:$AA221,'12 HR Ia 0.2'!$H$4:$H$148)</f>
        <v>#VALUE!</v>
      </c>
      <c r="L222" s="98">
        <v>18.249999999992699</v>
      </c>
      <c r="M222" t="e">
        <f ca="1">SUMPRODUCT($AA$2:AA221,'24 HR Ia 0.2'!$H$73:$H$292)</f>
        <v>#VALUE!</v>
      </c>
      <c r="N222" s="98">
        <v>18.249999999992699</v>
      </c>
      <c r="O222" t="e">
        <f ca="1">SUMPRODUCT($AA185:$AA221,'3 HR Ia 0.05'!$H$4:$H$40)</f>
        <v>#VALUE!</v>
      </c>
      <c r="P222" s="98">
        <v>18.249999999992699</v>
      </c>
      <c r="Q222" t="e">
        <f ca="1">SUMPRODUCT($AA149:$AA221,'Ia 0.05'!$H$4:$H$76)</f>
        <v>#VALUE!</v>
      </c>
      <c r="R222" s="98">
        <v>18.249999999992699</v>
      </c>
      <c r="S222" t="e">
        <f ca="1">SUMPRODUCT($AA77:$AA221,'12 HR Ia 0.05'!$H$4:$H$148)</f>
        <v>#VALUE!</v>
      </c>
      <c r="T222" s="98">
        <v>18.249999999992699</v>
      </c>
      <c r="U222" t="e">
        <f ca="1">SUMPRODUCT($AA$2:$AA221,'24 HR Ia 0.05'!$H$73:$H$292)</f>
        <v>#VALUE!</v>
      </c>
      <c r="V222" s="98">
        <v>18.249999999992699</v>
      </c>
      <c r="W222" t="e">
        <f>SUMPRODUCT($AA197:$AA221,'2 HR Ia 0.2'!$H$4:$H$28)</f>
        <v>#REF!</v>
      </c>
      <c r="X222" s="98">
        <v>18.249999999992699</v>
      </c>
      <c r="Y222" t="e">
        <f>SUMPRODUCT($AA197:$AA221,'2 HR Ia 0.05'!$H$4:$H$28)</f>
        <v>#REF!</v>
      </c>
      <c r="Z222" s="98">
        <v>18.4166666666593</v>
      </c>
      <c r="AA222">
        <f t="shared" si="9"/>
        <v>0</v>
      </c>
      <c r="AB222" t="e">
        <f t="shared" si="8"/>
        <v>#N/A</v>
      </c>
    </row>
    <row r="223" spans="6:28">
      <c r="F223" s="98">
        <v>18.333333333325999</v>
      </c>
      <c r="G223" t="e">
        <f ca="1">SUMPRODUCT($AA186:$AA222,'3 HR Ia 0.2'!$H$4:$H$40)</f>
        <v>#VALUE!</v>
      </c>
      <c r="H223" s="98">
        <v>18.333333333325999</v>
      </c>
      <c r="I223" t="e">
        <f ca="1">SUMPRODUCT($AA150:$AA222,'Ia 0.2'!$H$4:$H$76)</f>
        <v>#VALUE!</v>
      </c>
      <c r="J223" s="98">
        <v>18.333333333325999</v>
      </c>
      <c r="K223" t="e">
        <f ca="1">SUMPRODUCT($AA78:$AA222,'12 HR Ia 0.2'!$H$4:$H$148)</f>
        <v>#VALUE!</v>
      </c>
      <c r="L223" s="98">
        <v>18.333333333325999</v>
      </c>
      <c r="M223" t="e">
        <f ca="1">SUMPRODUCT($AA$2:AA222,'24 HR Ia 0.2'!$H$72:$H$292)</f>
        <v>#VALUE!</v>
      </c>
      <c r="N223" s="98">
        <v>18.333333333325999</v>
      </c>
      <c r="O223" t="e">
        <f ca="1">SUMPRODUCT($AA186:$AA222,'3 HR Ia 0.05'!$H$4:$H$40)</f>
        <v>#VALUE!</v>
      </c>
      <c r="P223" s="98">
        <v>18.333333333325999</v>
      </c>
      <c r="Q223" t="e">
        <f ca="1">SUMPRODUCT($AA150:$AA222,'Ia 0.05'!$H$4:$H$76)</f>
        <v>#VALUE!</v>
      </c>
      <c r="R223" s="98">
        <v>18.333333333325999</v>
      </c>
      <c r="S223" t="e">
        <f ca="1">SUMPRODUCT($AA78:$AA222,'12 HR Ia 0.05'!$H$4:$H$148)</f>
        <v>#VALUE!</v>
      </c>
      <c r="T223" s="98">
        <v>18.333333333325999</v>
      </c>
      <c r="U223" t="e">
        <f ca="1">SUMPRODUCT($AA$2:$AA222,'24 HR Ia 0.05'!$H$72:$H$292)</f>
        <v>#VALUE!</v>
      </c>
      <c r="V223" s="98">
        <v>18.333333333325999</v>
      </c>
      <c r="W223" t="e">
        <f>SUMPRODUCT($AA198:$AA222,'2 HR Ia 0.2'!$H$4:$H$28)</f>
        <v>#REF!</v>
      </c>
      <c r="X223" s="98">
        <v>18.333333333325999</v>
      </c>
      <c r="Y223" t="e">
        <f>SUMPRODUCT($AA198:$AA222,'2 HR Ia 0.05'!$H$4:$H$28)</f>
        <v>#REF!</v>
      </c>
      <c r="Z223" s="98">
        <v>18.4999999999926</v>
      </c>
      <c r="AA223">
        <f t="shared" si="9"/>
        <v>0</v>
      </c>
      <c r="AB223" t="e">
        <f t="shared" si="8"/>
        <v>#N/A</v>
      </c>
    </row>
    <row r="224" spans="6:28">
      <c r="F224" s="98">
        <v>18.4166666666593</v>
      </c>
      <c r="G224" t="e">
        <f ca="1">SUMPRODUCT($AA187:$AA223,'3 HR Ia 0.2'!$H$4:$H$40)</f>
        <v>#VALUE!</v>
      </c>
      <c r="H224" s="98">
        <v>18.4166666666593</v>
      </c>
      <c r="I224" t="e">
        <f ca="1">SUMPRODUCT($AA151:$AA223,'Ia 0.2'!$H$4:$H$76)</f>
        <v>#VALUE!</v>
      </c>
      <c r="J224" s="98">
        <v>18.4166666666593</v>
      </c>
      <c r="K224" t="e">
        <f ca="1">SUMPRODUCT($AA79:$AA223,'12 HR Ia 0.2'!$H$4:$H$148)</f>
        <v>#VALUE!</v>
      </c>
      <c r="L224" s="98">
        <v>18.4166666666593</v>
      </c>
      <c r="M224" t="e">
        <f ca="1">SUMPRODUCT($AA$2:AA223,'24 HR Ia 0.2'!$H$71:$H$292)</f>
        <v>#VALUE!</v>
      </c>
      <c r="N224" s="98">
        <v>18.4166666666593</v>
      </c>
      <c r="O224" t="e">
        <f ca="1">SUMPRODUCT($AA187:$AA223,'3 HR Ia 0.05'!$H$4:$H$40)</f>
        <v>#VALUE!</v>
      </c>
      <c r="P224" s="98">
        <v>18.4166666666593</v>
      </c>
      <c r="Q224" t="e">
        <f ca="1">SUMPRODUCT($AA151:$AA223,'Ia 0.05'!$H$4:$H$76)</f>
        <v>#VALUE!</v>
      </c>
      <c r="R224" s="98">
        <v>18.4166666666593</v>
      </c>
      <c r="S224" t="e">
        <f ca="1">SUMPRODUCT($AA79:$AA223,'12 HR Ia 0.05'!$H$4:$H$148)</f>
        <v>#VALUE!</v>
      </c>
      <c r="T224" s="98">
        <v>18.4166666666593</v>
      </c>
      <c r="U224" t="e">
        <f ca="1">SUMPRODUCT($AA$2:$AA223,'24 HR Ia 0.05'!$H$71:$H$292)</f>
        <v>#VALUE!</v>
      </c>
      <c r="V224" s="98">
        <v>18.4166666666593</v>
      </c>
      <c r="W224" t="e">
        <f>SUMPRODUCT($AA199:$AA223,'2 HR Ia 0.2'!$H$4:$H$28)</f>
        <v>#REF!</v>
      </c>
      <c r="X224" s="98">
        <v>18.4166666666593</v>
      </c>
      <c r="Y224" t="e">
        <f>SUMPRODUCT($AA199:$AA223,'2 HR Ia 0.05'!$H$4:$H$28)</f>
        <v>#REF!</v>
      </c>
      <c r="Z224" s="98">
        <v>18.5833333333259</v>
      </c>
      <c r="AA224">
        <f t="shared" si="9"/>
        <v>0</v>
      </c>
      <c r="AB224" t="e">
        <f t="shared" si="8"/>
        <v>#N/A</v>
      </c>
    </row>
    <row r="225" spans="6:28">
      <c r="F225" s="98">
        <v>18.4999999999926</v>
      </c>
      <c r="G225" t="e">
        <f ca="1">SUMPRODUCT($AA188:$AA224,'3 HR Ia 0.2'!$H$4:$H$40)</f>
        <v>#VALUE!</v>
      </c>
      <c r="H225" s="98">
        <v>18.4999999999926</v>
      </c>
      <c r="I225" t="e">
        <f ca="1">SUMPRODUCT($AA152:$AA224,'Ia 0.2'!$H$4:$H$76)</f>
        <v>#VALUE!</v>
      </c>
      <c r="J225" s="98">
        <v>18.4999999999926</v>
      </c>
      <c r="K225" t="e">
        <f ca="1">SUMPRODUCT($AA80:$AA224,'12 HR Ia 0.2'!$H$4:$H$148)</f>
        <v>#VALUE!</v>
      </c>
      <c r="L225" s="98">
        <v>18.4999999999926</v>
      </c>
      <c r="M225" t="e">
        <f ca="1">SUMPRODUCT($AA$2:AA224,'24 HR Ia 0.2'!$H$70:$H$292)</f>
        <v>#VALUE!</v>
      </c>
      <c r="N225" s="98">
        <v>18.4999999999926</v>
      </c>
      <c r="O225" t="e">
        <f ca="1">SUMPRODUCT($AA188:$AA224,'3 HR Ia 0.05'!$H$4:$H$40)</f>
        <v>#VALUE!</v>
      </c>
      <c r="P225" s="98">
        <v>18.4999999999926</v>
      </c>
      <c r="Q225" t="e">
        <f ca="1">SUMPRODUCT($AA152:$AA224,'Ia 0.05'!$H$4:$H$76)</f>
        <v>#VALUE!</v>
      </c>
      <c r="R225" s="98">
        <v>18.4999999999926</v>
      </c>
      <c r="S225" t="e">
        <f ca="1">SUMPRODUCT($AA80:$AA224,'12 HR Ia 0.05'!$H$4:$H$148)</f>
        <v>#VALUE!</v>
      </c>
      <c r="T225" s="98">
        <v>18.4999999999926</v>
      </c>
      <c r="U225" t="e">
        <f ca="1">SUMPRODUCT($AA$2:$AA224,'24 HR Ia 0.05'!$H$70:$H$292)</f>
        <v>#VALUE!</v>
      </c>
      <c r="V225" s="98">
        <v>18.4999999999926</v>
      </c>
      <c r="W225" t="e">
        <f>SUMPRODUCT($AA200:$AA224,'2 HR Ia 0.2'!$H$4:$H$28)</f>
        <v>#REF!</v>
      </c>
      <c r="X225" s="98">
        <v>18.4999999999926</v>
      </c>
      <c r="Y225" t="e">
        <f>SUMPRODUCT($AA200:$AA224,'2 HR Ia 0.05'!$H$4:$H$28)</f>
        <v>#REF!</v>
      </c>
      <c r="Z225" s="98">
        <v>18.6666666666592</v>
      </c>
      <c r="AA225">
        <f t="shared" si="9"/>
        <v>0</v>
      </c>
      <c r="AB225" t="e">
        <f t="shared" si="8"/>
        <v>#N/A</v>
      </c>
    </row>
    <row r="226" spans="6:28">
      <c r="F226" s="98">
        <v>18.5833333333259</v>
      </c>
      <c r="G226" t="e">
        <f ca="1">SUMPRODUCT($AA189:$AA225,'3 HR Ia 0.2'!$H$4:$H$40)</f>
        <v>#VALUE!</v>
      </c>
      <c r="H226" s="98">
        <v>18.5833333333259</v>
      </c>
      <c r="I226" t="e">
        <f ca="1">SUMPRODUCT($AA153:$AA225,'Ia 0.2'!$H$4:$H$76)</f>
        <v>#VALUE!</v>
      </c>
      <c r="J226" s="98">
        <v>18.5833333333259</v>
      </c>
      <c r="K226" t="e">
        <f ca="1">SUMPRODUCT($AA81:$AA225,'12 HR Ia 0.2'!$H$4:$H$148)</f>
        <v>#VALUE!</v>
      </c>
      <c r="L226" s="98">
        <v>18.5833333333259</v>
      </c>
      <c r="M226" t="e">
        <f ca="1">SUMPRODUCT($AA$2:AA225,'24 HR Ia 0.2'!$H$69:$H$292)</f>
        <v>#VALUE!</v>
      </c>
      <c r="N226" s="98">
        <v>18.5833333333259</v>
      </c>
      <c r="O226" t="e">
        <f ca="1">SUMPRODUCT($AA189:$AA225,'3 HR Ia 0.05'!$H$4:$H$40)</f>
        <v>#VALUE!</v>
      </c>
      <c r="P226" s="98">
        <v>18.5833333333259</v>
      </c>
      <c r="Q226" t="e">
        <f ca="1">SUMPRODUCT($AA153:$AA225,'Ia 0.05'!$H$4:$H$76)</f>
        <v>#VALUE!</v>
      </c>
      <c r="R226" s="98">
        <v>18.5833333333259</v>
      </c>
      <c r="S226" t="e">
        <f ca="1">SUMPRODUCT($AA81:$AA225,'12 HR Ia 0.05'!$H$4:$H$148)</f>
        <v>#VALUE!</v>
      </c>
      <c r="T226" s="98">
        <v>18.5833333333259</v>
      </c>
      <c r="U226" t="e">
        <f ca="1">SUMPRODUCT($AA$2:$AA225,'24 HR Ia 0.05'!$H$69:$H$292)</f>
        <v>#VALUE!</v>
      </c>
      <c r="V226" s="98">
        <v>18.5833333333259</v>
      </c>
      <c r="W226" t="e">
        <f>SUMPRODUCT($AA201:$AA225,'2 HR Ia 0.2'!$H$4:$H$28)</f>
        <v>#REF!</v>
      </c>
      <c r="X226" s="98">
        <v>18.5833333333259</v>
      </c>
      <c r="Y226" t="e">
        <f>SUMPRODUCT($AA201:$AA225,'2 HR Ia 0.05'!$H$4:$H$28)</f>
        <v>#REF!</v>
      </c>
      <c r="Z226" s="98">
        <v>18.7499999999925</v>
      </c>
      <c r="AA226">
        <f t="shared" si="9"/>
        <v>0</v>
      </c>
      <c r="AB226" t="e">
        <f t="shared" si="8"/>
        <v>#N/A</v>
      </c>
    </row>
    <row r="227" spans="6:28">
      <c r="F227" s="98">
        <v>18.6666666666592</v>
      </c>
      <c r="G227" t="e">
        <f ca="1">SUMPRODUCT($AA190:$AA226,'3 HR Ia 0.2'!$H$4:$H$40)</f>
        <v>#VALUE!</v>
      </c>
      <c r="H227" s="98">
        <v>18.6666666666592</v>
      </c>
      <c r="I227" t="e">
        <f ca="1">SUMPRODUCT($AA154:$AA226,'Ia 0.2'!$H$4:$H$76)</f>
        <v>#VALUE!</v>
      </c>
      <c r="J227" s="98">
        <v>18.6666666666592</v>
      </c>
      <c r="K227" t="e">
        <f ca="1">SUMPRODUCT($AA82:$AA226,'12 HR Ia 0.2'!$H$4:$H$148)</f>
        <v>#VALUE!</v>
      </c>
      <c r="L227" s="98">
        <v>18.6666666666592</v>
      </c>
      <c r="M227" t="e">
        <f ca="1">SUMPRODUCT($AA$2:AA226,'24 HR Ia 0.2'!$H$68:$H$292)</f>
        <v>#VALUE!</v>
      </c>
      <c r="N227" s="98">
        <v>18.6666666666592</v>
      </c>
      <c r="O227" t="e">
        <f ca="1">SUMPRODUCT($AA190:$AA226,'3 HR Ia 0.05'!$H$4:$H$40)</f>
        <v>#VALUE!</v>
      </c>
      <c r="P227" s="98">
        <v>18.6666666666592</v>
      </c>
      <c r="Q227" t="e">
        <f ca="1">SUMPRODUCT($AA154:$AA226,'Ia 0.05'!$H$4:$H$76)</f>
        <v>#VALUE!</v>
      </c>
      <c r="R227" s="98">
        <v>18.6666666666592</v>
      </c>
      <c r="S227" t="e">
        <f ca="1">SUMPRODUCT($AA82:$AA226,'12 HR Ia 0.05'!$H$4:$H$148)</f>
        <v>#VALUE!</v>
      </c>
      <c r="T227" s="98">
        <v>18.6666666666592</v>
      </c>
      <c r="U227" t="e">
        <f ca="1">SUMPRODUCT($AA$2:$AA226,'24 HR Ia 0.05'!$H$68:$H$292)</f>
        <v>#VALUE!</v>
      </c>
      <c r="V227" s="98">
        <v>18.6666666666592</v>
      </c>
      <c r="W227" t="e">
        <f>SUMPRODUCT($AA202:$AA226,'2 HR Ia 0.2'!$H$4:$H$28)</f>
        <v>#REF!</v>
      </c>
      <c r="X227" s="98">
        <v>18.6666666666592</v>
      </c>
      <c r="Y227" t="e">
        <f>SUMPRODUCT($AA202:$AA226,'2 HR Ia 0.05'!$H$4:$H$28)</f>
        <v>#REF!</v>
      </c>
      <c r="Z227" s="98">
        <v>18.8333333333258</v>
      </c>
      <c r="AA227">
        <f t="shared" si="9"/>
        <v>0</v>
      </c>
      <c r="AB227" t="e">
        <f t="shared" si="8"/>
        <v>#N/A</v>
      </c>
    </row>
    <row r="228" spans="6:28">
      <c r="F228" s="98">
        <v>18.7499999999925</v>
      </c>
      <c r="G228" t="e">
        <f ca="1">SUMPRODUCT($AA191:$AA227,'3 HR Ia 0.2'!$H$4:$H$40)</f>
        <v>#VALUE!</v>
      </c>
      <c r="H228" s="98">
        <v>18.7499999999925</v>
      </c>
      <c r="I228" t="e">
        <f ca="1">SUMPRODUCT($AA155:$AA227,'Ia 0.2'!$H$4:$H$76)</f>
        <v>#VALUE!</v>
      </c>
      <c r="J228" s="98">
        <v>18.7499999999925</v>
      </c>
      <c r="K228" t="e">
        <f ca="1">SUMPRODUCT($AA83:$AA227,'12 HR Ia 0.2'!$H$4:$H$148)</f>
        <v>#VALUE!</v>
      </c>
      <c r="L228" s="98">
        <v>18.7499999999925</v>
      </c>
      <c r="M228" t="e">
        <f ca="1">SUMPRODUCT($AA$2:AA227,'24 HR Ia 0.2'!$H$67:$H$292)</f>
        <v>#VALUE!</v>
      </c>
      <c r="N228" s="98">
        <v>18.7499999999925</v>
      </c>
      <c r="O228" t="e">
        <f ca="1">SUMPRODUCT($AA191:$AA227,'3 HR Ia 0.05'!$H$4:$H$40)</f>
        <v>#VALUE!</v>
      </c>
      <c r="P228" s="98">
        <v>18.7499999999925</v>
      </c>
      <c r="Q228" t="e">
        <f ca="1">SUMPRODUCT($AA155:$AA227,'Ia 0.05'!$H$4:$H$76)</f>
        <v>#VALUE!</v>
      </c>
      <c r="R228" s="98">
        <v>18.7499999999925</v>
      </c>
      <c r="S228" t="e">
        <f ca="1">SUMPRODUCT($AA83:$AA227,'12 HR Ia 0.05'!$H$4:$H$148)</f>
        <v>#VALUE!</v>
      </c>
      <c r="T228" s="98">
        <v>18.7499999999925</v>
      </c>
      <c r="U228" t="e">
        <f ca="1">SUMPRODUCT($AA$2:$AA227,'24 HR Ia 0.05'!$H$67:$H$292)</f>
        <v>#VALUE!</v>
      </c>
      <c r="V228" s="98">
        <v>18.7499999999925</v>
      </c>
      <c r="W228" t="e">
        <f>SUMPRODUCT($AA203:$AA227,'2 HR Ia 0.2'!$H$4:$H$28)</f>
        <v>#REF!</v>
      </c>
      <c r="X228" s="98">
        <v>18.7499999999925</v>
      </c>
      <c r="Y228" t="e">
        <f>SUMPRODUCT($AA203:$AA227,'2 HR Ia 0.05'!$H$4:$H$28)</f>
        <v>#REF!</v>
      </c>
      <c r="Z228" s="98">
        <v>18.916666666659101</v>
      </c>
      <c r="AA228">
        <f t="shared" si="9"/>
        <v>0</v>
      </c>
      <c r="AB228" t="e">
        <f t="shared" si="8"/>
        <v>#N/A</v>
      </c>
    </row>
    <row r="229" spans="6:28">
      <c r="F229" s="98">
        <v>18.8333333333258</v>
      </c>
      <c r="G229" t="e">
        <f ca="1">SUMPRODUCT($AA192:$AA228,'3 HR Ia 0.2'!$H$4:$H$40)</f>
        <v>#VALUE!</v>
      </c>
      <c r="H229" s="98">
        <v>18.8333333333258</v>
      </c>
      <c r="I229" t="e">
        <f ca="1">SUMPRODUCT($AA156:$AA228,'Ia 0.2'!$H$4:$H$76)</f>
        <v>#VALUE!</v>
      </c>
      <c r="J229" s="98">
        <v>18.8333333333258</v>
      </c>
      <c r="K229" t="e">
        <f ca="1">SUMPRODUCT($AA84:$AA228,'12 HR Ia 0.2'!$H$4:$H$148)</f>
        <v>#VALUE!</v>
      </c>
      <c r="L229" s="98">
        <v>18.8333333333258</v>
      </c>
      <c r="M229" t="e">
        <f ca="1">SUMPRODUCT($AA$2:AA228,'24 HR Ia 0.2'!$H$66:$H$292)</f>
        <v>#VALUE!</v>
      </c>
      <c r="N229" s="98">
        <v>18.8333333333258</v>
      </c>
      <c r="O229" t="e">
        <f ca="1">SUMPRODUCT($AA192:$AA228,'3 HR Ia 0.05'!$H$4:$H$40)</f>
        <v>#VALUE!</v>
      </c>
      <c r="P229" s="98">
        <v>18.8333333333258</v>
      </c>
      <c r="Q229" t="e">
        <f ca="1">SUMPRODUCT($AA156:$AA228,'Ia 0.05'!$H$4:$H$76)</f>
        <v>#VALUE!</v>
      </c>
      <c r="R229" s="98">
        <v>18.8333333333258</v>
      </c>
      <c r="S229" t="e">
        <f ca="1">SUMPRODUCT($AA84:$AA228,'12 HR Ia 0.05'!$H$4:$H$148)</f>
        <v>#VALUE!</v>
      </c>
      <c r="T229" s="98">
        <v>18.8333333333258</v>
      </c>
      <c r="U229" t="e">
        <f ca="1">SUMPRODUCT($AA$2:$AA228,'24 HR Ia 0.05'!$H$66:$H$292)</f>
        <v>#VALUE!</v>
      </c>
      <c r="V229" s="98">
        <v>18.8333333333258</v>
      </c>
      <c r="W229" t="e">
        <f>SUMPRODUCT($AA204:$AA228,'2 HR Ia 0.2'!$H$4:$H$28)</f>
        <v>#REF!</v>
      </c>
      <c r="X229" s="98">
        <v>18.8333333333258</v>
      </c>
      <c r="Y229" t="e">
        <f>SUMPRODUCT($AA204:$AA228,'2 HR Ia 0.05'!$H$4:$H$28)</f>
        <v>#REF!</v>
      </c>
      <c r="Z229" s="98">
        <v>18.999999999992401</v>
      </c>
      <c r="AA229">
        <f t="shared" si="9"/>
        <v>0</v>
      </c>
      <c r="AB229" t="e">
        <f t="shared" si="8"/>
        <v>#N/A</v>
      </c>
    </row>
    <row r="230" spans="6:28">
      <c r="F230" s="98">
        <v>18.916666666659101</v>
      </c>
      <c r="G230" t="e">
        <f ca="1">SUMPRODUCT($AA193:$AA229,'3 HR Ia 0.2'!$H$4:$H$40)</f>
        <v>#VALUE!</v>
      </c>
      <c r="H230" s="98">
        <v>18.916666666659101</v>
      </c>
      <c r="I230" t="e">
        <f ca="1">SUMPRODUCT($AA157:$AA229,'Ia 0.2'!$H$4:$H$76)</f>
        <v>#VALUE!</v>
      </c>
      <c r="J230" s="98">
        <v>18.916666666659101</v>
      </c>
      <c r="K230" t="e">
        <f ca="1">SUMPRODUCT($AA85:$AA229,'12 HR Ia 0.2'!$H$4:$H$148)</f>
        <v>#VALUE!</v>
      </c>
      <c r="L230" s="98">
        <v>18.916666666659101</v>
      </c>
      <c r="M230" t="e">
        <f ca="1">SUMPRODUCT($AA$2:AA229,'24 HR Ia 0.2'!$H$65:$H$292)</f>
        <v>#VALUE!</v>
      </c>
      <c r="N230" s="98">
        <v>18.916666666659101</v>
      </c>
      <c r="O230" t="e">
        <f ca="1">SUMPRODUCT($AA193:$AA229,'3 HR Ia 0.05'!$H$4:$H$40)</f>
        <v>#VALUE!</v>
      </c>
      <c r="P230" s="98">
        <v>18.916666666659101</v>
      </c>
      <c r="Q230" t="e">
        <f ca="1">SUMPRODUCT($AA157:$AA229,'Ia 0.05'!$H$4:$H$76)</f>
        <v>#VALUE!</v>
      </c>
      <c r="R230" s="98">
        <v>18.916666666659101</v>
      </c>
      <c r="S230" t="e">
        <f ca="1">SUMPRODUCT($AA85:$AA229,'12 HR Ia 0.05'!$H$4:$H$148)</f>
        <v>#VALUE!</v>
      </c>
      <c r="T230" s="98">
        <v>18.916666666659101</v>
      </c>
      <c r="U230" t="e">
        <f ca="1">SUMPRODUCT($AA$2:$AA229,'24 HR Ia 0.05'!$H$65:$H$292)</f>
        <v>#VALUE!</v>
      </c>
      <c r="V230" s="98">
        <v>18.916666666659101</v>
      </c>
      <c r="W230" t="e">
        <f>SUMPRODUCT($AA205:$AA229,'2 HR Ia 0.2'!$H$4:$H$28)</f>
        <v>#REF!</v>
      </c>
      <c r="X230" s="98">
        <v>18.916666666659101</v>
      </c>
      <c r="Y230" t="e">
        <f>SUMPRODUCT($AA205:$AA229,'2 HR Ia 0.05'!$H$4:$H$28)</f>
        <v>#REF!</v>
      </c>
      <c r="Z230" s="98">
        <v>19.083333333325701</v>
      </c>
      <c r="AA230">
        <f t="shared" si="9"/>
        <v>0</v>
      </c>
      <c r="AB230" t="e">
        <f t="shared" si="8"/>
        <v>#N/A</v>
      </c>
    </row>
    <row r="231" spans="6:28">
      <c r="F231" s="98">
        <v>18.999999999992401</v>
      </c>
      <c r="G231" t="e">
        <f ca="1">SUMPRODUCT($AA194:$AA230,'3 HR Ia 0.2'!$H$4:$H$40)</f>
        <v>#VALUE!</v>
      </c>
      <c r="H231" s="98">
        <v>18.999999999992401</v>
      </c>
      <c r="I231" t="e">
        <f ca="1">SUMPRODUCT($AA158:$AA230,'Ia 0.2'!$H$4:$H$76)</f>
        <v>#VALUE!</v>
      </c>
      <c r="J231" s="98">
        <v>18.999999999992401</v>
      </c>
      <c r="K231" t="e">
        <f ca="1">SUMPRODUCT($AA86:$AA230,'12 HR Ia 0.2'!$H$4:$H$148)</f>
        <v>#VALUE!</v>
      </c>
      <c r="L231" s="98">
        <v>18.999999999992401</v>
      </c>
      <c r="M231" t="e">
        <f ca="1">SUMPRODUCT($AA$2:AA230,'24 HR Ia 0.2'!$H$64:$H$292)</f>
        <v>#VALUE!</v>
      </c>
      <c r="N231" s="98">
        <v>18.999999999992401</v>
      </c>
      <c r="O231" t="e">
        <f ca="1">SUMPRODUCT($AA194:$AA230,'3 HR Ia 0.05'!$H$4:$H$40)</f>
        <v>#VALUE!</v>
      </c>
      <c r="P231" s="98">
        <v>18.999999999992401</v>
      </c>
      <c r="Q231" t="e">
        <f ca="1">SUMPRODUCT($AA158:$AA230,'Ia 0.05'!$H$4:$H$76)</f>
        <v>#VALUE!</v>
      </c>
      <c r="R231" s="98">
        <v>18.999999999992401</v>
      </c>
      <c r="S231" t="e">
        <f ca="1">SUMPRODUCT($AA86:$AA230,'12 HR Ia 0.05'!$H$4:$H$148)</f>
        <v>#VALUE!</v>
      </c>
      <c r="T231" s="98">
        <v>18.999999999992401</v>
      </c>
      <c r="U231" t="e">
        <f ca="1">SUMPRODUCT($AA$2:$AA230,'24 HR Ia 0.05'!$H$64:$H$292)</f>
        <v>#VALUE!</v>
      </c>
      <c r="V231" s="98">
        <v>18.999999999992401</v>
      </c>
      <c r="W231" t="e">
        <f>SUMPRODUCT($AA206:$AA230,'2 HR Ia 0.2'!$H$4:$H$28)</f>
        <v>#REF!</v>
      </c>
      <c r="X231" s="98">
        <v>18.999999999992401</v>
      </c>
      <c r="Y231" t="e">
        <f>SUMPRODUCT($AA206:$AA230,'2 HR Ia 0.05'!$H$4:$H$28)</f>
        <v>#REF!</v>
      </c>
      <c r="Z231" s="98">
        <v>19.166666666659001</v>
      </c>
      <c r="AA231">
        <f t="shared" si="9"/>
        <v>0</v>
      </c>
      <c r="AB231" t="e">
        <f t="shared" si="8"/>
        <v>#N/A</v>
      </c>
    </row>
    <row r="232" spans="6:28">
      <c r="F232" s="98">
        <v>19.083333333325701</v>
      </c>
      <c r="G232" t="e">
        <f ca="1">SUMPRODUCT($AA195:$AA231,'3 HR Ia 0.2'!$H$4:$H$40)</f>
        <v>#VALUE!</v>
      </c>
      <c r="H232" s="98">
        <v>19.083333333325701</v>
      </c>
      <c r="I232" t="e">
        <f ca="1">SUMPRODUCT($AA159:$AA231,'Ia 0.2'!$H$4:$H$76)</f>
        <v>#VALUE!</v>
      </c>
      <c r="J232" s="98">
        <v>19.083333333325701</v>
      </c>
      <c r="K232" t="e">
        <f ca="1">SUMPRODUCT($AA87:$AA231,'12 HR Ia 0.2'!$H$4:$H$148)</f>
        <v>#VALUE!</v>
      </c>
      <c r="L232" s="98">
        <v>19.083333333325701</v>
      </c>
      <c r="M232" t="e">
        <f ca="1">SUMPRODUCT($AA$2:AA231,'24 HR Ia 0.2'!$H$63:$H$292)</f>
        <v>#VALUE!</v>
      </c>
      <c r="N232" s="98">
        <v>19.083333333325701</v>
      </c>
      <c r="O232" t="e">
        <f ca="1">SUMPRODUCT($AA195:$AA231,'3 HR Ia 0.05'!$H$4:$H$40)</f>
        <v>#VALUE!</v>
      </c>
      <c r="P232" s="98">
        <v>19.083333333325701</v>
      </c>
      <c r="Q232" t="e">
        <f ca="1">SUMPRODUCT($AA159:$AA231,'Ia 0.05'!$H$4:$H$76)</f>
        <v>#VALUE!</v>
      </c>
      <c r="R232" s="98">
        <v>19.083333333325701</v>
      </c>
      <c r="S232" t="e">
        <f ca="1">SUMPRODUCT($AA87:$AA231,'12 HR Ia 0.05'!$H$4:$H$148)</f>
        <v>#VALUE!</v>
      </c>
      <c r="T232" s="98">
        <v>19.083333333325701</v>
      </c>
      <c r="U232" t="e">
        <f ca="1">SUMPRODUCT($AA$2:$AA231,'24 HR Ia 0.05'!$H$63:$H$292)</f>
        <v>#VALUE!</v>
      </c>
      <c r="V232" s="98">
        <v>19.083333333325701</v>
      </c>
      <c r="W232" t="e">
        <f>SUMPRODUCT($AA207:$AA231,'2 HR Ia 0.2'!$H$4:$H$28)</f>
        <v>#REF!</v>
      </c>
      <c r="X232" s="98">
        <v>19.083333333325701</v>
      </c>
      <c r="Y232" t="e">
        <f>SUMPRODUCT($AA207:$AA231,'2 HR Ia 0.05'!$H$4:$H$28)</f>
        <v>#REF!</v>
      </c>
      <c r="Z232" s="98">
        <v>19.249999999992301</v>
      </c>
      <c r="AA232">
        <f t="shared" si="9"/>
        <v>0</v>
      </c>
      <c r="AB232" t="e">
        <f t="shared" si="8"/>
        <v>#N/A</v>
      </c>
    </row>
    <row r="233" spans="6:28">
      <c r="F233" s="98">
        <v>19.166666666659001</v>
      </c>
      <c r="G233" t="e">
        <f ca="1">SUMPRODUCT($AA196:$AA232,'3 HR Ia 0.2'!$H$4:$H$40)</f>
        <v>#VALUE!</v>
      </c>
      <c r="H233" s="98">
        <v>19.166666666659001</v>
      </c>
      <c r="I233" t="e">
        <f ca="1">SUMPRODUCT($AA160:$AA232,'Ia 0.2'!$H$4:$H$76)</f>
        <v>#VALUE!</v>
      </c>
      <c r="J233" s="98">
        <v>19.166666666659001</v>
      </c>
      <c r="K233" t="e">
        <f ca="1">SUMPRODUCT($AA88:$AA232,'12 HR Ia 0.2'!$H$4:$H$148)</f>
        <v>#VALUE!</v>
      </c>
      <c r="L233" s="98">
        <v>19.166666666659001</v>
      </c>
      <c r="M233" t="e">
        <f ca="1">SUMPRODUCT($AA$2:AA232,'24 HR Ia 0.2'!$H$62:$H$292)</f>
        <v>#VALUE!</v>
      </c>
      <c r="N233" s="98">
        <v>19.166666666659001</v>
      </c>
      <c r="O233" t="e">
        <f ca="1">SUMPRODUCT($AA196:$AA232,'3 HR Ia 0.05'!$H$4:$H$40)</f>
        <v>#VALUE!</v>
      </c>
      <c r="P233" s="98">
        <v>19.166666666659001</v>
      </c>
      <c r="Q233" t="e">
        <f ca="1">SUMPRODUCT($AA160:$AA232,'Ia 0.05'!$H$4:$H$76)</f>
        <v>#VALUE!</v>
      </c>
      <c r="R233" s="98">
        <v>19.166666666659001</v>
      </c>
      <c r="S233" t="e">
        <f ca="1">SUMPRODUCT($AA88:$AA232,'12 HR Ia 0.05'!$H$4:$H$148)</f>
        <v>#VALUE!</v>
      </c>
      <c r="T233" s="98">
        <v>19.166666666659001</v>
      </c>
      <c r="U233" t="e">
        <f ca="1">SUMPRODUCT($AA$2:$AA232,'24 HR Ia 0.05'!$H$62:$H$292)</f>
        <v>#VALUE!</v>
      </c>
      <c r="V233" s="98">
        <v>19.166666666659001</v>
      </c>
      <c r="W233" t="e">
        <f>SUMPRODUCT($AA208:$AA232,'2 HR Ia 0.2'!$H$4:$H$28)</f>
        <v>#REF!</v>
      </c>
      <c r="X233" s="98">
        <v>19.166666666659001</v>
      </c>
      <c r="Y233" t="e">
        <f>SUMPRODUCT($AA208:$AA232,'2 HR Ia 0.05'!$H$4:$H$28)</f>
        <v>#REF!</v>
      </c>
      <c r="Z233" s="98">
        <v>19.333333333325601</v>
      </c>
      <c r="AA233">
        <f t="shared" si="9"/>
        <v>0</v>
      </c>
      <c r="AB233" t="e">
        <f t="shared" si="8"/>
        <v>#N/A</v>
      </c>
    </row>
    <row r="234" spans="6:28">
      <c r="F234" s="98">
        <v>19.249999999992301</v>
      </c>
      <c r="G234" t="e">
        <f ca="1">SUMPRODUCT($AA197:$AA233,'3 HR Ia 0.2'!$H$4:$H$40)</f>
        <v>#VALUE!</v>
      </c>
      <c r="H234" s="98">
        <v>19.249999999992301</v>
      </c>
      <c r="I234" t="e">
        <f ca="1">SUMPRODUCT($AA161:$AA233,'Ia 0.2'!$H$4:$H$76)</f>
        <v>#VALUE!</v>
      </c>
      <c r="J234" s="98">
        <v>19.249999999992301</v>
      </c>
      <c r="K234" t="e">
        <f ca="1">SUMPRODUCT($AA89:$AA233,'12 HR Ia 0.2'!$H$4:$H$148)</f>
        <v>#VALUE!</v>
      </c>
      <c r="L234" s="98">
        <v>19.249999999992301</v>
      </c>
      <c r="M234" t="e">
        <f ca="1">SUMPRODUCT($AA$2:AA233,'24 HR Ia 0.2'!$H$61:$H$292)</f>
        <v>#VALUE!</v>
      </c>
      <c r="N234" s="98">
        <v>19.249999999992301</v>
      </c>
      <c r="O234" t="e">
        <f ca="1">SUMPRODUCT($AA197:$AA233,'3 HR Ia 0.05'!$H$4:$H$40)</f>
        <v>#VALUE!</v>
      </c>
      <c r="P234" s="98">
        <v>19.249999999992301</v>
      </c>
      <c r="Q234" t="e">
        <f ca="1">SUMPRODUCT($AA161:$AA233,'Ia 0.05'!$H$4:$H$76)</f>
        <v>#VALUE!</v>
      </c>
      <c r="R234" s="98">
        <v>19.249999999992301</v>
      </c>
      <c r="S234" t="e">
        <f ca="1">SUMPRODUCT($AA89:$AA233,'12 HR Ia 0.05'!$H$4:$H$148)</f>
        <v>#VALUE!</v>
      </c>
      <c r="T234" s="98">
        <v>19.249999999992301</v>
      </c>
      <c r="U234" t="e">
        <f ca="1">SUMPRODUCT($AA$2:$AA233,'24 HR Ia 0.05'!$H$61:$H$292)</f>
        <v>#VALUE!</v>
      </c>
      <c r="V234" s="98">
        <v>19.249999999992301</v>
      </c>
      <c r="W234" t="e">
        <f>SUMPRODUCT($AA209:$AA233,'2 HR Ia 0.2'!$H$4:$H$28)</f>
        <v>#REF!</v>
      </c>
      <c r="X234" s="98">
        <v>19.249999999992301</v>
      </c>
      <c r="Y234" t="e">
        <f>SUMPRODUCT($AA209:$AA233,'2 HR Ia 0.05'!$H$4:$H$28)</f>
        <v>#REF!</v>
      </c>
      <c r="Z234" s="98">
        <v>19.416666666658902</v>
      </c>
      <c r="AA234">
        <f t="shared" si="9"/>
        <v>0</v>
      </c>
      <c r="AB234" t="e">
        <f t="shared" si="8"/>
        <v>#N/A</v>
      </c>
    </row>
    <row r="235" spans="6:28">
      <c r="F235" s="98">
        <v>19.333333333325601</v>
      </c>
      <c r="G235" t="e">
        <f ca="1">SUMPRODUCT($AA198:$AA234,'3 HR Ia 0.2'!$H$4:$H$40)</f>
        <v>#VALUE!</v>
      </c>
      <c r="H235" s="98">
        <v>19.333333333325601</v>
      </c>
      <c r="I235" t="e">
        <f ca="1">SUMPRODUCT($AA162:$AA234,'Ia 0.2'!$H$4:$H$76)</f>
        <v>#VALUE!</v>
      </c>
      <c r="J235" s="98">
        <v>19.333333333325601</v>
      </c>
      <c r="K235" t="e">
        <f ca="1">SUMPRODUCT($AA90:$AA234,'12 HR Ia 0.2'!$H$4:$H$148)</f>
        <v>#VALUE!</v>
      </c>
      <c r="L235" s="98">
        <v>19.333333333325601</v>
      </c>
      <c r="M235" t="e">
        <f ca="1">SUMPRODUCT($AA$2:AA234,'24 HR Ia 0.2'!$H$60:$H$292)</f>
        <v>#VALUE!</v>
      </c>
      <c r="N235" s="98">
        <v>19.333333333325601</v>
      </c>
      <c r="O235" t="e">
        <f ca="1">SUMPRODUCT($AA198:$AA234,'3 HR Ia 0.05'!$H$4:$H$40)</f>
        <v>#VALUE!</v>
      </c>
      <c r="P235" s="98">
        <v>19.333333333325601</v>
      </c>
      <c r="Q235" t="e">
        <f ca="1">SUMPRODUCT($AA162:$AA234,'Ia 0.05'!$H$4:$H$76)</f>
        <v>#VALUE!</v>
      </c>
      <c r="R235" s="98">
        <v>19.333333333325601</v>
      </c>
      <c r="S235" t="e">
        <f ca="1">SUMPRODUCT($AA90:$AA234,'12 HR Ia 0.05'!$H$4:$H$148)</f>
        <v>#VALUE!</v>
      </c>
      <c r="T235" s="98">
        <v>19.333333333325601</v>
      </c>
      <c r="U235" t="e">
        <f ca="1">SUMPRODUCT($AA$2:$AA234,'24 HR Ia 0.05'!$H$60:$H$292)</f>
        <v>#VALUE!</v>
      </c>
      <c r="V235" s="98">
        <v>19.333333333325601</v>
      </c>
      <c r="W235" t="e">
        <f>SUMPRODUCT($AA210:$AA234,'2 HR Ia 0.2'!$H$4:$H$28)</f>
        <v>#REF!</v>
      </c>
      <c r="X235" s="98">
        <v>19.333333333325601</v>
      </c>
      <c r="Y235" t="e">
        <f>SUMPRODUCT($AA210:$AA234,'2 HR Ia 0.05'!$H$4:$H$28)</f>
        <v>#REF!</v>
      </c>
      <c r="Z235" s="98">
        <v>19.499999999992198</v>
      </c>
      <c r="AA235">
        <f t="shared" si="9"/>
        <v>0</v>
      </c>
      <c r="AB235" t="e">
        <f t="shared" si="8"/>
        <v>#N/A</v>
      </c>
    </row>
    <row r="236" spans="6:28">
      <c r="F236" s="98">
        <v>19.416666666658902</v>
      </c>
      <c r="G236" t="e">
        <f ca="1">SUMPRODUCT($AA199:$AA235,'3 HR Ia 0.2'!$H$4:$H$40)</f>
        <v>#VALUE!</v>
      </c>
      <c r="H236" s="98">
        <v>19.416666666658902</v>
      </c>
      <c r="I236" t="e">
        <f ca="1">SUMPRODUCT($AA163:$AA235,'Ia 0.2'!$H$4:$H$76)</f>
        <v>#VALUE!</v>
      </c>
      <c r="J236" s="98">
        <v>19.416666666658902</v>
      </c>
      <c r="K236" t="e">
        <f ca="1">SUMPRODUCT($AA91:$AA235,'12 HR Ia 0.2'!$H$4:$H$148)</f>
        <v>#VALUE!</v>
      </c>
      <c r="L236" s="98">
        <v>19.416666666658902</v>
      </c>
      <c r="M236" t="e">
        <f ca="1">SUMPRODUCT($AA$2:AA235,'24 HR Ia 0.2'!$H$59:$H$292)</f>
        <v>#VALUE!</v>
      </c>
      <c r="N236" s="98">
        <v>19.416666666658902</v>
      </c>
      <c r="O236" t="e">
        <f ca="1">SUMPRODUCT($AA199:$AA235,'3 HR Ia 0.05'!$H$4:$H$40)</f>
        <v>#VALUE!</v>
      </c>
      <c r="P236" s="98">
        <v>19.416666666658902</v>
      </c>
      <c r="Q236" t="e">
        <f ca="1">SUMPRODUCT($AA163:$AA235,'Ia 0.05'!$H$4:$H$76)</f>
        <v>#VALUE!</v>
      </c>
      <c r="R236" s="98">
        <v>19.416666666658902</v>
      </c>
      <c r="S236" t="e">
        <f ca="1">SUMPRODUCT($AA91:$AA235,'12 HR Ia 0.05'!$H$4:$H$148)</f>
        <v>#VALUE!</v>
      </c>
      <c r="T236" s="98">
        <v>19.416666666658902</v>
      </c>
      <c r="U236" t="e">
        <f ca="1">SUMPRODUCT($AA$2:$AA235,'24 HR Ia 0.05'!$H$59:$H$292)</f>
        <v>#VALUE!</v>
      </c>
      <c r="V236" s="98">
        <v>19.416666666658902</v>
      </c>
      <c r="W236" t="e">
        <f>SUMPRODUCT($AA211:$AA235,'2 HR Ia 0.2'!$H$4:$H$28)</f>
        <v>#REF!</v>
      </c>
      <c r="X236" s="98">
        <v>19.416666666658902</v>
      </c>
      <c r="Y236" t="e">
        <f>SUMPRODUCT($AA211:$AA235,'2 HR Ia 0.05'!$H$4:$H$28)</f>
        <v>#REF!</v>
      </c>
      <c r="Z236" s="98">
        <v>19.583333333325498</v>
      </c>
      <c r="AA236">
        <f t="shared" si="9"/>
        <v>0</v>
      </c>
      <c r="AB236" t="e">
        <f t="shared" si="8"/>
        <v>#N/A</v>
      </c>
    </row>
    <row r="237" spans="6:28">
      <c r="F237" s="98">
        <v>19.499999999992198</v>
      </c>
      <c r="G237" t="e">
        <f ca="1">SUMPRODUCT($AA200:$AA236,'3 HR Ia 0.2'!$H$4:$H$40)</f>
        <v>#VALUE!</v>
      </c>
      <c r="H237" s="98">
        <v>19.499999999992198</v>
      </c>
      <c r="I237" t="e">
        <f ca="1">SUMPRODUCT($AA164:$AA236,'Ia 0.2'!$H$4:$H$76)</f>
        <v>#VALUE!</v>
      </c>
      <c r="J237" s="98">
        <v>19.499999999992198</v>
      </c>
      <c r="K237" t="e">
        <f ca="1">SUMPRODUCT($AA92:$AA236,'12 HR Ia 0.2'!$H$4:$H$148)</f>
        <v>#VALUE!</v>
      </c>
      <c r="L237" s="98">
        <v>19.499999999992198</v>
      </c>
      <c r="M237" t="e">
        <f ca="1">SUMPRODUCT($AA$2:AA236,'24 HR Ia 0.2'!$H$58:$H$292)</f>
        <v>#VALUE!</v>
      </c>
      <c r="N237" s="98">
        <v>19.499999999992198</v>
      </c>
      <c r="O237" t="e">
        <f ca="1">SUMPRODUCT($AA200:$AA236,'3 HR Ia 0.05'!$H$4:$H$40)</f>
        <v>#VALUE!</v>
      </c>
      <c r="P237" s="98">
        <v>19.499999999992198</v>
      </c>
      <c r="Q237" t="e">
        <f ca="1">SUMPRODUCT($AA164:$AA236,'Ia 0.05'!$H$4:$H$76)</f>
        <v>#VALUE!</v>
      </c>
      <c r="R237" s="98">
        <v>19.499999999992198</v>
      </c>
      <c r="S237" t="e">
        <f ca="1">SUMPRODUCT($AA92:$AA236,'12 HR Ia 0.05'!$H$4:$H$148)</f>
        <v>#VALUE!</v>
      </c>
      <c r="T237" s="98">
        <v>19.499999999992198</v>
      </c>
      <c r="U237" t="e">
        <f ca="1">SUMPRODUCT($AA$2:$AA236,'24 HR Ia 0.05'!$H$58:$H$292)</f>
        <v>#VALUE!</v>
      </c>
      <c r="V237" s="98">
        <v>19.499999999992198</v>
      </c>
      <c r="W237" t="e">
        <f>SUMPRODUCT($AA212:$AA236,'2 HR Ia 0.2'!$H$4:$H$28)</f>
        <v>#REF!</v>
      </c>
      <c r="X237" s="98">
        <v>19.499999999992198</v>
      </c>
      <c r="Y237" t="e">
        <f>SUMPRODUCT($AA212:$AA236,'2 HR Ia 0.05'!$H$4:$H$28)</f>
        <v>#REF!</v>
      </c>
      <c r="Z237" s="98">
        <v>19.666666666658799</v>
      </c>
      <c r="AA237">
        <f t="shared" si="9"/>
        <v>0</v>
      </c>
      <c r="AB237" t="e">
        <f t="shared" si="8"/>
        <v>#N/A</v>
      </c>
    </row>
    <row r="238" spans="6:28">
      <c r="F238" s="98">
        <v>19.583333333325498</v>
      </c>
      <c r="G238" t="e">
        <f ca="1">SUMPRODUCT($AA201:$AA237,'3 HR Ia 0.2'!$H$4:$H$40)</f>
        <v>#VALUE!</v>
      </c>
      <c r="H238" s="98">
        <v>19.583333333325498</v>
      </c>
      <c r="I238" t="e">
        <f ca="1">SUMPRODUCT($AA165:$AA237,'Ia 0.2'!$H$4:$H$76)</f>
        <v>#VALUE!</v>
      </c>
      <c r="J238" s="98">
        <v>19.583333333325498</v>
      </c>
      <c r="K238" t="e">
        <f ca="1">SUMPRODUCT($AA93:$AA237,'12 HR Ia 0.2'!$H$4:$H$148)</f>
        <v>#VALUE!</v>
      </c>
      <c r="L238" s="98">
        <v>19.583333333325498</v>
      </c>
      <c r="M238" t="e">
        <f ca="1">SUMPRODUCT($AA$2:AA237,'24 HR Ia 0.2'!$H$57:$H$292)</f>
        <v>#VALUE!</v>
      </c>
      <c r="N238" s="98">
        <v>19.583333333325498</v>
      </c>
      <c r="O238" t="e">
        <f ca="1">SUMPRODUCT($AA201:$AA237,'3 HR Ia 0.05'!$H$4:$H$40)</f>
        <v>#VALUE!</v>
      </c>
      <c r="P238" s="98">
        <v>19.583333333325498</v>
      </c>
      <c r="Q238" t="e">
        <f ca="1">SUMPRODUCT($AA165:$AA237,'Ia 0.05'!$H$4:$H$76)</f>
        <v>#VALUE!</v>
      </c>
      <c r="R238" s="98">
        <v>19.583333333325498</v>
      </c>
      <c r="S238" t="e">
        <f ca="1">SUMPRODUCT($AA93:$AA237,'12 HR Ia 0.05'!$H$4:$H$148)</f>
        <v>#VALUE!</v>
      </c>
      <c r="T238" s="98">
        <v>19.583333333325498</v>
      </c>
      <c r="U238" t="e">
        <f ca="1">SUMPRODUCT($AA$2:$AA237,'24 HR Ia 0.05'!$H$57:$H$292)</f>
        <v>#VALUE!</v>
      </c>
      <c r="V238" s="98">
        <v>19.583333333325498</v>
      </c>
      <c r="W238" t="e">
        <f>SUMPRODUCT($AA213:$AA237,'2 HR Ia 0.2'!$H$4:$H$28)</f>
        <v>#REF!</v>
      </c>
      <c r="X238" s="98">
        <v>19.583333333325498</v>
      </c>
      <c r="Y238" t="e">
        <f>SUMPRODUCT($AA213:$AA237,'2 HR Ia 0.05'!$H$4:$H$28)</f>
        <v>#REF!</v>
      </c>
      <c r="Z238" s="98">
        <v>19.749999999992099</v>
      </c>
      <c r="AA238">
        <f t="shared" si="9"/>
        <v>0</v>
      </c>
      <c r="AB238" t="e">
        <f t="shared" si="8"/>
        <v>#N/A</v>
      </c>
    </row>
    <row r="239" spans="6:28">
      <c r="F239" s="98">
        <v>19.666666666658799</v>
      </c>
      <c r="G239" t="e">
        <f ca="1">SUMPRODUCT($AA202:$AA238,'3 HR Ia 0.2'!$H$4:$H$40)</f>
        <v>#VALUE!</v>
      </c>
      <c r="H239" s="98">
        <v>19.666666666658799</v>
      </c>
      <c r="I239" t="e">
        <f ca="1">SUMPRODUCT($AA166:$AA238,'Ia 0.2'!$H$4:$H$76)</f>
        <v>#VALUE!</v>
      </c>
      <c r="J239" s="98">
        <v>19.666666666658799</v>
      </c>
      <c r="K239" t="e">
        <f ca="1">SUMPRODUCT($AA94:$AA238,'12 HR Ia 0.2'!$H$4:$H$148)</f>
        <v>#VALUE!</v>
      </c>
      <c r="L239" s="98">
        <v>19.666666666658799</v>
      </c>
      <c r="M239" t="e">
        <f ca="1">SUMPRODUCT($AA$2:AA238,'24 HR Ia 0.2'!$H$56:$H$292)</f>
        <v>#VALUE!</v>
      </c>
      <c r="N239" s="98">
        <v>19.666666666658799</v>
      </c>
      <c r="O239" t="e">
        <f ca="1">SUMPRODUCT($AA202:$AA238,'3 HR Ia 0.05'!$H$4:$H$40)</f>
        <v>#VALUE!</v>
      </c>
      <c r="P239" s="98">
        <v>19.666666666658799</v>
      </c>
      <c r="Q239" t="e">
        <f ca="1">SUMPRODUCT($AA166:$AA238,'Ia 0.05'!$H$4:$H$76)</f>
        <v>#VALUE!</v>
      </c>
      <c r="R239" s="98">
        <v>19.666666666658799</v>
      </c>
      <c r="S239" t="e">
        <f ca="1">SUMPRODUCT($AA94:$AA238,'12 HR Ia 0.05'!$H$4:$H$148)</f>
        <v>#VALUE!</v>
      </c>
      <c r="T239" s="98">
        <v>19.666666666658799</v>
      </c>
      <c r="U239" t="e">
        <f ca="1">SUMPRODUCT($AA$2:$AA238,'24 HR Ia 0.05'!$H$56:$H$292)</f>
        <v>#VALUE!</v>
      </c>
      <c r="V239" s="98">
        <v>19.666666666658799</v>
      </c>
      <c r="W239" t="e">
        <f>SUMPRODUCT($AA214:$AA238,'2 HR Ia 0.2'!$H$4:$H$28)</f>
        <v>#REF!</v>
      </c>
      <c r="X239" s="98">
        <v>19.666666666658799</v>
      </c>
      <c r="Y239" t="e">
        <f>SUMPRODUCT($AA214:$AA238,'2 HR Ia 0.05'!$H$4:$H$28)</f>
        <v>#REF!</v>
      </c>
      <c r="Z239" s="98">
        <v>19.833333333325399</v>
      </c>
      <c r="AA239">
        <f t="shared" si="9"/>
        <v>0</v>
      </c>
      <c r="AB239" t="e">
        <f t="shared" si="8"/>
        <v>#N/A</v>
      </c>
    </row>
    <row r="240" spans="6:28">
      <c r="F240" s="98">
        <v>19.749999999992099</v>
      </c>
      <c r="G240" t="e">
        <f ca="1">SUMPRODUCT($AA203:$AA239,'3 HR Ia 0.2'!$H$4:$H$40)</f>
        <v>#VALUE!</v>
      </c>
      <c r="H240" s="98">
        <v>19.749999999992099</v>
      </c>
      <c r="I240" t="e">
        <f ca="1">SUMPRODUCT($AA167:$AA239,'Ia 0.2'!$H$4:$H$76)</f>
        <v>#VALUE!</v>
      </c>
      <c r="J240" s="98">
        <v>19.749999999992099</v>
      </c>
      <c r="K240" t="e">
        <f ca="1">SUMPRODUCT($AA95:$AA239,'12 HR Ia 0.2'!$H$4:$H$148)</f>
        <v>#VALUE!</v>
      </c>
      <c r="L240" s="98">
        <v>19.749999999992099</v>
      </c>
      <c r="M240" t="e">
        <f ca="1">SUMPRODUCT($AA$2:AA239,'24 HR Ia 0.2'!$H$55:$H$292)</f>
        <v>#VALUE!</v>
      </c>
      <c r="N240" s="98">
        <v>19.749999999992099</v>
      </c>
      <c r="O240" t="e">
        <f ca="1">SUMPRODUCT($AA203:$AA239,'3 HR Ia 0.05'!$H$4:$H$40)</f>
        <v>#VALUE!</v>
      </c>
      <c r="P240" s="98">
        <v>19.749999999992099</v>
      </c>
      <c r="Q240" t="e">
        <f ca="1">SUMPRODUCT($AA167:$AA239,'Ia 0.05'!$H$4:$H$76)</f>
        <v>#VALUE!</v>
      </c>
      <c r="R240" s="98">
        <v>19.749999999992099</v>
      </c>
      <c r="S240" t="e">
        <f ca="1">SUMPRODUCT($AA95:$AA239,'12 HR Ia 0.05'!$H$4:$H$148)</f>
        <v>#VALUE!</v>
      </c>
      <c r="T240" s="98">
        <v>19.749999999992099</v>
      </c>
      <c r="U240" t="e">
        <f ca="1">SUMPRODUCT($AA$2:$AA239,'24 HR Ia 0.05'!$H$55:$H$292)</f>
        <v>#VALUE!</v>
      </c>
      <c r="V240" s="98">
        <v>19.749999999992099</v>
      </c>
      <c r="W240" t="e">
        <f>SUMPRODUCT($AA215:$AA239,'2 HR Ia 0.2'!$H$4:$H$28)</f>
        <v>#REF!</v>
      </c>
      <c r="X240" s="98">
        <v>19.749999999992099</v>
      </c>
      <c r="Y240" t="e">
        <f>SUMPRODUCT($AA215:$AA239,'2 HR Ia 0.05'!$H$4:$H$28)</f>
        <v>#REF!</v>
      </c>
      <c r="Z240" s="98">
        <v>19.916666666658699</v>
      </c>
      <c r="AA240">
        <f t="shared" si="9"/>
        <v>0</v>
      </c>
      <c r="AB240" t="e">
        <f t="shared" si="8"/>
        <v>#N/A</v>
      </c>
    </row>
    <row r="241" spans="6:28">
      <c r="F241" s="98">
        <v>19.833333333325399</v>
      </c>
      <c r="G241" t="e">
        <f ca="1">SUMPRODUCT($AA204:$AA240,'3 HR Ia 0.2'!$H$4:$H$40)</f>
        <v>#VALUE!</v>
      </c>
      <c r="H241" s="98">
        <v>19.833333333325399</v>
      </c>
      <c r="I241" t="e">
        <f ca="1">SUMPRODUCT($AA168:$AA240,'Ia 0.2'!$H$4:$H$76)</f>
        <v>#VALUE!</v>
      </c>
      <c r="J241" s="98">
        <v>19.833333333325399</v>
      </c>
      <c r="K241" t="e">
        <f ca="1">SUMPRODUCT($AA96:$AA240,'12 HR Ia 0.2'!$H$4:$H$148)</f>
        <v>#VALUE!</v>
      </c>
      <c r="L241" s="98">
        <v>19.833333333325399</v>
      </c>
      <c r="M241" t="e">
        <f ca="1">SUMPRODUCT($AA$2:AA240,'24 HR Ia 0.2'!$H$54:$H$292)</f>
        <v>#VALUE!</v>
      </c>
      <c r="N241" s="98">
        <v>19.833333333325399</v>
      </c>
      <c r="O241" t="e">
        <f ca="1">SUMPRODUCT($AA204:$AA240,'3 HR Ia 0.05'!$H$4:$H$40)</f>
        <v>#VALUE!</v>
      </c>
      <c r="P241" s="98">
        <v>19.833333333325399</v>
      </c>
      <c r="Q241" t="e">
        <f ca="1">SUMPRODUCT($AA168:$AA240,'Ia 0.05'!$H$4:$H$76)</f>
        <v>#VALUE!</v>
      </c>
      <c r="R241" s="98">
        <v>19.833333333325399</v>
      </c>
      <c r="S241" t="e">
        <f ca="1">SUMPRODUCT($AA96:$AA240,'12 HR Ia 0.05'!$H$4:$H$148)</f>
        <v>#VALUE!</v>
      </c>
      <c r="T241" s="98">
        <v>19.833333333325399</v>
      </c>
      <c r="U241" t="e">
        <f ca="1">SUMPRODUCT($AA$2:$AA240,'24 HR Ia 0.05'!$H$54:$H$292)</f>
        <v>#VALUE!</v>
      </c>
      <c r="V241" s="98">
        <v>19.833333333325399</v>
      </c>
      <c r="W241" t="e">
        <f>SUMPRODUCT($AA216:$AA240,'2 HR Ia 0.2'!$H$4:$H$28)</f>
        <v>#REF!</v>
      </c>
      <c r="X241" s="98">
        <v>19.833333333325399</v>
      </c>
      <c r="Y241" t="e">
        <f>SUMPRODUCT($AA216:$AA240,'2 HR Ia 0.05'!$H$4:$H$28)</f>
        <v>#REF!</v>
      </c>
      <c r="Z241" s="98">
        <v>19.999999999991999</v>
      </c>
      <c r="AA241">
        <f t="shared" si="9"/>
        <v>0</v>
      </c>
      <c r="AB241" t="e">
        <f t="shared" si="8"/>
        <v>#N/A</v>
      </c>
    </row>
    <row r="242" spans="6:28">
      <c r="F242" s="98">
        <v>19.916666666658699</v>
      </c>
      <c r="G242" t="e">
        <f ca="1">SUMPRODUCT($AA205:$AA241,'3 HR Ia 0.2'!$H$4:$H$40)</f>
        <v>#VALUE!</v>
      </c>
      <c r="H242" s="98">
        <v>19.916666666658699</v>
      </c>
      <c r="I242" t="e">
        <f ca="1">SUMPRODUCT($AA169:$AA241,'Ia 0.2'!$H$4:$H$76)</f>
        <v>#VALUE!</v>
      </c>
      <c r="J242" s="98">
        <v>19.916666666658699</v>
      </c>
      <c r="K242" t="e">
        <f ca="1">SUMPRODUCT($AA97:$AA241,'12 HR Ia 0.2'!$H$4:$H$148)</f>
        <v>#VALUE!</v>
      </c>
      <c r="L242" s="98">
        <v>19.916666666658699</v>
      </c>
      <c r="M242" t="e">
        <f ca="1">SUMPRODUCT($AA$2:AA241,'24 HR Ia 0.2'!$H$53:$H$292)</f>
        <v>#VALUE!</v>
      </c>
      <c r="N242" s="98">
        <v>19.916666666658699</v>
      </c>
      <c r="O242" t="e">
        <f ca="1">SUMPRODUCT($AA205:$AA241,'3 HR Ia 0.05'!$H$4:$H$40)</f>
        <v>#VALUE!</v>
      </c>
      <c r="P242" s="98">
        <v>19.916666666658699</v>
      </c>
      <c r="Q242" t="e">
        <f ca="1">SUMPRODUCT($AA169:$AA241,'Ia 0.05'!$H$4:$H$76)</f>
        <v>#VALUE!</v>
      </c>
      <c r="R242" s="98">
        <v>19.916666666658699</v>
      </c>
      <c r="S242" t="e">
        <f ca="1">SUMPRODUCT($AA97:$AA241,'12 HR Ia 0.05'!$H$4:$H$148)</f>
        <v>#VALUE!</v>
      </c>
      <c r="T242" s="98">
        <v>19.916666666658699</v>
      </c>
      <c r="U242" t="e">
        <f ca="1">SUMPRODUCT($AA$2:$AA241,'24 HR Ia 0.05'!$H$53:$H$292)</f>
        <v>#VALUE!</v>
      </c>
      <c r="V242" s="98">
        <v>19.916666666658699</v>
      </c>
      <c r="W242" t="e">
        <f>SUMPRODUCT($AA217:$AA241,'2 HR Ia 0.2'!$H$4:$H$28)</f>
        <v>#REF!</v>
      </c>
      <c r="X242" s="98">
        <v>19.916666666658699</v>
      </c>
      <c r="Y242" t="e">
        <f>SUMPRODUCT($AA217:$AA241,'2 HR Ia 0.05'!$H$4:$H$28)</f>
        <v>#REF!</v>
      </c>
      <c r="Z242" s="98">
        <v>20.083333333325299</v>
      </c>
      <c r="AA242">
        <f t="shared" si="9"/>
        <v>0</v>
      </c>
      <c r="AB242" t="e">
        <f t="shared" si="8"/>
        <v>#N/A</v>
      </c>
    </row>
    <row r="243" spans="6:28">
      <c r="F243" s="98">
        <v>19.999999999991999</v>
      </c>
      <c r="G243" t="e">
        <f ca="1">SUMPRODUCT($AA206:$AA242,'3 HR Ia 0.2'!$H$4:$H$40)</f>
        <v>#VALUE!</v>
      </c>
      <c r="H243" s="98">
        <v>19.999999999991999</v>
      </c>
      <c r="I243" t="e">
        <f ca="1">SUMPRODUCT($AA170:$AA242,'Ia 0.2'!$H$4:$H$76)</f>
        <v>#VALUE!</v>
      </c>
      <c r="J243" s="98">
        <v>19.999999999991999</v>
      </c>
      <c r="K243" t="e">
        <f ca="1">SUMPRODUCT($AA98:$AA242,'12 HR Ia 0.2'!$H$4:$H$148)</f>
        <v>#VALUE!</v>
      </c>
      <c r="L243" s="98">
        <v>19.999999999991999</v>
      </c>
      <c r="M243" t="e">
        <f ca="1">SUMPRODUCT($AA$2:AA242,'24 HR Ia 0.2'!$H$52:$H$292)</f>
        <v>#VALUE!</v>
      </c>
      <c r="N243" s="98">
        <v>19.999999999991999</v>
      </c>
      <c r="O243" t="e">
        <f ca="1">SUMPRODUCT($AA206:$AA242,'3 HR Ia 0.05'!$H$4:$H$40)</f>
        <v>#VALUE!</v>
      </c>
      <c r="P243" s="98">
        <v>19.999999999991999</v>
      </c>
      <c r="Q243" t="e">
        <f ca="1">SUMPRODUCT($AA170:$AA242,'Ia 0.05'!$H$4:$H$76)</f>
        <v>#VALUE!</v>
      </c>
      <c r="R243" s="98">
        <v>19.999999999991999</v>
      </c>
      <c r="S243" t="e">
        <f ca="1">SUMPRODUCT($AA98:$AA242,'12 HR Ia 0.05'!$H$4:$H$148)</f>
        <v>#VALUE!</v>
      </c>
      <c r="T243" s="98">
        <v>19.999999999991999</v>
      </c>
      <c r="U243" t="e">
        <f ca="1">SUMPRODUCT($AA$2:$AA242,'24 HR Ia 0.05'!$H$52:$H$292)</f>
        <v>#VALUE!</v>
      </c>
      <c r="V243" s="98">
        <v>19.999999999991999</v>
      </c>
      <c r="W243" t="e">
        <f>SUMPRODUCT($AA218:$AA242,'2 HR Ia 0.2'!$H$4:$H$28)</f>
        <v>#REF!</v>
      </c>
      <c r="X243" s="98">
        <v>19.999999999991999</v>
      </c>
      <c r="Y243" t="e">
        <f>SUMPRODUCT($AA218:$AA242,'2 HR Ia 0.05'!$H$4:$H$28)</f>
        <v>#REF!</v>
      </c>
      <c r="Z243" s="98">
        <v>20.1666666666586</v>
      </c>
      <c r="AA243">
        <f t="shared" si="9"/>
        <v>0</v>
      </c>
      <c r="AB243" t="e">
        <f t="shared" si="8"/>
        <v>#N/A</v>
      </c>
    </row>
    <row r="244" spans="6:28">
      <c r="F244" s="98">
        <v>20.083333333325299</v>
      </c>
      <c r="G244" t="e">
        <f ca="1">SUMPRODUCT($AA207:$AA243,'3 HR Ia 0.2'!$H$4:$H$40)</f>
        <v>#VALUE!</v>
      </c>
      <c r="H244" s="98">
        <v>20.083333333325299</v>
      </c>
      <c r="I244" t="e">
        <f ca="1">SUMPRODUCT($AA171:$AA243,'Ia 0.2'!$H$4:$H$76)</f>
        <v>#VALUE!</v>
      </c>
      <c r="J244" s="98">
        <v>20.083333333325299</v>
      </c>
      <c r="K244" t="e">
        <f ca="1">SUMPRODUCT($AA99:$AA243,'12 HR Ia 0.2'!$H$4:$H$148)</f>
        <v>#VALUE!</v>
      </c>
      <c r="L244" s="98">
        <v>20.083333333325299</v>
      </c>
      <c r="M244" t="e">
        <f ca="1">SUMPRODUCT($AA$2:AA243,'24 HR Ia 0.2'!$H$51:$H$292)</f>
        <v>#VALUE!</v>
      </c>
      <c r="N244" s="98">
        <v>20.083333333325299</v>
      </c>
      <c r="O244" t="e">
        <f ca="1">SUMPRODUCT($AA207:$AA243,'3 HR Ia 0.05'!$H$4:$H$40)</f>
        <v>#VALUE!</v>
      </c>
      <c r="P244" s="98">
        <v>20.083333333325299</v>
      </c>
      <c r="Q244" t="e">
        <f ca="1">SUMPRODUCT($AA171:$AA243,'Ia 0.05'!$H$4:$H$76)</f>
        <v>#VALUE!</v>
      </c>
      <c r="R244" s="98">
        <v>20.083333333325299</v>
      </c>
      <c r="S244" t="e">
        <f ca="1">SUMPRODUCT($AA99:$AA243,'12 HR Ia 0.05'!$H$4:$H$148)</f>
        <v>#VALUE!</v>
      </c>
      <c r="T244" s="98">
        <v>20.083333333325299</v>
      </c>
      <c r="U244" t="e">
        <f ca="1">SUMPRODUCT($AA$2:$AA243,'24 HR Ia 0.05'!$H$51:$H$292)</f>
        <v>#VALUE!</v>
      </c>
      <c r="V244" s="98">
        <v>20.083333333325299</v>
      </c>
      <c r="W244" t="e">
        <f>SUMPRODUCT($AA219:$AA243,'2 HR Ia 0.2'!$H$4:$H$28)</f>
        <v>#REF!</v>
      </c>
      <c r="X244" s="98">
        <v>20.083333333325299</v>
      </c>
      <c r="Y244" t="e">
        <f>SUMPRODUCT($AA219:$AA243,'2 HR Ia 0.05'!$H$4:$H$28)</f>
        <v>#REF!</v>
      </c>
      <c r="Z244" s="98">
        <v>20.2499999999919</v>
      </c>
      <c r="AA244">
        <f t="shared" si="9"/>
        <v>0</v>
      </c>
      <c r="AB244" t="e">
        <f t="shared" si="8"/>
        <v>#N/A</v>
      </c>
    </row>
    <row r="245" spans="6:28">
      <c r="F245" s="98">
        <v>20.1666666666586</v>
      </c>
      <c r="G245" t="e">
        <f ca="1">SUMPRODUCT($AA208:$AA244,'3 HR Ia 0.2'!$H$4:$H$40)</f>
        <v>#VALUE!</v>
      </c>
      <c r="H245" s="98">
        <v>20.1666666666586</v>
      </c>
      <c r="I245" t="e">
        <f ca="1">SUMPRODUCT($AA172:$AA244,'Ia 0.2'!$H$4:$H$76)</f>
        <v>#VALUE!</v>
      </c>
      <c r="J245" s="98">
        <v>20.1666666666586</v>
      </c>
      <c r="K245" t="e">
        <f ca="1">SUMPRODUCT($AA100:$AA244,'12 HR Ia 0.2'!$H$4:$H$148)</f>
        <v>#VALUE!</v>
      </c>
      <c r="L245" s="98">
        <v>20.1666666666586</v>
      </c>
      <c r="M245" t="e">
        <f ca="1">SUMPRODUCT($AA$2:AA244,'24 HR Ia 0.2'!$H$50:$H$292)</f>
        <v>#VALUE!</v>
      </c>
      <c r="N245" s="98">
        <v>20.1666666666586</v>
      </c>
      <c r="O245" t="e">
        <f ca="1">SUMPRODUCT($AA208:$AA244,'3 HR Ia 0.05'!$H$4:$H$40)</f>
        <v>#VALUE!</v>
      </c>
      <c r="P245" s="98">
        <v>20.1666666666586</v>
      </c>
      <c r="Q245" t="e">
        <f ca="1">SUMPRODUCT($AA172:$AA244,'Ia 0.05'!$H$4:$H$76)</f>
        <v>#VALUE!</v>
      </c>
      <c r="R245" s="98">
        <v>20.1666666666586</v>
      </c>
      <c r="S245" t="e">
        <f ca="1">SUMPRODUCT($AA100:$AA244,'12 HR Ia 0.05'!$H$4:$H$148)</f>
        <v>#VALUE!</v>
      </c>
      <c r="T245" s="98">
        <v>20.1666666666586</v>
      </c>
      <c r="U245" t="e">
        <f ca="1">SUMPRODUCT($AA$2:$AA244,'24 HR Ia 0.05'!$H$50:$H$292)</f>
        <v>#VALUE!</v>
      </c>
      <c r="V245" s="98">
        <v>20.1666666666586</v>
      </c>
      <c r="W245" t="e">
        <f>SUMPRODUCT($AA220:$AA244,'2 HR Ia 0.2'!$H$4:$H$28)</f>
        <v>#REF!</v>
      </c>
      <c r="X245" s="98">
        <v>20.1666666666586</v>
      </c>
      <c r="Y245" t="e">
        <f>SUMPRODUCT($AA220:$AA244,'2 HR Ia 0.05'!$H$4:$H$28)</f>
        <v>#REF!</v>
      </c>
      <c r="Z245" s="98">
        <v>20.3333333333252</v>
      </c>
      <c r="AA245">
        <f t="shared" si="9"/>
        <v>0</v>
      </c>
      <c r="AB245" t="e">
        <f t="shared" si="8"/>
        <v>#N/A</v>
      </c>
    </row>
    <row r="246" spans="6:28">
      <c r="F246" s="98">
        <v>20.2499999999919</v>
      </c>
      <c r="G246" t="e">
        <f ca="1">SUMPRODUCT($AA209:$AA245,'3 HR Ia 0.2'!$H$4:$H$40)</f>
        <v>#VALUE!</v>
      </c>
      <c r="H246" s="98">
        <v>20.2499999999919</v>
      </c>
      <c r="I246" t="e">
        <f ca="1">SUMPRODUCT($AA173:$AA245,'Ia 0.2'!$H$4:$H$76)</f>
        <v>#VALUE!</v>
      </c>
      <c r="J246" s="98">
        <v>20.2499999999919</v>
      </c>
      <c r="K246" t="e">
        <f ca="1">SUMPRODUCT($AA101:$AA245,'12 HR Ia 0.2'!$H$4:$H$148)</f>
        <v>#VALUE!</v>
      </c>
      <c r="L246" s="98">
        <v>20.2499999999919</v>
      </c>
      <c r="M246" t="e">
        <f ca="1">SUMPRODUCT($AA$2:AA245,'24 HR Ia 0.2'!$H$49:$H$292)</f>
        <v>#VALUE!</v>
      </c>
      <c r="N246" s="98">
        <v>20.2499999999919</v>
      </c>
      <c r="O246" t="e">
        <f ca="1">SUMPRODUCT($AA209:$AA245,'3 HR Ia 0.05'!$H$4:$H$40)</f>
        <v>#VALUE!</v>
      </c>
      <c r="P246" s="98">
        <v>20.2499999999919</v>
      </c>
      <c r="Q246" t="e">
        <f ca="1">SUMPRODUCT($AA173:$AA245,'Ia 0.05'!$H$4:$H$76)</f>
        <v>#VALUE!</v>
      </c>
      <c r="R246" s="98">
        <v>20.2499999999919</v>
      </c>
      <c r="S246" t="e">
        <f ca="1">SUMPRODUCT($AA101:$AA245,'12 HR Ia 0.05'!$H$4:$H$148)</f>
        <v>#VALUE!</v>
      </c>
      <c r="T246" s="98">
        <v>20.2499999999919</v>
      </c>
      <c r="U246" t="e">
        <f ca="1">SUMPRODUCT($AA$2:$AA245,'24 HR Ia 0.05'!$H$49:$H$292)</f>
        <v>#VALUE!</v>
      </c>
      <c r="V246" s="98">
        <v>20.2499999999919</v>
      </c>
      <c r="W246" t="e">
        <f>SUMPRODUCT($AA221:$AA245,'2 HR Ia 0.2'!$H$4:$H$28)</f>
        <v>#REF!</v>
      </c>
      <c r="X246" s="98">
        <v>20.2499999999919</v>
      </c>
      <c r="Y246" t="e">
        <f>SUMPRODUCT($AA221:$AA245,'2 HR Ia 0.05'!$H$4:$H$28)</f>
        <v>#REF!</v>
      </c>
      <c r="Z246" s="98">
        <v>20.4166666666585</v>
      </c>
      <c r="AA246">
        <f t="shared" si="9"/>
        <v>0</v>
      </c>
      <c r="AB246" t="e">
        <f t="shared" si="8"/>
        <v>#N/A</v>
      </c>
    </row>
    <row r="247" spans="6:28">
      <c r="F247" s="98">
        <v>20.3333333333252</v>
      </c>
      <c r="G247" t="e">
        <f ca="1">SUMPRODUCT($AA210:$AA246,'3 HR Ia 0.2'!$H$4:$H$40)</f>
        <v>#VALUE!</v>
      </c>
      <c r="H247" s="98">
        <v>20.3333333333252</v>
      </c>
      <c r="I247" t="e">
        <f ca="1">SUMPRODUCT($AA174:$AA246,'Ia 0.2'!$H$4:$H$76)</f>
        <v>#VALUE!</v>
      </c>
      <c r="J247" s="98">
        <v>20.3333333333252</v>
      </c>
      <c r="K247" t="e">
        <f ca="1">SUMPRODUCT($AA102:$AA246,'12 HR Ia 0.2'!$H$4:$H$148)</f>
        <v>#VALUE!</v>
      </c>
      <c r="L247" s="98">
        <v>20.3333333333252</v>
      </c>
      <c r="M247" t="e">
        <f ca="1">SUMPRODUCT($AA$2:AA246,'24 HR Ia 0.2'!$H$48:$H$292)</f>
        <v>#VALUE!</v>
      </c>
      <c r="N247" s="98">
        <v>20.3333333333252</v>
      </c>
      <c r="O247" t="e">
        <f ca="1">SUMPRODUCT($AA210:$AA246,'3 HR Ia 0.05'!$H$4:$H$40)</f>
        <v>#VALUE!</v>
      </c>
      <c r="P247" s="98">
        <v>20.3333333333252</v>
      </c>
      <c r="Q247" t="e">
        <f ca="1">SUMPRODUCT($AA174:$AA246,'Ia 0.05'!$H$4:$H$76)</f>
        <v>#VALUE!</v>
      </c>
      <c r="R247" s="98">
        <v>20.3333333333252</v>
      </c>
      <c r="S247" t="e">
        <f ca="1">SUMPRODUCT($AA102:$AA246,'12 HR Ia 0.05'!$H$4:$H$148)</f>
        <v>#VALUE!</v>
      </c>
      <c r="T247" s="98">
        <v>20.3333333333252</v>
      </c>
      <c r="U247" t="e">
        <f ca="1">SUMPRODUCT($AA$2:$AA246,'24 HR Ia 0.05'!$H$48:$H$292)</f>
        <v>#VALUE!</v>
      </c>
      <c r="V247" s="98">
        <v>20.3333333333252</v>
      </c>
      <c r="W247" t="e">
        <f>SUMPRODUCT($AA222:$AA246,'2 HR Ia 0.2'!$H$4:$H$28)</f>
        <v>#REF!</v>
      </c>
      <c r="X247" s="98">
        <v>20.3333333333252</v>
      </c>
      <c r="Y247" t="e">
        <f>SUMPRODUCT($AA222:$AA246,'2 HR Ia 0.05'!$H$4:$H$28)</f>
        <v>#REF!</v>
      </c>
      <c r="Z247" s="98">
        <v>20.4999999999918</v>
      </c>
      <c r="AA247">
        <f t="shared" si="9"/>
        <v>0</v>
      </c>
      <c r="AB247" t="e">
        <f t="shared" si="8"/>
        <v>#N/A</v>
      </c>
    </row>
    <row r="248" spans="6:28">
      <c r="F248" s="98">
        <v>20.4166666666585</v>
      </c>
      <c r="G248" t="e">
        <f ca="1">SUMPRODUCT($AA211:$AA247,'3 HR Ia 0.2'!$H$4:$H$40)</f>
        <v>#VALUE!</v>
      </c>
      <c r="H248" s="98">
        <v>20.4166666666585</v>
      </c>
      <c r="I248" t="e">
        <f ca="1">SUMPRODUCT($AA175:$AA247,'Ia 0.2'!$H$4:$H$76)</f>
        <v>#VALUE!</v>
      </c>
      <c r="J248" s="98">
        <v>20.4166666666585</v>
      </c>
      <c r="K248" t="e">
        <f ca="1">SUMPRODUCT($AA103:$AA247,'12 HR Ia 0.2'!$H$4:$H$148)</f>
        <v>#VALUE!</v>
      </c>
      <c r="L248" s="98">
        <v>20.4166666666585</v>
      </c>
      <c r="M248" t="e">
        <f ca="1">SUMPRODUCT($AA$2:AA247,'24 HR Ia 0.2'!$H$47:$H$292)</f>
        <v>#VALUE!</v>
      </c>
      <c r="N248" s="98">
        <v>20.4166666666585</v>
      </c>
      <c r="O248" t="e">
        <f ca="1">SUMPRODUCT($AA211:$AA247,'3 HR Ia 0.05'!$H$4:$H$40)</f>
        <v>#VALUE!</v>
      </c>
      <c r="P248" s="98">
        <v>20.4166666666585</v>
      </c>
      <c r="Q248" t="e">
        <f ca="1">SUMPRODUCT($AA175:$AA247,'Ia 0.05'!$H$4:$H$76)</f>
        <v>#VALUE!</v>
      </c>
      <c r="R248" s="98">
        <v>20.4166666666585</v>
      </c>
      <c r="S248" t="e">
        <f ca="1">SUMPRODUCT($AA103:$AA247,'12 HR Ia 0.05'!$H$4:$H$148)</f>
        <v>#VALUE!</v>
      </c>
      <c r="T248" s="98">
        <v>20.4166666666585</v>
      </c>
      <c r="U248" t="e">
        <f ca="1">SUMPRODUCT($AA$2:$AA247,'24 HR Ia 0.05'!$H$47:$H$292)</f>
        <v>#VALUE!</v>
      </c>
      <c r="V248" s="98">
        <v>20.4166666666585</v>
      </c>
      <c r="W248" t="e">
        <f>SUMPRODUCT($AA223:$AA247,'2 HR Ia 0.2'!$H$4:$H$28)</f>
        <v>#REF!</v>
      </c>
      <c r="X248" s="98">
        <v>20.4166666666585</v>
      </c>
      <c r="Y248" t="e">
        <f>SUMPRODUCT($AA223:$AA247,'2 HR Ia 0.05'!$H$4:$H$28)</f>
        <v>#REF!</v>
      </c>
      <c r="Z248" s="98">
        <v>20.583333333325101</v>
      </c>
      <c r="AA248">
        <f t="shared" si="9"/>
        <v>0</v>
      </c>
      <c r="AB248" t="e">
        <f t="shared" si="8"/>
        <v>#N/A</v>
      </c>
    </row>
    <row r="249" spans="6:28">
      <c r="F249" s="98">
        <v>20.4999999999918</v>
      </c>
      <c r="G249" t="e">
        <f ca="1">SUMPRODUCT($AA212:$AA248,'3 HR Ia 0.2'!$H$4:$H$40)</f>
        <v>#VALUE!</v>
      </c>
      <c r="H249" s="98">
        <v>20.4999999999918</v>
      </c>
      <c r="I249" t="e">
        <f ca="1">SUMPRODUCT($AA176:$AA248,'Ia 0.2'!$H$4:$H$76)</f>
        <v>#VALUE!</v>
      </c>
      <c r="J249" s="98">
        <v>20.4999999999918</v>
      </c>
      <c r="K249" t="e">
        <f ca="1">SUMPRODUCT($AA104:$AA248,'12 HR Ia 0.2'!$H$4:$H$148)</f>
        <v>#VALUE!</v>
      </c>
      <c r="L249" s="98">
        <v>20.4999999999918</v>
      </c>
      <c r="M249" t="e">
        <f ca="1">SUMPRODUCT($AA$2:AA248,'24 HR Ia 0.2'!$H$46:$H$292)</f>
        <v>#VALUE!</v>
      </c>
      <c r="N249" s="98">
        <v>20.4999999999918</v>
      </c>
      <c r="O249" t="e">
        <f ca="1">SUMPRODUCT($AA212:$AA248,'3 HR Ia 0.05'!$H$4:$H$40)</f>
        <v>#VALUE!</v>
      </c>
      <c r="P249" s="98">
        <v>20.4999999999918</v>
      </c>
      <c r="Q249" t="e">
        <f ca="1">SUMPRODUCT($AA176:$AA248,'Ia 0.05'!$H$4:$H$76)</f>
        <v>#VALUE!</v>
      </c>
      <c r="R249" s="98">
        <v>20.4999999999918</v>
      </c>
      <c r="S249" t="e">
        <f ca="1">SUMPRODUCT($AA104:$AA248,'12 HR Ia 0.05'!$H$4:$H$148)</f>
        <v>#VALUE!</v>
      </c>
      <c r="T249" s="98">
        <v>20.4999999999918</v>
      </c>
      <c r="U249" t="e">
        <f ca="1">SUMPRODUCT($AA$2:$AA248,'24 HR Ia 0.05'!$H$46:$H$292)</f>
        <v>#VALUE!</v>
      </c>
      <c r="V249" s="98">
        <v>20.4999999999918</v>
      </c>
      <c r="W249" t="e">
        <f>SUMPRODUCT($AA224:$AA248,'2 HR Ia 0.2'!$H$4:$H$28)</f>
        <v>#REF!</v>
      </c>
      <c r="X249" s="98">
        <v>20.4999999999918</v>
      </c>
      <c r="Y249" t="e">
        <f>SUMPRODUCT($AA224:$AA248,'2 HR Ia 0.05'!$H$4:$H$28)</f>
        <v>#REF!</v>
      </c>
      <c r="Z249" s="98">
        <v>20.666666666658401</v>
      </c>
      <c r="AA249">
        <f t="shared" si="9"/>
        <v>0</v>
      </c>
      <c r="AB249" t="e">
        <f t="shared" si="8"/>
        <v>#N/A</v>
      </c>
    </row>
    <row r="250" spans="6:28">
      <c r="F250" s="98">
        <v>20.583333333325101</v>
      </c>
      <c r="G250" t="e">
        <f ca="1">SUMPRODUCT($AA213:$AA249,'3 HR Ia 0.2'!$H$4:$H$40)</f>
        <v>#VALUE!</v>
      </c>
      <c r="H250" s="98">
        <v>20.583333333325101</v>
      </c>
      <c r="I250" t="e">
        <f ca="1">SUMPRODUCT($AA177:$AA249,'Ia 0.2'!$H$4:$H$76)</f>
        <v>#VALUE!</v>
      </c>
      <c r="J250" s="98">
        <v>20.583333333325101</v>
      </c>
      <c r="K250" t="e">
        <f ca="1">SUMPRODUCT($AA105:$AA249,'12 HR Ia 0.2'!$H$4:$H$148)</f>
        <v>#VALUE!</v>
      </c>
      <c r="L250" s="98">
        <v>20.583333333325101</v>
      </c>
      <c r="M250" t="e">
        <f ca="1">SUMPRODUCT($AA$2:AA249,'24 HR Ia 0.2'!$H$45:$H$292)</f>
        <v>#VALUE!</v>
      </c>
      <c r="N250" s="98">
        <v>20.583333333325101</v>
      </c>
      <c r="O250" t="e">
        <f ca="1">SUMPRODUCT($AA213:$AA249,'3 HR Ia 0.05'!$H$4:$H$40)</f>
        <v>#VALUE!</v>
      </c>
      <c r="P250" s="98">
        <v>20.583333333325101</v>
      </c>
      <c r="Q250" t="e">
        <f ca="1">SUMPRODUCT($AA177:$AA249,'Ia 0.05'!$H$4:$H$76)</f>
        <v>#VALUE!</v>
      </c>
      <c r="R250" s="98">
        <v>20.583333333325101</v>
      </c>
      <c r="S250" t="e">
        <f ca="1">SUMPRODUCT($AA105:$AA249,'12 HR Ia 0.05'!$H$4:$H$148)</f>
        <v>#VALUE!</v>
      </c>
      <c r="T250" s="98">
        <v>20.583333333325101</v>
      </c>
      <c r="U250" t="e">
        <f ca="1">SUMPRODUCT($AA$2:$AA249,'24 HR Ia 0.05'!$H$45:$H$292)</f>
        <v>#VALUE!</v>
      </c>
      <c r="V250" s="98">
        <v>20.583333333325101</v>
      </c>
      <c r="W250" t="e">
        <f>SUMPRODUCT($AA225:$AA249,'2 HR Ia 0.2'!$H$4:$H$28)</f>
        <v>#REF!</v>
      </c>
      <c r="X250" s="98">
        <v>20.583333333325101</v>
      </c>
      <c r="Y250" t="e">
        <f>SUMPRODUCT($AA225:$AA249,'2 HR Ia 0.05'!$H$4:$H$28)</f>
        <v>#REF!</v>
      </c>
      <c r="Z250" s="98">
        <v>20.749999999991701</v>
      </c>
      <c r="AA250">
        <f t="shared" si="9"/>
        <v>0</v>
      </c>
      <c r="AB250" t="e">
        <f t="shared" si="8"/>
        <v>#N/A</v>
      </c>
    </row>
    <row r="251" spans="6:28">
      <c r="F251" s="98">
        <v>20.666666666658401</v>
      </c>
      <c r="G251" t="e">
        <f ca="1">SUMPRODUCT($AA214:$AA250,'3 HR Ia 0.2'!$H$4:$H$40)</f>
        <v>#VALUE!</v>
      </c>
      <c r="H251" s="98">
        <v>20.666666666658401</v>
      </c>
      <c r="I251" t="e">
        <f ca="1">SUMPRODUCT($AA178:$AA250,'Ia 0.2'!$H$4:$H$76)</f>
        <v>#VALUE!</v>
      </c>
      <c r="J251" s="98">
        <v>20.666666666658401</v>
      </c>
      <c r="K251" t="e">
        <f ca="1">SUMPRODUCT($AA106:$AA250,'12 HR Ia 0.2'!$H$4:$H$148)</f>
        <v>#VALUE!</v>
      </c>
      <c r="L251" s="98">
        <v>20.666666666658401</v>
      </c>
      <c r="M251" t="e">
        <f ca="1">SUMPRODUCT($AA$2:AA250,'24 HR Ia 0.2'!$H$44:$H$292)</f>
        <v>#VALUE!</v>
      </c>
      <c r="N251" s="98">
        <v>20.666666666658401</v>
      </c>
      <c r="O251" t="e">
        <f ca="1">SUMPRODUCT($AA214:$AA250,'3 HR Ia 0.05'!$H$4:$H$40)</f>
        <v>#VALUE!</v>
      </c>
      <c r="P251" s="98">
        <v>20.666666666658401</v>
      </c>
      <c r="Q251" t="e">
        <f ca="1">SUMPRODUCT($AA178:$AA250,'Ia 0.05'!$H$4:$H$76)</f>
        <v>#VALUE!</v>
      </c>
      <c r="R251" s="98">
        <v>20.666666666658401</v>
      </c>
      <c r="S251" t="e">
        <f ca="1">SUMPRODUCT($AA106:$AA250,'12 HR Ia 0.05'!$H$4:$H$148)</f>
        <v>#VALUE!</v>
      </c>
      <c r="T251" s="98">
        <v>20.666666666658401</v>
      </c>
      <c r="U251" t="e">
        <f ca="1">SUMPRODUCT($AA$2:$AA250,'24 HR Ia 0.05'!$H$44:$H$292)</f>
        <v>#VALUE!</v>
      </c>
      <c r="V251" s="98">
        <v>20.666666666658401</v>
      </c>
      <c r="W251" t="e">
        <f>SUMPRODUCT($AA226:$AA250,'2 HR Ia 0.2'!$H$4:$H$28)</f>
        <v>#REF!</v>
      </c>
      <c r="X251" s="98">
        <v>20.666666666658401</v>
      </c>
      <c r="Y251" t="e">
        <f>SUMPRODUCT($AA226:$AA250,'2 HR Ia 0.05'!$H$4:$H$28)</f>
        <v>#REF!</v>
      </c>
      <c r="Z251" s="98">
        <v>20.833333333325001</v>
      </c>
      <c r="AA251">
        <f t="shared" si="9"/>
        <v>0</v>
      </c>
      <c r="AB251" t="e">
        <f t="shared" si="8"/>
        <v>#N/A</v>
      </c>
    </row>
    <row r="252" spans="6:28">
      <c r="F252" s="98">
        <v>20.749999999991701</v>
      </c>
      <c r="G252" t="e">
        <f ca="1">SUMPRODUCT($AA215:$AA251,'3 HR Ia 0.2'!$H$4:$H$40)</f>
        <v>#VALUE!</v>
      </c>
      <c r="H252" s="98">
        <v>20.749999999991701</v>
      </c>
      <c r="I252" t="e">
        <f ca="1">SUMPRODUCT($AA179:$AA251,'Ia 0.2'!$H$4:$H$76)</f>
        <v>#VALUE!</v>
      </c>
      <c r="J252" s="98">
        <v>20.749999999991701</v>
      </c>
      <c r="K252" t="e">
        <f ca="1">SUMPRODUCT($AA107:$AA251,'12 HR Ia 0.2'!$H$4:$H$148)</f>
        <v>#VALUE!</v>
      </c>
      <c r="L252" s="98">
        <v>20.749999999991701</v>
      </c>
      <c r="M252" t="e">
        <f ca="1">SUMPRODUCT($AA$2:AA251,'24 HR Ia 0.2'!$H$43:$H$292)</f>
        <v>#VALUE!</v>
      </c>
      <c r="N252" s="98">
        <v>20.749999999991701</v>
      </c>
      <c r="O252" t="e">
        <f ca="1">SUMPRODUCT($AA215:$AA251,'3 HR Ia 0.05'!$H$4:$H$40)</f>
        <v>#VALUE!</v>
      </c>
      <c r="P252" s="98">
        <v>20.749999999991701</v>
      </c>
      <c r="Q252" t="e">
        <f ca="1">SUMPRODUCT($AA179:$AA251,'Ia 0.05'!$H$4:$H$76)</f>
        <v>#VALUE!</v>
      </c>
      <c r="R252" s="98">
        <v>20.749999999991701</v>
      </c>
      <c r="S252" t="e">
        <f ca="1">SUMPRODUCT($AA107:$AA251,'12 HR Ia 0.05'!$H$4:$H$148)</f>
        <v>#VALUE!</v>
      </c>
      <c r="T252" s="98">
        <v>20.749999999991701</v>
      </c>
      <c r="U252" t="e">
        <f ca="1">SUMPRODUCT($AA$2:$AA251,'24 HR Ia 0.05'!$H$43:$H$292)</f>
        <v>#VALUE!</v>
      </c>
      <c r="V252" s="98">
        <v>20.749999999991701</v>
      </c>
      <c r="W252" t="e">
        <f>SUMPRODUCT($AA227:$AA251,'2 HR Ia 0.2'!$H$4:$H$28)</f>
        <v>#REF!</v>
      </c>
      <c r="X252" s="98">
        <v>20.749999999991701</v>
      </c>
      <c r="Y252" t="e">
        <f>SUMPRODUCT($AA227:$AA251,'2 HR Ia 0.05'!$H$4:$H$28)</f>
        <v>#REF!</v>
      </c>
      <c r="Z252" s="98">
        <v>20.916666666658301</v>
      </c>
      <c r="AA252">
        <f t="shared" si="9"/>
        <v>0</v>
      </c>
      <c r="AB252" t="e">
        <f t="shared" si="8"/>
        <v>#N/A</v>
      </c>
    </row>
    <row r="253" spans="6:28">
      <c r="F253" s="98">
        <v>20.833333333325001</v>
      </c>
      <c r="G253" t="e">
        <f ca="1">SUMPRODUCT($AA216:$AA252,'3 HR Ia 0.2'!$H$4:$H$40)</f>
        <v>#VALUE!</v>
      </c>
      <c r="H253" s="98">
        <v>20.833333333325001</v>
      </c>
      <c r="I253" t="e">
        <f ca="1">SUMPRODUCT($AA180:$AA252,'Ia 0.2'!$H$4:$H$76)</f>
        <v>#VALUE!</v>
      </c>
      <c r="J253" s="98">
        <v>20.833333333325001</v>
      </c>
      <c r="K253" t="e">
        <f ca="1">SUMPRODUCT($AA108:$AA252,'12 HR Ia 0.2'!$H$4:$H$148)</f>
        <v>#VALUE!</v>
      </c>
      <c r="L253" s="98">
        <v>20.833333333325001</v>
      </c>
      <c r="M253" t="e">
        <f ca="1">SUMPRODUCT($AA$2:AA252,'24 HR Ia 0.2'!$H$42:$H$292)</f>
        <v>#VALUE!</v>
      </c>
      <c r="N253" s="98">
        <v>20.833333333325001</v>
      </c>
      <c r="O253" t="e">
        <f ca="1">SUMPRODUCT($AA216:$AA252,'3 HR Ia 0.05'!$H$4:$H$40)</f>
        <v>#VALUE!</v>
      </c>
      <c r="P253" s="98">
        <v>20.833333333325001</v>
      </c>
      <c r="Q253" t="e">
        <f ca="1">SUMPRODUCT($AA180:$AA252,'Ia 0.05'!$H$4:$H$76)</f>
        <v>#VALUE!</v>
      </c>
      <c r="R253" s="98">
        <v>20.833333333325001</v>
      </c>
      <c r="S253" t="e">
        <f ca="1">SUMPRODUCT($AA108:$AA252,'12 HR Ia 0.05'!$H$4:$H$148)</f>
        <v>#VALUE!</v>
      </c>
      <c r="T253" s="98">
        <v>20.833333333325001</v>
      </c>
      <c r="U253" t="e">
        <f ca="1">SUMPRODUCT($AA$2:$AA252,'24 HR Ia 0.05'!$H$42:$H$292)</f>
        <v>#VALUE!</v>
      </c>
      <c r="V253" s="98">
        <v>20.833333333325001</v>
      </c>
      <c r="W253" t="e">
        <f>SUMPRODUCT($AA228:$AA252,'2 HR Ia 0.2'!$H$4:$H$28)</f>
        <v>#REF!</v>
      </c>
      <c r="X253" s="98">
        <v>20.833333333325001</v>
      </c>
      <c r="Y253" t="e">
        <f>SUMPRODUCT($AA228:$AA252,'2 HR Ia 0.05'!$H$4:$H$28)</f>
        <v>#REF!</v>
      </c>
      <c r="Z253" s="98">
        <v>20.999999999991601</v>
      </c>
      <c r="AA253">
        <f t="shared" si="9"/>
        <v>0</v>
      </c>
      <c r="AB253" t="e">
        <f t="shared" si="8"/>
        <v>#N/A</v>
      </c>
    </row>
    <row r="254" spans="6:28">
      <c r="F254" s="98">
        <v>20.916666666658301</v>
      </c>
      <c r="G254" t="e">
        <f ca="1">SUMPRODUCT($AA217:$AA253,'3 HR Ia 0.2'!$H$4:$H$40)</f>
        <v>#VALUE!</v>
      </c>
      <c r="H254" s="98">
        <v>20.916666666658301</v>
      </c>
      <c r="I254" t="e">
        <f ca="1">SUMPRODUCT($AA181:$AA253,'Ia 0.2'!$H$4:$H$76)</f>
        <v>#VALUE!</v>
      </c>
      <c r="J254" s="98">
        <v>20.916666666658301</v>
      </c>
      <c r="K254" t="e">
        <f ca="1">SUMPRODUCT($AA109:$AA253,'12 HR Ia 0.2'!$H$4:$H$148)</f>
        <v>#VALUE!</v>
      </c>
      <c r="L254" s="98">
        <v>20.916666666658301</v>
      </c>
      <c r="M254" t="e">
        <f ca="1">SUMPRODUCT($AA$2:AA253,'24 HR Ia 0.2'!$H$41:$H$292)</f>
        <v>#VALUE!</v>
      </c>
      <c r="N254" s="98">
        <v>20.916666666658301</v>
      </c>
      <c r="O254" t="e">
        <f ca="1">SUMPRODUCT($AA217:$AA253,'3 HR Ia 0.05'!$H$4:$H$40)</f>
        <v>#VALUE!</v>
      </c>
      <c r="P254" s="98">
        <v>20.916666666658301</v>
      </c>
      <c r="Q254" t="e">
        <f ca="1">SUMPRODUCT($AA181:$AA253,'Ia 0.05'!$H$4:$H$76)</f>
        <v>#VALUE!</v>
      </c>
      <c r="R254" s="98">
        <v>20.916666666658301</v>
      </c>
      <c r="S254" t="e">
        <f ca="1">SUMPRODUCT($AA109:$AA253,'12 HR Ia 0.05'!$H$4:$H$148)</f>
        <v>#VALUE!</v>
      </c>
      <c r="T254" s="98">
        <v>20.916666666658301</v>
      </c>
      <c r="U254" t="e">
        <f ca="1">SUMPRODUCT($AA$2:$AA253,'24 HR Ia 0.05'!$H$41:$H$292)</f>
        <v>#VALUE!</v>
      </c>
      <c r="V254" s="98">
        <v>20.916666666658301</v>
      </c>
      <c r="W254" t="e">
        <f>SUMPRODUCT($AA229:$AA253,'2 HR Ia 0.2'!$H$4:$H$28)</f>
        <v>#REF!</v>
      </c>
      <c r="X254" s="98">
        <v>20.916666666658301</v>
      </c>
      <c r="Y254" t="e">
        <f>SUMPRODUCT($AA229:$AA253,'2 HR Ia 0.05'!$H$4:$H$28)</f>
        <v>#REF!</v>
      </c>
      <c r="Z254" s="98">
        <v>21.083333333324902</v>
      </c>
      <c r="AA254">
        <f t="shared" si="9"/>
        <v>0</v>
      </c>
      <c r="AB254" t="e">
        <f t="shared" si="8"/>
        <v>#N/A</v>
      </c>
    </row>
    <row r="255" spans="6:28">
      <c r="F255" s="98">
        <v>20.999999999991601</v>
      </c>
      <c r="G255" t="e">
        <f ca="1">SUMPRODUCT($AA218:$AA254,'3 HR Ia 0.2'!$H$4:$H$40)</f>
        <v>#VALUE!</v>
      </c>
      <c r="H255" s="98">
        <v>20.999999999991601</v>
      </c>
      <c r="I255" t="e">
        <f ca="1">SUMPRODUCT($AA182:$AA254,'Ia 0.2'!$H$4:$H$76)</f>
        <v>#VALUE!</v>
      </c>
      <c r="J255" s="98">
        <v>20.999999999991601</v>
      </c>
      <c r="K255" t="e">
        <f ca="1">SUMPRODUCT($AA110:$AA254,'12 HR Ia 0.2'!$H$4:$H$148)</f>
        <v>#VALUE!</v>
      </c>
      <c r="L255" s="98">
        <v>20.999999999991601</v>
      </c>
      <c r="M255" t="e">
        <f ca="1">SUMPRODUCT($AA$2:AA254,'24 HR Ia 0.2'!$H$40:$H$292)</f>
        <v>#VALUE!</v>
      </c>
      <c r="N255" s="98">
        <v>20.999999999991601</v>
      </c>
      <c r="O255" t="e">
        <f ca="1">SUMPRODUCT($AA218:$AA254,'3 HR Ia 0.05'!$H$4:$H$40)</f>
        <v>#VALUE!</v>
      </c>
      <c r="P255" s="98">
        <v>20.999999999991601</v>
      </c>
      <c r="Q255" t="e">
        <f ca="1">SUMPRODUCT($AA182:$AA254,'Ia 0.05'!$H$4:$H$76)</f>
        <v>#VALUE!</v>
      </c>
      <c r="R255" s="98">
        <v>20.999999999991601</v>
      </c>
      <c r="S255" t="e">
        <f ca="1">SUMPRODUCT($AA110:$AA254,'12 HR Ia 0.05'!$H$4:$H$148)</f>
        <v>#VALUE!</v>
      </c>
      <c r="T255" s="98">
        <v>20.999999999991601</v>
      </c>
      <c r="U255" t="e">
        <f ca="1">SUMPRODUCT($AA$2:$AA254,'24 HR Ia 0.05'!$H$40:$H$292)</f>
        <v>#VALUE!</v>
      </c>
      <c r="V255" s="98">
        <v>20.999999999991601</v>
      </c>
      <c r="W255" t="e">
        <f>SUMPRODUCT($AA230:$AA254,'2 HR Ia 0.2'!$H$4:$H$28)</f>
        <v>#REF!</v>
      </c>
      <c r="X255" s="98">
        <v>20.999999999991601</v>
      </c>
      <c r="Y255" t="e">
        <f>SUMPRODUCT($AA230:$AA254,'2 HR Ia 0.05'!$H$4:$H$28)</f>
        <v>#REF!</v>
      </c>
      <c r="Z255" s="98">
        <v>21.166666666658202</v>
      </c>
      <c r="AA255">
        <f t="shared" si="9"/>
        <v>0</v>
      </c>
      <c r="AB255" t="e">
        <f t="shared" si="8"/>
        <v>#N/A</v>
      </c>
    </row>
    <row r="256" spans="6:28">
      <c r="F256" s="98">
        <v>21.083333333324902</v>
      </c>
      <c r="G256" t="e">
        <f ca="1">SUMPRODUCT($AA219:$AA255,'3 HR Ia 0.2'!$H$4:$H$40)</f>
        <v>#VALUE!</v>
      </c>
      <c r="H256" s="98">
        <v>21.083333333324902</v>
      </c>
      <c r="I256" t="e">
        <f ca="1">SUMPRODUCT($AA183:$AA255,'Ia 0.2'!$H$4:$H$76)</f>
        <v>#VALUE!</v>
      </c>
      <c r="J256" s="98">
        <v>21.083333333324902</v>
      </c>
      <c r="K256" t="e">
        <f ca="1">SUMPRODUCT($AA111:$AA255,'12 HR Ia 0.2'!$H$4:$H$148)</f>
        <v>#VALUE!</v>
      </c>
      <c r="L256" s="98">
        <v>21.083333333324902</v>
      </c>
      <c r="M256" t="e">
        <f ca="1">SUMPRODUCT($AA$2:AA255,'24 HR Ia 0.2'!$H$39:$H$292)</f>
        <v>#VALUE!</v>
      </c>
      <c r="N256" s="98">
        <v>21.083333333324902</v>
      </c>
      <c r="O256" t="e">
        <f ca="1">SUMPRODUCT($AA219:$AA255,'3 HR Ia 0.05'!$H$4:$H$40)</f>
        <v>#VALUE!</v>
      </c>
      <c r="P256" s="98">
        <v>21.083333333324902</v>
      </c>
      <c r="Q256" t="e">
        <f ca="1">SUMPRODUCT($AA183:$AA255,'Ia 0.05'!$H$4:$H$76)</f>
        <v>#VALUE!</v>
      </c>
      <c r="R256" s="98">
        <v>21.083333333324902</v>
      </c>
      <c r="S256" t="e">
        <f ca="1">SUMPRODUCT($AA111:$AA255,'12 HR Ia 0.05'!$H$4:$H$148)</f>
        <v>#VALUE!</v>
      </c>
      <c r="T256" s="98">
        <v>21.083333333324902</v>
      </c>
      <c r="U256" t="e">
        <f ca="1">SUMPRODUCT($AA$2:$AA255,'24 HR Ia 0.05'!$H$39:$H$292)</f>
        <v>#VALUE!</v>
      </c>
      <c r="V256" s="98">
        <v>21.083333333324902</v>
      </c>
      <c r="W256" t="e">
        <f>SUMPRODUCT($AA231:$AA255,'2 HR Ia 0.2'!$H$4:$H$28)</f>
        <v>#REF!</v>
      </c>
      <c r="X256" s="98">
        <v>21.083333333324902</v>
      </c>
      <c r="Y256" t="e">
        <f>SUMPRODUCT($AA231:$AA255,'2 HR Ia 0.05'!$H$4:$H$28)</f>
        <v>#REF!</v>
      </c>
      <c r="Z256" s="98">
        <v>21.249999999991498</v>
      </c>
      <c r="AA256">
        <f t="shared" si="9"/>
        <v>0</v>
      </c>
      <c r="AB256" t="e">
        <f t="shared" si="8"/>
        <v>#N/A</v>
      </c>
    </row>
    <row r="257" spans="6:28">
      <c r="F257" s="98">
        <v>21.166666666658202</v>
      </c>
      <c r="G257" t="e">
        <f ca="1">SUMPRODUCT($AA220:$AA256,'3 HR Ia 0.2'!$H$4:$H$40)</f>
        <v>#VALUE!</v>
      </c>
      <c r="H257" s="98">
        <v>21.166666666658202</v>
      </c>
      <c r="I257" t="e">
        <f ca="1">SUMPRODUCT($AA184:$AA256,'Ia 0.2'!$H$4:$H$76)</f>
        <v>#VALUE!</v>
      </c>
      <c r="J257" s="98">
        <v>21.166666666658202</v>
      </c>
      <c r="K257" t="e">
        <f ca="1">SUMPRODUCT($AA112:$AA256,'12 HR Ia 0.2'!$H$4:$H$148)</f>
        <v>#VALUE!</v>
      </c>
      <c r="L257" s="98">
        <v>21.166666666658202</v>
      </c>
      <c r="M257" t="e">
        <f ca="1">SUMPRODUCT($AA$2:AA256,'24 HR Ia 0.2'!$H$38:$H$292)</f>
        <v>#VALUE!</v>
      </c>
      <c r="N257" s="98">
        <v>21.166666666658202</v>
      </c>
      <c r="O257" t="e">
        <f ca="1">SUMPRODUCT($AA220:$AA256,'3 HR Ia 0.05'!$H$4:$H$40)</f>
        <v>#VALUE!</v>
      </c>
      <c r="P257" s="98">
        <v>21.166666666658202</v>
      </c>
      <c r="Q257" t="e">
        <f ca="1">SUMPRODUCT($AA184:$AA256,'Ia 0.05'!$H$4:$H$76)</f>
        <v>#VALUE!</v>
      </c>
      <c r="R257" s="98">
        <v>21.166666666658202</v>
      </c>
      <c r="S257" t="e">
        <f ca="1">SUMPRODUCT($AA112:$AA256,'12 HR Ia 0.05'!$H$4:$H$148)</f>
        <v>#VALUE!</v>
      </c>
      <c r="T257" s="98">
        <v>21.166666666658202</v>
      </c>
      <c r="U257" t="e">
        <f ca="1">SUMPRODUCT($AA$2:$AA256,'24 HR Ia 0.05'!$H$38:$H$292)</f>
        <v>#VALUE!</v>
      </c>
      <c r="V257" s="98">
        <v>21.166666666658202</v>
      </c>
      <c r="W257" t="e">
        <f>SUMPRODUCT($AA232:$AA256,'2 HR Ia 0.2'!$H$4:$H$28)</f>
        <v>#REF!</v>
      </c>
      <c r="X257" s="98">
        <v>21.166666666658202</v>
      </c>
      <c r="Y257" t="e">
        <f>SUMPRODUCT($AA232:$AA256,'2 HR Ia 0.05'!$H$4:$H$28)</f>
        <v>#REF!</v>
      </c>
      <c r="Z257" s="98">
        <v>21.333333333324799</v>
      </c>
      <c r="AA257">
        <f t="shared" si="9"/>
        <v>0</v>
      </c>
      <c r="AB257" t="e">
        <f t="shared" si="8"/>
        <v>#N/A</v>
      </c>
    </row>
    <row r="258" spans="6:28">
      <c r="F258" s="98">
        <v>21.249999999991498</v>
      </c>
      <c r="G258" t="e">
        <f ca="1">SUMPRODUCT($AA221:$AA257,'3 HR Ia 0.2'!$H$4:$H$40)</f>
        <v>#VALUE!</v>
      </c>
      <c r="H258" s="98">
        <v>21.249999999991498</v>
      </c>
      <c r="I258" t="e">
        <f ca="1">SUMPRODUCT($AA185:$AA257,'Ia 0.2'!$H$4:$H$76)</f>
        <v>#VALUE!</v>
      </c>
      <c r="J258" s="98">
        <v>21.249999999991498</v>
      </c>
      <c r="K258" t="e">
        <f ca="1">SUMPRODUCT($AA113:$AA257,'12 HR Ia 0.2'!$H$4:$H$148)</f>
        <v>#VALUE!</v>
      </c>
      <c r="L258" s="98">
        <v>21.249999999991498</v>
      </c>
      <c r="M258" t="e">
        <f ca="1">SUMPRODUCT($AA$2:AA257,'24 HR Ia 0.2'!$H$37:$H$292)</f>
        <v>#VALUE!</v>
      </c>
      <c r="N258" s="98">
        <v>21.249999999991498</v>
      </c>
      <c r="O258" t="e">
        <f ca="1">SUMPRODUCT($AA221:$AA257,'3 HR Ia 0.05'!$H$4:$H$40)</f>
        <v>#VALUE!</v>
      </c>
      <c r="P258" s="98">
        <v>21.249999999991498</v>
      </c>
      <c r="Q258" t="e">
        <f ca="1">SUMPRODUCT($AA185:$AA257,'Ia 0.05'!$H$4:$H$76)</f>
        <v>#VALUE!</v>
      </c>
      <c r="R258" s="98">
        <v>21.249999999991498</v>
      </c>
      <c r="S258" t="e">
        <f ca="1">SUMPRODUCT($AA113:$AA257,'12 HR Ia 0.05'!$H$4:$H$148)</f>
        <v>#VALUE!</v>
      </c>
      <c r="T258" s="98">
        <v>21.249999999991498</v>
      </c>
      <c r="U258" t="e">
        <f ca="1">SUMPRODUCT($AA$2:$AA257,'24 HR Ia 0.05'!$H$37:$H$292)</f>
        <v>#VALUE!</v>
      </c>
      <c r="V258" s="98">
        <v>21.249999999991498</v>
      </c>
      <c r="W258" t="e">
        <f>SUMPRODUCT($AA233:$AA257,'2 HR Ia 0.2'!$H$4:$H$28)</f>
        <v>#REF!</v>
      </c>
      <c r="X258" s="98">
        <v>21.249999999991498</v>
      </c>
      <c r="Y258" t="e">
        <f>SUMPRODUCT($AA233:$AA257,'2 HR Ia 0.05'!$H$4:$H$28)</f>
        <v>#REF!</v>
      </c>
      <c r="Z258" s="98">
        <v>21.416666666658099</v>
      </c>
      <c r="AA258">
        <f t="shared" si="9"/>
        <v>0</v>
      </c>
      <c r="AB258" t="e">
        <f t="shared" ref="AB258:AB289" si="10">(INDEX($E$2:$E$34,MATCH(Z258,$C$2:$C$34,1)+1)-INDEX($E$2:$E$34,MATCH(Z258,$C$2:$C$34,1)))/(INDEX($C$2:$C$34,MATCH(Z258,$C$2:$C$34,1)+1)-INDEX($C$2:$C$34,MATCH(Z258,$C$2:$C$34,1)))*(Z258-INDEX($C$2:$C$34,MATCH(Z258,$C$2:$C$34,1)))+INDEX($E$2:$E$34,MATCH(Z258,$C$2:$C$34,1))</f>
        <v>#N/A</v>
      </c>
    </row>
    <row r="259" spans="6:28">
      <c r="F259" s="98">
        <v>21.333333333324799</v>
      </c>
      <c r="G259" t="e">
        <f ca="1">SUMPRODUCT($AA222:$AA258,'3 HR Ia 0.2'!$H$4:$H$40)</f>
        <v>#VALUE!</v>
      </c>
      <c r="H259" s="98">
        <v>21.333333333324799</v>
      </c>
      <c r="I259" t="e">
        <f ca="1">SUMPRODUCT($AA186:$AA258,'Ia 0.2'!$H$4:$H$76)</f>
        <v>#VALUE!</v>
      </c>
      <c r="J259" s="98">
        <v>21.333333333324799</v>
      </c>
      <c r="K259" t="e">
        <f ca="1">SUMPRODUCT($AA114:$AA258,'12 HR Ia 0.2'!$H$4:$H$148)</f>
        <v>#VALUE!</v>
      </c>
      <c r="L259" s="98">
        <v>21.333333333324799</v>
      </c>
      <c r="M259" t="e">
        <f ca="1">SUMPRODUCT($AA$2:AA258,'24 HR Ia 0.2'!$H$36:$H$292)</f>
        <v>#VALUE!</v>
      </c>
      <c r="N259" s="98">
        <v>21.333333333324799</v>
      </c>
      <c r="O259" t="e">
        <f ca="1">SUMPRODUCT($AA222:$AA258,'3 HR Ia 0.05'!$H$4:$H$40)</f>
        <v>#VALUE!</v>
      </c>
      <c r="P259" s="98">
        <v>21.333333333324799</v>
      </c>
      <c r="Q259" t="e">
        <f ca="1">SUMPRODUCT($AA186:$AA258,'Ia 0.05'!$H$4:$H$76)</f>
        <v>#VALUE!</v>
      </c>
      <c r="R259" s="98">
        <v>21.333333333324799</v>
      </c>
      <c r="S259" t="e">
        <f ca="1">SUMPRODUCT($AA114:$AA258,'12 HR Ia 0.05'!$H$4:$H$148)</f>
        <v>#VALUE!</v>
      </c>
      <c r="T259" s="98">
        <v>21.333333333324799</v>
      </c>
      <c r="U259" t="e">
        <f ca="1">SUMPRODUCT($AA$2:$AA258,'24 HR Ia 0.05'!$H$36:$H$292)</f>
        <v>#VALUE!</v>
      </c>
      <c r="V259" s="98">
        <v>21.333333333324799</v>
      </c>
      <c r="W259" t="e">
        <f>SUMPRODUCT($AA234:$AA258,'2 HR Ia 0.2'!$H$4:$H$28)</f>
        <v>#REF!</v>
      </c>
      <c r="X259" s="98">
        <v>21.333333333324799</v>
      </c>
      <c r="Y259" t="e">
        <f>SUMPRODUCT($AA234:$AA258,'2 HR Ia 0.05'!$H$4:$H$28)</f>
        <v>#REF!</v>
      </c>
      <c r="Z259" s="98">
        <v>21.499999999991399</v>
      </c>
      <c r="AA259">
        <f t="shared" ref="AA259:AA289" si="11">IFERROR(AB259,0)</f>
        <v>0</v>
      </c>
      <c r="AB259" t="e">
        <f t="shared" si="10"/>
        <v>#N/A</v>
      </c>
    </row>
    <row r="260" spans="6:28">
      <c r="F260" s="98">
        <v>21.416666666658099</v>
      </c>
      <c r="G260" t="e">
        <f ca="1">SUMPRODUCT($AA223:$AA259,'3 HR Ia 0.2'!$H$4:$H$40)</f>
        <v>#VALUE!</v>
      </c>
      <c r="H260" s="98">
        <v>21.416666666658099</v>
      </c>
      <c r="I260" t="e">
        <f ca="1">SUMPRODUCT($AA187:$AA259,'Ia 0.2'!$H$4:$H$76)</f>
        <v>#VALUE!</v>
      </c>
      <c r="J260" s="98">
        <v>21.416666666658099</v>
      </c>
      <c r="K260" t="e">
        <f ca="1">SUMPRODUCT($AA115:$AA259,'12 HR Ia 0.2'!$H$4:$H$148)</f>
        <v>#VALUE!</v>
      </c>
      <c r="L260" s="98">
        <v>21.416666666658099</v>
      </c>
      <c r="M260" t="e">
        <f ca="1">SUMPRODUCT($AA$2:AA259,'24 HR Ia 0.2'!$H$35:$H$292)</f>
        <v>#VALUE!</v>
      </c>
      <c r="N260" s="98">
        <v>21.416666666658099</v>
      </c>
      <c r="O260" t="e">
        <f ca="1">SUMPRODUCT($AA223:$AA259,'3 HR Ia 0.05'!$H$4:$H$40)</f>
        <v>#VALUE!</v>
      </c>
      <c r="P260" s="98">
        <v>21.416666666658099</v>
      </c>
      <c r="Q260" t="e">
        <f ca="1">SUMPRODUCT($AA187:$AA259,'Ia 0.05'!$H$4:$H$76)</f>
        <v>#VALUE!</v>
      </c>
      <c r="R260" s="98">
        <v>21.416666666658099</v>
      </c>
      <c r="S260" t="e">
        <f ca="1">SUMPRODUCT($AA115:$AA259,'12 HR Ia 0.05'!$H$4:$H$148)</f>
        <v>#VALUE!</v>
      </c>
      <c r="T260" s="98">
        <v>21.416666666658099</v>
      </c>
      <c r="U260" t="e">
        <f ca="1">SUMPRODUCT($AA$2:$AA259,'24 HR Ia 0.05'!$H$35:$H$292)</f>
        <v>#VALUE!</v>
      </c>
      <c r="V260" s="98">
        <v>21.416666666658099</v>
      </c>
      <c r="W260" t="e">
        <f>SUMPRODUCT($AA235:$AA259,'2 HR Ia 0.2'!$H$4:$H$28)</f>
        <v>#REF!</v>
      </c>
      <c r="X260" s="98">
        <v>21.416666666658099</v>
      </c>
      <c r="Y260" t="e">
        <f>SUMPRODUCT($AA235:$AA259,'2 HR Ia 0.05'!$H$4:$H$28)</f>
        <v>#REF!</v>
      </c>
      <c r="Z260" s="98">
        <v>21.583333333324699</v>
      </c>
      <c r="AA260">
        <f t="shared" si="11"/>
        <v>0</v>
      </c>
      <c r="AB260" t="e">
        <f t="shared" si="10"/>
        <v>#N/A</v>
      </c>
    </row>
    <row r="261" spans="6:28">
      <c r="F261" s="98">
        <v>21.499999999991399</v>
      </c>
      <c r="G261" t="e">
        <f ca="1">SUMPRODUCT($AA224:$AA260,'3 HR Ia 0.2'!$H$4:$H$40)</f>
        <v>#VALUE!</v>
      </c>
      <c r="H261" s="98">
        <v>21.499999999991399</v>
      </c>
      <c r="I261" t="e">
        <f ca="1">SUMPRODUCT($AA188:$AA260,'Ia 0.2'!$H$4:$H$76)</f>
        <v>#VALUE!</v>
      </c>
      <c r="J261" s="98">
        <v>21.499999999991399</v>
      </c>
      <c r="K261" t="e">
        <f ca="1">SUMPRODUCT($AA116:$AA260,'12 HR Ia 0.2'!$H$4:$H$148)</f>
        <v>#VALUE!</v>
      </c>
      <c r="L261" s="98">
        <v>21.499999999991399</v>
      </c>
      <c r="M261" t="e">
        <f ca="1">SUMPRODUCT($AA$2:AA260,'24 HR Ia 0.2'!$H$34:$H$292)</f>
        <v>#VALUE!</v>
      </c>
      <c r="N261" s="98">
        <v>21.499999999991399</v>
      </c>
      <c r="O261" t="e">
        <f ca="1">SUMPRODUCT($AA224:$AA260,'3 HR Ia 0.05'!$H$4:$H$40)</f>
        <v>#VALUE!</v>
      </c>
      <c r="P261" s="98">
        <v>21.499999999991399</v>
      </c>
      <c r="Q261" t="e">
        <f ca="1">SUMPRODUCT($AA188:$AA260,'Ia 0.05'!$H$4:$H$76)</f>
        <v>#VALUE!</v>
      </c>
      <c r="R261" s="98">
        <v>21.499999999991399</v>
      </c>
      <c r="S261" t="e">
        <f ca="1">SUMPRODUCT($AA116:$AA260,'12 HR Ia 0.05'!$H$4:$H$148)</f>
        <v>#VALUE!</v>
      </c>
      <c r="T261" s="98">
        <v>21.499999999991399</v>
      </c>
      <c r="U261" t="e">
        <f ca="1">SUMPRODUCT($AA$2:$AA260,'24 HR Ia 0.05'!$H$34:$H$292)</f>
        <v>#VALUE!</v>
      </c>
      <c r="V261" s="98">
        <v>21.499999999991399</v>
      </c>
      <c r="W261" t="e">
        <f>SUMPRODUCT($AA236:$AA260,'2 HR Ia 0.2'!$H$4:$H$28)</f>
        <v>#REF!</v>
      </c>
      <c r="X261" s="98">
        <v>21.499999999991399</v>
      </c>
      <c r="Y261" t="e">
        <f>SUMPRODUCT($AA236:$AA260,'2 HR Ia 0.05'!$H$4:$H$28)</f>
        <v>#REF!</v>
      </c>
      <c r="Z261" s="98">
        <v>21.666666666657999</v>
      </c>
      <c r="AA261">
        <f t="shared" si="11"/>
        <v>0</v>
      </c>
      <c r="AB261" t="e">
        <f t="shared" si="10"/>
        <v>#N/A</v>
      </c>
    </row>
    <row r="262" spans="6:28">
      <c r="F262" s="98">
        <v>21.583333333324699</v>
      </c>
      <c r="G262" t="e">
        <f ca="1">SUMPRODUCT($AA225:$AA261,'3 HR Ia 0.2'!$H$4:$H$40)</f>
        <v>#VALUE!</v>
      </c>
      <c r="H262" s="98">
        <v>21.583333333324699</v>
      </c>
      <c r="I262" t="e">
        <f ca="1">SUMPRODUCT($AA189:$AA261,'Ia 0.2'!$H$4:$H$76)</f>
        <v>#VALUE!</v>
      </c>
      <c r="J262" s="98">
        <v>21.583333333324699</v>
      </c>
      <c r="K262" t="e">
        <f ca="1">SUMPRODUCT($AA117:$AA261,'12 HR Ia 0.2'!$H$4:$H$148)</f>
        <v>#VALUE!</v>
      </c>
      <c r="L262" s="98">
        <v>21.583333333324699</v>
      </c>
      <c r="M262" t="e">
        <f ca="1">SUMPRODUCT($AA$2:AA261,'24 HR Ia 0.2'!$H$33:$H$292)</f>
        <v>#VALUE!</v>
      </c>
      <c r="N262" s="98">
        <v>21.583333333324699</v>
      </c>
      <c r="O262" t="e">
        <f ca="1">SUMPRODUCT($AA225:$AA261,'3 HR Ia 0.05'!$H$4:$H$40)</f>
        <v>#VALUE!</v>
      </c>
      <c r="P262" s="98">
        <v>21.583333333324699</v>
      </c>
      <c r="Q262" t="e">
        <f ca="1">SUMPRODUCT($AA189:$AA261,'Ia 0.05'!$H$4:$H$76)</f>
        <v>#VALUE!</v>
      </c>
      <c r="R262" s="98">
        <v>21.583333333324699</v>
      </c>
      <c r="S262" t="e">
        <f ca="1">SUMPRODUCT($AA117:$AA261,'12 HR Ia 0.05'!$H$4:$H$148)</f>
        <v>#VALUE!</v>
      </c>
      <c r="T262" s="98">
        <v>21.583333333324699</v>
      </c>
      <c r="U262" t="e">
        <f ca="1">SUMPRODUCT($AA$2:$AA261,'24 HR Ia 0.05'!$H$33:$H$292)</f>
        <v>#VALUE!</v>
      </c>
      <c r="V262" s="98">
        <v>21.583333333324699</v>
      </c>
      <c r="W262" t="e">
        <f>SUMPRODUCT($AA237:$AA261,'2 HR Ia 0.2'!$H$4:$H$28)</f>
        <v>#REF!</v>
      </c>
      <c r="X262" s="98">
        <v>21.583333333324699</v>
      </c>
      <c r="Y262" t="e">
        <f>SUMPRODUCT($AA237:$AA261,'2 HR Ia 0.05'!$H$4:$H$28)</f>
        <v>#REF!</v>
      </c>
      <c r="Z262" s="98">
        <v>21.749999999991299</v>
      </c>
      <c r="AA262">
        <f t="shared" si="11"/>
        <v>0</v>
      </c>
      <c r="AB262" t="e">
        <f t="shared" si="10"/>
        <v>#N/A</v>
      </c>
    </row>
    <row r="263" spans="6:28">
      <c r="F263" s="98">
        <v>21.666666666657999</v>
      </c>
      <c r="G263" t="e">
        <f ca="1">SUMPRODUCT($AA226:$AA262,'3 HR Ia 0.2'!$H$4:$H$40)</f>
        <v>#VALUE!</v>
      </c>
      <c r="H263" s="98">
        <v>21.666666666657999</v>
      </c>
      <c r="I263" t="e">
        <f ca="1">SUMPRODUCT($AA190:$AA262,'Ia 0.2'!$H$4:$H$76)</f>
        <v>#VALUE!</v>
      </c>
      <c r="J263" s="98">
        <v>21.666666666657999</v>
      </c>
      <c r="K263" t="e">
        <f ca="1">SUMPRODUCT($AA118:$AA262,'12 HR Ia 0.2'!$H$4:$H$148)</f>
        <v>#VALUE!</v>
      </c>
      <c r="L263" s="98">
        <v>21.666666666657999</v>
      </c>
      <c r="M263" t="e">
        <f ca="1">SUMPRODUCT($AA$2:AA262,'24 HR Ia 0.2'!$H$32:$H$292)</f>
        <v>#VALUE!</v>
      </c>
      <c r="N263" s="98">
        <v>21.666666666657999</v>
      </c>
      <c r="O263" t="e">
        <f ca="1">SUMPRODUCT($AA226:$AA262,'3 HR Ia 0.05'!$H$4:$H$40)</f>
        <v>#VALUE!</v>
      </c>
      <c r="P263" s="98">
        <v>21.666666666657999</v>
      </c>
      <c r="Q263" t="e">
        <f ca="1">SUMPRODUCT($AA190:$AA262,'Ia 0.05'!$H$4:$H$76)</f>
        <v>#VALUE!</v>
      </c>
      <c r="R263" s="98">
        <v>21.666666666657999</v>
      </c>
      <c r="S263" t="e">
        <f ca="1">SUMPRODUCT($AA118:$AA262,'12 HR Ia 0.05'!$H$4:$H$148)</f>
        <v>#VALUE!</v>
      </c>
      <c r="T263" s="98">
        <v>21.666666666657999</v>
      </c>
      <c r="U263" t="e">
        <f ca="1">SUMPRODUCT($AA$2:$AA262,'24 HR Ia 0.05'!$H$32:$H$292)</f>
        <v>#VALUE!</v>
      </c>
      <c r="V263" s="98">
        <v>21.666666666657999</v>
      </c>
      <c r="W263" t="e">
        <f>SUMPRODUCT($AA238:$AA262,'2 HR Ia 0.2'!$H$4:$H$28)</f>
        <v>#REF!</v>
      </c>
      <c r="X263" s="98">
        <v>21.666666666657999</v>
      </c>
      <c r="Y263" t="e">
        <f>SUMPRODUCT($AA238:$AA262,'2 HR Ia 0.05'!$H$4:$H$28)</f>
        <v>#REF!</v>
      </c>
      <c r="Z263" s="98">
        <v>21.8333333333246</v>
      </c>
      <c r="AA263">
        <f t="shared" si="11"/>
        <v>0</v>
      </c>
      <c r="AB263" t="e">
        <f t="shared" si="10"/>
        <v>#N/A</v>
      </c>
    </row>
    <row r="264" spans="6:28">
      <c r="F264" s="98">
        <v>21.749999999991299</v>
      </c>
      <c r="G264" t="e">
        <f ca="1">SUMPRODUCT($AA227:$AA263,'3 HR Ia 0.2'!$H$4:$H$40)</f>
        <v>#VALUE!</v>
      </c>
      <c r="H264" s="98">
        <v>21.749999999991299</v>
      </c>
      <c r="I264" t="e">
        <f ca="1">SUMPRODUCT($AA191:$AA263,'Ia 0.2'!$H$4:$H$76)</f>
        <v>#VALUE!</v>
      </c>
      <c r="J264" s="98">
        <v>21.749999999991299</v>
      </c>
      <c r="K264" t="e">
        <f ca="1">SUMPRODUCT($AA119:$AA263,'12 HR Ia 0.2'!$H$4:$H$148)</f>
        <v>#VALUE!</v>
      </c>
      <c r="L264" s="98">
        <v>21.749999999991299</v>
      </c>
      <c r="M264" t="e">
        <f ca="1">SUMPRODUCT($AA$2:AA263,'24 HR Ia 0.2'!$H$31:$H$292)</f>
        <v>#VALUE!</v>
      </c>
      <c r="N264" s="98">
        <v>21.749999999991299</v>
      </c>
      <c r="O264" t="e">
        <f ca="1">SUMPRODUCT($AA227:$AA263,'3 HR Ia 0.05'!$H$4:$H$40)</f>
        <v>#VALUE!</v>
      </c>
      <c r="P264" s="98">
        <v>21.749999999991299</v>
      </c>
      <c r="Q264" t="e">
        <f ca="1">SUMPRODUCT($AA191:$AA263,'Ia 0.05'!$H$4:$H$76)</f>
        <v>#VALUE!</v>
      </c>
      <c r="R264" s="98">
        <v>21.749999999991299</v>
      </c>
      <c r="S264" t="e">
        <f ca="1">SUMPRODUCT($AA119:$AA263,'12 HR Ia 0.05'!$H$4:$H$148)</f>
        <v>#VALUE!</v>
      </c>
      <c r="T264" s="98">
        <v>21.749999999991299</v>
      </c>
      <c r="U264" t="e">
        <f ca="1">SUMPRODUCT($AA$2:$AA263,'24 HR Ia 0.05'!$H$31:$H$292)</f>
        <v>#VALUE!</v>
      </c>
      <c r="V264" s="98">
        <v>21.749999999991299</v>
      </c>
      <c r="W264" t="e">
        <f>SUMPRODUCT($AA239:$AA263,'2 HR Ia 0.2'!$H$4:$H$28)</f>
        <v>#REF!</v>
      </c>
      <c r="X264" s="98">
        <v>21.749999999991299</v>
      </c>
      <c r="Y264" t="e">
        <f>SUMPRODUCT($AA239:$AA263,'2 HR Ia 0.05'!$H$4:$H$28)</f>
        <v>#REF!</v>
      </c>
      <c r="Z264" s="98">
        <v>21.9166666666579</v>
      </c>
      <c r="AA264">
        <f t="shared" si="11"/>
        <v>0</v>
      </c>
      <c r="AB264" t="e">
        <f t="shared" si="10"/>
        <v>#N/A</v>
      </c>
    </row>
    <row r="265" spans="6:28">
      <c r="F265" s="98">
        <v>21.8333333333246</v>
      </c>
      <c r="G265" t="e">
        <f ca="1">SUMPRODUCT($AA228:$AA264,'3 HR Ia 0.2'!$H$4:$H$40)</f>
        <v>#VALUE!</v>
      </c>
      <c r="H265" s="98">
        <v>21.8333333333246</v>
      </c>
      <c r="I265" t="e">
        <f ca="1">SUMPRODUCT($AA192:$AA264,'Ia 0.2'!$H$4:$H$76)</f>
        <v>#VALUE!</v>
      </c>
      <c r="J265" s="98">
        <v>21.8333333333246</v>
      </c>
      <c r="K265" t="e">
        <f ca="1">SUMPRODUCT($AA120:$AA264,'12 HR Ia 0.2'!$H$4:$H$148)</f>
        <v>#VALUE!</v>
      </c>
      <c r="L265" s="98">
        <v>21.8333333333246</v>
      </c>
      <c r="M265" t="e">
        <f ca="1">SUMPRODUCT($AA$2:AA264,'24 HR Ia 0.2'!$H$30:$H$292)</f>
        <v>#VALUE!</v>
      </c>
      <c r="N265" s="98">
        <v>21.8333333333246</v>
      </c>
      <c r="O265" t="e">
        <f ca="1">SUMPRODUCT($AA228:$AA264,'3 HR Ia 0.05'!$H$4:$H$40)</f>
        <v>#VALUE!</v>
      </c>
      <c r="P265" s="98">
        <v>21.8333333333246</v>
      </c>
      <c r="Q265" t="e">
        <f ca="1">SUMPRODUCT($AA192:$AA264,'Ia 0.05'!$H$4:$H$76)</f>
        <v>#VALUE!</v>
      </c>
      <c r="R265" s="98">
        <v>21.8333333333246</v>
      </c>
      <c r="S265" t="e">
        <f ca="1">SUMPRODUCT($AA120:$AA264,'12 HR Ia 0.05'!$H$4:$H$148)</f>
        <v>#VALUE!</v>
      </c>
      <c r="T265" s="98">
        <v>21.8333333333246</v>
      </c>
      <c r="U265" t="e">
        <f ca="1">SUMPRODUCT($AA$2:$AA264,'24 HR Ia 0.05'!$H$30:$H$292)</f>
        <v>#VALUE!</v>
      </c>
      <c r="V265" s="98">
        <v>21.8333333333246</v>
      </c>
      <c r="W265" t="e">
        <f>SUMPRODUCT($AA240:$AA264,'2 HR Ia 0.2'!$H$4:$H$28)</f>
        <v>#REF!</v>
      </c>
      <c r="X265" s="98">
        <v>21.8333333333246</v>
      </c>
      <c r="Y265" t="e">
        <f>SUMPRODUCT($AA240:$AA264,'2 HR Ia 0.05'!$H$4:$H$28)</f>
        <v>#REF!</v>
      </c>
      <c r="Z265" s="98">
        <v>21.9999999999912</v>
      </c>
      <c r="AA265">
        <f t="shared" si="11"/>
        <v>0</v>
      </c>
      <c r="AB265" t="e">
        <f t="shared" si="10"/>
        <v>#N/A</v>
      </c>
    </row>
    <row r="266" spans="6:28">
      <c r="F266" s="98">
        <v>21.9166666666579</v>
      </c>
      <c r="G266" t="e">
        <f ca="1">SUMPRODUCT($AA229:$AA265,'3 HR Ia 0.2'!$H$4:$H$40)</f>
        <v>#VALUE!</v>
      </c>
      <c r="H266" s="98">
        <v>21.9166666666579</v>
      </c>
      <c r="I266" t="e">
        <f ca="1">SUMPRODUCT($AA193:$AA265,'Ia 0.2'!$H$4:$H$76)</f>
        <v>#VALUE!</v>
      </c>
      <c r="J266" s="98">
        <v>21.9166666666579</v>
      </c>
      <c r="K266" t="e">
        <f ca="1">SUMPRODUCT($AA121:$AA265,'12 HR Ia 0.2'!$H$4:$H$148)</f>
        <v>#VALUE!</v>
      </c>
      <c r="L266" s="98">
        <v>21.9166666666579</v>
      </c>
      <c r="M266" t="e">
        <f ca="1">SUMPRODUCT($AA$2:AA265,'24 HR Ia 0.2'!$H$29:$H$292)</f>
        <v>#VALUE!</v>
      </c>
      <c r="N266" s="98">
        <v>21.9166666666579</v>
      </c>
      <c r="O266" t="e">
        <f ca="1">SUMPRODUCT($AA229:$AA265,'3 HR Ia 0.05'!$H$4:$H$40)</f>
        <v>#VALUE!</v>
      </c>
      <c r="P266" s="98">
        <v>21.9166666666579</v>
      </c>
      <c r="Q266" t="e">
        <f ca="1">SUMPRODUCT($AA193:$AA265,'Ia 0.05'!$H$4:$H$76)</f>
        <v>#VALUE!</v>
      </c>
      <c r="R266" s="98">
        <v>21.9166666666579</v>
      </c>
      <c r="S266" t="e">
        <f ca="1">SUMPRODUCT($AA121:$AA265,'12 HR Ia 0.05'!$H$4:$H$148)</f>
        <v>#VALUE!</v>
      </c>
      <c r="T266" s="98">
        <v>21.9166666666579</v>
      </c>
      <c r="U266" t="e">
        <f ca="1">SUMPRODUCT($AA$2:$AA265,'24 HR Ia 0.05'!$H$29:$H$292)</f>
        <v>#VALUE!</v>
      </c>
      <c r="V266" s="98">
        <v>21.9166666666579</v>
      </c>
      <c r="W266" t="e">
        <f>SUMPRODUCT($AA241:$AA265,'2 HR Ia 0.2'!$H$4:$H$28)</f>
        <v>#REF!</v>
      </c>
      <c r="X266" s="98">
        <v>21.9166666666579</v>
      </c>
      <c r="Y266" t="e">
        <f>SUMPRODUCT($AA241:$AA265,'2 HR Ia 0.05'!$H$4:$H$28)</f>
        <v>#REF!</v>
      </c>
      <c r="Z266" s="98">
        <v>22.0833333333245</v>
      </c>
      <c r="AA266">
        <f t="shared" si="11"/>
        <v>0</v>
      </c>
      <c r="AB266" t="e">
        <f t="shared" si="10"/>
        <v>#N/A</v>
      </c>
    </row>
    <row r="267" spans="6:28">
      <c r="F267" s="98">
        <v>21.9999999999912</v>
      </c>
      <c r="G267" t="e">
        <f ca="1">SUMPRODUCT($AA230:$AA266,'3 HR Ia 0.2'!$H$4:$H$40)</f>
        <v>#VALUE!</v>
      </c>
      <c r="H267" s="98">
        <v>21.9999999999912</v>
      </c>
      <c r="I267" t="e">
        <f ca="1">SUMPRODUCT($AA194:$AA266,'Ia 0.2'!$H$4:$H$76)</f>
        <v>#VALUE!</v>
      </c>
      <c r="J267" s="98">
        <v>21.9999999999912</v>
      </c>
      <c r="K267" t="e">
        <f ca="1">SUMPRODUCT($AA122:$AA266,'12 HR Ia 0.2'!$H$4:$H$148)</f>
        <v>#VALUE!</v>
      </c>
      <c r="L267" s="98">
        <v>21.9999999999912</v>
      </c>
      <c r="M267" t="e">
        <f ca="1">SUMPRODUCT($AA$2:AA266,'24 HR Ia 0.2'!$H$28:$H$292)</f>
        <v>#VALUE!</v>
      </c>
      <c r="N267" s="98">
        <v>21.9999999999912</v>
      </c>
      <c r="O267" t="e">
        <f ca="1">SUMPRODUCT($AA230:$AA266,'3 HR Ia 0.05'!$H$4:$H$40)</f>
        <v>#VALUE!</v>
      </c>
      <c r="P267" s="98">
        <v>21.9999999999912</v>
      </c>
      <c r="Q267" t="e">
        <f ca="1">SUMPRODUCT($AA194:$AA266,'Ia 0.05'!$H$4:$H$76)</f>
        <v>#VALUE!</v>
      </c>
      <c r="R267" s="98">
        <v>21.9999999999912</v>
      </c>
      <c r="S267" t="e">
        <f ca="1">SUMPRODUCT($AA122:$AA266,'12 HR Ia 0.05'!$H$4:$H$148)</f>
        <v>#VALUE!</v>
      </c>
      <c r="T267" s="98">
        <v>21.9999999999912</v>
      </c>
      <c r="U267" t="e">
        <f ca="1">SUMPRODUCT($AA$2:$AA266,'24 HR Ia 0.05'!$H$28:$H$292)</f>
        <v>#VALUE!</v>
      </c>
      <c r="V267" s="98">
        <v>21.9999999999912</v>
      </c>
      <c r="W267" t="e">
        <f>SUMPRODUCT($AA242:$AA266,'2 HR Ia 0.2'!$H$4:$H$28)</f>
        <v>#REF!</v>
      </c>
      <c r="X267" s="98">
        <v>21.9999999999912</v>
      </c>
      <c r="Y267" t="e">
        <f>SUMPRODUCT($AA242:$AA266,'2 HR Ia 0.05'!$H$4:$H$28)</f>
        <v>#REF!</v>
      </c>
      <c r="Z267" s="98">
        <v>22.1666666666578</v>
      </c>
      <c r="AA267">
        <f t="shared" si="11"/>
        <v>0</v>
      </c>
      <c r="AB267" t="e">
        <f t="shared" si="10"/>
        <v>#N/A</v>
      </c>
    </row>
    <row r="268" spans="6:28">
      <c r="F268" s="98">
        <v>22.0833333333245</v>
      </c>
      <c r="G268" t="e">
        <f ca="1">SUMPRODUCT($AA231:$AA267,'3 HR Ia 0.2'!$H$4:$H$40)</f>
        <v>#VALUE!</v>
      </c>
      <c r="H268" s="98">
        <v>22.0833333333245</v>
      </c>
      <c r="I268" t="e">
        <f ca="1">SUMPRODUCT($AA195:$AA267,'Ia 0.2'!$H$4:$H$76)</f>
        <v>#VALUE!</v>
      </c>
      <c r="J268" s="98">
        <v>22.0833333333245</v>
      </c>
      <c r="K268" t="e">
        <f ca="1">SUMPRODUCT($AA123:$AA267,'12 HR Ia 0.2'!$H$4:$H$148)</f>
        <v>#VALUE!</v>
      </c>
      <c r="L268" s="98">
        <v>22.0833333333245</v>
      </c>
      <c r="M268" t="e">
        <f ca="1">SUMPRODUCT($AA$2:AA267,'24 HR Ia 0.2'!$H$27:$H$292)</f>
        <v>#VALUE!</v>
      </c>
      <c r="N268" s="98">
        <v>22.0833333333245</v>
      </c>
      <c r="O268" t="e">
        <f ca="1">SUMPRODUCT($AA231:$AA267,'3 HR Ia 0.05'!$H$4:$H$40)</f>
        <v>#VALUE!</v>
      </c>
      <c r="P268" s="98">
        <v>22.0833333333245</v>
      </c>
      <c r="Q268" t="e">
        <f ca="1">SUMPRODUCT($AA195:$AA267,'Ia 0.05'!$H$4:$H$76)</f>
        <v>#VALUE!</v>
      </c>
      <c r="R268" s="98">
        <v>22.0833333333245</v>
      </c>
      <c r="S268" t="e">
        <f ca="1">SUMPRODUCT($AA123:$AA267,'12 HR Ia 0.05'!$H$4:$H$148)</f>
        <v>#VALUE!</v>
      </c>
      <c r="T268" s="98">
        <v>22.0833333333245</v>
      </c>
      <c r="U268" t="e">
        <f ca="1">SUMPRODUCT($AA$2:$AA267,'24 HR Ia 0.05'!$H$27:$H$292)</f>
        <v>#VALUE!</v>
      </c>
      <c r="V268" s="98">
        <v>22.0833333333245</v>
      </c>
      <c r="W268" t="e">
        <f>SUMPRODUCT($AA243:$AA267,'2 HR Ia 0.2'!$H$4:$H$28)</f>
        <v>#REF!</v>
      </c>
      <c r="X268" s="98">
        <v>22.0833333333245</v>
      </c>
      <c r="Y268" t="e">
        <f>SUMPRODUCT($AA243:$AA267,'2 HR Ia 0.05'!$H$4:$H$28)</f>
        <v>#REF!</v>
      </c>
      <c r="Z268" s="98">
        <v>22.2499999999911</v>
      </c>
      <c r="AA268">
        <f t="shared" si="11"/>
        <v>0</v>
      </c>
      <c r="AB268" t="e">
        <f t="shared" si="10"/>
        <v>#N/A</v>
      </c>
    </row>
    <row r="269" spans="6:28">
      <c r="F269" s="98">
        <v>22.1666666666578</v>
      </c>
      <c r="G269" t="e">
        <f ca="1">SUMPRODUCT($AA232:$AA268,'3 HR Ia 0.2'!$H$4:$H$40)</f>
        <v>#VALUE!</v>
      </c>
      <c r="H269" s="98">
        <v>22.1666666666578</v>
      </c>
      <c r="I269" t="e">
        <f ca="1">SUMPRODUCT($AA196:$AA268,'Ia 0.2'!$H$4:$H$76)</f>
        <v>#VALUE!</v>
      </c>
      <c r="J269" s="98">
        <v>22.1666666666578</v>
      </c>
      <c r="K269" t="e">
        <f ca="1">SUMPRODUCT($AA124:$AA268,'12 HR Ia 0.2'!$H$4:$H$148)</f>
        <v>#VALUE!</v>
      </c>
      <c r="L269" s="98">
        <v>22.1666666666578</v>
      </c>
      <c r="M269" t="e">
        <f ca="1">SUMPRODUCT($AA$2:AA268,'24 HR Ia 0.2'!$H$26:$H$292)</f>
        <v>#VALUE!</v>
      </c>
      <c r="N269" s="98">
        <v>22.1666666666578</v>
      </c>
      <c r="O269" t="e">
        <f ca="1">SUMPRODUCT($AA232:$AA268,'3 HR Ia 0.05'!$H$4:$H$40)</f>
        <v>#VALUE!</v>
      </c>
      <c r="P269" s="98">
        <v>22.1666666666578</v>
      </c>
      <c r="Q269" t="e">
        <f ca="1">SUMPRODUCT($AA196:$AA268,'Ia 0.05'!$H$4:$H$76)</f>
        <v>#VALUE!</v>
      </c>
      <c r="R269" s="98">
        <v>22.1666666666578</v>
      </c>
      <c r="S269" t="e">
        <f ca="1">SUMPRODUCT($AA124:$AA268,'12 HR Ia 0.05'!$H$4:$H$148)</f>
        <v>#VALUE!</v>
      </c>
      <c r="T269" s="98">
        <v>22.1666666666578</v>
      </c>
      <c r="U269" t="e">
        <f ca="1">SUMPRODUCT($AA$2:$AA268,'24 HR Ia 0.05'!$H$26:$H$292)</f>
        <v>#VALUE!</v>
      </c>
      <c r="V269" s="98">
        <v>22.1666666666578</v>
      </c>
      <c r="W269" t="e">
        <f>SUMPRODUCT($AA244:$AA268,'2 HR Ia 0.2'!$H$4:$H$28)</f>
        <v>#REF!</v>
      </c>
      <c r="X269" s="98">
        <v>22.1666666666578</v>
      </c>
      <c r="Y269" t="e">
        <f>SUMPRODUCT($AA244:$AA268,'2 HR Ia 0.05'!$H$4:$H$28)</f>
        <v>#REF!</v>
      </c>
      <c r="Z269" s="98">
        <v>22.333333333324401</v>
      </c>
      <c r="AA269">
        <f t="shared" si="11"/>
        <v>0</v>
      </c>
      <c r="AB269" t="e">
        <f t="shared" si="10"/>
        <v>#N/A</v>
      </c>
    </row>
    <row r="270" spans="6:28">
      <c r="F270" s="98">
        <v>22.2499999999911</v>
      </c>
      <c r="G270" t="e">
        <f ca="1">SUMPRODUCT($AA233:$AA269,'3 HR Ia 0.2'!$H$4:$H$40)</f>
        <v>#VALUE!</v>
      </c>
      <c r="H270" s="98">
        <v>22.2499999999911</v>
      </c>
      <c r="I270" t="e">
        <f ca="1">SUMPRODUCT($AA197:$AA269,'Ia 0.2'!$H$4:$H$76)</f>
        <v>#VALUE!</v>
      </c>
      <c r="J270" s="98">
        <v>22.2499999999911</v>
      </c>
      <c r="K270" t="e">
        <f ca="1">SUMPRODUCT($AA125:$AA269,'12 HR Ia 0.2'!$H$4:$H$148)</f>
        <v>#VALUE!</v>
      </c>
      <c r="L270" s="98">
        <v>22.2499999999911</v>
      </c>
      <c r="M270" t="e">
        <f ca="1">SUMPRODUCT($AA$2:AA269,'24 HR Ia 0.2'!$H$25:$H$292)</f>
        <v>#VALUE!</v>
      </c>
      <c r="N270" s="98">
        <v>22.2499999999911</v>
      </c>
      <c r="O270" t="e">
        <f ca="1">SUMPRODUCT($AA233:$AA269,'3 HR Ia 0.05'!$H$4:$H$40)</f>
        <v>#VALUE!</v>
      </c>
      <c r="P270" s="98">
        <v>22.2499999999911</v>
      </c>
      <c r="Q270" t="e">
        <f ca="1">SUMPRODUCT($AA197:$AA269,'Ia 0.05'!$H$4:$H$76)</f>
        <v>#VALUE!</v>
      </c>
      <c r="R270" s="98">
        <v>22.2499999999911</v>
      </c>
      <c r="S270" t="e">
        <f ca="1">SUMPRODUCT($AA125:$AA269,'12 HR Ia 0.05'!$H$4:$H$148)</f>
        <v>#VALUE!</v>
      </c>
      <c r="T270" s="98">
        <v>22.2499999999911</v>
      </c>
      <c r="U270" t="e">
        <f ca="1">SUMPRODUCT($AA$2:$AA269,'24 HR Ia 0.05'!$H$25:$H$292)</f>
        <v>#VALUE!</v>
      </c>
      <c r="V270" s="98">
        <v>22.2499999999911</v>
      </c>
      <c r="W270" t="e">
        <f>SUMPRODUCT($AA245:$AA269,'2 HR Ia 0.2'!$H$4:$H$28)</f>
        <v>#REF!</v>
      </c>
      <c r="X270" s="98">
        <v>22.2499999999911</v>
      </c>
      <c r="Y270" t="e">
        <f>SUMPRODUCT($AA245:$AA269,'2 HR Ia 0.05'!$H$4:$H$28)</f>
        <v>#REF!</v>
      </c>
      <c r="Z270" s="98">
        <v>22.416666666657701</v>
      </c>
      <c r="AA270">
        <f t="shared" si="11"/>
        <v>0</v>
      </c>
      <c r="AB270" t="e">
        <f t="shared" si="10"/>
        <v>#N/A</v>
      </c>
    </row>
    <row r="271" spans="6:28">
      <c r="F271" s="98">
        <v>22.333333333324401</v>
      </c>
      <c r="G271" t="e">
        <f ca="1">SUMPRODUCT($AA234:$AA270,'3 HR Ia 0.2'!$H$4:$H$40)</f>
        <v>#VALUE!</v>
      </c>
      <c r="H271" s="98">
        <v>22.333333333324401</v>
      </c>
      <c r="I271" t="e">
        <f ca="1">SUMPRODUCT($AA198:$AA270,'Ia 0.2'!$H$4:$H$76)</f>
        <v>#VALUE!</v>
      </c>
      <c r="J271" s="98">
        <v>22.333333333324401</v>
      </c>
      <c r="K271" t="e">
        <f ca="1">SUMPRODUCT($AA126:$AA270,'12 HR Ia 0.2'!$H$4:$H$148)</f>
        <v>#VALUE!</v>
      </c>
      <c r="L271" s="98">
        <v>22.333333333324401</v>
      </c>
      <c r="M271" t="e">
        <f ca="1">SUMPRODUCT($AA$2:AA270,'24 HR Ia 0.2'!$H$24:$H$292)</f>
        <v>#VALUE!</v>
      </c>
      <c r="N271" s="98">
        <v>22.333333333324401</v>
      </c>
      <c r="O271" t="e">
        <f ca="1">SUMPRODUCT($AA234:$AA270,'3 HR Ia 0.05'!$H$4:$H$40)</f>
        <v>#VALUE!</v>
      </c>
      <c r="P271" s="98">
        <v>22.333333333324401</v>
      </c>
      <c r="Q271" t="e">
        <f ca="1">SUMPRODUCT($AA198:$AA270,'Ia 0.05'!$H$4:$H$76)</f>
        <v>#VALUE!</v>
      </c>
      <c r="R271" s="98">
        <v>22.333333333324401</v>
      </c>
      <c r="S271" t="e">
        <f ca="1">SUMPRODUCT($AA126:$AA270,'12 HR Ia 0.05'!$H$4:$H$148)</f>
        <v>#VALUE!</v>
      </c>
      <c r="T271" s="98">
        <v>22.333333333324401</v>
      </c>
      <c r="U271" t="e">
        <f ca="1">SUMPRODUCT($AA$2:$AA270,'24 HR Ia 0.05'!$H$24:$H$292)</f>
        <v>#VALUE!</v>
      </c>
      <c r="V271" s="98">
        <v>22.333333333324401</v>
      </c>
      <c r="W271" t="e">
        <f>SUMPRODUCT($AA246:$AA270,'2 HR Ia 0.2'!$H$4:$H$28)</f>
        <v>#REF!</v>
      </c>
      <c r="X271" s="98">
        <v>22.333333333324401</v>
      </c>
      <c r="Y271" t="e">
        <f>SUMPRODUCT($AA246:$AA270,'2 HR Ia 0.05'!$H$4:$H$28)</f>
        <v>#REF!</v>
      </c>
      <c r="Z271" s="98">
        <v>22.499999999991001</v>
      </c>
      <c r="AA271">
        <f t="shared" si="11"/>
        <v>0</v>
      </c>
      <c r="AB271" t="e">
        <f t="shared" si="10"/>
        <v>#N/A</v>
      </c>
    </row>
    <row r="272" spans="6:28">
      <c r="F272" s="98">
        <v>22.416666666657701</v>
      </c>
      <c r="G272" t="e">
        <f ca="1">SUMPRODUCT($AA235:$AA271,'3 HR Ia 0.2'!$H$4:$H$40)</f>
        <v>#VALUE!</v>
      </c>
      <c r="H272" s="98">
        <v>22.416666666657701</v>
      </c>
      <c r="I272" t="e">
        <f ca="1">SUMPRODUCT($AA199:$AA271,'Ia 0.2'!$H$4:$H$76)</f>
        <v>#VALUE!</v>
      </c>
      <c r="J272" s="98">
        <v>22.416666666657701</v>
      </c>
      <c r="K272" t="e">
        <f ca="1">SUMPRODUCT($AA127:$AA271,'12 HR Ia 0.2'!$H$4:$H$148)</f>
        <v>#VALUE!</v>
      </c>
      <c r="L272" s="98">
        <v>22.416666666657701</v>
      </c>
      <c r="M272" t="e">
        <f ca="1">SUMPRODUCT($AA$2:AA271,'24 HR Ia 0.2'!$H$23:$H$292)</f>
        <v>#VALUE!</v>
      </c>
      <c r="N272" s="98">
        <v>22.416666666657701</v>
      </c>
      <c r="O272" t="e">
        <f ca="1">SUMPRODUCT($AA235:$AA271,'3 HR Ia 0.05'!$H$4:$H$40)</f>
        <v>#VALUE!</v>
      </c>
      <c r="P272" s="98">
        <v>22.416666666657701</v>
      </c>
      <c r="Q272" t="e">
        <f ca="1">SUMPRODUCT($AA199:$AA271,'Ia 0.05'!$H$4:$H$76)</f>
        <v>#VALUE!</v>
      </c>
      <c r="R272" s="98">
        <v>22.416666666657701</v>
      </c>
      <c r="S272" t="e">
        <f ca="1">SUMPRODUCT($AA127:$AA271,'12 HR Ia 0.05'!$H$4:$H$148)</f>
        <v>#VALUE!</v>
      </c>
      <c r="T272" s="98">
        <v>22.416666666657701</v>
      </c>
      <c r="U272" t="e">
        <f ca="1">SUMPRODUCT($AA$2:$AA271,'24 HR Ia 0.05'!$H$23:$H$292)</f>
        <v>#VALUE!</v>
      </c>
      <c r="V272" s="98">
        <v>22.416666666657701</v>
      </c>
      <c r="W272" t="e">
        <f>SUMPRODUCT($AA247:$AA271,'2 HR Ia 0.2'!$H$4:$H$28)</f>
        <v>#REF!</v>
      </c>
      <c r="X272" s="98">
        <v>22.416666666657701</v>
      </c>
      <c r="Y272" t="e">
        <f>SUMPRODUCT($AA247:$AA271,'2 HR Ia 0.05'!$H$4:$H$28)</f>
        <v>#REF!</v>
      </c>
      <c r="Z272" s="98">
        <v>22.583333333324301</v>
      </c>
      <c r="AA272">
        <f t="shared" si="11"/>
        <v>0</v>
      </c>
      <c r="AB272" t="e">
        <f t="shared" si="10"/>
        <v>#N/A</v>
      </c>
    </row>
    <row r="273" spans="6:28">
      <c r="F273" s="98">
        <v>22.499999999991001</v>
      </c>
      <c r="G273" t="e">
        <f ca="1">SUMPRODUCT($AA236:$AA272,'3 HR Ia 0.2'!$H$4:$H$40)</f>
        <v>#VALUE!</v>
      </c>
      <c r="H273" s="98">
        <v>22.499999999991001</v>
      </c>
      <c r="I273" t="e">
        <f ca="1">SUMPRODUCT($AA200:$AA272,'Ia 0.2'!$H$4:$H$76)</f>
        <v>#VALUE!</v>
      </c>
      <c r="J273" s="98">
        <v>22.499999999991001</v>
      </c>
      <c r="K273" t="e">
        <f ca="1">SUMPRODUCT($AA128:$AA272,'12 HR Ia 0.2'!$H$4:$H$148)</f>
        <v>#VALUE!</v>
      </c>
      <c r="L273" s="98">
        <v>22.499999999991001</v>
      </c>
      <c r="M273" t="e">
        <f ca="1">SUMPRODUCT($AA$2:AA272,'24 HR Ia 0.2'!$H$22:$H$292)</f>
        <v>#VALUE!</v>
      </c>
      <c r="N273" s="98">
        <v>22.499999999991001</v>
      </c>
      <c r="O273" t="e">
        <f ca="1">SUMPRODUCT($AA236:$AA272,'3 HR Ia 0.05'!$H$4:$H$40)</f>
        <v>#VALUE!</v>
      </c>
      <c r="P273" s="98">
        <v>22.499999999991001</v>
      </c>
      <c r="Q273" t="e">
        <f ca="1">SUMPRODUCT($AA200:$AA272,'Ia 0.05'!$H$4:$H$76)</f>
        <v>#VALUE!</v>
      </c>
      <c r="R273" s="98">
        <v>22.499999999991001</v>
      </c>
      <c r="S273" t="e">
        <f ca="1">SUMPRODUCT($AA128:$AA272,'12 HR Ia 0.05'!$H$4:$H$148)</f>
        <v>#VALUE!</v>
      </c>
      <c r="T273" s="98">
        <v>22.499999999991001</v>
      </c>
      <c r="U273" t="e">
        <f ca="1">SUMPRODUCT($AA$2:$AA272,'24 HR Ia 0.05'!$H$22:$H$292)</f>
        <v>#VALUE!</v>
      </c>
      <c r="V273" s="98">
        <v>22.499999999991001</v>
      </c>
      <c r="W273" t="e">
        <f>SUMPRODUCT($AA248:$AA272,'2 HR Ia 0.2'!$H$4:$H$28)</f>
        <v>#REF!</v>
      </c>
      <c r="X273" s="98">
        <v>22.499999999991001</v>
      </c>
      <c r="Y273" t="e">
        <f>SUMPRODUCT($AA248:$AA272,'2 HR Ia 0.05'!$H$4:$H$28)</f>
        <v>#REF!</v>
      </c>
      <c r="Z273" s="98">
        <v>22.666666666657601</v>
      </c>
      <c r="AA273">
        <f t="shared" si="11"/>
        <v>0</v>
      </c>
      <c r="AB273" t="e">
        <f t="shared" si="10"/>
        <v>#N/A</v>
      </c>
    </row>
    <row r="274" spans="6:28">
      <c r="F274" s="98">
        <v>22.583333333324301</v>
      </c>
      <c r="G274" t="e">
        <f ca="1">SUMPRODUCT($AA237:$AA273,'3 HR Ia 0.2'!$H$4:$H$40)</f>
        <v>#VALUE!</v>
      </c>
      <c r="H274" s="98">
        <v>22.583333333324301</v>
      </c>
      <c r="I274" t="e">
        <f ca="1">SUMPRODUCT($AA201:$AA273,'Ia 0.2'!$H$4:$H$76)</f>
        <v>#VALUE!</v>
      </c>
      <c r="J274" s="98">
        <v>22.583333333324301</v>
      </c>
      <c r="K274" t="e">
        <f ca="1">SUMPRODUCT($AA129:$AA273,'12 HR Ia 0.2'!$H$4:$H$148)</f>
        <v>#VALUE!</v>
      </c>
      <c r="L274" s="98">
        <v>22.583333333324301</v>
      </c>
      <c r="M274" t="e">
        <f ca="1">SUMPRODUCT($AA$2:AA273,'24 HR Ia 0.2'!$H$21:$H$292)</f>
        <v>#VALUE!</v>
      </c>
      <c r="N274" s="98">
        <v>22.583333333324301</v>
      </c>
      <c r="O274" t="e">
        <f ca="1">SUMPRODUCT($AA237:$AA273,'3 HR Ia 0.05'!$H$4:$H$40)</f>
        <v>#VALUE!</v>
      </c>
      <c r="P274" s="98">
        <v>22.583333333324301</v>
      </c>
      <c r="Q274" t="e">
        <f ca="1">SUMPRODUCT($AA201:$AA273,'Ia 0.05'!$H$4:$H$76)</f>
        <v>#VALUE!</v>
      </c>
      <c r="R274" s="98">
        <v>22.583333333324301</v>
      </c>
      <c r="S274" t="e">
        <f ca="1">SUMPRODUCT($AA129:$AA273,'12 HR Ia 0.05'!$H$4:$H$148)</f>
        <v>#VALUE!</v>
      </c>
      <c r="T274" s="98">
        <v>22.583333333324301</v>
      </c>
      <c r="U274" t="e">
        <f ca="1">SUMPRODUCT($AA$2:$AA273,'24 HR Ia 0.05'!$H$21:$H$292)</f>
        <v>#VALUE!</v>
      </c>
      <c r="V274" s="98">
        <v>22.583333333324301</v>
      </c>
      <c r="W274" t="e">
        <f>SUMPRODUCT($AA249:$AA273,'2 HR Ia 0.2'!$H$4:$H$28)</f>
        <v>#REF!</v>
      </c>
      <c r="X274" s="98">
        <v>22.583333333324301</v>
      </c>
      <c r="Y274" t="e">
        <f>SUMPRODUCT($AA249:$AA273,'2 HR Ia 0.05'!$H$4:$H$28)</f>
        <v>#REF!</v>
      </c>
      <c r="Z274" s="98">
        <v>22.749999999990902</v>
      </c>
      <c r="AA274">
        <f t="shared" si="11"/>
        <v>0</v>
      </c>
      <c r="AB274" t="e">
        <f t="shared" si="10"/>
        <v>#N/A</v>
      </c>
    </row>
    <row r="275" spans="6:28">
      <c r="F275" s="98">
        <v>22.666666666657601</v>
      </c>
      <c r="G275" t="e">
        <f ca="1">SUMPRODUCT($AA238:$AA274,'3 HR Ia 0.2'!$H$4:$H$40)</f>
        <v>#VALUE!</v>
      </c>
      <c r="H275" s="98">
        <v>22.666666666657601</v>
      </c>
      <c r="I275" t="e">
        <f ca="1">SUMPRODUCT($AA202:$AA274,'Ia 0.2'!$H$4:$H$76)</f>
        <v>#VALUE!</v>
      </c>
      <c r="J275" s="98">
        <v>22.666666666657601</v>
      </c>
      <c r="K275" t="e">
        <f ca="1">SUMPRODUCT($AA130:$AA274,'12 HR Ia 0.2'!$H$4:$H$148)</f>
        <v>#VALUE!</v>
      </c>
      <c r="L275" s="98">
        <v>22.666666666657601</v>
      </c>
      <c r="M275" t="e">
        <f ca="1">SUMPRODUCT($AA$2:AA274,'24 HR Ia 0.2'!$H$20:$H$292)</f>
        <v>#VALUE!</v>
      </c>
      <c r="N275" s="98">
        <v>22.666666666657601</v>
      </c>
      <c r="O275" t="e">
        <f ca="1">SUMPRODUCT($AA238:$AA274,'3 HR Ia 0.05'!$H$4:$H$40)</f>
        <v>#VALUE!</v>
      </c>
      <c r="P275" s="98">
        <v>22.666666666657601</v>
      </c>
      <c r="Q275" t="e">
        <f ca="1">SUMPRODUCT($AA202:$AA274,'Ia 0.05'!$H$4:$H$76)</f>
        <v>#VALUE!</v>
      </c>
      <c r="R275" s="98">
        <v>22.666666666657601</v>
      </c>
      <c r="S275" t="e">
        <f ca="1">SUMPRODUCT($AA130:$AA274,'12 HR Ia 0.05'!$H$4:$H$148)</f>
        <v>#VALUE!</v>
      </c>
      <c r="T275" s="98">
        <v>22.666666666657601</v>
      </c>
      <c r="U275" t="e">
        <f ca="1">SUMPRODUCT($AA$2:$AA274,'24 HR Ia 0.05'!$H$20:$H$292)</f>
        <v>#VALUE!</v>
      </c>
      <c r="V275" s="98">
        <v>22.666666666657601</v>
      </c>
      <c r="W275" t="e">
        <f>SUMPRODUCT($AA250:$AA274,'2 HR Ia 0.2'!$H$4:$H$28)</f>
        <v>#REF!</v>
      </c>
      <c r="X275" s="98">
        <v>22.666666666657601</v>
      </c>
      <c r="Y275" t="e">
        <f>SUMPRODUCT($AA250:$AA274,'2 HR Ia 0.05'!$H$4:$H$28)</f>
        <v>#REF!</v>
      </c>
      <c r="Z275" s="98">
        <v>22.833333333324202</v>
      </c>
      <c r="AA275">
        <f t="shared" si="11"/>
        <v>0</v>
      </c>
      <c r="AB275" t="e">
        <f t="shared" si="10"/>
        <v>#N/A</v>
      </c>
    </row>
    <row r="276" spans="6:28">
      <c r="F276" s="98">
        <v>22.749999999990902</v>
      </c>
      <c r="G276" t="e">
        <f ca="1">SUMPRODUCT($AA239:$AA275,'3 HR Ia 0.2'!$H$4:$H$40)</f>
        <v>#VALUE!</v>
      </c>
      <c r="H276" s="98">
        <v>22.749999999990902</v>
      </c>
      <c r="I276" t="e">
        <f ca="1">SUMPRODUCT($AA203:$AA275,'Ia 0.2'!$H$4:$H$76)</f>
        <v>#VALUE!</v>
      </c>
      <c r="J276" s="98">
        <v>22.749999999990902</v>
      </c>
      <c r="K276" t="e">
        <f ca="1">SUMPRODUCT($AA131:$AA275,'12 HR Ia 0.2'!$H$4:$H$148)</f>
        <v>#VALUE!</v>
      </c>
      <c r="L276" s="98">
        <v>22.749999999990902</v>
      </c>
      <c r="M276" t="e">
        <f ca="1">SUMPRODUCT($AA$2:AA275,'24 HR Ia 0.2'!$H$19:$H$292)</f>
        <v>#VALUE!</v>
      </c>
      <c r="N276" s="98">
        <v>22.749999999990902</v>
      </c>
      <c r="O276" t="e">
        <f ca="1">SUMPRODUCT($AA239:$AA275,'3 HR Ia 0.05'!$H$4:$H$40)</f>
        <v>#VALUE!</v>
      </c>
      <c r="P276" s="98">
        <v>22.749999999990902</v>
      </c>
      <c r="Q276" t="e">
        <f ca="1">SUMPRODUCT($AA203:$AA275,'Ia 0.05'!$H$4:$H$76)</f>
        <v>#VALUE!</v>
      </c>
      <c r="R276" s="98">
        <v>22.749999999990902</v>
      </c>
      <c r="S276" t="e">
        <f ca="1">SUMPRODUCT($AA131:$AA275,'12 HR Ia 0.05'!$H$4:$H$148)</f>
        <v>#VALUE!</v>
      </c>
      <c r="T276" s="98">
        <v>22.749999999990902</v>
      </c>
      <c r="U276" t="e">
        <f ca="1">SUMPRODUCT($AA$2:$AA275,'24 HR Ia 0.05'!$H$19:$H$292)</f>
        <v>#VALUE!</v>
      </c>
      <c r="V276" s="98">
        <v>22.749999999990902</v>
      </c>
      <c r="W276" t="e">
        <f>SUMPRODUCT($AA251:$AA275,'2 HR Ia 0.2'!$H$4:$H$28)</f>
        <v>#REF!</v>
      </c>
      <c r="X276" s="98">
        <v>22.749999999990902</v>
      </c>
      <c r="Y276" t="e">
        <f>SUMPRODUCT($AA251:$AA275,'2 HR Ia 0.05'!$H$4:$H$28)</f>
        <v>#REF!</v>
      </c>
      <c r="Z276" s="98">
        <v>22.916666666657498</v>
      </c>
      <c r="AA276">
        <f t="shared" si="11"/>
        <v>0</v>
      </c>
      <c r="AB276" t="e">
        <f t="shared" si="10"/>
        <v>#N/A</v>
      </c>
    </row>
    <row r="277" spans="6:28">
      <c r="F277" s="98">
        <v>22.833333333324202</v>
      </c>
      <c r="G277" t="e">
        <f ca="1">SUMPRODUCT($AA240:$AA276,'3 HR Ia 0.2'!$H$4:$H$40)</f>
        <v>#VALUE!</v>
      </c>
      <c r="H277" s="98">
        <v>22.833333333324202</v>
      </c>
      <c r="I277" t="e">
        <f ca="1">SUMPRODUCT($AA204:$AA276,'Ia 0.2'!$H$4:$H$76)</f>
        <v>#VALUE!</v>
      </c>
      <c r="J277" s="98">
        <v>22.833333333324202</v>
      </c>
      <c r="K277" t="e">
        <f ca="1">SUMPRODUCT($AA132:$AA276,'12 HR Ia 0.2'!$H$4:$H$148)</f>
        <v>#VALUE!</v>
      </c>
      <c r="L277" s="98">
        <v>22.833333333324202</v>
      </c>
      <c r="M277" t="e">
        <f ca="1">SUMPRODUCT($AA$2:AA276,'24 HR Ia 0.2'!$H$18:$H$292)</f>
        <v>#VALUE!</v>
      </c>
      <c r="N277" s="98">
        <v>22.833333333324202</v>
      </c>
      <c r="O277" t="e">
        <f ca="1">SUMPRODUCT($AA240:$AA276,'3 HR Ia 0.05'!$H$4:$H$40)</f>
        <v>#VALUE!</v>
      </c>
      <c r="P277" s="98">
        <v>22.833333333324202</v>
      </c>
      <c r="Q277" t="e">
        <f ca="1">SUMPRODUCT($AA204:$AA276,'Ia 0.05'!$H$4:$H$76)</f>
        <v>#VALUE!</v>
      </c>
      <c r="R277" s="98">
        <v>22.833333333324202</v>
      </c>
      <c r="S277" t="e">
        <f ca="1">SUMPRODUCT($AA132:$AA276,'12 HR Ia 0.05'!$H$4:$H$148)</f>
        <v>#VALUE!</v>
      </c>
      <c r="T277" s="98">
        <v>22.833333333324202</v>
      </c>
      <c r="U277" t="e">
        <f ca="1">SUMPRODUCT($AA$2:$AA276,'24 HR Ia 0.05'!$H$18:$H$292)</f>
        <v>#VALUE!</v>
      </c>
      <c r="V277" s="98">
        <v>22.833333333324202</v>
      </c>
      <c r="W277" t="e">
        <f>SUMPRODUCT($AA252:$AA276,'2 HR Ia 0.2'!$H$4:$H$28)</f>
        <v>#REF!</v>
      </c>
      <c r="X277" s="98">
        <v>22.833333333324202</v>
      </c>
      <c r="Y277" t="e">
        <f>SUMPRODUCT($AA252:$AA276,'2 HR Ia 0.05'!$H$4:$H$28)</f>
        <v>#REF!</v>
      </c>
      <c r="Z277" s="98">
        <v>22.999999999990798</v>
      </c>
      <c r="AA277">
        <f t="shared" si="11"/>
        <v>0</v>
      </c>
      <c r="AB277" t="e">
        <f t="shared" si="10"/>
        <v>#N/A</v>
      </c>
    </row>
    <row r="278" spans="6:28">
      <c r="F278" s="98">
        <v>22.916666666657498</v>
      </c>
      <c r="G278" t="e">
        <f ca="1">SUMPRODUCT($AA241:$AA277,'3 HR Ia 0.2'!$H$4:$H$40)</f>
        <v>#VALUE!</v>
      </c>
      <c r="H278" s="98">
        <v>22.916666666657498</v>
      </c>
      <c r="I278" t="e">
        <f ca="1">SUMPRODUCT($AA205:$AA277,'Ia 0.2'!$H$4:$H$76)</f>
        <v>#VALUE!</v>
      </c>
      <c r="J278" s="98">
        <v>22.916666666657498</v>
      </c>
      <c r="K278" t="e">
        <f ca="1">SUMPRODUCT($AA133:$AA277,'12 HR Ia 0.2'!$H$4:$H$148)</f>
        <v>#VALUE!</v>
      </c>
      <c r="L278" s="98">
        <v>22.916666666657498</v>
      </c>
      <c r="M278" t="e">
        <f ca="1">SUMPRODUCT($AA$2:AA277,'24 HR Ia 0.2'!$H$17:$H$292)</f>
        <v>#VALUE!</v>
      </c>
      <c r="N278" s="98">
        <v>22.916666666657498</v>
      </c>
      <c r="O278" t="e">
        <f ca="1">SUMPRODUCT($AA241:$AA277,'3 HR Ia 0.05'!$H$4:$H$40)</f>
        <v>#VALUE!</v>
      </c>
      <c r="P278" s="98">
        <v>22.916666666657498</v>
      </c>
      <c r="Q278" t="e">
        <f ca="1">SUMPRODUCT($AA205:$AA277,'Ia 0.05'!$H$4:$H$76)</f>
        <v>#VALUE!</v>
      </c>
      <c r="R278" s="98">
        <v>22.916666666657498</v>
      </c>
      <c r="S278" t="e">
        <f ca="1">SUMPRODUCT($AA133:$AA277,'12 HR Ia 0.05'!$H$4:$H$148)</f>
        <v>#VALUE!</v>
      </c>
      <c r="T278" s="98">
        <v>22.916666666657498</v>
      </c>
      <c r="U278" t="e">
        <f ca="1">SUMPRODUCT($AA$2:$AA277,'24 HR Ia 0.05'!$H$17:$H$292)</f>
        <v>#VALUE!</v>
      </c>
      <c r="V278" s="98">
        <v>22.916666666657498</v>
      </c>
      <c r="W278" t="e">
        <f>SUMPRODUCT($AA253:$AA277,'2 HR Ia 0.2'!$H$4:$H$28)</f>
        <v>#REF!</v>
      </c>
      <c r="X278" s="98">
        <v>22.916666666657498</v>
      </c>
      <c r="Y278" t="e">
        <f>SUMPRODUCT($AA253:$AA277,'2 HR Ia 0.05'!$H$4:$H$28)</f>
        <v>#REF!</v>
      </c>
      <c r="Z278" s="98">
        <v>23.083333333324099</v>
      </c>
      <c r="AA278">
        <f t="shared" si="11"/>
        <v>0</v>
      </c>
      <c r="AB278" t="e">
        <f t="shared" si="10"/>
        <v>#N/A</v>
      </c>
    </row>
    <row r="279" spans="6:28">
      <c r="F279" s="98">
        <v>22.999999999990798</v>
      </c>
      <c r="G279" t="e">
        <f ca="1">SUMPRODUCT($AA242:$AA278,'3 HR Ia 0.2'!$H$4:$H$40)</f>
        <v>#VALUE!</v>
      </c>
      <c r="H279" s="98">
        <v>22.999999999990798</v>
      </c>
      <c r="I279" t="e">
        <f ca="1">SUMPRODUCT($AA206:$AA278,'Ia 0.2'!$H$4:$H$76)</f>
        <v>#VALUE!</v>
      </c>
      <c r="J279" s="98">
        <v>22.999999999990798</v>
      </c>
      <c r="K279" t="e">
        <f ca="1">SUMPRODUCT($AA134:$AA278,'12 HR Ia 0.2'!$H$4:$H$148)</f>
        <v>#VALUE!</v>
      </c>
      <c r="L279" s="98">
        <v>22.999999999990798</v>
      </c>
      <c r="M279" t="e">
        <f ca="1">SUMPRODUCT($AA$2:AA278,'24 HR Ia 0.2'!$H$16:$H$292)</f>
        <v>#VALUE!</v>
      </c>
      <c r="N279" s="98">
        <v>22.999999999990798</v>
      </c>
      <c r="O279" t="e">
        <f ca="1">SUMPRODUCT($AA242:$AA278,'3 HR Ia 0.05'!$H$4:$H$40)</f>
        <v>#VALUE!</v>
      </c>
      <c r="P279" s="98">
        <v>22.999999999990798</v>
      </c>
      <c r="Q279" t="e">
        <f ca="1">SUMPRODUCT($AA206:$AA278,'Ia 0.05'!$H$4:$H$76)</f>
        <v>#VALUE!</v>
      </c>
      <c r="R279" s="98">
        <v>22.999999999990798</v>
      </c>
      <c r="S279" t="e">
        <f ca="1">SUMPRODUCT($AA134:$AA278,'12 HR Ia 0.05'!$H$4:$H$148)</f>
        <v>#VALUE!</v>
      </c>
      <c r="T279" s="98">
        <v>22.999999999990798</v>
      </c>
      <c r="U279" t="e">
        <f ca="1">SUMPRODUCT($AA$2:$AA278,'24 HR Ia 0.05'!$H$16:$H$292)</f>
        <v>#VALUE!</v>
      </c>
      <c r="V279" s="98">
        <v>22.999999999990798</v>
      </c>
      <c r="W279" t="e">
        <f>SUMPRODUCT($AA254:$AA278,'2 HR Ia 0.2'!$H$4:$H$28)</f>
        <v>#REF!</v>
      </c>
      <c r="X279" s="98">
        <v>22.999999999990798</v>
      </c>
      <c r="Y279" t="e">
        <f>SUMPRODUCT($AA254:$AA278,'2 HR Ia 0.05'!$H$4:$H$28)</f>
        <v>#REF!</v>
      </c>
      <c r="Z279" s="98">
        <v>23.166666666657399</v>
      </c>
      <c r="AA279">
        <f t="shared" si="11"/>
        <v>0</v>
      </c>
      <c r="AB279" t="e">
        <f t="shared" si="10"/>
        <v>#N/A</v>
      </c>
    </row>
    <row r="280" spans="6:28">
      <c r="F280" s="98">
        <v>23.083333333324099</v>
      </c>
      <c r="G280" t="e">
        <f ca="1">SUMPRODUCT($AA243:$AA279,'3 HR Ia 0.2'!$H$4:$H$40)</f>
        <v>#VALUE!</v>
      </c>
      <c r="H280" s="98">
        <v>23.083333333324099</v>
      </c>
      <c r="I280" t="e">
        <f ca="1">SUMPRODUCT($AA207:$AA279,'Ia 0.2'!$H$4:$H$76)</f>
        <v>#VALUE!</v>
      </c>
      <c r="J280" s="98">
        <v>23.083333333324099</v>
      </c>
      <c r="K280" t="e">
        <f ca="1">SUMPRODUCT($AA135:$AA279,'12 HR Ia 0.2'!$H$4:$H$148)</f>
        <v>#VALUE!</v>
      </c>
      <c r="L280" s="98">
        <v>23.083333333324099</v>
      </c>
      <c r="M280" t="e">
        <f ca="1">SUMPRODUCT($AA$2:AA279,'24 HR Ia 0.2'!$H$15:$H$292)</f>
        <v>#VALUE!</v>
      </c>
      <c r="N280" s="98">
        <v>23.083333333324099</v>
      </c>
      <c r="O280" t="e">
        <f ca="1">SUMPRODUCT($AA243:$AA279,'3 HR Ia 0.05'!$H$4:$H$40)</f>
        <v>#VALUE!</v>
      </c>
      <c r="P280" s="98">
        <v>23.083333333324099</v>
      </c>
      <c r="Q280" t="e">
        <f ca="1">SUMPRODUCT($AA207:$AA279,'Ia 0.05'!$H$4:$H$76)</f>
        <v>#VALUE!</v>
      </c>
      <c r="R280" s="98">
        <v>23.083333333324099</v>
      </c>
      <c r="S280" t="e">
        <f ca="1">SUMPRODUCT($AA135:$AA279,'12 HR Ia 0.05'!$H$4:$H$148)</f>
        <v>#VALUE!</v>
      </c>
      <c r="T280" s="98">
        <v>23.083333333324099</v>
      </c>
      <c r="U280" t="e">
        <f ca="1">SUMPRODUCT($AA$2:$AA279,'24 HR Ia 0.05'!$H$15:$H$292)</f>
        <v>#VALUE!</v>
      </c>
      <c r="V280" s="98">
        <v>23.083333333324099</v>
      </c>
      <c r="W280" t="e">
        <f>SUMPRODUCT($AA255:$AA279,'2 HR Ia 0.2'!$H$4:$H$28)</f>
        <v>#REF!</v>
      </c>
      <c r="X280" s="98">
        <v>23.083333333324099</v>
      </c>
      <c r="Y280" t="e">
        <f>SUMPRODUCT($AA255:$AA279,'2 HR Ia 0.05'!$H$4:$H$28)</f>
        <v>#REF!</v>
      </c>
      <c r="Z280" s="98">
        <v>23.249999999990699</v>
      </c>
      <c r="AA280">
        <f t="shared" si="11"/>
        <v>0</v>
      </c>
      <c r="AB280" t="e">
        <f t="shared" si="10"/>
        <v>#N/A</v>
      </c>
    </row>
    <row r="281" spans="6:28">
      <c r="F281" s="98">
        <v>23.166666666657399</v>
      </c>
      <c r="G281" t="e">
        <f ca="1">SUMPRODUCT($AA244:$AA280,'3 HR Ia 0.2'!$H$4:$H$40)</f>
        <v>#VALUE!</v>
      </c>
      <c r="H281" s="98">
        <v>23.166666666657399</v>
      </c>
      <c r="I281" t="e">
        <f ca="1">SUMPRODUCT($AA208:$AA280,'Ia 0.2'!$H$4:$H$76)</f>
        <v>#VALUE!</v>
      </c>
      <c r="J281" s="98">
        <v>23.166666666657399</v>
      </c>
      <c r="K281" t="e">
        <f ca="1">SUMPRODUCT($AA136:$AA280,'12 HR Ia 0.2'!$H$4:$H$148)</f>
        <v>#VALUE!</v>
      </c>
      <c r="L281" s="98">
        <v>23.166666666657399</v>
      </c>
      <c r="M281" t="e">
        <f ca="1">SUMPRODUCT($AA$2:AA280,'24 HR Ia 0.2'!$H$14:$H$292)</f>
        <v>#VALUE!</v>
      </c>
      <c r="N281" s="98">
        <v>23.166666666657399</v>
      </c>
      <c r="O281" t="e">
        <f ca="1">SUMPRODUCT($AA244:$AA280,'3 HR Ia 0.05'!$H$4:$H$40)</f>
        <v>#VALUE!</v>
      </c>
      <c r="P281" s="98">
        <v>23.166666666657399</v>
      </c>
      <c r="Q281" t="e">
        <f ca="1">SUMPRODUCT($AA208:$AA280,'Ia 0.05'!$H$4:$H$76)</f>
        <v>#VALUE!</v>
      </c>
      <c r="R281" s="98">
        <v>23.166666666657399</v>
      </c>
      <c r="S281" t="e">
        <f ca="1">SUMPRODUCT($AA136:$AA280,'12 HR Ia 0.05'!$H$4:$H$148)</f>
        <v>#VALUE!</v>
      </c>
      <c r="T281" s="98">
        <v>23.166666666657399</v>
      </c>
      <c r="U281" t="e">
        <f ca="1">SUMPRODUCT($AA$2:$AA280,'24 HR Ia 0.05'!$H$14:$H$292)</f>
        <v>#VALUE!</v>
      </c>
      <c r="V281" s="98">
        <v>23.166666666657399</v>
      </c>
      <c r="W281" t="e">
        <f>SUMPRODUCT($AA256:$AA280,'2 HR Ia 0.2'!$H$4:$H$28)</f>
        <v>#REF!</v>
      </c>
      <c r="X281" s="98">
        <v>23.166666666657399</v>
      </c>
      <c r="Y281" t="e">
        <f>SUMPRODUCT($AA256:$AA280,'2 HR Ia 0.05'!$H$4:$H$28)</f>
        <v>#REF!</v>
      </c>
      <c r="Z281" s="98">
        <v>23.333333333323999</v>
      </c>
      <c r="AA281">
        <f t="shared" si="11"/>
        <v>0</v>
      </c>
      <c r="AB281" t="e">
        <f t="shared" si="10"/>
        <v>#N/A</v>
      </c>
    </row>
    <row r="282" spans="6:28">
      <c r="F282" s="98">
        <v>23.249999999990699</v>
      </c>
      <c r="G282" t="e">
        <f ca="1">SUMPRODUCT($AA245:$AA281,'3 HR Ia 0.2'!$H$4:$H$40)</f>
        <v>#VALUE!</v>
      </c>
      <c r="H282" s="98">
        <v>23.249999999990699</v>
      </c>
      <c r="I282" t="e">
        <f ca="1">SUMPRODUCT($AA209:$AA281,'Ia 0.2'!$H$4:$H$76)</f>
        <v>#VALUE!</v>
      </c>
      <c r="J282" s="98">
        <v>23.249999999990699</v>
      </c>
      <c r="K282" t="e">
        <f ca="1">SUMPRODUCT($AA137:$AA281,'12 HR Ia 0.2'!$H$4:$H$148)</f>
        <v>#VALUE!</v>
      </c>
      <c r="L282" s="98">
        <v>23.249999999990699</v>
      </c>
      <c r="M282" t="e">
        <f ca="1">SUMPRODUCT($AA$2:AA281,'24 HR Ia 0.2'!$H$13:$H$292)</f>
        <v>#VALUE!</v>
      </c>
      <c r="N282" s="98">
        <v>23.249999999990699</v>
      </c>
      <c r="O282" t="e">
        <f ca="1">SUMPRODUCT($AA245:$AA281,'3 HR Ia 0.05'!$H$4:$H$40)</f>
        <v>#VALUE!</v>
      </c>
      <c r="P282" s="98">
        <v>23.249999999990699</v>
      </c>
      <c r="Q282" t="e">
        <f ca="1">SUMPRODUCT($AA209:$AA281,'Ia 0.05'!$H$4:$H$76)</f>
        <v>#VALUE!</v>
      </c>
      <c r="R282" s="98">
        <v>23.249999999990699</v>
      </c>
      <c r="S282" t="e">
        <f ca="1">SUMPRODUCT($AA137:$AA281,'12 HR Ia 0.05'!$H$4:$H$148)</f>
        <v>#VALUE!</v>
      </c>
      <c r="T282" s="98">
        <v>23.249999999990699</v>
      </c>
      <c r="U282" t="e">
        <f ca="1">SUMPRODUCT($AA$2:$AA281,'24 HR Ia 0.05'!$H$13:$H$292)</f>
        <v>#VALUE!</v>
      </c>
      <c r="V282" s="98">
        <v>23.249999999990699</v>
      </c>
      <c r="W282" t="e">
        <f>SUMPRODUCT($AA257:$AA281,'2 HR Ia 0.2'!$H$4:$H$28)</f>
        <v>#REF!</v>
      </c>
      <c r="X282" s="98">
        <v>23.249999999990699</v>
      </c>
      <c r="Y282" t="e">
        <f>SUMPRODUCT($AA257:$AA281,'2 HR Ia 0.05'!$H$4:$H$28)</f>
        <v>#REF!</v>
      </c>
      <c r="Z282" s="98">
        <v>23.416666666657299</v>
      </c>
      <c r="AA282">
        <f t="shared" si="11"/>
        <v>0</v>
      </c>
      <c r="AB282" t="e">
        <f t="shared" si="10"/>
        <v>#N/A</v>
      </c>
    </row>
    <row r="283" spans="6:28">
      <c r="F283" s="98">
        <v>23.333333333323999</v>
      </c>
      <c r="G283" t="e">
        <f ca="1">SUMPRODUCT($AA246:$AA282,'3 HR Ia 0.2'!$H$4:$H$40)</f>
        <v>#VALUE!</v>
      </c>
      <c r="H283" s="98">
        <v>23.333333333323999</v>
      </c>
      <c r="I283" t="e">
        <f ca="1">SUMPRODUCT($AA210:$AA282,'Ia 0.2'!$H$4:$H$76)</f>
        <v>#VALUE!</v>
      </c>
      <c r="J283" s="98">
        <v>23.333333333323999</v>
      </c>
      <c r="K283" t="e">
        <f ca="1">SUMPRODUCT($AA138:$AA282,'12 HR Ia 0.2'!$H$4:$H$148)</f>
        <v>#VALUE!</v>
      </c>
      <c r="L283" s="98">
        <v>23.333333333323999</v>
      </c>
      <c r="M283" t="e">
        <f ca="1">SUMPRODUCT($AA$2:AA282,'24 HR Ia 0.2'!$H$12:$H$292)</f>
        <v>#VALUE!</v>
      </c>
      <c r="N283" s="98">
        <v>23.333333333323999</v>
      </c>
      <c r="O283" t="e">
        <f ca="1">SUMPRODUCT($AA246:$AA282,'3 HR Ia 0.05'!$H$4:$H$40)</f>
        <v>#VALUE!</v>
      </c>
      <c r="P283" s="98">
        <v>23.333333333323999</v>
      </c>
      <c r="Q283" t="e">
        <f ca="1">SUMPRODUCT($AA210:$AA282,'Ia 0.05'!$H$4:$H$76)</f>
        <v>#VALUE!</v>
      </c>
      <c r="R283" s="98">
        <v>23.333333333323999</v>
      </c>
      <c r="S283" t="e">
        <f ca="1">SUMPRODUCT($AA138:$AA282,'12 HR Ia 0.05'!$H$4:$H$148)</f>
        <v>#VALUE!</v>
      </c>
      <c r="T283" s="98">
        <v>23.333333333323999</v>
      </c>
      <c r="U283" t="e">
        <f ca="1">SUMPRODUCT($AA$2:$AA282,'24 HR Ia 0.05'!$H$12:$H$292)</f>
        <v>#VALUE!</v>
      </c>
      <c r="V283" s="98">
        <v>23.333333333323999</v>
      </c>
      <c r="W283" t="e">
        <f>SUMPRODUCT($AA258:$AA282,'2 HR Ia 0.2'!$H$4:$H$28)</f>
        <v>#REF!</v>
      </c>
      <c r="X283" s="98">
        <v>23.333333333323999</v>
      </c>
      <c r="Y283" t="e">
        <f>SUMPRODUCT($AA258:$AA282,'2 HR Ia 0.05'!$H$4:$H$28)</f>
        <v>#REF!</v>
      </c>
      <c r="Z283" s="98">
        <v>23.4999999999906</v>
      </c>
      <c r="AA283">
        <f t="shared" si="11"/>
        <v>0</v>
      </c>
      <c r="AB283" t="e">
        <f t="shared" si="10"/>
        <v>#N/A</v>
      </c>
    </row>
    <row r="284" spans="6:28">
      <c r="F284" s="98">
        <v>23.416666666657299</v>
      </c>
      <c r="G284" t="e">
        <f ca="1">SUMPRODUCT($AA247:$AA283,'3 HR Ia 0.2'!$H$4:$H$40)</f>
        <v>#VALUE!</v>
      </c>
      <c r="H284" s="98">
        <v>23.416666666657299</v>
      </c>
      <c r="I284" t="e">
        <f ca="1">SUMPRODUCT($AA211:$AA283,'Ia 0.2'!$H$4:$H$76)</f>
        <v>#VALUE!</v>
      </c>
      <c r="J284" s="98">
        <v>23.416666666657299</v>
      </c>
      <c r="K284" t="e">
        <f ca="1">SUMPRODUCT($AA139:$AA283,'12 HR Ia 0.2'!$H$4:$H$148)</f>
        <v>#VALUE!</v>
      </c>
      <c r="L284" s="98">
        <v>23.416666666657299</v>
      </c>
      <c r="M284" t="e">
        <f ca="1">SUMPRODUCT($AA$2:AA283,'24 HR Ia 0.2'!$H$11:$H$292)</f>
        <v>#VALUE!</v>
      </c>
      <c r="N284" s="98">
        <v>23.416666666657299</v>
      </c>
      <c r="O284" t="e">
        <f ca="1">SUMPRODUCT($AA247:$AA283,'3 HR Ia 0.05'!$H$4:$H$40)</f>
        <v>#VALUE!</v>
      </c>
      <c r="P284" s="98">
        <v>23.416666666657299</v>
      </c>
      <c r="Q284" t="e">
        <f ca="1">SUMPRODUCT($AA211:$AA283,'Ia 0.05'!$H$4:$H$76)</f>
        <v>#VALUE!</v>
      </c>
      <c r="R284" s="98">
        <v>23.416666666657299</v>
      </c>
      <c r="S284" t="e">
        <f ca="1">SUMPRODUCT($AA139:$AA283,'12 HR Ia 0.05'!$H$4:$H$148)</f>
        <v>#VALUE!</v>
      </c>
      <c r="T284" s="98">
        <v>23.416666666657299</v>
      </c>
      <c r="U284" t="e">
        <f ca="1">SUMPRODUCT($AA$2:$AA283,'24 HR Ia 0.05'!$H$11:$H$292)</f>
        <v>#VALUE!</v>
      </c>
      <c r="V284" s="98">
        <v>23.416666666657299</v>
      </c>
      <c r="W284" t="e">
        <f>SUMPRODUCT($AA259:$AA283,'2 HR Ia 0.2'!$H$4:$H$28)</f>
        <v>#REF!</v>
      </c>
      <c r="X284" s="98">
        <v>23.416666666657299</v>
      </c>
      <c r="Y284" t="e">
        <f>SUMPRODUCT($AA259:$AA283,'2 HR Ia 0.05'!$H$4:$H$28)</f>
        <v>#REF!</v>
      </c>
      <c r="Z284" s="98">
        <v>23.5833333333239</v>
      </c>
      <c r="AA284">
        <f t="shared" si="11"/>
        <v>0</v>
      </c>
      <c r="AB284" t="e">
        <f t="shared" si="10"/>
        <v>#N/A</v>
      </c>
    </row>
    <row r="285" spans="6:28">
      <c r="F285" s="98">
        <v>23.4999999999906</v>
      </c>
      <c r="G285" t="e">
        <f ca="1">SUMPRODUCT($AA248:$AA284,'3 HR Ia 0.2'!$H$4:$H$40)</f>
        <v>#VALUE!</v>
      </c>
      <c r="H285" s="98">
        <v>23.4999999999906</v>
      </c>
      <c r="I285" t="e">
        <f ca="1">SUMPRODUCT($AA212:$AA284,'Ia 0.2'!$H$4:$H$76)</f>
        <v>#VALUE!</v>
      </c>
      <c r="J285" s="98">
        <v>23.4999999999906</v>
      </c>
      <c r="K285" t="e">
        <f ca="1">SUMPRODUCT($AA140:$AA284,'12 HR Ia 0.2'!$H$4:$H$148)</f>
        <v>#VALUE!</v>
      </c>
      <c r="L285" s="98">
        <v>23.4999999999906</v>
      </c>
      <c r="M285" t="e">
        <f ca="1">SUMPRODUCT($AA$2:AA284,'24 HR Ia 0.2'!$H$10:$H$292)</f>
        <v>#VALUE!</v>
      </c>
      <c r="N285" s="98">
        <v>23.4999999999906</v>
      </c>
      <c r="O285" t="e">
        <f ca="1">SUMPRODUCT($AA248:$AA284,'3 HR Ia 0.05'!$H$4:$H$40)</f>
        <v>#VALUE!</v>
      </c>
      <c r="P285" s="98">
        <v>23.4999999999906</v>
      </c>
      <c r="Q285" t="e">
        <f ca="1">SUMPRODUCT($AA212:$AA284,'Ia 0.05'!$H$4:$H$76)</f>
        <v>#VALUE!</v>
      </c>
      <c r="R285" s="98">
        <v>23.4999999999906</v>
      </c>
      <c r="S285" t="e">
        <f ca="1">SUMPRODUCT($AA140:$AA284,'12 HR Ia 0.05'!$H$4:$H$148)</f>
        <v>#VALUE!</v>
      </c>
      <c r="T285" s="98">
        <v>23.4999999999906</v>
      </c>
      <c r="U285" t="e">
        <f ca="1">SUMPRODUCT($AA$2:$AA284,'24 HR Ia 0.05'!$H$10:$H$292)</f>
        <v>#VALUE!</v>
      </c>
      <c r="V285" s="98">
        <v>23.4999999999906</v>
      </c>
      <c r="W285" t="e">
        <f>SUMPRODUCT($AA260:$AA284,'2 HR Ia 0.2'!$H$4:$H$28)</f>
        <v>#REF!</v>
      </c>
      <c r="X285" s="98">
        <v>23.4999999999906</v>
      </c>
      <c r="Y285" t="e">
        <f>SUMPRODUCT($AA260:$AA284,'2 HR Ia 0.05'!$H$4:$H$28)</f>
        <v>#REF!</v>
      </c>
      <c r="Z285" s="98">
        <v>23.6666666666572</v>
      </c>
      <c r="AA285">
        <f t="shared" si="11"/>
        <v>0</v>
      </c>
      <c r="AB285" t="e">
        <f t="shared" si="10"/>
        <v>#N/A</v>
      </c>
    </row>
    <row r="286" spans="6:28">
      <c r="F286" s="98">
        <v>23.5833333333239</v>
      </c>
      <c r="G286" t="e">
        <f ca="1">SUMPRODUCT($AA249:$AA285,'3 HR Ia 0.2'!$H$4:$H$40)</f>
        <v>#VALUE!</v>
      </c>
      <c r="H286" s="98">
        <v>23.5833333333239</v>
      </c>
      <c r="I286" t="e">
        <f ca="1">SUMPRODUCT($AA213:$AA285,'Ia 0.2'!$H$4:$H$76)</f>
        <v>#VALUE!</v>
      </c>
      <c r="J286" s="98">
        <v>23.5833333333239</v>
      </c>
      <c r="K286" t="e">
        <f ca="1">SUMPRODUCT($AA141:$AA285,'12 HR Ia 0.2'!$H$4:$H$148)</f>
        <v>#VALUE!</v>
      </c>
      <c r="L286" s="98">
        <v>23.5833333333239</v>
      </c>
      <c r="M286" t="e">
        <f ca="1">SUMPRODUCT($AA$2:AA285,'24 HR Ia 0.2'!$H$9:$H$292)</f>
        <v>#VALUE!</v>
      </c>
      <c r="N286" s="98">
        <v>23.5833333333239</v>
      </c>
      <c r="O286" t="e">
        <f ca="1">SUMPRODUCT($AA249:$AA285,'3 HR Ia 0.05'!$H$4:$H$40)</f>
        <v>#VALUE!</v>
      </c>
      <c r="P286" s="98">
        <v>23.5833333333239</v>
      </c>
      <c r="Q286" t="e">
        <f ca="1">SUMPRODUCT($AA213:$AA285,'Ia 0.05'!$H$4:$H$76)</f>
        <v>#VALUE!</v>
      </c>
      <c r="R286" s="98">
        <v>23.5833333333239</v>
      </c>
      <c r="S286" t="e">
        <f ca="1">SUMPRODUCT($AA141:$AA285,'12 HR Ia 0.05'!$H$4:$H$148)</f>
        <v>#VALUE!</v>
      </c>
      <c r="T286" s="98">
        <v>23.5833333333239</v>
      </c>
      <c r="U286" t="e">
        <f ca="1">SUMPRODUCT($AA$2:$AA285,'24 HR Ia 0.05'!$H$9:$H$292)</f>
        <v>#VALUE!</v>
      </c>
      <c r="V286" s="98">
        <v>23.5833333333239</v>
      </c>
      <c r="W286" t="e">
        <f>SUMPRODUCT($AA261:$AA285,'2 HR Ia 0.2'!$H$4:$H$28)</f>
        <v>#REF!</v>
      </c>
      <c r="X286" s="98">
        <v>23.5833333333239</v>
      </c>
      <c r="Y286" t="e">
        <f>SUMPRODUCT($AA261:$AA285,'2 HR Ia 0.05'!$H$4:$H$28)</f>
        <v>#REF!</v>
      </c>
      <c r="Z286" s="98">
        <v>23.7499999999905</v>
      </c>
      <c r="AA286">
        <f t="shared" si="11"/>
        <v>0</v>
      </c>
      <c r="AB286" t="e">
        <f t="shared" si="10"/>
        <v>#N/A</v>
      </c>
    </row>
    <row r="287" spans="6:28">
      <c r="F287" s="98">
        <v>23.6666666666572</v>
      </c>
      <c r="G287" t="e">
        <f ca="1">SUMPRODUCT($AA250:$AA286,'3 HR Ia 0.2'!$H$4:$H$40)</f>
        <v>#VALUE!</v>
      </c>
      <c r="H287" s="98">
        <v>23.6666666666572</v>
      </c>
      <c r="I287" t="e">
        <f ca="1">SUMPRODUCT($AA214:$AA286,'Ia 0.2'!$H$4:$H$76)</f>
        <v>#VALUE!</v>
      </c>
      <c r="J287" s="98">
        <v>23.6666666666572</v>
      </c>
      <c r="K287" t="e">
        <f ca="1">SUMPRODUCT($AA142:$AA286,'12 HR Ia 0.2'!$H$4:$H$148)</f>
        <v>#VALUE!</v>
      </c>
      <c r="L287" s="98">
        <v>23.6666666666572</v>
      </c>
      <c r="M287" t="e">
        <f ca="1">SUMPRODUCT($AA$2:AA286,'24 HR Ia 0.2'!$H$8:$H$292)</f>
        <v>#VALUE!</v>
      </c>
      <c r="N287" s="98">
        <v>23.6666666666572</v>
      </c>
      <c r="O287" t="e">
        <f ca="1">SUMPRODUCT($AA250:$AA286,'3 HR Ia 0.05'!$H$4:$H$40)</f>
        <v>#VALUE!</v>
      </c>
      <c r="P287" s="98">
        <v>23.6666666666572</v>
      </c>
      <c r="Q287" t="e">
        <f ca="1">SUMPRODUCT($AA214:$AA286,'Ia 0.05'!$H$4:$H$76)</f>
        <v>#VALUE!</v>
      </c>
      <c r="R287" s="98">
        <v>23.6666666666572</v>
      </c>
      <c r="S287" t="e">
        <f ca="1">SUMPRODUCT($AA142:$AA286,'12 HR Ia 0.05'!$H$4:$H$148)</f>
        <v>#VALUE!</v>
      </c>
      <c r="T287" s="98">
        <v>23.6666666666572</v>
      </c>
      <c r="U287" t="e">
        <f ca="1">SUMPRODUCT($AA$2:$AA286,'24 HR Ia 0.05'!$H$8:$H$292)</f>
        <v>#VALUE!</v>
      </c>
      <c r="V287" s="98">
        <v>23.6666666666572</v>
      </c>
      <c r="W287" t="e">
        <f>SUMPRODUCT($AA262:$AA286,'2 HR Ia 0.2'!$H$4:$H$28)</f>
        <v>#REF!</v>
      </c>
      <c r="X287" s="98">
        <v>23.6666666666572</v>
      </c>
      <c r="Y287" t="e">
        <f>SUMPRODUCT($AA262:$AA286,'2 HR Ia 0.05'!$H$4:$H$28)</f>
        <v>#REF!</v>
      </c>
      <c r="Z287" s="98">
        <v>23.8333333333238</v>
      </c>
      <c r="AA287">
        <f t="shared" si="11"/>
        <v>0</v>
      </c>
      <c r="AB287" t="e">
        <f t="shared" si="10"/>
        <v>#N/A</v>
      </c>
    </row>
    <row r="288" spans="6:28">
      <c r="F288" s="98">
        <v>23.7499999999905</v>
      </c>
      <c r="G288" t="e">
        <f ca="1">SUMPRODUCT($AA251:$AA287,'3 HR Ia 0.2'!$H$4:$H$40)</f>
        <v>#VALUE!</v>
      </c>
      <c r="H288" s="98">
        <v>23.7499999999905</v>
      </c>
      <c r="I288" t="e">
        <f ca="1">SUMPRODUCT($AA215:$AA287,'Ia 0.2'!$H$4:$H$76)</f>
        <v>#VALUE!</v>
      </c>
      <c r="J288" s="98">
        <v>23.7499999999905</v>
      </c>
      <c r="K288" t="e">
        <f ca="1">SUMPRODUCT($AA143:$AA287,'12 HR Ia 0.2'!$H$4:$H$148)</f>
        <v>#VALUE!</v>
      </c>
      <c r="L288" s="98">
        <v>23.7499999999905</v>
      </c>
      <c r="M288" t="e">
        <f ca="1">SUMPRODUCT($AA$2:AA287,'24 HR Ia 0.2'!$H$7:$H$292)</f>
        <v>#VALUE!</v>
      </c>
      <c r="N288" s="98">
        <v>23.7499999999905</v>
      </c>
      <c r="O288" t="e">
        <f ca="1">SUMPRODUCT($AA251:$AA287,'3 HR Ia 0.05'!$H$4:$H$40)</f>
        <v>#VALUE!</v>
      </c>
      <c r="P288" s="98">
        <v>23.7499999999905</v>
      </c>
      <c r="Q288" t="e">
        <f ca="1">SUMPRODUCT($AA215:$AA287,'Ia 0.05'!$H$4:$H$76)</f>
        <v>#VALUE!</v>
      </c>
      <c r="R288" s="98">
        <v>23.7499999999905</v>
      </c>
      <c r="S288" t="e">
        <f ca="1">SUMPRODUCT($AA143:$AA287,'12 HR Ia 0.05'!$H$4:$H$148)</f>
        <v>#VALUE!</v>
      </c>
      <c r="T288" s="98">
        <v>23.7499999999905</v>
      </c>
      <c r="U288" t="e">
        <f ca="1">SUMPRODUCT($AA$2:$AA287,'24 HR Ia 0.05'!$H$7:$H$292)</f>
        <v>#VALUE!</v>
      </c>
      <c r="V288" s="98">
        <v>23.7499999999905</v>
      </c>
      <c r="W288" t="e">
        <f>SUMPRODUCT($AA263:$AA287,'2 HR Ia 0.2'!$H$4:$H$28)</f>
        <v>#REF!</v>
      </c>
      <c r="X288" s="98">
        <v>23.7499999999905</v>
      </c>
      <c r="Y288" t="e">
        <f>SUMPRODUCT($AA263:$AA287,'2 HR Ia 0.05'!$H$4:$H$28)</f>
        <v>#REF!</v>
      </c>
      <c r="Z288" s="98">
        <v>23.9166666666571</v>
      </c>
      <c r="AA288">
        <f t="shared" si="11"/>
        <v>0</v>
      </c>
      <c r="AB288" t="e">
        <f t="shared" si="10"/>
        <v>#N/A</v>
      </c>
    </row>
    <row r="289" spans="6:28">
      <c r="F289" s="98">
        <v>23.8333333333238</v>
      </c>
      <c r="G289" t="e">
        <f ca="1">SUMPRODUCT($AA252:$AA288,'3 HR Ia 0.2'!$H$4:$H$40)</f>
        <v>#VALUE!</v>
      </c>
      <c r="H289" s="98">
        <v>23.8333333333238</v>
      </c>
      <c r="I289" t="e">
        <f ca="1">SUMPRODUCT($AA216:$AA288,'Ia 0.2'!$H$4:$H$76)</f>
        <v>#VALUE!</v>
      </c>
      <c r="J289" s="98">
        <v>23.8333333333238</v>
      </c>
      <c r="K289" t="e">
        <f ca="1">SUMPRODUCT($AA144:$AA288,'12 HR Ia 0.2'!$H$4:$H$148)</f>
        <v>#VALUE!</v>
      </c>
      <c r="L289" s="98">
        <v>23.8333333333238</v>
      </c>
      <c r="M289" t="e">
        <f ca="1">SUMPRODUCT($AA$2:AA288,'24 HR Ia 0.2'!$H$6:$H$292)</f>
        <v>#VALUE!</v>
      </c>
      <c r="N289" s="98">
        <v>23.8333333333238</v>
      </c>
      <c r="O289" t="e">
        <f ca="1">SUMPRODUCT($AA252:$AA288,'3 HR Ia 0.05'!$H$4:$H$40)</f>
        <v>#VALUE!</v>
      </c>
      <c r="P289" s="98">
        <v>23.8333333333238</v>
      </c>
      <c r="Q289" t="e">
        <f ca="1">SUMPRODUCT($AA216:$AA288,'Ia 0.05'!$H$4:$H$76)</f>
        <v>#VALUE!</v>
      </c>
      <c r="R289" s="98">
        <v>23.8333333333238</v>
      </c>
      <c r="S289" t="e">
        <f ca="1">SUMPRODUCT($AA144:$AA288,'12 HR Ia 0.05'!$H$4:$H$148)</f>
        <v>#VALUE!</v>
      </c>
      <c r="T289" s="98">
        <v>23.8333333333238</v>
      </c>
      <c r="U289" t="e">
        <f ca="1">SUMPRODUCT($AA$2:$AA288,'24 HR Ia 0.05'!$H$6:$H$292)</f>
        <v>#VALUE!</v>
      </c>
      <c r="V289" s="98">
        <v>23.8333333333238</v>
      </c>
      <c r="W289" t="e">
        <f>SUMPRODUCT($AA264:$AA288,'2 HR Ia 0.2'!$H$4:$H$28)</f>
        <v>#REF!</v>
      </c>
      <c r="X289" s="98">
        <v>23.8333333333238</v>
      </c>
      <c r="Y289" t="e">
        <f>SUMPRODUCT($AA264:$AA288,'2 HR Ia 0.05'!$H$4:$H$28)</f>
        <v>#REF!</v>
      </c>
      <c r="Z289" s="98">
        <v>23.999999999990401</v>
      </c>
      <c r="AA289">
        <f t="shared" si="11"/>
        <v>0</v>
      </c>
      <c r="AB289" t="e">
        <f t="shared" si="10"/>
        <v>#N/A</v>
      </c>
    </row>
    <row r="290" spans="6:28">
      <c r="F290" s="98">
        <v>23.9166666666571</v>
      </c>
      <c r="G290" t="e">
        <f ca="1">SUMPRODUCT($AA253:$AA289,'3 HR Ia 0.2'!$H$4:$H$40)</f>
        <v>#VALUE!</v>
      </c>
      <c r="H290" s="98">
        <v>23.9166666666571</v>
      </c>
      <c r="I290" t="e">
        <f ca="1">SUMPRODUCT($AA217:$AA289,'Ia 0.2'!$H$4:$H$76)</f>
        <v>#VALUE!</v>
      </c>
      <c r="J290" s="98">
        <v>23.9166666666571</v>
      </c>
      <c r="K290" t="e">
        <f ca="1">SUMPRODUCT($AA145:$AA289,'12 HR Ia 0.2'!$H$4:$H$148)</f>
        <v>#VALUE!</v>
      </c>
      <c r="L290" s="98">
        <v>23.9166666666571</v>
      </c>
      <c r="M290" t="e">
        <f ca="1">SUMPRODUCT($AA$2:AA289,'24 HR Ia 0.2'!$H$5:$H$292)</f>
        <v>#VALUE!</v>
      </c>
      <c r="N290" s="98">
        <v>23.9166666666571</v>
      </c>
      <c r="O290" t="e">
        <f ca="1">SUMPRODUCT($AA253:$AA289,'3 HR Ia 0.05'!$H$4:$H$40)</f>
        <v>#VALUE!</v>
      </c>
      <c r="P290" s="98">
        <v>23.9166666666571</v>
      </c>
      <c r="Q290" t="e">
        <f ca="1">SUMPRODUCT($AA217:$AA289,'Ia 0.05'!$H$4:$H$76)</f>
        <v>#VALUE!</v>
      </c>
      <c r="R290" s="98">
        <v>23.9166666666571</v>
      </c>
      <c r="S290" t="e">
        <f ca="1">SUMPRODUCT($AA145:$AA289,'12 HR Ia 0.05'!$H$4:$H$148)</f>
        <v>#VALUE!</v>
      </c>
      <c r="T290" s="98">
        <v>23.9166666666571</v>
      </c>
      <c r="U290" t="e">
        <f ca="1">SUMPRODUCT($AA$2:$AA289,'24 HR Ia 0.05'!$H$5:$H$292)</f>
        <v>#VALUE!</v>
      </c>
      <c r="V290" s="98">
        <v>23.9166666666571</v>
      </c>
      <c r="W290" t="e">
        <f>SUMPRODUCT($AA265:$AA289,'2 HR Ia 0.2'!$H$4:$H$28)</f>
        <v>#REF!</v>
      </c>
      <c r="X290" s="98">
        <v>23.9166666666571</v>
      </c>
      <c r="Y290" t="e">
        <f>SUMPRODUCT($AA265:$AA289,'2 HR Ia 0.05'!$H$4:$H$28)</f>
        <v>#REF!</v>
      </c>
      <c r="Z290" s="98"/>
    </row>
    <row r="291" spans="6:28">
      <c r="F291" s="98">
        <v>23.999999999990401</v>
      </c>
      <c r="G291" t="e">
        <f ca="1">SUMPRODUCT($AA254:$AA290,'3 HR Ia 0.2'!$H$4:$H$40)</f>
        <v>#VALUE!</v>
      </c>
      <c r="H291" s="98">
        <v>23.999999999990401</v>
      </c>
      <c r="I291" t="e">
        <f ca="1">SUMPRODUCT($AA218:$AA290,'Ia 0.2'!$H$4:$H$76)</f>
        <v>#VALUE!</v>
      </c>
      <c r="J291" s="98">
        <v>23.999999999990401</v>
      </c>
      <c r="K291" t="e">
        <f ca="1">SUMPRODUCT($AA146:$AA290,'12 HR Ia 0.2'!$H$4:$H$148)</f>
        <v>#VALUE!</v>
      </c>
      <c r="L291" s="98">
        <v>23.999999999990401</v>
      </c>
      <c r="M291" t="e">
        <f ca="1">SUMPRODUCT($AA$2:AA290,'24 HR Ia 0.2'!$H$4:$H$292)</f>
        <v>#VALUE!</v>
      </c>
      <c r="N291" s="98">
        <v>23.999999999990401</v>
      </c>
      <c r="O291" t="e">
        <f ca="1">SUMPRODUCT($AA254:$AA290,'3 HR Ia 0.05'!$H$4:$H$40)</f>
        <v>#VALUE!</v>
      </c>
      <c r="P291" s="98">
        <v>23.999999999990401</v>
      </c>
      <c r="Q291" t="e">
        <f ca="1">SUMPRODUCT($AA218:$AA290,'Ia 0.05'!$H$4:$H$76)</f>
        <v>#VALUE!</v>
      </c>
      <c r="R291" s="98">
        <v>23.999999999990401</v>
      </c>
      <c r="S291" t="e">
        <f ca="1">SUMPRODUCT($AA146:$AA290,'12 HR Ia 0.05'!$H$4:$H$148)</f>
        <v>#VALUE!</v>
      </c>
      <c r="T291" s="98">
        <v>23.999999999990401</v>
      </c>
      <c r="U291" t="e">
        <f ca="1">SUMPRODUCT($AA$2:$AA290,'24 HR Ia 0.05'!$H$4:$H$292)</f>
        <v>#VALUE!</v>
      </c>
      <c r="V291" s="98">
        <v>23.999999999990401</v>
      </c>
      <c r="W291" t="e">
        <f>SUMPRODUCT($AA266:$AA290,'2 HR Ia 0.2'!$H$4:$H$28)</f>
        <v>#REF!</v>
      </c>
      <c r="X291" s="98">
        <v>23.999999999990401</v>
      </c>
      <c r="Y291" t="e">
        <f>SUMPRODUCT($AA266:$AA290,'2 HR Ia 0.05'!$H$4:$H$28)</f>
        <v>#REF!</v>
      </c>
    </row>
  </sheetData>
  <mergeCells count="20">
    <mergeCell ref="V1:W1"/>
    <mergeCell ref="X1:Y1"/>
    <mergeCell ref="V2:W2"/>
    <mergeCell ref="X2:Y2"/>
    <mergeCell ref="R1:S1"/>
    <mergeCell ref="T1:U1"/>
    <mergeCell ref="P2:Q2"/>
    <mergeCell ref="R2:S2"/>
    <mergeCell ref="T2:U2"/>
    <mergeCell ref="F1:G1"/>
    <mergeCell ref="H1:I1"/>
    <mergeCell ref="J1:K1"/>
    <mergeCell ref="L1:M1"/>
    <mergeCell ref="N1:O1"/>
    <mergeCell ref="P1:Q1"/>
    <mergeCell ref="F2:G2"/>
    <mergeCell ref="H2:I2"/>
    <mergeCell ref="J2:K2"/>
    <mergeCell ref="L2:M2"/>
    <mergeCell ref="N2:O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6A0B-6A85-47DE-8587-ECC6EA30672D}">
  <dimension ref="B1:S292"/>
  <sheetViews>
    <sheetView workbookViewId="0">
      <selection activeCell="J1" sqref="J1"/>
    </sheetView>
  </sheetViews>
  <sheetFormatPr defaultRowHeight="15"/>
  <cols>
    <col min="3" max="3" width="12" bestFit="1" customWidth="1"/>
  </cols>
  <sheetData>
    <row r="1" spans="2:19">
      <c r="F1" t="s">
        <v>55</v>
      </c>
      <c r="G1" t="e">
        <f>ROUND(1000/(H2+10),0)</f>
        <v>#REF!</v>
      </c>
      <c r="I1" t="s">
        <v>56</v>
      </c>
      <c r="J1" t="e">
        <f>0.05*G2</f>
        <v>#REF!</v>
      </c>
    </row>
    <row r="2" spans="2:19">
      <c r="F2" t="s">
        <v>57</v>
      </c>
      <c r="G2" t="e">
        <f>1000/G1-10</f>
        <v>#REF!</v>
      </c>
      <c r="H2" t="e">
        <f>'Ia 0.2'!G2*1.42</f>
        <v>#REF!</v>
      </c>
    </row>
    <row r="3" spans="2:19">
      <c r="B3" t="s">
        <v>58</v>
      </c>
      <c r="C3" t="s">
        <v>59</v>
      </c>
      <c r="D3" t="s">
        <v>60</v>
      </c>
      <c r="E3" t="s">
        <v>61</v>
      </c>
      <c r="F3" t="s">
        <v>62</v>
      </c>
      <c r="G3" t="s">
        <v>63</v>
      </c>
      <c r="M3" t="str">
        <f ca="1">Compare!H6</f>
        <v/>
      </c>
    </row>
    <row r="4" spans="2:19">
      <c r="B4">
        <v>0</v>
      </c>
      <c r="C4">
        <v>0</v>
      </c>
      <c r="D4">
        <f>C4</f>
        <v>0</v>
      </c>
      <c r="E4" t="e">
        <f t="shared" ref="E4:E67" si="0">C4-F4</f>
        <v>#REF!</v>
      </c>
      <c r="F4" t="e">
        <f>G4</f>
        <v>#REF!</v>
      </c>
      <c r="G4" t="e">
        <f>IF(D4&lt;$J$1,0,(D4-0.05*$G$2)^2/(D4+0.95*$G$2))</f>
        <v>#REF!</v>
      </c>
      <c r="H4" t="e">
        <f ca="1">INDEX($F$4:$F$292,ROWS(F4:$F$292))</f>
        <v>#VALUE!</v>
      </c>
      <c r="M4" t="str">
        <f ca="1">Compare!H7</f>
        <v/>
      </c>
    </row>
    <row r="5" spans="2:19">
      <c r="B5">
        <v>5</v>
      </c>
      <c r="C5" t="e">
        <f t="shared" ref="C5:C16" ca="1" si="1">$M$3/12</f>
        <v>#VALUE!</v>
      </c>
      <c r="D5" t="e">
        <f ca="1">C5+D4</f>
        <v>#VALUE!</v>
      </c>
      <c r="E5" t="e">
        <f t="shared" ca="1" si="0"/>
        <v>#VALUE!</v>
      </c>
      <c r="F5" t="e">
        <f t="shared" ref="F5:F68" ca="1" si="2">G5-G4</f>
        <v>#VALUE!</v>
      </c>
      <c r="G5" t="e">
        <f t="shared" ref="G5:G68" ca="1" si="3">IF(D5&lt;$J$1,0,(D5-0.05*$G$2)^2/(D5+0.95*$G$2))</f>
        <v>#VALUE!</v>
      </c>
      <c r="H5" t="e">
        <f ca="1">INDEX($F$4:$F$292,ROWS(F5:$F$292))</f>
        <v>#VALUE!</v>
      </c>
      <c r="M5" t="str">
        <f ca="1">Compare!H8</f>
        <v/>
      </c>
    </row>
    <row r="6" spans="2:19">
      <c r="B6">
        <v>10</v>
      </c>
      <c r="C6" t="e">
        <f t="shared" ca="1" si="1"/>
        <v>#VALUE!</v>
      </c>
      <c r="D6" t="e">
        <f t="shared" ref="D6:D69" ca="1" si="4">C6+D5</f>
        <v>#VALUE!</v>
      </c>
      <c r="E6" t="e">
        <f t="shared" ca="1" si="0"/>
        <v>#VALUE!</v>
      </c>
      <c r="F6" t="e">
        <f t="shared" ca="1" si="2"/>
        <v>#VALUE!</v>
      </c>
      <c r="G6" t="e">
        <f t="shared" ca="1" si="3"/>
        <v>#VALUE!</v>
      </c>
      <c r="H6" t="e">
        <f ca="1">INDEX($F$4:$F$292,ROWS(F6:$F$292))</f>
        <v>#VALUE!</v>
      </c>
      <c r="M6" t="str">
        <f ca="1">Compare!H9</f>
        <v/>
      </c>
    </row>
    <row r="7" spans="2:19">
      <c r="B7">
        <v>15</v>
      </c>
      <c r="C7" t="e">
        <f t="shared" ca="1" si="1"/>
        <v>#VALUE!</v>
      </c>
      <c r="D7" t="e">
        <f t="shared" ca="1" si="4"/>
        <v>#VALUE!</v>
      </c>
      <c r="E7" t="e">
        <f t="shared" ca="1" si="0"/>
        <v>#VALUE!</v>
      </c>
      <c r="F7" t="e">
        <f t="shared" ca="1" si="2"/>
        <v>#VALUE!</v>
      </c>
      <c r="G7" t="e">
        <f t="shared" ca="1" si="3"/>
        <v>#VALUE!</v>
      </c>
      <c r="H7" t="e">
        <f ca="1">INDEX($F$4:$F$292,ROWS(F7:$F$292))</f>
        <v>#VALUE!</v>
      </c>
      <c r="M7" t="str">
        <f ca="1">Compare!H10</f>
        <v/>
      </c>
    </row>
    <row r="8" spans="2:19">
      <c r="B8">
        <v>20</v>
      </c>
      <c r="C8" t="e">
        <f t="shared" ca="1" si="1"/>
        <v>#VALUE!</v>
      </c>
      <c r="D8" t="e">
        <f t="shared" ca="1" si="4"/>
        <v>#VALUE!</v>
      </c>
      <c r="E8" t="e">
        <f t="shared" ca="1" si="0"/>
        <v>#VALUE!</v>
      </c>
      <c r="F8" t="e">
        <f t="shared" ca="1" si="2"/>
        <v>#VALUE!</v>
      </c>
      <c r="G8" t="e">
        <f t="shared" ca="1" si="3"/>
        <v>#VALUE!</v>
      </c>
      <c r="H8" t="e">
        <f ca="1">INDEX($F$4:$F$292,ROWS(F8:$F$292))</f>
        <v>#VALUE!</v>
      </c>
      <c r="M8" t="str">
        <f ca="1">Compare!H11</f>
        <v/>
      </c>
    </row>
    <row r="9" spans="2:19">
      <c r="B9">
        <v>25</v>
      </c>
      <c r="C9" t="e">
        <f t="shared" ca="1" si="1"/>
        <v>#VALUE!</v>
      </c>
      <c r="D9" t="e">
        <f t="shared" ca="1" si="4"/>
        <v>#VALUE!</v>
      </c>
      <c r="E9" t="e">
        <f t="shared" ca="1" si="0"/>
        <v>#VALUE!</v>
      </c>
      <c r="F9" t="e">
        <f t="shared" ca="1" si="2"/>
        <v>#VALUE!</v>
      </c>
      <c r="G9" t="e">
        <f t="shared" ca="1" si="3"/>
        <v>#VALUE!</v>
      </c>
      <c r="H9" t="e">
        <f ca="1">INDEX($F$4:$F$292,ROWS(F9:$F$292))</f>
        <v>#VALUE!</v>
      </c>
      <c r="M9" t="str">
        <f ca="1">Compare!H12</f>
        <v/>
      </c>
    </row>
    <row r="10" spans="2:19">
      <c r="B10">
        <v>30</v>
      </c>
      <c r="C10" t="e">
        <f t="shared" ca="1" si="1"/>
        <v>#VALUE!</v>
      </c>
      <c r="D10" t="e">
        <f t="shared" ca="1" si="4"/>
        <v>#VALUE!</v>
      </c>
      <c r="E10" t="e">
        <f t="shared" ca="1" si="0"/>
        <v>#VALUE!</v>
      </c>
      <c r="F10" t="e">
        <f t="shared" ca="1" si="2"/>
        <v>#VALUE!</v>
      </c>
      <c r="G10" t="e">
        <f t="shared" ca="1" si="3"/>
        <v>#VALUE!</v>
      </c>
      <c r="H10" t="e">
        <f ca="1">INDEX($F$4:$F$292,ROWS(F10:$F$292))</f>
        <v>#VALUE!</v>
      </c>
      <c r="M10" t="str">
        <f ca="1">Compare!H13</f>
        <v/>
      </c>
    </row>
    <row r="11" spans="2:19">
      <c r="B11">
        <v>35</v>
      </c>
      <c r="C11" t="e">
        <f t="shared" ca="1" si="1"/>
        <v>#VALUE!</v>
      </c>
      <c r="D11" t="e">
        <f t="shared" ca="1" si="4"/>
        <v>#VALUE!</v>
      </c>
      <c r="E11" t="e">
        <f t="shared" ca="1" si="0"/>
        <v>#VALUE!</v>
      </c>
      <c r="F11" t="e">
        <f t="shared" ca="1" si="2"/>
        <v>#VALUE!</v>
      </c>
      <c r="G11" t="e">
        <f t="shared" ca="1" si="3"/>
        <v>#VALUE!</v>
      </c>
      <c r="H11" t="e">
        <f ca="1">INDEX($F$4:$F$292,ROWS(F11:$F$292))</f>
        <v>#VALUE!</v>
      </c>
      <c r="M11" t="str">
        <f ca="1">Compare!H14</f>
        <v/>
      </c>
      <c r="P11">
        <v>100</v>
      </c>
    </row>
    <row r="12" spans="2:19">
      <c r="B12">
        <v>40</v>
      </c>
      <c r="C12" t="e">
        <f t="shared" ca="1" si="1"/>
        <v>#VALUE!</v>
      </c>
      <c r="D12" t="e">
        <f t="shared" ca="1" si="4"/>
        <v>#VALUE!</v>
      </c>
      <c r="E12" t="e">
        <f t="shared" ca="1" si="0"/>
        <v>#VALUE!</v>
      </c>
      <c r="F12" t="e">
        <f t="shared" ca="1" si="2"/>
        <v>#VALUE!</v>
      </c>
      <c r="G12" t="e">
        <f t="shared" ca="1" si="3"/>
        <v>#VALUE!</v>
      </c>
      <c r="H12" t="e">
        <f ca="1">INDEX($F$4:$F$292,ROWS(F12:$F$292))</f>
        <v>#VALUE!</v>
      </c>
      <c r="M12" t="str">
        <f ca="1">Compare!H15</f>
        <v/>
      </c>
      <c r="P12">
        <v>5128</v>
      </c>
    </row>
    <row r="13" spans="2:19">
      <c r="B13">
        <v>45</v>
      </c>
      <c r="C13" t="e">
        <f t="shared" ca="1" si="1"/>
        <v>#VALUE!</v>
      </c>
      <c r="D13" t="e">
        <f t="shared" ca="1" si="4"/>
        <v>#VALUE!</v>
      </c>
      <c r="E13" t="e">
        <f t="shared" ca="1" si="0"/>
        <v>#VALUE!</v>
      </c>
      <c r="F13" t="e">
        <f t="shared" ca="1" si="2"/>
        <v>#VALUE!</v>
      </c>
      <c r="G13" t="e">
        <f t="shared" ca="1" si="3"/>
        <v>#VALUE!</v>
      </c>
      <c r="H13" t="e">
        <f ca="1">INDEX($F$4:$F$292,ROWS(F13:$F$292))</f>
        <v>#VALUE!</v>
      </c>
      <c r="M13" t="str">
        <f ca="1">Compare!H16</f>
        <v/>
      </c>
      <c r="P13">
        <v>1832</v>
      </c>
    </row>
    <row r="14" spans="2:19">
      <c r="B14">
        <v>50</v>
      </c>
      <c r="C14" t="e">
        <f t="shared" ca="1" si="1"/>
        <v>#VALUE!</v>
      </c>
      <c r="D14" t="e">
        <f t="shared" ca="1" si="4"/>
        <v>#VALUE!</v>
      </c>
      <c r="E14" t="e">
        <f t="shared" ca="1" si="0"/>
        <v>#VALUE!</v>
      </c>
      <c r="F14" t="e">
        <f t="shared" ca="1" si="2"/>
        <v>#VALUE!</v>
      </c>
      <c r="G14" t="e">
        <f t="shared" ca="1" si="3"/>
        <v>#VALUE!</v>
      </c>
      <c r="H14" t="e">
        <f ca="1">INDEX($F$4:$F$292,ROWS(F14:$F$292))</f>
        <v>#VALUE!</v>
      </c>
      <c r="M14" t="str">
        <f ca="1">Compare!H17</f>
        <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INDEX($F$4:$F$292,ROWS(F15:$F$292))</f>
        <v>#VALUE!</v>
      </c>
      <c r="M15" t="str">
        <f ca="1">Compare!H18</f>
        <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INDEX($F$4:$F$292,ROWS(F16:$F$292))</f>
        <v>#VALUE!</v>
      </c>
      <c r="M16" t="str">
        <f ca="1">Compare!H19</f>
        <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INDEX($F$4:$F$292,ROWS(F17:$F$292))</f>
        <v>#VALUE!</v>
      </c>
      <c r="M17" t="str">
        <f ca="1">Compare!H20</f>
        <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INDEX($F$4:$F$292,ROWS(F18:$F$292))</f>
        <v>#VALUE!</v>
      </c>
      <c r="M18" t="str">
        <f ca="1">Compare!H21</f>
        <v/>
      </c>
      <c r="P18">
        <v>24241</v>
      </c>
    </row>
    <row r="19" spans="2:16">
      <c r="B19">
        <v>75</v>
      </c>
      <c r="C19" t="e">
        <f t="shared" ca="1" si="5"/>
        <v>#VALUE!</v>
      </c>
      <c r="D19" t="e">
        <f t="shared" ca="1" si="4"/>
        <v>#VALUE!</v>
      </c>
      <c r="E19" t="e">
        <f t="shared" ca="1" si="0"/>
        <v>#VALUE!</v>
      </c>
      <c r="F19" t="e">
        <f t="shared" ca="1" si="2"/>
        <v>#VALUE!</v>
      </c>
      <c r="G19" t="e">
        <f t="shared" ca="1" si="3"/>
        <v>#VALUE!</v>
      </c>
      <c r="H19" t="e">
        <f ca="1">INDEX($F$4:$F$292,ROWS(F19:$F$292))</f>
        <v>#VALUE!</v>
      </c>
      <c r="M19" t="str">
        <f ca="1">Compare!H22</f>
        <v/>
      </c>
      <c r="P19">
        <v>40723</v>
      </c>
    </row>
    <row r="20" spans="2:16">
      <c r="B20">
        <v>80</v>
      </c>
      <c r="C20" t="e">
        <f t="shared" ca="1" si="5"/>
        <v>#VALUE!</v>
      </c>
      <c r="D20" t="e">
        <f t="shared" ca="1" si="4"/>
        <v>#VALUE!</v>
      </c>
      <c r="E20" t="e">
        <f t="shared" ca="1" si="0"/>
        <v>#VALUE!</v>
      </c>
      <c r="F20" t="e">
        <f t="shared" ca="1" si="2"/>
        <v>#VALUE!</v>
      </c>
      <c r="G20" t="e">
        <f t="shared" ca="1" si="3"/>
        <v>#VALUE!</v>
      </c>
      <c r="H20" t="e">
        <f ca="1">INDEX($F$4:$F$292,ROWS(F20:$F$292))</f>
        <v>#VALUE!</v>
      </c>
      <c r="M20" t="str">
        <f ca="1">Compare!H23</f>
        <v/>
      </c>
      <c r="P20">
        <v>92590</v>
      </c>
    </row>
    <row r="21" spans="2:16">
      <c r="B21">
        <v>85</v>
      </c>
      <c r="C21" t="e">
        <f t="shared" ca="1" si="5"/>
        <v>#VALUE!</v>
      </c>
      <c r="D21" t="e">
        <f t="shared" ca="1" si="4"/>
        <v>#VALUE!</v>
      </c>
      <c r="E21" t="e">
        <f t="shared" ca="1" si="0"/>
        <v>#VALUE!</v>
      </c>
      <c r="F21" t="e">
        <f t="shared" ca="1" si="2"/>
        <v>#VALUE!</v>
      </c>
      <c r="G21" t="e">
        <f t="shared" ca="1" si="3"/>
        <v>#VALUE!</v>
      </c>
      <c r="H21" t="e">
        <f ca="1">INDEX($F$4:$F$292,ROWS(F21:$F$292))</f>
        <v>#VALUE!</v>
      </c>
      <c r="M21" t="str">
        <f ca="1">Compare!H24</f>
        <v/>
      </c>
      <c r="P21">
        <v>9882</v>
      </c>
    </row>
    <row r="22" spans="2:16">
      <c r="B22">
        <v>90</v>
      </c>
      <c r="C22" t="e">
        <f t="shared" ca="1" si="5"/>
        <v>#VALUE!</v>
      </c>
      <c r="D22" t="e">
        <f t="shared" ca="1" si="4"/>
        <v>#VALUE!</v>
      </c>
      <c r="E22" t="e">
        <f t="shared" ca="1" si="0"/>
        <v>#VALUE!</v>
      </c>
      <c r="F22" t="e">
        <f t="shared" ca="1" si="2"/>
        <v>#VALUE!</v>
      </c>
      <c r="G22" t="e">
        <f t="shared" ca="1" si="3"/>
        <v>#VALUE!</v>
      </c>
      <c r="H22" t="e">
        <f ca="1">INDEX($F$4:$F$292,ROWS(F22:$F$292))</f>
        <v>#VALUE!</v>
      </c>
      <c r="M22" t="str">
        <f ca="1">Compare!H25</f>
        <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INDEX($F$4:$F$292,ROWS(F23:$F$292))</f>
        <v>#VALUE!</v>
      </c>
      <c r="M23" t="str">
        <f ca="1">Compare!H26</f>
        <v/>
      </c>
    </row>
    <row r="24" spans="2:16">
      <c r="B24">
        <v>100</v>
      </c>
      <c r="C24" t="e">
        <f t="shared" ca="1" si="5"/>
        <v>#VALUE!</v>
      </c>
      <c r="D24" t="e">
        <f t="shared" ca="1" si="4"/>
        <v>#VALUE!</v>
      </c>
      <c r="E24" t="e">
        <f t="shared" ca="1" si="0"/>
        <v>#VALUE!</v>
      </c>
      <c r="F24" t="e">
        <f t="shared" ca="1" si="2"/>
        <v>#VALUE!</v>
      </c>
      <c r="G24" t="e">
        <f t="shared" ca="1" si="3"/>
        <v>#VALUE!</v>
      </c>
      <c r="H24" t="e">
        <f ca="1">INDEX($F$4:$F$292,ROWS(F24:$F$292))</f>
        <v>#VALUE!</v>
      </c>
      <c r="M24" t="str">
        <f ca="1">Compare!H27</f>
        <v/>
      </c>
    </row>
    <row r="25" spans="2:16">
      <c r="B25">
        <v>105</v>
      </c>
      <c r="C25" t="e">
        <f t="shared" ca="1" si="5"/>
        <v>#VALUE!</v>
      </c>
      <c r="D25" t="e">
        <f t="shared" ca="1" si="4"/>
        <v>#VALUE!</v>
      </c>
      <c r="E25" t="e">
        <f t="shared" ca="1" si="0"/>
        <v>#VALUE!</v>
      </c>
      <c r="F25" t="e">
        <f t="shared" ca="1" si="2"/>
        <v>#VALUE!</v>
      </c>
      <c r="G25" t="e">
        <f t="shared" ca="1" si="3"/>
        <v>#VALUE!</v>
      </c>
      <c r="H25" t="e">
        <f ca="1">INDEX($F$4:$F$292,ROWS(F25:$F$292))</f>
        <v>#VALUE!</v>
      </c>
      <c r="M25" t="str">
        <f ca="1">Compare!H28</f>
        <v/>
      </c>
    </row>
    <row r="26" spans="2:16">
      <c r="B26">
        <v>110</v>
      </c>
      <c r="C26" t="e">
        <f t="shared" ca="1" si="5"/>
        <v>#VALUE!</v>
      </c>
      <c r="D26" t="e">
        <f t="shared" ca="1" si="4"/>
        <v>#VALUE!</v>
      </c>
      <c r="E26" t="e">
        <f t="shared" ca="1" si="0"/>
        <v>#VALUE!</v>
      </c>
      <c r="F26" t="e">
        <f t="shared" ca="1" si="2"/>
        <v>#VALUE!</v>
      </c>
      <c r="G26" t="e">
        <f t="shared" ca="1" si="3"/>
        <v>#VALUE!</v>
      </c>
      <c r="H26" t="e">
        <f ca="1">INDEX($F$4:$F$292,ROWS(F26:$F$292))</f>
        <v>#VALUE!</v>
      </c>
      <c r="M26" t="str">
        <f ca="1">Compare!H29</f>
        <v/>
      </c>
    </row>
    <row r="27" spans="2:16">
      <c r="B27">
        <v>115</v>
      </c>
      <c r="C27" t="e">
        <f t="shared" ca="1" si="5"/>
        <v>#VALUE!</v>
      </c>
      <c r="D27" t="e">
        <f t="shared" ca="1" si="4"/>
        <v>#VALUE!</v>
      </c>
      <c r="E27" t="e">
        <f t="shared" ca="1" si="0"/>
        <v>#VALUE!</v>
      </c>
      <c r="F27" t="e">
        <f t="shared" ca="1" si="2"/>
        <v>#VALUE!</v>
      </c>
      <c r="G27" t="e">
        <f t="shared" ca="1" si="3"/>
        <v>#VALUE!</v>
      </c>
      <c r="H27" t="e">
        <f ca="1">INDEX($F$4:$F$292,ROWS(F27:$F$292))</f>
        <v>#VALUE!</v>
      </c>
    </row>
    <row r="28" spans="2:16">
      <c r="B28">
        <v>120</v>
      </c>
      <c r="C28" t="e">
        <f t="shared" ca="1" si="5"/>
        <v>#VALUE!</v>
      </c>
      <c r="D28" t="e">
        <f t="shared" ca="1" si="4"/>
        <v>#VALUE!</v>
      </c>
      <c r="E28" t="e">
        <f t="shared" ca="1" si="0"/>
        <v>#VALUE!</v>
      </c>
      <c r="F28" t="e">
        <f t="shared" ca="1" si="2"/>
        <v>#VALUE!</v>
      </c>
      <c r="G28" t="e">
        <f t="shared" ca="1" si="3"/>
        <v>#VALUE!</v>
      </c>
      <c r="H28" t="e">
        <f ca="1">INDEX($F$4:$F$292,ROWS(F28:$F$292))</f>
        <v>#VALUE!</v>
      </c>
    </row>
    <row r="29" spans="2:16">
      <c r="B29">
        <v>125</v>
      </c>
      <c r="C29" t="e">
        <f ca="1">$M$5/12</f>
        <v>#VALUE!</v>
      </c>
      <c r="D29" t="e">
        <f t="shared" ca="1" si="4"/>
        <v>#VALUE!</v>
      </c>
      <c r="E29" t="e">
        <f t="shared" ca="1" si="0"/>
        <v>#VALUE!</v>
      </c>
      <c r="F29" t="e">
        <f t="shared" ca="1" si="2"/>
        <v>#VALUE!</v>
      </c>
      <c r="G29" t="e">
        <f t="shared" ca="1" si="3"/>
        <v>#VALUE!</v>
      </c>
      <c r="H29" t="e">
        <f ca="1">INDEX($F$4:$F$292,ROWS(F29:$F$292))</f>
        <v>#VALUE!</v>
      </c>
    </row>
    <row r="30" spans="2:16">
      <c r="B30">
        <v>130</v>
      </c>
      <c r="C30" t="e">
        <f t="shared" ref="C30:C40" ca="1" si="6">$M$5/12</f>
        <v>#VALUE!</v>
      </c>
      <c r="D30" t="e">
        <f t="shared" ca="1" si="4"/>
        <v>#VALUE!</v>
      </c>
      <c r="E30" t="e">
        <f t="shared" ca="1" si="0"/>
        <v>#VALUE!</v>
      </c>
      <c r="F30" t="e">
        <f t="shared" ca="1" si="2"/>
        <v>#VALUE!</v>
      </c>
      <c r="G30" t="e">
        <f t="shared" ca="1" si="3"/>
        <v>#VALUE!</v>
      </c>
      <c r="H30" t="e">
        <f ca="1">INDEX($F$4:$F$292,ROWS(F30:$F$292))</f>
        <v>#VALUE!</v>
      </c>
    </row>
    <row r="31" spans="2:16">
      <c r="B31">
        <v>135</v>
      </c>
      <c r="C31" t="e">
        <f t="shared" ca="1" si="6"/>
        <v>#VALUE!</v>
      </c>
      <c r="D31" t="e">
        <f t="shared" ca="1" si="4"/>
        <v>#VALUE!</v>
      </c>
      <c r="E31" t="e">
        <f t="shared" ca="1" si="0"/>
        <v>#VALUE!</v>
      </c>
      <c r="F31" t="e">
        <f t="shared" ca="1" si="2"/>
        <v>#VALUE!</v>
      </c>
      <c r="G31" t="e">
        <f t="shared" ca="1" si="3"/>
        <v>#VALUE!</v>
      </c>
      <c r="H31" t="e">
        <f ca="1">INDEX($F$4:$F$292,ROWS(F31:$F$292))</f>
        <v>#VALUE!</v>
      </c>
    </row>
    <row r="32" spans="2:16">
      <c r="B32">
        <v>140</v>
      </c>
      <c r="C32" t="e">
        <f t="shared" ca="1" si="6"/>
        <v>#VALUE!</v>
      </c>
      <c r="D32" t="e">
        <f t="shared" ca="1" si="4"/>
        <v>#VALUE!</v>
      </c>
      <c r="E32" t="e">
        <f t="shared" ca="1" si="0"/>
        <v>#VALUE!</v>
      </c>
      <c r="F32" t="e">
        <f t="shared" ca="1" si="2"/>
        <v>#VALUE!</v>
      </c>
      <c r="G32" t="e">
        <f t="shared" ca="1" si="3"/>
        <v>#VALUE!</v>
      </c>
      <c r="H32" t="e">
        <f ca="1">INDEX($F$4:$F$292,ROWS(F32:$F$292))</f>
        <v>#VALUE!</v>
      </c>
    </row>
    <row r="33" spans="2:8">
      <c r="B33">
        <v>145</v>
      </c>
      <c r="C33" t="e">
        <f t="shared" ca="1" si="6"/>
        <v>#VALUE!</v>
      </c>
      <c r="D33" t="e">
        <f t="shared" ca="1" si="4"/>
        <v>#VALUE!</v>
      </c>
      <c r="E33" t="e">
        <f t="shared" ca="1" si="0"/>
        <v>#VALUE!</v>
      </c>
      <c r="F33" t="e">
        <f t="shared" ca="1" si="2"/>
        <v>#VALUE!</v>
      </c>
      <c r="G33" t="e">
        <f t="shared" ca="1" si="3"/>
        <v>#VALUE!</v>
      </c>
      <c r="H33" t="e">
        <f ca="1">INDEX($F$4:$F$292,ROWS(F33:$F$292))</f>
        <v>#VALUE!</v>
      </c>
    </row>
    <row r="34" spans="2:8">
      <c r="B34">
        <v>150</v>
      </c>
      <c r="C34" t="e">
        <f t="shared" ca="1" si="6"/>
        <v>#VALUE!</v>
      </c>
      <c r="D34" t="e">
        <f t="shared" ca="1" si="4"/>
        <v>#VALUE!</v>
      </c>
      <c r="E34" t="e">
        <f t="shared" ca="1" si="0"/>
        <v>#VALUE!</v>
      </c>
      <c r="F34" t="e">
        <f t="shared" ca="1" si="2"/>
        <v>#VALUE!</v>
      </c>
      <c r="G34" t="e">
        <f t="shared" ca="1" si="3"/>
        <v>#VALUE!</v>
      </c>
      <c r="H34" t="e">
        <f ca="1">INDEX($F$4:$F$292,ROWS(F34:$F$292))</f>
        <v>#VALUE!</v>
      </c>
    </row>
    <row r="35" spans="2:8">
      <c r="B35">
        <v>155</v>
      </c>
      <c r="C35" t="e">
        <f t="shared" ca="1" si="6"/>
        <v>#VALUE!</v>
      </c>
      <c r="D35" t="e">
        <f t="shared" ca="1" si="4"/>
        <v>#VALUE!</v>
      </c>
      <c r="E35" t="e">
        <f t="shared" ca="1" si="0"/>
        <v>#VALUE!</v>
      </c>
      <c r="F35" t="e">
        <f t="shared" ca="1" si="2"/>
        <v>#VALUE!</v>
      </c>
      <c r="G35" t="e">
        <f t="shared" ca="1" si="3"/>
        <v>#VALUE!</v>
      </c>
      <c r="H35" t="e">
        <f ca="1">INDEX($F$4:$F$292,ROWS(F35:$F$292))</f>
        <v>#VALUE!</v>
      </c>
    </row>
    <row r="36" spans="2:8">
      <c r="B36">
        <v>160</v>
      </c>
      <c r="C36" t="e">
        <f t="shared" ca="1" si="6"/>
        <v>#VALUE!</v>
      </c>
      <c r="D36" t="e">
        <f t="shared" ca="1" si="4"/>
        <v>#VALUE!</v>
      </c>
      <c r="E36" t="e">
        <f t="shared" ca="1" si="0"/>
        <v>#VALUE!</v>
      </c>
      <c r="F36" t="e">
        <f t="shared" ca="1" si="2"/>
        <v>#VALUE!</v>
      </c>
      <c r="G36" t="e">
        <f t="shared" ca="1" si="3"/>
        <v>#VALUE!</v>
      </c>
      <c r="H36" t="e">
        <f ca="1">INDEX($F$4:$F$292,ROWS(F36:$F$292))</f>
        <v>#VALUE!</v>
      </c>
    </row>
    <row r="37" spans="2:8">
      <c r="B37">
        <v>165</v>
      </c>
      <c r="C37" t="e">
        <f t="shared" ca="1" si="6"/>
        <v>#VALUE!</v>
      </c>
      <c r="D37" t="e">
        <f t="shared" ca="1" si="4"/>
        <v>#VALUE!</v>
      </c>
      <c r="E37" t="e">
        <f t="shared" ca="1" si="0"/>
        <v>#VALUE!</v>
      </c>
      <c r="F37" t="e">
        <f t="shared" ca="1" si="2"/>
        <v>#VALUE!</v>
      </c>
      <c r="G37" t="e">
        <f t="shared" ca="1" si="3"/>
        <v>#VALUE!</v>
      </c>
      <c r="H37" t="e">
        <f ca="1">INDEX($F$4:$F$292,ROWS(F37:$F$292))</f>
        <v>#VALUE!</v>
      </c>
    </row>
    <row r="38" spans="2:8">
      <c r="B38">
        <v>170</v>
      </c>
      <c r="C38" t="e">
        <f t="shared" ca="1" si="6"/>
        <v>#VALUE!</v>
      </c>
      <c r="D38" t="e">
        <f t="shared" ca="1" si="4"/>
        <v>#VALUE!</v>
      </c>
      <c r="E38" t="e">
        <f t="shared" ca="1" si="0"/>
        <v>#VALUE!</v>
      </c>
      <c r="F38" t="e">
        <f t="shared" ca="1" si="2"/>
        <v>#VALUE!</v>
      </c>
      <c r="G38" t="e">
        <f t="shared" ca="1" si="3"/>
        <v>#VALUE!</v>
      </c>
      <c r="H38" t="e">
        <f ca="1">INDEX($F$4:$F$292,ROWS(F38:$F$292))</f>
        <v>#VALUE!</v>
      </c>
    </row>
    <row r="39" spans="2:8">
      <c r="B39">
        <v>175</v>
      </c>
      <c r="C39" t="e">
        <f t="shared" ca="1" si="6"/>
        <v>#VALUE!</v>
      </c>
      <c r="D39" t="e">
        <f t="shared" ca="1" si="4"/>
        <v>#VALUE!</v>
      </c>
      <c r="E39" t="e">
        <f t="shared" ca="1" si="0"/>
        <v>#VALUE!</v>
      </c>
      <c r="F39" t="e">
        <f t="shared" ca="1" si="2"/>
        <v>#VALUE!</v>
      </c>
      <c r="G39" t="e">
        <f t="shared" ca="1" si="3"/>
        <v>#VALUE!</v>
      </c>
      <c r="H39" t="e">
        <f ca="1">INDEX($F$4:$F$292,ROWS(F39:$F$292))</f>
        <v>#VALUE!</v>
      </c>
    </row>
    <row r="40" spans="2:8">
      <c r="B40">
        <v>180</v>
      </c>
      <c r="C40" t="e">
        <f t="shared" ca="1" si="6"/>
        <v>#VALUE!</v>
      </c>
      <c r="D40" t="e">
        <f t="shared" ca="1" si="4"/>
        <v>#VALUE!</v>
      </c>
      <c r="E40" t="e">
        <f t="shared" ca="1" si="0"/>
        <v>#VALUE!</v>
      </c>
      <c r="F40" t="e">
        <f t="shared" ca="1" si="2"/>
        <v>#VALUE!</v>
      </c>
      <c r="G40" t="e">
        <f t="shared" ca="1" si="3"/>
        <v>#VALUE!</v>
      </c>
      <c r="H40" t="e">
        <f ca="1">INDEX($F$4:$F$292,ROWS(F40:$F$292))</f>
        <v>#VALUE!</v>
      </c>
    </row>
    <row r="41" spans="2:8">
      <c r="B41">
        <v>185</v>
      </c>
      <c r="C41" t="e">
        <f ca="1">$M$6/12</f>
        <v>#VALUE!</v>
      </c>
      <c r="D41" t="e">
        <f t="shared" ca="1" si="4"/>
        <v>#VALUE!</v>
      </c>
      <c r="E41" t="e">
        <f t="shared" ca="1" si="0"/>
        <v>#VALUE!</v>
      </c>
      <c r="F41" t="e">
        <f t="shared" ca="1" si="2"/>
        <v>#VALUE!</v>
      </c>
      <c r="G41" t="e">
        <f t="shared" ca="1" si="3"/>
        <v>#VALUE!</v>
      </c>
      <c r="H41" t="e">
        <f ca="1">INDEX($F$4:$F$292,ROWS(F41:$F$292))</f>
        <v>#VALUE!</v>
      </c>
    </row>
    <row r="42" spans="2:8">
      <c r="B42">
        <v>190</v>
      </c>
      <c r="C42" t="e">
        <f t="shared" ref="C42:C52" ca="1" si="7">$M$6/12</f>
        <v>#VALUE!</v>
      </c>
      <c r="D42" t="e">
        <f t="shared" ca="1" si="4"/>
        <v>#VALUE!</v>
      </c>
      <c r="E42" t="e">
        <f t="shared" ca="1" si="0"/>
        <v>#VALUE!</v>
      </c>
      <c r="F42" t="e">
        <f t="shared" ca="1" si="2"/>
        <v>#VALUE!</v>
      </c>
      <c r="G42" t="e">
        <f t="shared" ca="1" si="3"/>
        <v>#VALUE!</v>
      </c>
      <c r="H42" t="e">
        <f ca="1">INDEX($F$4:$F$292,ROWS(F42:$F$292))</f>
        <v>#VALUE!</v>
      </c>
    </row>
    <row r="43" spans="2:8">
      <c r="B43">
        <v>195</v>
      </c>
      <c r="C43" t="e">
        <f t="shared" ca="1" si="7"/>
        <v>#VALUE!</v>
      </c>
      <c r="D43" t="e">
        <f t="shared" ca="1" si="4"/>
        <v>#VALUE!</v>
      </c>
      <c r="E43" t="e">
        <f t="shared" ca="1" si="0"/>
        <v>#VALUE!</v>
      </c>
      <c r="F43" t="e">
        <f t="shared" ca="1" si="2"/>
        <v>#VALUE!</v>
      </c>
      <c r="G43" t="e">
        <f t="shared" ca="1" si="3"/>
        <v>#VALUE!</v>
      </c>
      <c r="H43" t="e">
        <f ca="1">INDEX($F$4:$F$292,ROWS(F43:$F$292))</f>
        <v>#VALUE!</v>
      </c>
    </row>
    <row r="44" spans="2:8">
      <c r="B44">
        <v>200</v>
      </c>
      <c r="C44" t="e">
        <f t="shared" ca="1" si="7"/>
        <v>#VALUE!</v>
      </c>
      <c r="D44" t="e">
        <f t="shared" ca="1" si="4"/>
        <v>#VALUE!</v>
      </c>
      <c r="E44" t="e">
        <f t="shared" ca="1" si="0"/>
        <v>#VALUE!</v>
      </c>
      <c r="F44" t="e">
        <f t="shared" ca="1" si="2"/>
        <v>#VALUE!</v>
      </c>
      <c r="G44" t="e">
        <f t="shared" ca="1" si="3"/>
        <v>#VALUE!</v>
      </c>
      <c r="H44" t="e">
        <f ca="1">INDEX($F$4:$F$292,ROWS(F44:$F$292))</f>
        <v>#VALUE!</v>
      </c>
    </row>
    <row r="45" spans="2:8">
      <c r="B45">
        <v>205</v>
      </c>
      <c r="C45" t="e">
        <f t="shared" ca="1" si="7"/>
        <v>#VALUE!</v>
      </c>
      <c r="D45" t="e">
        <f t="shared" ca="1" si="4"/>
        <v>#VALUE!</v>
      </c>
      <c r="E45" t="e">
        <f t="shared" ca="1" si="0"/>
        <v>#VALUE!</v>
      </c>
      <c r="F45" t="e">
        <f t="shared" ca="1" si="2"/>
        <v>#VALUE!</v>
      </c>
      <c r="G45" t="e">
        <f t="shared" ca="1" si="3"/>
        <v>#VALUE!</v>
      </c>
      <c r="H45" t="e">
        <f ca="1">INDEX($F$4:$F$292,ROWS(F45:$F$292))</f>
        <v>#VALUE!</v>
      </c>
    </row>
    <row r="46" spans="2:8">
      <c r="B46">
        <v>210</v>
      </c>
      <c r="C46" t="e">
        <f t="shared" ca="1" si="7"/>
        <v>#VALUE!</v>
      </c>
      <c r="D46" t="e">
        <f t="shared" ca="1" si="4"/>
        <v>#VALUE!</v>
      </c>
      <c r="E46" t="e">
        <f t="shared" ca="1" si="0"/>
        <v>#VALUE!</v>
      </c>
      <c r="F46" t="e">
        <f t="shared" ca="1" si="2"/>
        <v>#VALUE!</v>
      </c>
      <c r="G46" t="e">
        <f t="shared" ca="1" si="3"/>
        <v>#VALUE!</v>
      </c>
      <c r="H46" t="e">
        <f ca="1">INDEX($F$4:$F$292,ROWS(F46:$F$292))</f>
        <v>#VALUE!</v>
      </c>
    </row>
    <row r="47" spans="2:8">
      <c r="B47">
        <v>215</v>
      </c>
      <c r="C47" t="e">
        <f t="shared" ca="1" si="7"/>
        <v>#VALUE!</v>
      </c>
      <c r="D47" t="e">
        <f t="shared" ca="1" si="4"/>
        <v>#VALUE!</v>
      </c>
      <c r="E47" t="e">
        <f t="shared" ca="1" si="0"/>
        <v>#VALUE!</v>
      </c>
      <c r="F47" t="e">
        <f t="shared" ca="1" si="2"/>
        <v>#VALUE!</v>
      </c>
      <c r="G47" t="e">
        <f t="shared" ca="1" si="3"/>
        <v>#VALUE!</v>
      </c>
      <c r="H47" t="e">
        <f ca="1">INDEX($F$4:$F$292,ROWS(F47:$F$292))</f>
        <v>#VALUE!</v>
      </c>
    </row>
    <row r="48" spans="2:8">
      <c r="B48">
        <v>220</v>
      </c>
      <c r="C48" t="e">
        <f t="shared" ca="1" si="7"/>
        <v>#VALUE!</v>
      </c>
      <c r="D48" t="e">
        <f t="shared" ca="1" si="4"/>
        <v>#VALUE!</v>
      </c>
      <c r="E48" t="e">
        <f t="shared" ca="1" si="0"/>
        <v>#VALUE!</v>
      </c>
      <c r="F48" t="e">
        <f t="shared" ca="1" si="2"/>
        <v>#VALUE!</v>
      </c>
      <c r="G48" t="e">
        <f t="shared" ca="1" si="3"/>
        <v>#VALUE!</v>
      </c>
      <c r="H48" t="e">
        <f ca="1">INDEX($F$4:$F$292,ROWS(F48:$F$292))</f>
        <v>#VALUE!</v>
      </c>
    </row>
    <row r="49" spans="2:8">
      <c r="B49">
        <v>225</v>
      </c>
      <c r="C49" t="e">
        <f t="shared" ca="1" si="7"/>
        <v>#VALUE!</v>
      </c>
      <c r="D49" t="e">
        <f t="shared" ca="1" si="4"/>
        <v>#VALUE!</v>
      </c>
      <c r="E49" t="e">
        <f t="shared" ca="1" si="0"/>
        <v>#VALUE!</v>
      </c>
      <c r="F49" t="e">
        <f t="shared" ca="1" si="2"/>
        <v>#VALUE!</v>
      </c>
      <c r="G49" t="e">
        <f t="shared" ca="1" si="3"/>
        <v>#VALUE!</v>
      </c>
      <c r="H49" t="e">
        <f ca="1">INDEX($F$4:$F$292,ROWS(F49:$F$292))</f>
        <v>#VALUE!</v>
      </c>
    </row>
    <row r="50" spans="2:8">
      <c r="B50">
        <v>230</v>
      </c>
      <c r="C50" t="e">
        <f t="shared" ca="1" si="7"/>
        <v>#VALUE!</v>
      </c>
      <c r="D50" t="e">
        <f t="shared" ca="1" si="4"/>
        <v>#VALUE!</v>
      </c>
      <c r="E50" t="e">
        <f t="shared" ca="1" si="0"/>
        <v>#VALUE!</v>
      </c>
      <c r="F50" t="e">
        <f t="shared" ca="1" si="2"/>
        <v>#VALUE!</v>
      </c>
      <c r="G50" t="e">
        <f t="shared" ca="1" si="3"/>
        <v>#VALUE!</v>
      </c>
      <c r="H50" t="e">
        <f ca="1">INDEX($F$4:$F$292,ROWS(F50:$F$292))</f>
        <v>#VALUE!</v>
      </c>
    </row>
    <row r="51" spans="2:8">
      <c r="B51">
        <v>235</v>
      </c>
      <c r="C51" t="e">
        <f t="shared" ca="1" si="7"/>
        <v>#VALUE!</v>
      </c>
      <c r="D51" t="e">
        <f t="shared" ca="1" si="4"/>
        <v>#VALUE!</v>
      </c>
      <c r="E51" t="e">
        <f t="shared" ca="1" si="0"/>
        <v>#VALUE!</v>
      </c>
      <c r="F51" t="e">
        <f t="shared" ca="1" si="2"/>
        <v>#VALUE!</v>
      </c>
      <c r="G51" t="e">
        <f t="shared" ca="1" si="3"/>
        <v>#VALUE!</v>
      </c>
      <c r="H51" t="e">
        <f ca="1">INDEX($F$4:$F$292,ROWS(F51:$F$292))</f>
        <v>#VALUE!</v>
      </c>
    </row>
    <row r="52" spans="2:8">
      <c r="B52">
        <v>240</v>
      </c>
      <c r="C52" t="e">
        <f t="shared" ca="1" si="7"/>
        <v>#VALUE!</v>
      </c>
      <c r="D52" t="e">
        <f t="shared" ca="1" si="4"/>
        <v>#VALUE!</v>
      </c>
      <c r="E52" t="e">
        <f t="shared" ca="1" si="0"/>
        <v>#VALUE!</v>
      </c>
      <c r="F52" t="e">
        <f t="shared" ca="1" si="2"/>
        <v>#VALUE!</v>
      </c>
      <c r="G52" t="e">
        <f t="shared" ca="1" si="3"/>
        <v>#VALUE!</v>
      </c>
      <c r="H52" t="e">
        <f ca="1">INDEX($F$4:$F$292,ROWS(F52:$F$292))</f>
        <v>#VALUE!</v>
      </c>
    </row>
    <row r="53" spans="2:8">
      <c r="B53">
        <v>245</v>
      </c>
      <c r="C53" t="e">
        <f ca="1">$M$7/12</f>
        <v>#VALUE!</v>
      </c>
      <c r="D53" t="e">
        <f t="shared" ca="1" si="4"/>
        <v>#VALUE!</v>
      </c>
      <c r="E53" t="e">
        <f t="shared" ca="1" si="0"/>
        <v>#VALUE!</v>
      </c>
      <c r="F53" t="e">
        <f t="shared" ca="1" si="2"/>
        <v>#VALUE!</v>
      </c>
      <c r="G53" t="e">
        <f t="shared" ca="1" si="3"/>
        <v>#VALUE!</v>
      </c>
      <c r="H53" t="e">
        <f ca="1">INDEX($F$4:$F$292,ROWS(F53:$F$292))</f>
        <v>#VALUE!</v>
      </c>
    </row>
    <row r="54" spans="2:8">
      <c r="B54">
        <v>250</v>
      </c>
      <c r="C54" t="e">
        <f t="shared" ref="C54:C64" ca="1" si="8">$M$7/12</f>
        <v>#VALUE!</v>
      </c>
      <c r="D54" t="e">
        <f t="shared" ca="1" si="4"/>
        <v>#VALUE!</v>
      </c>
      <c r="E54" t="e">
        <f t="shared" ca="1" si="0"/>
        <v>#VALUE!</v>
      </c>
      <c r="F54" t="e">
        <f t="shared" ca="1" si="2"/>
        <v>#VALUE!</v>
      </c>
      <c r="G54" t="e">
        <f t="shared" ca="1" si="3"/>
        <v>#VALUE!</v>
      </c>
      <c r="H54" t="e">
        <f ca="1">INDEX($F$4:$F$292,ROWS(F54:$F$292))</f>
        <v>#VALUE!</v>
      </c>
    </row>
    <row r="55" spans="2:8">
      <c r="B55">
        <v>255</v>
      </c>
      <c r="C55" t="e">
        <f t="shared" ca="1" si="8"/>
        <v>#VALUE!</v>
      </c>
      <c r="D55" t="e">
        <f t="shared" ca="1" si="4"/>
        <v>#VALUE!</v>
      </c>
      <c r="E55" t="e">
        <f t="shared" ca="1" si="0"/>
        <v>#VALUE!</v>
      </c>
      <c r="F55" t="e">
        <f t="shared" ca="1" si="2"/>
        <v>#VALUE!</v>
      </c>
      <c r="G55" t="e">
        <f t="shared" ca="1" si="3"/>
        <v>#VALUE!</v>
      </c>
      <c r="H55" t="e">
        <f ca="1">INDEX($F$4:$F$292,ROWS(F55:$F$292))</f>
        <v>#VALUE!</v>
      </c>
    </row>
    <row r="56" spans="2:8">
      <c r="B56">
        <v>260</v>
      </c>
      <c r="C56" t="e">
        <f t="shared" ca="1" si="8"/>
        <v>#VALUE!</v>
      </c>
      <c r="D56" t="e">
        <f t="shared" ca="1" si="4"/>
        <v>#VALUE!</v>
      </c>
      <c r="E56" t="e">
        <f t="shared" ca="1" si="0"/>
        <v>#VALUE!</v>
      </c>
      <c r="F56" t="e">
        <f t="shared" ca="1" si="2"/>
        <v>#VALUE!</v>
      </c>
      <c r="G56" t="e">
        <f t="shared" ca="1" si="3"/>
        <v>#VALUE!</v>
      </c>
      <c r="H56" t="e">
        <f ca="1">INDEX($F$4:$F$292,ROWS(F56:$F$292))</f>
        <v>#VALUE!</v>
      </c>
    </row>
    <row r="57" spans="2:8">
      <c r="B57">
        <v>265</v>
      </c>
      <c r="C57" t="e">
        <f t="shared" ca="1" si="8"/>
        <v>#VALUE!</v>
      </c>
      <c r="D57" t="e">
        <f t="shared" ca="1" si="4"/>
        <v>#VALUE!</v>
      </c>
      <c r="E57" t="e">
        <f t="shared" ca="1" si="0"/>
        <v>#VALUE!</v>
      </c>
      <c r="F57" t="e">
        <f t="shared" ca="1" si="2"/>
        <v>#VALUE!</v>
      </c>
      <c r="G57" t="e">
        <f t="shared" ca="1" si="3"/>
        <v>#VALUE!</v>
      </c>
      <c r="H57" t="e">
        <f ca="1">INDEX($F$4:$F$292,ROWS(F57:$F$292))</f>
        <v>#VALUE!</v>
      </c>
    </row>
    <row r="58" spans="2:8">
      <c r="B58">
        <v>270</v>
      </c>
      <c r="C58" t="e">
        <f t="shared" ca="1" si="8"/>
        <v>#VALUE!</v>
      </c>
      <c r="D58" t="e">
        <f t="shared" ca="1" si="4"/>
        <v>#VALUE!</v>
      </c>
      <c r="E58" t="e">
        <f t="shared" ca="1" si="0"/>
        <v>#VALUE!</v>
      </c>
      <c r="F58" t="e">
        <f t="shared" ca="1" si="2"/>
        <v>#VALUE!</v>
      </c>
      <c r="G58" t="e">
        <f t="shared" ca="1" si="3"/>
        <v>#VALUE!</v>
      </c>
      <c r="H58" t="e">
        <f ca="1">INDEX($F$4:$F$292,ROWS(F58:$F$292))</f>
        <v>#VALUE!</v>
      </c>
    </row>
    <row r="59" spans="2:8">
      <c r="B59">
        <v>275</v>
      </c>
      <c r="C59" t="e">
        <f t="shared" ca="1" si="8"/>
        <v>#VALUE!</v>
      </c>
      <c r="D59" t="e">
        <f t="shared" ca="1" si="4"/>
        <v>#VALUE!</v>
      </c>
      <c r="E59" t="e">
        <f t="shared" ca="1" si="0"/>
        <v>#VALUE!</v>
      </c>
      <c r="F59" t="e">
        <f t="shared" ca="1" si="2"/>
        <v>#VALUE!</v>
      </c>
      <c r="G59" t="e">
        <f t="shared" ca="1" si="3"/>
        <v>#VALUE!</v>
      </c>
      <c r="H59" t="e">
        <f ca="1">INDEX($F$4:$F$292,ROWS(F59:$F$292))</f>
        <v>#VALUE!</v>
      </c>
    </row>
    <row r="60" spans="2:8">
      <c r="B60">
        <v>280</v>
      </c>
      <c r="C60" t="e">
        <f t="shared" ca="1" si="8"/>
        <v>#VALUE!</v>
      </c>
      <c r="D60" t="e">
        <f t="shared" ca="1" si="4"/>
        <v>#VALUE!</v>
      </c>
      <c r="E60" t="e">
        <f t="shared" ca="1" si="0"/>
        <v>#VALUE!</v>
      </c>
      <c r="F60" t="e">
        <f t="shared" ca="1" si="2"/>
        <v>#VALUE!</v>
      </c>
      <c r="G60" t="e">
        <f t="shared" ca="1" si="3"/>
        <v>#VALUE!</v>
      </c>
      <c r="H60" t="e">
        <f ca="1">INDEX($F$4:$F$292,ROWS(F60:$F$292))</f>
        <v>#VALUE!</v>
      </c>
    </row>
    <row r="61" spans="2:8">
      <c r="B61">
        <v>285</v>
      </c>
      <c r="C61" t="e">
        <f t="shared" ca="1" si="8"/>
        <v>#VALUE!</v>
      </c>
      <c r="D61" t="e">
        <f t="shared" ca="1" si="4"/>
        <v>#VALUE!</v>
      </c>
      <c r="E61" t="e">
        <f t="shared" ca="1" si="0"/>
        <v>#VALUE!</v>
      </c>
      <c r="F61" t="e">
        <f t="shared" ca="1" si="2"/>
        <v>#VALUE!</v>
      </c>
      <c r="G61" t="e">
        <f t="shared" ca="1" si="3"/>
        <v>#VALUE!</v>
      </c>
      <c r="H61" t="e">
        <f ca="1">INDEX($F$4:$F$292,ROWS(F61:$F$292))</f>
        <v>#VALUE!</v>
      </c>
    </row>
    <row r="62" spans="2:8">
      <c r="B62">
        <v>290</v>
      </c>
      <c r="C62" t="e">
        <f t="shared" ca="1" si="8"/>
        <v>#VALUE!</v>
      </c>
      <c r="D62" t="e">
        <f t="shared" ca="1" si="4"/>
        <v>#VALUE!</v>
      </c>
      <c r="E62" t="e">
        <f t="shared" ca="1" si="0"/>
        <v>#VALUE!</v>
      </c>
      <c r="F62" t="e">
        <f t="shared" ca="1" si="2"/>
        <v>#VALUE!</v>
      </c>
      <c r="G62" t="e">
        <f t="shared" ca="1" si="3"/>
        <v>#VALUE!</v>
      </c>
      <c r="H62" t="e">
        <f ca="1">INDEX($F$4:$F$292,ROWS(F62:$F$292))</f>
        <v>#VALUE!</v>
      </c>
    </row>
    <row r="63" spans="2:8">
      <c r="B63">
        <v>295</v>
      </c>
      <c r="C63" t="e">
        <f t="shared" ca="1" si="8"/>
        <v>#VALUE!</v>
      </c>
      <c r="D63" t="e">
        <f t="shared" ca="1" si="4"/>
        <v>#VALUE!</v>
      </c>
      <c r="E63" t="e">
        <f t="shared" ca="1" si="0"/>
        <v>#VALUE!</v>
      </c>
      <c r="F63" t="e">
        <f t="shared" ca="1" si="2"/>
        <v>#VALUE!</v>
      </c>
      <c r="G63" t="e">
        <f t="shared" ca="1" si="3"/>
        <v>#VALUE!</v>
      </c>
      <c r="H63" t="e">
        <f ca="1">INDEX($F$4:$F$292,ROWS(F63:$F$292))</f>
        <v>#VALUE!</v>
      </c>
    </row>
    <row r="64" spans="2:8">
      <c r="B64">
        <v>300</v>
      </c>
      <c r="C64" t="e">
        <f t="shared" ca="1" si="8"/>
        <v>#VALUE!</v>
      </c>
      <c r="D64" t="e">
        <f t="shared" ca="1" si="4"/>
        <v>#VALUE!</v>
      </c>
      <c r="E64" t="e">
        <f t="shared" ca="1" si="0"/>
        <v>#VALUE!</v>
      </c>
      <c r="F64" t="e">
        <f t="shared" ca="1" si="2"/>
        <v>#VALUE!</v>
      </c>
      <c r="G64" t="e">
        <f t="shared" ca="1" si="3"/>
        <v>#VALUE!</v>
      </c>
      <c r="H64" t="e">
        <f ca="1">INDEX($F$4:$F$292,ROWS(F64:$F$292))</f>
        <v>#VALUE!</v>
      </c>
    </row>
    <row r="65" spans="2:8">
      <c r="B65">
        <v>305</v>
      </c>
      <c r="C65" t="e">
        <f ca="1">$M$8/12</f>
        <v>#VALUE!</v>
      </c>
      <c r="D65" t="e">
        <f t="shared" ca="1" si="4"/>
        <v>#VALUE!</v>
      </c>
      <c r="E65" t="e">
        <f t="shared" ca="1" si="0"/>
        <v>#VALUE!</v>
      </c>
      <c r="F65" t="e">
        <f t="shared" ca="1" si="2"/>
        <v>#VALUE!</v>
      </c>
      <c r="G65" t="e">
        <f t="shared" ca="1" si="3"/>
        <v>#VALUE!</v>
      </c>
      <c r="H65" t="e">
        <f ca="1">INDEX($F$4:$F$292,ROWS(F65:$F$292))</f>
        <v>#VALUE!</v>
      </c>
    </row>
    <row r="66" spans="2:8">
      <c r="B66">
        <v>310</v>
      </c>
      <c r="C66" t="e">
        <f t="shared" ref="C66:C76" ca="1" si="9">$M$8/12</f>
        <v>#VALUE!</v>
      </c>
      <c r="D66" t="e">
        <f t="shared" ca="1" si="4"/>
        <v>#VALUE!</v>
      </c>
      <c r="E66" t="e">
        <f t="shared" ca="1" si="0"/>
        <v>#VALUE!</v>
      </c>
      <c r="F66" t="e">
        <f t="shared" ca="1" si="2"/>
        <v>#VALUE!</v>
      </c>
      <c r="G66" t="e">
        <f t="shared" ca="1" si="3"/>
        <v>#VALUE!</v>
      </c>
      <c r="H66" t="e">
        <f ca="1">INDEX($F$4:$F$292,ROWS(F66:$F$292))</f>
        <v>#VALUE!</v>
      </c>
    </row>
    <row r="67" spans="2:8">
      <c r="B67">
        <v>315</v>
      </c>
      <c r="C67" t="e">
        <f t="shared" ca="1" si="9"/>
        <v>#VALUE!</v>
      </c>
      <c r="D67" t="e">
        <f t="shared" ca="1" si="4"/>
        <v>#VALUE!</v>
      </c>
      <c r="E67" t="e">
        <f t="shared" ca="1" si="0"/>
        <v>#VALUE!</v>
      </c>
      <c r="F67" t="e">
        <f t="shared" ca="1" si="2"/>
        <v>#VALUE!</v>
      </c>
      <c r="G67" t="e">
        <f t="shared" ca="1" si="3"/>
        <v>#VALUE!</v>
      </c>
      <c r="H67" t="e">
        <f ca="1">INDEX($F$4:$F$292,ROWS(F67:$F$292))</f>
        <v>#VALUE!</v>
      </c>
    </row>
    <row r="68" spans="2:8">
      <c r="B68">
        <v>320</v>
      </c>
      <c r="C68" t="e">
        <f t="shared" ca="1" si="9"/>
        <v>#VALUE!</v>
      </c>
      <c r="D68" t="e">
        <f t="shared" ca="1" si="4"/>
        <v>#VALUE!</v>
      </c>
      <c r="E68" t="e">
        <f t="shared" ref="E68:E131" ca="1" si="10">C68-F68</f>
        <v>#VALUE!</v>
      </c>
      <c r="F68" t="e">
        <f t="shared" ca="1" si="2"/>
        <v>#VALUE!</v>
      </c>
      <c r="G68" t="e">
        <f t="shared" ca="1" si="3"/>
        <v>#VALUE!</v>
      </c>
      <c r="H68" t="e">
        <f ca="1">INDEX($F$4:$F$292,ROWS(F68:$F$292))</f>
        <v>#VALUE!</v>
      </c>
    </row>
    <row r="69" spans="2:8">
      <c r="B69">
        <v>325</v>
      </c>
      <c r="C69" t="e">
        <f t="shared" ca="1" si="9"/>
        <v>#VALUE!</v>
      </c>
      <c r="D69" t="e">
        <f t="shared" ca="1" si="4"/>
        <v>#VALUE!</v>
      </c>
      <c r="E69" t="e">
        <f t="shared" ca="1" si="10"/>
        <v>#VALUE!</v>
      </c>
      <c r="F69" t="e">
        <f t="shared" ref="F69:F132" ca="1" si="11">G69-G68</f>
        <v>#VALUE!</v>
      </c>
      <c r="G69" t="e">
        <f t="shared" ref="G69:G132" ca="1" si="12">IF(D69&lt;$J$1,0,(D69-0.05*$G$2)^2/(D69+0.95*$G$2))</f>
        <v>#VALUE!</v>
      </c>
      <c r="H69" t="e">
        <f ca="1">INDEX($F$4:$F$292,ROWS(F69:$F$292))</f>
        <v>#VALUE!</v>
      </c>
    </row>
    <row r="70" spans="2:8">
      <c r="B70">
        <v>330</v>
      </c>
      <c r="C70" t="e">
        <f t="shared" ca="1" si="9"/>
        <v>#VALUE!</v>
      </c>
      <c r="D70" t="e">
        <f t="shared" ref="D70:D133" ca="1" si="13">C70+D69</f>
        <v>#VALUE!</v>
      </c>
      <c r="E70" t="e">
        <f t="shared" ca="1" si="10"/>
        <v>#VALUE!</v>
      </c>
      <c r="F70" t="e">
        <f t="shared" ca="1" si="11"/>
        <v>#VALUE!</v>
      </c>
      <c r="G70" t="e">
        <f t="shared" ca="1" si="12"/>
        <v>#VALUE!</v>
      </c>
      <c r="H70" t="e">
        <f ca="1">INDEX($F$4:$F$292,ROWS(F70:$F$292))</f>
        <v>#VALUE!</v>
      </c>
    </row>
    <row r="71" spans="2:8">
      <c r="B71">
        <v>335</v>
      </c>
      <c r="C71" t="e">
        <f t="shared" ca="1" si="9"/>
        <v>#VALUE!</v>
      </c>
      <c r="D71" t="e">
        <f t="shared" ca="1" si="13"/>
        <v>#VALUE!</v>
      </c>
      <c r="E71" t="e">
        <f t="shared" ca="1" si="10"/>
        <v>#VALUE!</v>
      </c>
      <c r="F71" t="e">
        <f t="shared" ca="1" si="11"/>
        <v>#VALUE!</v>
      </c>
      <c r="G71" t="e">
        <f t="shared" ca="1" si="12"/>
        <v>#VALUE!</v>
      </c>
      <c r="H71" t="e">
        <f ca="1">INDEX($F$4:$F$292,ROWS(F71:$F$292))</f>
        <v>#VALUE!</v>
      </c>
    </row>
    <row r="72" spans="2:8">
      <c r="B72">
        <v>340</v>
      </c>
      <c r="C72" t="e">
        <f t="shared" ca="1" si="9"/>
        <v>#VALUE!</v>
      </c>
      <c r="D72" t="e">
        <f t="shared" ca="1" si="13"/>
        <v>#VALUE!</v>
      </c>
      <c r="E72" t="e">
        <f t="shared" ca="1" si="10"/>
        <v>#VALUE!</v>
      </c>
      <c r="F72" t="e">
        <f t="shared" ca="1" si="11"/>
        <v>#VALUE!</v>
      </c>
      <c r="G72" t="e">
        <f t="shared" ca="1" si="12"/>
        <v>#VALUE!</v>
      </c>
      <c r="H72" t="e">
        <f ca="1">INDEX($F$4:$F$292,ROWS(F72:$F$292))</f>
        <v>#VALUE!</v>
      </c>
    </row>
    <row r="73" spans="2:8">
      <c r="B73">
        <v>345</v>
      </c>
      <c r="C73" t="e">
        <f t="shared" ca="1" si="9"/>
        <v>#VALUE!</v>
      </c>
      <c r="D73" t="e">
        <f t="shared" ca="1" si="13"/>
        <v>#VALUE!</v>
      </c>
      <c r="E73" t="e">
        <f t="shared" ca="1" si="10"/>
        <v>#VALUE!</v>
      </c>
      <c r="F73" t="e">
        <f t="shared" ca="1" si="11"/>
        <v>#VALUE!</v>
      </c>
      <c r="G73" t="e">
        <f t="shared" ca="1" si="12"/>
        <v>#VALUE!</v>
      </c>
      <c r="H73" t="e">
        <f ca="1">INDEX($F$4:$F$292,ROWS(F73:$F$292))</f>
        <v>#VALUE!</v>
      </c>
    </row>
    <row r="74" spans="2:8">
      <c r="B74">
        <v>350</v>
      </c>
      <c r="C74" t="e">
        <f t="shared" ca="1" si="9"/>
        <v>#VALUE!</v>
      </c>
      <c r="D74" t="e">
        <f t="shared" ca="1" si="13"/>
        <v>#VALUE!</v>
      </c>
      <c r="E74" t="e">
        <f t="shared" ca="1" si="10"/>
        <v>#VALUE!</v>
      </c>
      <c r="F74" t="e">
        <f t="shared" ca="1" si="11"/>
        <v>#VALUE!</v>
      </c>
      <c r="G74" t="e">
        <f t="shared" ca="1" si="12"/>
        <v>#VALUE!</v>
      </c>
      <c r="H74" t="e">
        <f ca="1">INDEX($F$4:$F$292,ROWS(F74:$F$292))</f>
        <v>#VALUE!</v>
      </c>
    </row>
    <row r="75" spans="2:8">
      <c r="B75">
        <v>355</v>
      </c>
      <c r="C75" t="e">
        <f t="shared" ca="1" si="9"/>
        <v>#VALUE!</v>
      </c>
      <c r="D75" t="e">
        <f t="shared" ca="1" si="13"/>
        <v>#VALUE!</v>
      </c>
      <c r="E75" t="e">
        <f t="shared" ca="1" si="10"/>
        <v>#VALUE!</v>
      </c>
      <c r="F75" t="e">
        <f t="shared" ca="1" si="11"/>
        <v>#VALUE!</v>
      </c>
      <c r="G75" t="e">
        <f t="shared" ca="1" si="12"/>
        <v>#VALUE!</v>
      </c>
      <c r="H75" t="e">
        <f ca="1">INDEX($F$4:$F$292,ROWS(F75:$F$292))</f>
        <v>#VALUE!</v>
      </c>
    </row>
    <row r="76" spans="2:8">
      <c r="B76">
        <v>360</v>
      </c>
      <c r="C76" t="e">
        <f t="shared" ca="1" si="9"/>
        <v>#VALUE!</v>
      </c>
      <c r="D76" t="e">
        <f t="shared" ca="1" si="13"/>
        <v>#VALUE!</v>
      </c>
      <c r="E76" t="e">
        <f t="shared" ca="1" si="10"/>
        <v>#VALUE!</v>
      </c>
      <c r="F76" t="e">
        <f t="shared" ca="1" si="11"/>
        <v>#VALUE!</v>
      </c>
      <c r="G76" t="e">
        <f t="shared" ca="1" si="12"/>
        <v>#VALUE!</v>
      </c>
      <c r="H76" t="e">
        <f ca="1">INDEX($F$4:$F$292,ROWS(F76:$F$292))</f>
        <v>#VALUE!</v>
      </c>
    </row>
    <row r="77" spans="2:8">
      <c r="B77">
        <v>365</v>
      </c>
      <c r="C77" t="e">
        <f ca="1">$M$9/12</f>
        <v>#VALUE!</v>
      </c>
      <c r="D77" t="e">
        <f t="shared" ca="1" si="13"/>
        <v>#VALUE!</v>
      </c>
      <c r="E77" t="e">
        <f t="shared" ca="1" si="10"/>
        <v>#VALUE!</v>
      </c>
      <c r="F77" t="e">
        <f t="shared" ca="1" si="11"/>
        <v>#VALUE!</v>
      </c>
      <c r="G77" t="e">
        <f t="shared" ca="1" si="12"/>
        <v>#VALUE!</v>
      </c>
      <c r="H77" t="e">
        <f ca="1">INDEX($F$4:$F$292,ROWS(F77:$F$292))</f>
        <v>#VALUE!</v>
      </c>
    </row>
    <row r="78" spans="2:8">
      <c r="B78">
        <v>370</v>
      </c>
      <c r="C78" t="e">
        <f t="shared" ref="C78:C88" ca="1" si="14">$M$9/12</f>
        <v>#VALUE!</v>
      </c>
      <c r="D78" t="e">
        <f t="shared" ca="1" si="13"/>
        <v>#VALUE!</v>
      </c>
      <c r="E78" t="e">
        <f t="shared" ca="1" si="10"/>
        <v>#VALUE!</v>
      </c>
      <c r="F78" t="e">
        <f t="shared" ca="1" si="11"/>
        <v>#VALUE!</v>
      </c>
      <c r="G78" t="e">
        <f t="shared" ca="1" si="12"/>
        <v>#VALUE!</v>
      </c>
      <c r="H78" t="e">
        <f ca="1">INDEX($F$4:$F$292,ROWS(F78:$F$292))</f>
        <v>#VALUE!</v>
      </c>
    </row>
    <row r="79" spans="2:8">
      <c r="B79">
        <v>375</v>
      </c>
      <c r="C79" t="e">
        <f t="shared" ca="1" si="14"/>
        <v>#VALUE!</v>
      </c>
      <c r="D79" t="e">
        <f t="shared" ca="1" si="13"/>
        <v>#VALUE!</v>
      </c>
      <c r="E79" t="e">
        <f t="shared" ca="1" si="10"/>
        <v>#VALUE!</v>
      </c>
      <c r="F79" t="e">
        <f t="shared" ca="1" si="11"/>
        <v>#VALUE!</v>
      </c>
      <c r="G79" t="e">
        <f t="shared" ca="1" si="12"/>
        <v>#VALUE!</v>
      </c>
      <c r="H79" t="e">
        <f ca="1">INDEX($F$4:$F$292,ROWS(F79:$F$292))</f>
        <v>#VALUE!</v>
      </c>
    </row>
    <row r="80" spans="2:8">
      <c r="B80">
        <v>380</v>
      </c>
      <c r="C80" t="e">
        <f t="shared" ca="1" si="14"/>
        <v>#VALUE!</v>
      </c>
      <c r="D80" t="e">
        <f t="shared" ca="1" si="13"/>
        <v>#VALUE!</v>
      </c>
      <c r="E80" t="e">
        <f t="shared" ca="1" si="10"/>
        <v>#VALUE!</v>
      </c>
      <c r="F80" t="e">
        <f t="shared" ca="1" si="11"/>
        <v>#VALUE!</v>
      </c>
      <c r="G80" t="e">
        <f t="shared" ca="1" si="12"/>
        <v>#VALUE!</v>
      </c>
      <c r="H80" t="e">
        <f ca="1">INDEX($F$4:$F$292,ROWS(F80:$F$292))</f>
        <v>#VALUE!</v>
      </c>
    </row>
    <row r="81" spans="2:8">
      <c r="B81">
        <v>385</v>
      </c>
      <c r="C81" t="e">
        <f t="shared" ca="1" si="14"/>
        <v>#VALUE!</v>
      </c>
      <c r="D81" t="e">
        <f t="shared" ca="1" si="13"/>
        <v>#VALUE!</v>
      </c>
      <c r="E81" t="e">
        <f t="shared" ca="1" si="10"/>
        <v>#VALUE!</v>
      </c>
      <c r="F81" t="e">
        <f t="shared" ca="1" si="11"/>
        <v>#VALUE!</v>
      </c>
      <c r="G81" t="e">
        <f t="shared" ca="1" si="12"/>
        <v>#VALUE!</v>
      </c>
      <c r="H81" t="e">
        <f ca="1">INDEX($F$4:$F$292,ROWS(F81:$F$292))</f>
        <v>#VALUE!</v>
      </c>
    </row>
    <row r="82" spans="2:8">
      <c r="B82">
        <v>390</v>
      </c>
      <c r="C82" t="e">
        <f t="shared" ca="1" si="14"/>
        <v>#VALUE!</v>
      </c>
      <c r="D82" t="e">
        <f t="shared" ca="1" si="13"/>
        <v>#VALUE!</v>
      </c>
      <c r="E82" t="e">
        <f t="shared" ca="1" si="10"/>
        <v>#VALUE!</v>
      </c>
      <c r="F82" t="e">
        <f t="shared" ca="1" si="11"/>
        <v>#VALUE!</v>
      </c>
      <c r="G82" t="e">
        <f t="shared" ca="1" si="12"/>
        <v>#VALUE!</v>
      </c>
      <c r="H82" t="e">
        <f ca="1">INDEX($F$4:$F$292,ROWS(F82:$F$292))</f>
        <v>#VALUE!</v>
      </c>
    </row>
    <row r="83" spans="2:8">
      <c r="B83">
        <v>395</v>
      </c>
      <c r="C83" t="e">
        <f t="shared" ca="1" si="14"/>
        <v>#VALUE!</v>
      </c>
      <c r="D83" t="e">
        <f t="shared" ca="1" si="13"/>
        <v>#VALUE!</v>
      </c>
      <c r="E83" t="e">
        <f t="shared" ca="1" si="10"/>
        <v>#VALUE!</v>
      </c>
      <c r="F83" t="e">
        <f t="shared" ca="1" si="11"/>
        <v>#VALUE!</v>
      </c>
      <c r="G83" t="e">
        <f t="shared" ca="1" si="12"/>
        <v>#VALUE!</v>
      </c>
      <c r="H83" t="e">
        <f ca="1">INDEX($F$4:$F$292,ROWS(F83:$F$292))</f>
        <v>#VALUE!</v>
      </c>
    </row>
    <row r="84" spans="2:8">
      <c r="B84">
        <v>400</v>
      </c>
      <c r="C84" t="e">
        <f t="shared" ca="1" si="14"/>
        <v>#VALUE!</v>
      </c>
      <c r="D84" t="e">
        <f t="shared" ca="1" si="13"/>
        <v>#VALUE!</v>
      </c>
      <c r="E84" t="e">
        <f t="shared" ca="1" si="10"/>
        <v>#VALUE!</v>
      </c>
      <c r="F84" t="e">
        <f t="shared" ca="1" si="11"/>
        <v>#VALUE!</v>
      </c>
      <c r="G84" t="e">
        <f t="shared" ca="1" si="12"/>
        <v>#VALUE!</v>
      </c>
      <c r="H84" t="e">
        <f ca="1">INDEX($F$4:$F$292,ROWS(F84:$F$292))</f>
        <v>#VALUE!</v>
      </c>
    </row>
    <row r="85" spans="2:8">
      <c r="B85">
        <v>405</v>
      </c>
      <c r="C85" t="e">
        <f t="shared" ca="1" si="14"/>
        <v>#VALUE!</v>
      </c>
      <c r="D85" t="e">
        <f t="shared" ca="1" si="13"/>
        <v>#VALUE!</v>
      </c>
      <c r="E85" t="e">
        <f t="shared" ca="1" si="10"/>
        <v>#VALUE!</v>
      </c>
      <c r="F85" t="e">
        <f t="shared" ca="1" si="11"/>
        <v>#VALUE!</v>
      </c>
      <c r="G85" t="e">
        <f t="shared" ca="1" si="12"/>
        <v>#VALUE!</v>
      </c>
      <c r="H85" t="e">
        <f ca="1">INDEX($F$4:$F$292,ROWS(F85:$F$292))</f>
        <v>#VALUE!</v>
      </c>
    </row>
    <row r="86" spans="2:8">
      <c r="B86">
        <v>410</v>
      </c>
      <c r="C86" t="e">
        <f t="shared" ca="1" si="14"/>
        <v>#VALUE!</v>
      </c>
      <c r="D86" t="e">
        <f t="shared" ca="1" si="13"/>
        <v>#VALUE!</v>
      </c>
      <c r="E86" t="e">
        <f t="shared" ca="1" si="10"/>
        <v>#VALUE!</v>
      </c>
      <c r="F86" t="e">
        <f t="shared" ca="1" si="11"/>
        <v>#VALUE!</v>
      </c>
      <c r="G86" t="e">
        <f t="shared" ca="1" si="12"/>
        <v>#VALUE!</v>
      </c>
      <c r="H86" t="e">
        <f ca="1">INDEX($F$4:$F$292,ROWS(F86:$F$292))</f>
        <v>#VALUE!</v>
      </c>
    </row>
    <row r="87" spans="2:8">
      <c r="B87">
        <v>415</v>
      </c>
      <c r="C87" t="e">
        <f t="shared" ca="1" si="14"/>
        <v>#VALUE!</v>
      </c>
      <c r="D87" t="e">
        <f t="shared" ca="1" si="13"/>
        <v>#VALUE!</v>
      </c>
      <c r="E87" t="e">
        <f t="shared" ca="1" si="10"/>
        <v>#VALUE!</v>
      </c>
      <c r="F87" t="e">
        <f t="shared" ca="1" si="11"/>
        <v>#VALUE!</v>
      </c>
      <c r="G87" t="e">
        <f t="shared" ca="1" si="12"/>
        <v>#VALUE!</v>
      </c>
      <c r="H87" t="e">
        <f ca="1">INDEX($F$4:$F$292,ROWS(F87:$F$292))</f>
        <v>#VALUE!</v>
      </c>
    </row>
    <row r="88" spans="2:8">
      <c r="B88">
        <v>420</v>
      </c>
      <c r="C88" t="e">
        <f t="shared" ca="1" si="14"/>
        <v>#VALUE!</v>
      </c>
      <c r="D88" t="e">
        <f t="shared" ca="1" si="13"/>
        <v>#VALUE!</v>
      </c>
      <c r="E88" t="e">
        <f t="shared" ca="1" si="10"/>
        <v>#VALUE!</v>
      </c>
      <c r="F88" t="e">
        <f t="shared" ca="1" si="11"/>
        <v>#VALUE!</v>
      </c>
      <c r="G88" t="e">
        <f t="shared" ca="1" si="12"/>
        <v>#VALUE!</v>
      </c>
      <c r="H88" t="e">
        <f ca="1">INDEX($F$4:$F$292,ROWS(F88:$F$292))</f>
        <v>#VALUE!</v>
      </c>
    </row>
    <row r="89" spans="2:8">
      <c r="B89">
        <v>425</v>
      </c>
      <c r="C89" t="e">
        <f ca="1">$M$10/12</f>
        <v>#VALUE!</v>
      </c>
      <c r="D89" t="e">
        <f t="shared" ca="1" si="13"/>
        <v>#VALUE!</v>
      </c>
      <c r="E89" t="e">
        <f t="shared" ca="1" si="10"/>
        <v>#VALUE!</v>
      </c>
      <c r="F89" t="e">
        <f t="shared" ca="1" si="11"/>
        <v>#VALUE!</v>
      </c>
      <c r="G89" t="e">
        <f t="shared" ca="1" si="12"/>
        <v>#VALUE!</v>
      </c>
      <c r="H89" t="e">
        <f ca="1">INDEX($F$4:$F$292,ROWS(F89:$F$292))</f>
        <v>#VALUE!</v>
      </c>
    </row>
    <row r="90" spans="2:8">
      <c r="B90">
        <v>430</v>
      </c>
      <c r="C90" t="e">
        <f t="shared" ref="C90:C100" ca="1" si="15">$M$10/12</f>
        <v>#VALUE!</v>
      </c>
      <c r="D90" t="e">
        <f t="shared" ca="1" si="13"/>
        <v>#VALUE!</v>
      </c>
      <c r="E90" t="e">
        <f t="shared" ca="1" si="10"/>
        <v>#VALUE!</v>
      </c>
      <c r="F90" t="e">
        <f t="shared" ca="1" si="11"/>
        <v>#VALUE!</v>
      </c>
      <c r="G90" t="e">
        <f t="shared" ca="1" si="12"/>
        <v>#VALUE!</v>
      </c>
      <c r="H90" t="e">
        <f ca="1">INDEX($F$4:$F$292,ROWS(F90:$F$292))</f>
        <v>#VALUE!</v>
      </c>
    </row>
    <row r="91" spans="2:8">
      <c r="B91">
        <v>435</v>
      </c>
      <c r="C91" t="e">
        <f t="shared" ca="1" si="15"/>
        <v>#VALUE!</v>
      </c>
      <c r="D91" t="e">
        <f t="shared" ca="1" si="13"/>
        <v>#VALUE!</v>
      </c>
      <c r="E91" t="e">
        <f t="shared" ca="1" si="10"/>
        <v>#VALUE!</v>
      </c>
      <c r="F91" t="e">
        <f t="shared" ca="1" si="11"/>
        <v>#VALUE!</v>
      </c>
      <c r="G91" t="e">
        <f t="shared" ca="1" si="12"/>
        <v>#VALUE!</v>
      </c>
      <c r="H91" t="e">
        <f ca="1">INDEX($F$4:$F$292,ROWS(F91:$F$292))</f>
        <v>#VALUE!</v>
      </c>
    </row>
    <row r="92" spans="2:8">
      <c r="B92">
        <v>440</v>
      </c>
      <c r="C92" t="e">
        <f t="shared" ca="1" si="15"/>
        <v>#VALUE!</v>
      </c>
      <c r="D92" t="e">
        <f t="shared" ca="1" si="13"/>
        <v>#VALUE!</v>
      </c>
      <c r="E92" t="e">
        <f t="shared" ca="1" si="10"/>
        <v>#VALUE!</v>
      </c>
      <c r="F92" t="e">
        <f t="shared" ca="1" si="11"/>
        <v>#VALUE!</v>
      </c>
      <c r="G92" t="e">
        <f t="shared" ca="1" si="12"/>
        <v>#VALUE!</v>
      </c>
      <c r="H92" t="e">
        <f ca="1">INDEX($F$4:$F$292,ROWS(F92:$F$292))</f>
        <v>#VALUE!</v>
      </c>
    </row>
    <row r="93" spans="2:8">
      <c r="B93">
        <v>445</v>
      </c>
      <c r="C93" t="e">
        <f t="shared" ca="1" si="15"/>
        <v>#VALUE!</v>
      </c>
      <c r="D93" t="e">
        <f t="shared" ca="1" si="13"/>
        <v>#VALUE!</v>
      </c>
      <c r="E93" t="e">
        <f t="shared" ca="1" si="10"/>
        <v>#VALUE!</v>
      </c>
      <c r="F93" t="e">
        <f t="shared" ca="1" si="11"/>
        <v>#VALUE!</v>
      </c>
      <c r="G93" t="e">
        <f t="shared" ca="1" si="12"/>
        <v>#VALUE!</v>
      </c>
      <c r="H93" t="e">
        <f ca="1">INDEX($F$4:$F$292,ROWS(F93:$F$292))</f>
        <v>#VALUE!</v>
      </c>
    </row>
    <row r="94" spans="2:8">
      <c r="B94">
        <v>450</v>
      </c>
      <c r="C94" t="e">
        <f t="shared" ca="1" si="15"/>
        <v>#VALUE!</v>
      </c>
      <c r="D94" t="e">
        <f t="shared" ca="1" si="13"/>
        <v>#VALUE!</v>
      </c>
      <c r="E94" t="e">
        <f t="shared" ca="1" si="10"/>
        <v>#VALUE!</v>
      </c>
      <c r="F94" t="e">
        <f t="shared" ca="1" si="11"/>
        <v>#VALUE!</v>
      </c>
      <c r="G94" t="e">
        <f t="shared" ca="1" si="12"/>
        <v>#VALUE!</v>
      </c>
      <c r="H94" t="e">
        <f ca="1">INDEX($F$4:$F$292,ROWS(F94:$F$292))</f>
        <v>#VALUE!</v>
      </c>
    </row>
    <row r="95" spans="2:8">
      <c r="B95">
        <v>455</v>
      </c>
      <c r="C95" t="e">
        <f t="shared" ca="1" si="15"/>
        <v>#VALUE!</v>
      </c>
      <c r="D95" t="e">
        <f t="shared" ca="1" si="13"/>
        <v>#VALUE!</v>
      </c>
      <c r="E95" t="e">
        <f t="shared" ca="1" si="10"/>
        <v>#VALUE!</v>
      </c>
      <c r="F95" t="e">
        <f t="shared" ca="1" si="11"/>
        <v>#VALUE!</v>
      </c>
      <c r="G95" t="e">
        <f t="shared" ca="1" si="12"/>
        <v>#VALUE!</v>
      </c>
      <c r="H95" t="e">
        <f ca="1">INDEX($F$4:$F$292,ROWS(F95:$F$292))</f>
        <v>#VALUE!</v>
      </c>
    </row>
    <row r="96" spans="2:8">
      <c r="B96">
        <v>460</v>
      </c>
      <c r="C96" t="e">
        <f t="shared" ca="1" si="15"/>
        <v>#VALUE!</v>
      </c>
      <c r="D96" t="e">
        <f t="shared" ca="1" si="13"/>
        <v>#VALUE!</v>
      </c>
      <c r="E96" t="e">
        <f t="shared" ca="1" si="10"/>
        <v>#VALUE!</v>
      </c>
      <c r="F96" t="e">
        <f t="shared" ca="1" si="11"/>
        <v>#VALUE!</v>
      </c>
      <c r="G96" t="e">
        <f t="shared" ca="1" si="12"/>
        <v>#VALUE!</v>
      </c>
      <c r="H96" t="e">
        <f ca="1">INDEX($F$4:$F$292,ROWS(F96:$F$292))</f>
        <v>#VALUE!</v>
      </c>
    </row>
    <row r="97" spans="2:8">
      <c r="B97">
        <v>465</v>
      </c>
      <c r="C97" t="e">
        <f t="shared" ca="1" si="15"/>
        <v>#VALUE!</v>
      </c>
      <c r="D97" t="e">
        <f t="shared" ca="1" si="13"/>
        <v>#VALUE!</v>
      </c>
      <c r="E97" t="e">
        <f t="shared" ca="1" si="10"/>
        <v>#VALUE!</v>
      </c>
      <c r="F97" t="e">
        <f t="shared" ca="1" si="11"/>
        <v>#VALUE!</v>
      </c>
      <c r="G97" t="e">
        <f t="shared" ca="1" si="12"/>
        <v>#VALUE!</v>
      </c>
      <c r="H97" t="e">
        <f ca="1">INDEX($F$4:$F$292,ROWS(F97:$F$292))</f>
        <v>#VALUE!</v>
      </c>
    </row>
    <row r="98" spans="2:8">
      <c r="B98">
        <v>470</v>
      </c>
      <c r="C98" t="e">
        <f t="shared" ca="1" si="15"/>
        <v>#VALUE!</v>
      </c>
      <c r="D98" t="e">
        <f t="shared" ca="1" si="13"/>
        <v>#VALUE!</v>
      </c>
      <c r="E98" t="e">
        <f t="shared" ca="1" si="10"/>
        <v>#VALUE!</v>
      </c>
      <c r="F98" t="e">
        <f t="shared" ca="1" si="11"/>
        <v>#VALUE!</v>
      </c>
      <c r="G98" t="e">
        <f t="shared" ca="1" si="12"/>
        <v>#VALUE!</v>
      </c>
      <c r="H98" t="e">
        <f ca="1">INDEX($F$4:$F$292,ROWS(F98:$F$292))</f>
        <v>#VALUE!</v>
      </c>
    </row>
    <row r="99" spans="2:8">
      <c r="B99">
        <v>475</v>
      </c>
      <c r="C99" t="e">
        <f t="shared" ca="1" si="15"/>
        <v>#VALUE!</v>
      </c>
      <c r="D99" t="e">
        <f t="shared" ca="1" si="13"/>
        <v>#VALUE!</v>
      </c>
      <c r="E99" t="e">
        <f t="shared" ca="1" si="10"/>
        <v>#VALUE!</v>
      </c>
      <c r="F99" t="e">
        <f t="shared" ca="1" si="11"/>
        <v>#VALUE!</v>
      </c>
      <c r="G99" t="e">
        <f t="shared" ca="1" si="12"/>
        <v>#VALUE!</v>
      </c>
      <c r="H99" t="e">
        <f ca="1">INDEX($F$4:$F$292,ROWS(F99:$F$292))</f>
        <v>#VALUE!</v>
      </c>
    </row>
    <row r="100" spans="2:8">
      <c r="B100">
        <v>480</v>
      </c>
      <c r="C100" t="e">
        <f t="shared" ca="1" si="15"/>
        <v>#VALUE!</v>
      </c>
      <c r="D100" t="e">
        <f t="shared" ca="1" si="13"/>
        <v>#VALUE!</v>
      </c>
      <c r="E100" t="e">
        <f t="shared" ca="1" si="10"/>
        <v>#VALUE!</v>
      </c>
      <c r="F100" t="e">
        <f t="shared" ca="1" si="11"/>
        <v>#VALUE!</v>
      </c>
      <c r="G100" t="e">
        <f t="shared" ca="1" si="12"/>
        <v>#VALUE!</v>
      </c>
      <c r="H100" t="e">
        <f ca="1">INDEX($F$4:$F$292,ROWS(F100:$F$292))</f>
        <v>#VALUE!</v>
      </c>
    </row>
    <row r="101" spans="2:8">
      <c r="B101">
        <v>485</v>
      </c>
      <c r="C101" t="e">
        <f ca="1">$M$11/12</f>
        <v>#VALUE!</v>
      </c>
      <c r="D101" t="e">
        <f t="shared" ca="1" si="13"/>
        <v>#VALUE!</v>
      </c>
      <c r="E101" t="e">
        <f t="shared" ca="1" si="10"/>
        <v>#VALUE!</v>
      </c>
      <c r="F101" t="e">
        <f t="shared" ca="1" si="11"/>
        <v>#VALUE!</v>
      </c>
      <c r="G101" t="e">
        <f t="shared" ca="1" si="12"/>
        <v>#VALUE!</v>
      </c>
      <c r="H101" t="e">
        <f ca="1">INDEX($F$4:$F$292,ROWS(F101:$F$292))</f>
        <v>#VALUE!</v>
      </c>
    </row>
    <row r="102" spans="2:8">
      <c r="B102">
        <v>490</v>
      </c>
      <c r="C102" t="e">
        <f t="shared" ref="C102:C112" ca="1" si="16">$M$11/12</f>
        <v>#VALUE!</v>
      </c>
      <c r="D102" t="e">
        <f t="shared" ca="1" si="13"/>
        <v>#VALUE!</v>
      </c>
      <c r="E102" t="e">
        <f t="shared" ca="1" si="10"/>
        <v>#VALUE!</v>
      </c>
      <c r="F102" t="e">
        <f t="shared" ca="1" si="11"/>
        <v>#VALUE!</v>
      </c>
      <c r="G102" t="e">
        <f t="shared" ca="1" si="12"/>
        <v>#VALUE!</v>
      </c>
      <c r="H102" t="e">
        <f ca="1">INDEX($F$4:$F$292,ROWS(F102:$F$292))</f>
        <v>#VALUE!</v>
      </c>
    </row>
    <row r="103" spans="2:8">
      <c r="B103">
        <v>495</v>
      </c>
      <c r="C103" t="e">
        <f t="shared" ca="1" si="16"/>
        <v>#VALUE!</v>
      </c>
      <c r="D103" t="e">
        <f t="shared" ca="1" si="13"/>
        <v>#VALUE!</v>
      </c>
      <c r="E103" t="e">
        <f t="shared" ca="1" si="10"/>
        <v>#VALUE!</v>
      </c>
      <c r="F103" t="e">
        <f t="shared" ca="1" si="11"/>
        <v>#VALUE!</v>
      </c>
      <c r="G103" t="e">
        <f t="shared" ca="1" si="12"/>
        <v>#VALUE!</v>
      </c>
      <c r="H103" t="e">
        <f ca="1">INDEX($F$4:$F$292,ROWS(F103:$F$292))</f>
        <v>#VALUE!</v>
      </c>
    </row>
    <row r="104" spans="2:8">
      <c r="B104">
        <v>500</v>
      </c>
      <c r="C104" t="e">
        <f t="shared" ca="1" si="16"/>
        <v>#VALUE!</v>
      </c>
      <c r="D104" t="e">
        <f t="shared" ca="1" si="13"/>
        <v>#VALUE!</v>
      </c>
      <c r="E104" t="e">
        <f t="shared" ca="1" si="10"/>
        <v>#VALUE!</v>
      </c>
      <c r="F104" t="e">
        <f t="shared" ca="1" si="11"/>
        <v>#VALUE!</v>
      </c>
      <c r="G104" t="e">
        <f t="shared" ca="1" si="12"/>
        <v>#VALUE!</v>
      </c>
      <c r="H104" t="e">
        <f ca="1">INDEX($F$4:$F$292,ROWS(F104:$F$292))</f>
        <v>#VALUE!</v>
      </c>
    </row>
    <row r="105" spans="2:8">
      <c r="B105">
        <v>505</v>
      </c>
      <c r="C105" t="e">
        <f t="shared" ca="1" si="16"/>
        <v>#VALUE!</v>
      </c>
      <c r="D105" t="e">
        <f t="shared" ca="1" si="13"/>
        <v>#VALUE!</v>
      </c>
      <c r="E105" t="e">
        <f t="shared" ca="1" si="10"/>
        <v>#VALUE!</v>
      </c>
      <c r="F105" t="e">
        <f t="shared" ca="1" si="11"/>
        <v>#VALUE!</v>
      </c>
      <c r="G105" t="e">
        <f t="shared" ca="1" si="12"/>
        <v>#VALUE!</v>
      </c>
      <c r="H105" t="e">
        <f ca="1">INDEX($F$4:$F$292,ROWS(F105:$F$292))</f>
        <v>#VALUE!</v>
      </c>
    </row>
    <row r="106" spans="2:8">
      <c r="B106">
        <v>510</v>
      </c>
      <c r="C106" t="e">
        <f t="shared" ca="1" si="16"/>
        <v>#VALUE!</v>
      </c>
      <c r="D106" t="e">
        <f t="shared" ca="1" si="13"/>
        <v>#VALUE!</v>
      </c>
      <c r="E106" t="e">
        <f t="shared" ca="1" si="10"/>
        <v>#VALUE!</v>
      </c>
      <c r="F106" t="e">
        <f t="shared" ca="1" si="11"/>
        <v>#VALUE!</v>
      </c>
      <c r="G106" t="e">
        <f t="shared" ca="1" si="12"/>
        <v>#VALUE!</v>
      </c>
      <c r="H106" t="e">
        <f ca="1">INDEX($F$4:$F$292,ROWS(F106:$F$292))</f>
        <v>#VALUE!</v>
      </c>
    </row>
    <row r="107" spans="2:8">
      <c r="B107">
        <v>515</v>
      </c>
      <c r="C107" t="e">
        <f t="shared" ca="1" si="16"/>
        <v>#VALUE!</v>
      </c>
      <c r="D107" t="e">
        <f t="shared" ca="1" si="13"/>
        <v>#VALUE!</v>
      </c>
      <c r="E107" t="e">
        <f t="shared" ca="1" si="10"/>
        <v>#VALUE!</v>
      </c>
      <c r="F107" t="e">
        <f t="shared" ca="1" si="11"/>
        <v>#VALUE!</v>
      </c>
      <c r="G107" t="e">
        <f t="shared" ca="1" si="12"/>
        <v>#VALUE!</v>
      </c>
      <c r="H107" t="e">
        <f ca="1">INDEX($F$4:$F$292,ROWS(F107:$F$292))</f>
        <v>#VALUE!</v>
      </c>
    </row>
    <row r="108" spans="2:8">
      <c r="B108">
        <v>520</v>
      </c>
      <c r="C108" t="e">
        <f t="shared" ca="1" si="16"/>
        <v>#VALUE!</v>
      </c>
      <c r="D108" t="e">
        <f t="shared" ca="1" si="13"/>
        <v>#VALUE!</v>
      </c>
      <c r="E108" t="e">
        <f t="shared" ca="1" si="10"/>
        <v>#VALUE!</v>
      </c>
      <c r="F108" t="e">
        <f t="shared" ca="1" si="11"/>
        <v>#VALUE!</v>
      </c>
      <c r="G108" t="e">
        <f t="shared" ca="1" si="12"/>
        <v>#VALUE!</v>
      </c>
      <c r="H108" t="e">
        <f ca="1">INDEX($F$4:$F$292,ROWS(F108:$F$292))</f>
        <v>#VALUE!</v>
      </c>
    </row>
    <row r="109" spans="2:8">
      <c r="B109">
        <v>525</v>
      </c>
      <c r="C109" t="e">
        <f t="shared" ca="1" si="16"/>
        <v>#VALUE!</v>
      </c>
      <c r="D109" t="e">
        <f t="shared" ca="1" si="13"/>
        <v>#VALUE!</v>
      </c>
      <c r="E109" t="e">
        <f t="shared" ca="1" si="10"/>
        <v>#VALUE!</v>
      </c>
      <c r="F109" t="e">
        <f t="shared" ca="1" si="11"/>
        <v>#VALUE!</v>
      </c>
      <c r="G109" t="e">
        <f t="shared" ca="1" si="12"/>
        <v>#VALUE!</v>
      </c>
      <c r="H109" t="e">
        <f ca="1">INDEX($F$4:$F$292,ROWS(F109:$F$292))</f>
        <v>#VALUE!</v>
      </c>
    </row>
    <row r="110" spans="2:8">
      <c r="B110">
        <v>530</v>
      </c>
      <c r="C110" t="e">
        <f t="shared" ca="1" si="16"/>
        <v>#VALUE!</v>
      </c>
      <c r="D110" t="e">
        <f t="shared" ca="1" si="13"/>
        <v>#VALUE!</v>
      </c>
      <c r="E110" t="e">
        <f t="shared" ca="1" si="10"/>
        <v>#VALUE!</v>
      </c>
      <c r="F110" t="e">
        <f t="shared" ca="1" si="11"/>
        <v>#VALUE!</v>
      </c>
      <c r="G110" t="e">
        <f t="shared" ca="1" si="12"/>
        <v>#VALUE!</v>
      </c>
      <c r="H110" t="e">
        <f ca="1">INDEX($F$4:$F$292,ROWS(F110:$F$292))</f>
        <v>#VALUE!</v>
      </c>
    </row>
    <row r="111" spans="2:8">
      <c r="B111">
        <v>535</v>
      </c>
      <c r="C111" t="e">
        <f t="shared" ca="1" si="16"/>
        <v>#VALUE!</v>
      </c>
      <c r="D111" t="e">
        <f t="shared" ca="1" si="13"/>
        <v>#VALUE!</v>
      </c>
      <c r="E111" t="e">
        <f t="shared" ca="1" si="10"/>
        <v>#VALUE!</v>
      </c>
      <c r="F111" t="e">
        <f t="shared" ca="1" si="11"/>
        <v>#VALUE!</v>
      </c>
      <c r="G111" t="e">
        <f t="shared" ca="1" si="12"/>
        <v>#VALUE!</v>
      </c>
      <c r="H111" t="e">
        <f ca="1">INDEX($F$4:$F$292,ROWS(F111:$F$292))</f>
        <v>#VALUE!</v>
      </c>
    </row>
    <row r="112" spans="2:8">
      <c r="B112">
        <v>540</v>
      </c>
      <c r="C112" t="e">
        <f t="shared" ca="1" si="16"/>
        <v>#VALUE!</v>
      </c>
      <c r="D112" t="e">
        <f t="shared" ca="1" si="13"/>
        <v>#VALUE!</v>
      </c>
      <c r="E112" t="e">
        <f t="shared" ca="1" si="10"/>
        <v>#VALUE!</v>
      </c>
      <c r="F112" t="e">
        <f t="shared" ca="1" si="11"/>
        <v>#VALUE!</v>
      </c>
      <c r="G112" t="e">
        <f t="shared" ca="1" si="12"/>
        <v>#VALUE!</v>
      </c>
      <c r="H112" t="e">
        <f ca="1">INDEX($F$4:$F$292,ROWS(F112:$F$292))</f>
        <v>#VALUE!</v>
      </c>
    </row>
    <row r="113" spans="2:8">
      <c r="B113">
        <v>545</v>
      </c>
      <c r="C113" t="e">
        <f ca="1">$M$12/12</f>
        <v>#VALUE!</v>
      </c>
      <c r="D113" t="e">
        <f t="shared" ca="1" si="13"/>
        <v>#VALUE!</v>
      </c>
      <c r="E113" t="e">
        <f t="shared" ca="1" si="10"/>
        <v>#VALUE!</v>
      </c>
      <c r="F113" t="e">
        <f t="shared" ca="1" si="11"/>
        <v>#VALUE!</v>
      </c>
      <c r="G113" t="e">
        <f t="shared" ca="1" si="12"/>
        <v>#VALUE!</v>
      </c>
      <c r="H113" t="e">
        <f ca="1">INDEX($F$4:$F$292,ROWS(F113:$F$292))</f>
        <v>#VALUE!</v>
      </c>
    </row>
    <row r="114" spans="2:8">
      <c r="B114">
        <v>550</v>
      </c>
      <c r="C114" t="e">
        <f t="shared" ref="C114:C124" ca="1" si="17">$M$12/12</f>
        <v>#VALUE!</v>
      </c>
      <c r="D114" t="e">
        <f t="shared" ca="1" si="13"/>
        <v>#VALUE!</v>
      </c>
      <c r="E114" t="e">
        <f t="shared" ca="1" si="10"/>
        <v>#VALUE!</v>
      </c>
      <c r="F114" t="e">
        <f t="shared" ca="1" si="11"/>
        <v>#VALUE!</v>
      </c>
      <c r="G114" t="e">
        <f t="shared" ca="1" si="12"/>
        <v>#VALUE!</v>
      </c>
      <c r="H114" t="e">
        <f ca="1">INDEX($F$4:$F$292,ROWS(F114:$F$292))</f>
        <v>#VALUE!</v>
      </c>
    </row>
    <row r="115" spans="2:8">
      <c r="B115">
        <v>555</v>
      </c>
      <c r="C115" t="e">
        <f t="shared" ca="1" si="17"/>
        <v>#VALUE!</v>
      </c>
      <c r="D115" t="e">
        <f t="shared" ca="1" si="13"/>
        <v>#VALUE!</v>
      </c>
      <c r="E115" t="e">
        <f t="shared" ca="1" si="10"/>
        <v>#VALUE!</v>
      </c>
      <c r="F115" t="e">
        <f t="shared" ca="1" si="11"/>
        <v>#VALUE!</v>
      </c>
      <c r="G115" t="e">
        <f t="shared" ca="1" si="12"/>
        <v>#VALUE!</v>
      </c>
      <c r="H115" t="e">
        <f ca="1">INDEX($F$4:$F$292,ROWS(F115:$F$292))</f>
        <v>#VALUE!</v>
      </c>
    </row>
    <row r="116" spans="2:8">
      <c r="B116">
        <v>560</v>
      </c>
      <c r="C116" t="e">
        <f t="shared" ca="1" si="17"/>
        <v>#VALUE!</v>
      </c>
      <c r="D116" t="e">
        <f t="shared" ca="1" si="13"/>
        <v>#VALUE!</v>
      </c>
      <c r="E116" t="e">
        <f t="shared" ca="1" si="10"/>
        <v>#VALUE!</v>
      </c>
      <c r="F116" t="e">
        <f t="shared" ca="1" si="11"/>
        <v>#VALUE!</v>
      </c>
      <c r="G116" t="e">
        <f t="shared" ca="1" si="12"/>
        <v>#VALUE!</v>
      </c>
      <c r="H116" t="e">
        <f ca="1">INDEX($F$4:$F$292,ROWS(F116:$F$292))</f>
        <v>#VALUE!</v>
      </c>
    </row>
    <row r="117" spans="2:8">
      <c r="B117">
        <v>565</v>
      </c>
      <c r="C117" t="e">
        <f t="shared" ca="1" si="17"/>
        <v>#VALUE!</v>
      </c>
      <c r="D117" t="e">
        <f t="shared" ca="1" si="13"/>
        <v>#VALUE!</v>
      </c>
      <c r="E117" t="e">
        <f t="shared" ca="1" si="10"/>
        <v>#VALUE!</v>
      </c>
      <c r="F117" t="e">
        <f t="shared" ca="1" si="11"/>
        <v>#VALUE!</v>
      </c>
      <c r="G117" t="e">
        <f t="shared" ca="1" si="12"/>
        <v>#VALUE!</v>
      </c>
      <c r="H117" t="e">
        <f ca="1">INDEX($F$4:$F$292,ROWS(F117:$F$292))</f>
        <v>#VALUE!</v>
      </c>
    </row>
    <row r="118" spans="2:8">
      <c r="B118">
        <v>570</v>
      </c>
      <c r="C118" t="e">
        <f t="shared" ca="1" si="17"/>
        <v>#VALUE!</v>
      </c>
      <c r="D118" t="e">
        <f t="shared" ca="1" si="13"/>
        <v>#VALUE!</v>
      </c>
      <c r="E118" t="e">
        <f t="shared" ca="1" si="10"/>
        <v>#VALUE!</v>
      </c>
      <c r="F118" t="e">
        <f t="shared" ca="1" si="11"/>
        <v>#VALUE!</v>
      </c>
      <c r="G118" t="e">
        <f t="shared" ca="1" si="12"/>
        <v>#VALUE!</v>
      </c>
      <c r="H118" t="e">
        <f ca="1">INDEX($F$4:$F$292,ROWS(F118:$F$292))</f>
        <v>#VALUE!</v>
      </c>
    </row>
    <row r="119" spans="2:8">
      <c r="B119">
        <v>575</v>
      </c>
      <c r="C119" t="e">
        <f t="shared" ca="1" si="17"/>
        <v>#VALUE!</v>
      </c>
      <c r="D119" t="e">
        <f t="shared" ca="1" si="13"/>
        <v>#VALUE!</v>
      </c>
      <c r="E119" t="e">
        <f t="shared" ca="1" si="10"/>
        <v>#VALUE!</v>
      </c>
      <c r="F119" t="e">
        <f t="shared" ca="1" si="11"/>
        <v>#VALUE!</v>
      </c>
      <c r="G119" t="e">
        <f t="shared" ca="1" si="12"/>
        <v>#VALUE!</v>
      </c>
      <c r="H119" t="e">
        <f ca="1">INDEX($F$4:$F$292,ROWS(F119:$F$292))</f>
        <v>#VALUE!</v>
      </c>
    </row>
    <row r="120" spans="2:8">
      <c r="B120">
        <v>580</v>
      </c>
      <c r="C120" t="e">
        <f t="shared" ca="1" si="17"/>
        <v>#VALUE!</v>
      </c>
      <c r="D120" t="e">
        <f t="shared" ca="1" si="13"/>
        <v>#VALUE!</v>
      </c>
      <c r="E120" t="e">
        <f t="shared" ca="1" si="10"/>
        <v>#VALUE!</v>
      </c>
      <c r="F120" t="e">
        <f t="shared" ca="1" si="11"/>
        <v>#VALUE!</v>
      </c>
      <c r="G120" t="e">
        <f t="shared" ca="1" si="12"/>
        <v>#VALUE!</v>
      </c>
      <c r="H120" t="e">
        <f ca="1">INDEX($F$4:$F$292,ROWS(F120:$F$292))</f>
        <v>#VALUE!</v>
      </c>
    </row>
    <row r="121" spans="2:8">
      <c r="B121">
        <v>585</v>
      </c>
      <c r="C121" t="e">
        <f t="shared" ca="1" si="17"/>
        <v>#VALUE!</v>
      </c>
      <c r="D121" t="e">
        <f t="shared" ca="1" si="13"/>
        <v>#VALUE!</v>
      </c>
      <c r="E121" t="e">
        <f t="shared" ca="1" si="10"/>
        <v>#VALUE!</v>
      </c>
      <c r="F121" t="e">
        <f t="shared" ca="1" si="11"/>
        <v>#VALUE!</v>
      </c>
      <c r="G121" t="e">
        <f t="shared" ca="1" si="12"/>
        <v>#VALUE!</v>
      </c>
      <c r="H121" t="e">
        <f ca="1">INDEX($F$4:$F$292,ROWS(F121:$F$292))</f>
        <v>#VALUE!</v>
      </c>
    </row>
    <row r="122" spans="2:8">
      <c r="B122">
        <v>590</v>
      </c>
      <c r="C122" t="e">
        <f t="shared" ca="1" si="17"/>
        <v>#VALUE!</v>
      </c>
      <c r="D122" t="e">
        <f t="shared" ca="1" si="13"/>
        <v>#VALUE!</v>
      </c>
      <c r="E122" t="e">
        <f t="shared" ca="1" si="10"/>
        <v>#VALUE!</v>
      </c>
      <c r="F122" t="e">
        <f t="shared" ca="1" si="11"/>
        <v>#VALUE!</v>
      </c>
      <c r="G122" t="e">
        <f t="shared" ca="1" si="12"/>
        <v>#VALUE!</v>
      </c>
      <c r="H122" t="e">
        <f ca="1">INDEX($F$4:$F$292,ROWS(F122:$F$292))</f>
        <v>#VALUE!</v>
      </c>
    </row>
    <row r="123" spans="2:8">
      <c r="B123">
        <v>595</v>
      </c>
      <c r="C123" t="e">
        <f t="shared" ca="1" si="17"/>
        <v>#VALUE!</v>
      </c>
      <c r="D123" t="e">
        <f t="shared" ca="1" si="13"/>
        <v>#VALUE!</v>
      </c>
      <c r="E123" t="e">
        <f t="shared" ca="1" si="10"/>
        <v>#VALUE!</v>
      </c>
      <c r="F123" t="e">
        <f t="shared" ca="1" si="11"/>
        <v>#VALUE!</v>
      </c>
      <c r="G123" t="e">
        <f t="shared" ca="1" si="12"/>
        <v>#VALUE!</v>
      </c>
      <c r="H123" t="e">
        <f ca="1">INDEX($F$4:$F$292,ROWS(F123:$F$292))</f>
        <v>#VALUE!</v>
      </c>
    </row>
    <row r="124" spans="2:8">
      <c r="B124">
        <v>600</v>
      </c>
      <c r="C124" t="e">
        <f t="shared" ca="1" si="17"/>
        <v>#VALUE!</v>
      </c>
      <c r="D124" t="e">
        <f t="shared" ca="1" si="13"/>
        <v>#VALUE!</v>
      </c>
      <c r="E124" t="e">
        <f t="shared" ca="1" si="10"/>
        <v>#VALUE!</v>
      </c>
      <c r="F124" t="e">
        <f t="shared" ca="1" si="11"/>
        <v>#VALUE!</v>
      </c>
      <c r="G124" t="e">
        <f t="shared" ca="1" si="12"/>
        <v>#VALUE!</v>
      </c>
      <c r="H124" t="e">
        <f ca="1">INDEX($F$4:$F$292,ROWS(F124:$F$292))</f>
        <v>#VALUE!</v>
      </c>
    </row>
    <row r="125" spans="2:8">
      <c r="B125">
        <v>605</v>
      </c>
      <c r="C125" t="e">
        <f ca="1">$M$13/12</f>
        <v>#VALUE!</v>
      </c>
      <c r="D125" t="e">
        <f t="shared" ca="1" si="13"/>
        <v>#VALUE!</v>
      </c>
      <c r="E125" t="e">
        <f t="shared" ca="1" si="10"/>
        <v>#VALUE!</v>
      </c>
      <c r="F125" t="e">
        <f t="shared" ca="1" si="11"/>
        <v>#VALUE!</v>
      </c>
      <c r="G125" t="e">
        <f t="shared" ca="1" si="12"/>
        <v>#VALUE!</v>
      </c>
      <c r="H125" t="e">
        <f ca="1">INDEX($F$4:$F$292,ROWS(F125:$F$292))</f>
        <v>#VALUE!</v>
      </c>
    </row>
    <row r="126" spans="2:8">
      <c r="B126">
        <v>610</v>
      </c>
      <c r="C126" t="e">
        <f t="shared" ref="C126:C136" ca="1" si="18">$M$13/12</f>
        <v>#VALUE!</v>
      </c>
      <c r="D126" t="e">
        <f t="shared" ca="1" si="13"/>
        <v>#VALUE!</v>
      </c>
      <c r="E126" t="e">
        <f t="shared" ca="1" si="10"/>
        <v>#VALUE!</v>
      </c>
      <c r="F126" t="e">
        <f t="shared" ca="1" si="11"/>
        <v>#VALUE!</v>
      </c>
      <c r="G126" t="e">
        <f t="shared" ca="1" si="12"/>
        <v>#VALUE!</v>
      </c>
      <c r="H126" t="e">
        <f ca="1">INDEX($F$4:$F$292,ROWS(F126:$F$292))</f>
        <v>#VALUE!</v>
      </c>
    </row>
    <row r="127" spans="2:8">
      <c r="B127">
        <v>615</v>
      </c>
      <c r="C127" t="e">
        <f t="shared" ca="1" si="18"/>
        <v>#VALUE!</v>
      </c>
      <c r="D127" t="e">
        <f t="shared" ca="1" si="13"/>
        <v>#VALUE!</v>
      </c>
      <c r="E127" t="e">
        <f t="shared" ca="1" si="10"/>
        <v>#VALUE!</v>
      </c>
      <c r="F127" t="e">
        <f t="shared" ca="1" si="11"/>
        <v>#VALUE!</v>
      </c>
      <c r="G127" t="e">
        <f t="shared" ca="1" si="12"/>
        <v>#VALUE!</v>
      </c>
      <c r="H127" t="e">
        <f ca="1">INDEX($F$4:$F$292,ROWS(F127:$F$292))</f>
        <v>#VALUE!</v>
      </c>
    </row>
    <row r="128" spans="2:8">
      <c r="B128">
        <v>620</v>
      </c>
      <c r="C128" t="e">
        <f t="shared" ca="1" si="18"/>
        <v>#VALUE!</v>
      </c>
      <c r="D128" t="e">
        <f t="shared" ca="1" si="13"/>
        <v>#VALUE!</v>
      </c>
      <c r="E128" t="e">
        <f t="shared" ca="1" si="10"/>
        <v>#VALUE!</v>
      </c>
      <c r="F128" t="e">
        <f t="shared" ca="1" si="11"/>
        <v>#VALUE!</v>
      </c>
      <c r="G128" t="e">
        <f t="shared" ca="1" si="12"/>
        <v>#VALUE!</v>
      </c>
      <c r="H128" t="e">
        <f ca="1">INDEX($F$4:$F$292,ROWS(F128:$F$292))</f>
        <v>#VALUE!</v>
      </c>
    </row>
    <row r="129" spans="2:8">
      <c r="B129">
        <v>625</v>
      </c>
      <c r="C129" t="e">
        <f t="shared" ca="1" si="18"/>
        <v>#VALUE!</v>
      </c>
      <c r="D129" t="e">
        <f t="shared" ca="1" si="13"/>
        <v>#VALUE!</v>
      </c>
      <c r="E129" t="e">
        <f t="shared" ca="1" si="10"/>
        <v>#VALUE!</v>
      </c>
      <c r="F129" t="e">
        <f t="shared" ca="1" si="11"/>
        <v>#VALUE!</v>
      </c>
      <c r="G129" t="e">
        <f t="shared" ca="1" si="12"/>
        <v>#VALUE!</v>
      </c>
      <c r="H129" t="e">
        <f ca="1">INDEX($F$4:$F$292,ROWS(F129:$F$292))</f>
        <v>#VALUE!</v>
      </c>
    </row>
    <row r="130" spans="2:8">
      <c r="B130">
        <v>630</v>
      </c>
      <c r="C130" t="e">
        <f t="shared" ca="1" si="18"/>
        <v>#VALUE!</v>
      </c>
      <c r="D130" t="e">
        <f t="shared" ca="1" si="13"/>
        <v>#VALUE!</v>
      </c>
      <c r="E130" t="e">
        <f t="shared" ca="1" si="10"/>
        <v>#VALUE!</v>
      </c>
      <c r="F130" t="e">
        <f t="shared" ca="1" si="11"/>
        <v>#VALUE!</v>
      </c>
      <c r="G130" t="e">
        <f t="shared" ca="1" si="12"/>
        <v>#VALUE!</v>
      </c>
      <c r="H130" t="e">
        <f ca="1">INDEX($F$4:$F$292,ROWS(F130:$F$292))</f>
        <v>#VALUE!</v>
      </c>
    </row>
    <row r="131" spans="2:8">
      <c r="B131">
        <v>635</v>
      </c>
      <c r="C131" t="e">
        <f t="shared" ca="1" si="18"/>
        <v>#VALUE!</v>
      </c>
      <c r="D131" t="e">
        <f t="shared" ca="1" si="13"/>
        <v>#VALUE!</v>
      </c>
      <c r="E131" t="e">
        <f t="shared" ca="1" si="10"/>
        <v>#VALUE!</v>
      </c>
      <c r="F131" t="e">
        <f t="shared" ca="1" si="11"/>
        <v>#VALUE!</v>
      </c>
      <c r="G131" t="e">
        <f t="shared" ca="1" si="12"/>
        <v>#VALUE!</v>
      </c>
      <c r="H131" t="e">
        <f ca="1">INDEX($F$4:$F$292,ROWS(F131:$F$292))</f>
        <v>#VALUE!</v>
      </c>
    </row>
    <row r="132" spans="2:8">
      <c r="B132">
        <v>640</v>
      </c>
      <c r="C132" t="e">
        <f t="shared" ca="1" si="18"/>
        <v>#VALUE!</v>
      </c>
      <c r="D132" t="e">
        <f t="shared" ca="1" si="13"/>
        <v>#VALUE!</v>
      </c>
      <c r="E132" t="e">
        <f t="shared" ref="E132:E195" ca="1" si="19">C132-F132</f>
        <v>#VALUE!</v>
      </c>
      <c r="F132" t="e">
        <f t="shared" ca="1" si="11"/>
        <v>#VALUE!</v>
      </c>
      <c r="G132" t="e">
        <f t="shared" ca="1" si="12"/>
        <v>#VALUE!</v>
      </c>
      <c r="H132" t="e">
        <f ca="1">INDEX($F$4:$F$292,ROWS(F132:$F$292))</f>
        <v>#VALUE!</v>
      </c>
    </row>
    <row r="133" spans="2:8">
      <c r="B133">
        <v>645</v>
      </c>
      <c r="C133" t="e">
        <f t="shared" ca="1" si="18"/>
        <v>#VALUE!</v>
      </c>
      <c r="D133" t="e">
        <f t="shared" ca="1" si="13"/>
        <v>#VALUE!</v>
      </c>
      <c r="E133" t="e">
        <f t="shared" ca="1" si="19"/>
        <v>#VALUE!</v>
      </c>
      <c r="F133" t="e">
        <f t="shared" ref="F133:F196" ca="1" si="20">G133-G132</f>
        <v>#VALUE!</v>
      </c>
      <c r="G133" t="e">
        <f t="shared" ref="G133:G196" ca="1" si="21">IF(D133&lt;$J$1,0,(D133-0.05*$G$2)^2/(D133+0.95*$G$2))</f>
        <v>#VALUE!</v>
      </c>
      <c r="H133" t="e">
        <f ca="1">INDEX($F$4:$F$292,ROWS(F133:$F$292))</f>
        <v>#VALUE!</v>
      </c>
    </row>
    <row r="134" spans="2:8">
      <c r="B134">
        <v>650</v>
      </c>
      <c r="C134" t="e">
        <f t="shared" ca="1" si="18"/>
        <v>#VALUE!</v>
      </c>
      <c r="D134" t="e">
        <f t="shared" ref="D134:D197" ca="1" si="22">C134+D133</f>
        <v>#VALUE!</v>
      </c>
      <c r="E134" t="e">
        <f t="shared" ca="1" si="19"/>
        <v>#VALUE!</v>
      </c>
      <c r="F134" t="e">
        <f t="shared" ca="1" si="20"/>
        <v>#VALUE!</v>
      </c>
      <c r="G134" t="e">
        <f t="shared" ca="1" si="21"/>
        <v>#VALUE!</v>
      </c>
      <c r="H134" t="e">
        <f ca="1">INDEX($F$4:$F$292,ROWS(F134:$F$292))</f>
        <v>#VALUE!</v>
      </c>
    </row>
    <row r="135" spans="2:8">
      <c r="B135">
        <v>655</v>
      </c>
      <c r="C135" t="e">
        <f t="shared" ca="1" si="18"/>
        <v>#VALUE!</v>
      </c>
      <c r="D135" t="e">
        <f t="shared" ca="1" si="22"/>
        <v>#VALUE!</v>
      </c>
      <c r="E135" t="e">
        <f t="shared" ca="1" si="19"/>
        <v>#VALUE!</v>
      </c>
      <c r="F135" t="e">
        <f t="shared" ca="1" si="20"/>
        <v>#VALUE!</v>
      </c>
      <c r="G135" t="e">
        <f t="shared" ca="1" si="21"/>
        <v>#VALUE!</v>
      </c>
      <c r="H135" t="e">
        <f ca="1">INDEX($F$4:$F$292,ROWS(F135:$F$292))</f>
        <v>#VALUE!</v>
      </c>
    </row>
    <row r="136" spans="2:8">
      <c r="B136">
        <v>660</v>
      </c>
      <c r="C136" t="e">
        <f t="shared" ca="1" si="18"/>
        <v>#VALUE!</v>
      </c>
      <c r="D136" t="e">
        <f t="shared" ca="1" si="22"/>
        <v>#VALUE!</v>
      </c>
      <c r="E136" t="e">
        <f t="shared" ca="1" si="19"/>
        <v>#VALUE!</v>
      </c>
      <c r="F136" t="e">
        <f t="shared" ca="1" si="20"/>
        <v>#VALUE!</v>
      </c>
      <c r="G136" t="e">
        <f t="shared" ca="1" si="21"/>
        <v>#VALUE!</v>
      </c>
      <c r="H136" t="e">
        <f ca="1">INDEX($F$4:$F$292,ROWS(F136:$F$292))</f>
        <v>#VALUE!</v>
      </c>
    </row>
    <row r="137" spans="2:8">
      <c r="B137">
        <v>665</v>
      </c>
      <c r="C137" t="e">
        <f ca="1">$M$14/12</f>
        <v>#VALUE!</v>
      </c>
      <c r="D137" t="e">
        <f t="shared" ca="1" si="22"/>
        <v>#VALUE!</v>
      </c>
      <c r="E137" t="e">
        <f t="shared" ca="1" si="19"/>
        <v>#VALUE!</v>
      </c>
      <c r="F137" t="e">
        <f t="shared" ca="1" si="20"/>
        <v>#VALUE!</v>
      </c>
      <c r="G137" t="e">
        <f t="shared" ca="1" si="21"/>
        <v>#VALUE!</v>
      </c>
      <c r="H137" t="e">
        <f ca="1">INDEX($F$4:$F$292,ROWS(F137:$F$292))</f>
        <v>#VALUE!</v>
      </c>
    </row>
    <row r="138" spans="2:8">
      <c r="B138">
        <v>670</v>
      </c>
      <c r="C138" t="e">
        <f t="shared" ref="C138:C148" ca="1" si="23">$M$14/12</f>
        <v>#VALUE!</v>
      </c>
      <c r="D138" t="e">
        <f t="shared" ca="1" si="22"/>
        <v>#VALUE!</v>
      </c>
      <c r="E138" t="e">
        <f t="shared" ca="1" si="19"/>
        <v>#VALUE!</v>
      </c>
      <c r="F138" t="e">
        <f t="shared" ca="1" si="20"/>
        <v>#VALUE!</v>
      </c>
      <c r="G138" t="e">
        <f t="shared" ca="1" si="21"/>
        <v>#VALUE!</v>
      </c>
      <c r="H138" t="e">
        <f ca="1">INDEX($F$4:$F$292,ROWS(F138:$F$292))</f>
        <v>#VALUE!</v>
      </c>
    </row>
    <row r="139" spans="2:8">
      <c r="B139">
        <v>675</v>
      </c>
      <c r="C139" t="e">
        <f t="shared" ca="1" si="23"/>
        <v>#VALUE!</v>
      </c>
      <c r="D139" t="e">
        <f t="shared" ca="1" si="22"/>
        <v>#VALUE!</v>
      </c>
      <c r="E139" t="e">
        <f t="shared" ca="1" si="19"/>
        <v>#VALUE!</v>
      </c>
      <c r="F139" t="e">
        <f t="shared" ca="1" si="20"/>
        <v>#VALUE!</v>
      </c>
      <c r="G139" t="e">
        <f t="shared" ca="1" si="21"/>
        <v>#VALUE!</v>
      </c>
      <c r="H139" t="e">
        <f ca="1">INDEX($F$4:$F$292,ROWS(F139:$F$292))</f>
        <v>#VALUE!</v>
      </c>
    </row>
    <row r="140" spans="2:8">
      <c r="B140">
        <v>680</v>
      </c>
      <c r="C140" t="e">
        <f t="shared" ca="1" si="23"/>
        <v>#VALUE!</v>
      </c>
      <c r="D140" t="e">
        <f t="shared" ca="1" si="22"/>
        <v>#VALUE!</v>
      </c>
      <c r="E140" t="e">
        <f t="shared" ca="1" si="19"/>
        <v>#VALUE!</v>
      </c>
      <c r="F140" t="e">
        <f t="shared" ca="1" si="20"/>
        <v>#VALUE!</v>
      </c>
      <c r="G140" t="e">
        <f t="shared" ca="1" si="21"/>
        <v>#VALUE!</v>
      </c>
      <c r="H140" t="e">
        <f ca="1">INDEX($F$4:$F$292,ROWS(F140:$F$292))</f>
        <v>#VALUE!</v>
      </c>
    </row>
    <row r="141" spans="2:8">
      <c r="B141">
        <v>685</v>
      </c>
      <c r="C141" t="e">
        <f t="shared" ca="1" si="23"/>
        <v>#VALUE!</v>
      </c>
      <c r="D141" t="e">
        <f t="shared" ca="1" si="22"/>
        <v>#VALUE!</v>
      </c>
      <c r="E141" t="e">
        <f t="shared" ca="1" si="19"/>
        <v>#VALUE!</v>
      </c>
      <c r="F141" t="e">
        <f t="shared" ca="1" si="20"/>
        <v>#VALUE!</v>
      </c>
      <c r="G141" t="e">
        <f t="shared" ca="1" si="21"/>
        <v>#VALUE!</v>
      </c>
      <c r="H141" t="e">
        <f ca="1">INDEX($F$4:$F$292,ROWS(F141:$F$292))</f>
        <v>#VALUE!</v>
      </c>
    </row>
    <row r="142" spans="2:8">
      <c r="B142">
        <v>690</v>
      </c>
      <c r="C142" t="e">
        <f t="shared" ca="1" si="23"/>
        <v>#VALUE!</v>
      </c>
      <c r="D142" t="e">
        <f t="shared" ca="1" si="22"/>
        <v>#VALUE!</v>
      </c>
      <c r="E142" t="e">
        <f t="shared" ca="1" si="19"/>
        <v>#VALUE!</v>
      </c>
      <c r="F142" t="e">
        <f t="shared" ca="1" si="20"/>
        <v>#VALUE!</v>
      </c>
      <c r="G142" t="e">
        <f t="shared" ca="1" si="21"/>
        <v>#VALUE!</v>
      </c>
      <c r="H142" t="e">
        <f ca="1">INDEX($F$4:$F$292,ROWS(F142:$F$292))</f>
        <v>#VALUE!</v>
      </c>
    </row>
    <row r="143" spans="2:8">
      <c r="B143">
        <v>695</v>
      </c>
      <c r="C143" t="e">
        <f t="shared" ca="1" si="23"/>
        <v>#VALUE!</v>
      </c>
      <c r="D143" t="e">
        <f t="shared" ca="1" si="22"/>
        <v>#VALUE!</v>
      </c>
      <c r="E143" t="e">
        <f t="shared" ca="1" si="19"/>
        <v>#VALUE!</v>
      </c>
      <c r="F143" t="e">
        <f t="shared" ca="1" si="20"/>
        <v>#VALUE!</v>
      </c>
      <c r="G143" t="e">
        <f t="shared" ca="1" si="21"/>
        <v>#VALUE!</v>
      </c>
      <c r="H143" t="e">
        <f ca="1">INDEX($F$4:$F$292,ROWS(F143:$F$292))</f>
        <v>#VALUE!</v>
      </c>
    </row>
    <row r="144" spans="2:8">
      <c r="B144">
        <v>700</v>
      </c>
      <c r="C144" t="e">
        <f t="shared" ca="1" si="23"/>
        <v>#VALUE!</v>
      </c>
      <c r="D144" t="e">
        <f t="shared" ca="1" si="22"/>
        <v>#VALUE!</v>
      </c>
      <c r="E144" t="e">
        <f t="shared" ca="1" si="19"/>
        <v>#VALUE!</v>
      </c>
      <c r="F144" t="e">
        <f t="shared" ca="1" si="20"/>
        <v>#VALUE!</v>
      </c>
      <c r="G144" t="e">
        <f t="shared" ca="1" si="21"/>
        <v>#VALUE!</v>
      </c>
      <c r="H144" t="e">
        <f ca="1">INDEX($F$4:$F$292,ROWS(F144:$F$292))</f>
        <v>#VALUE!</v>
      </c>
    </row>
    <row r="145" spans="2:8">
      <c r="B145">
        <v>705</v>
      </c>
      <c r="C145" t="e">
        <f t="shared" ca="1" si="23"/>
        <v>#VALUE!</v>
      </c>
      <c r="D145" t="e">
        <f t="shared" ca="1" si="22"/>
        <v>#VALUE!</v>
      </c>
      <c r="E145" t="e">
        <f t="shared" ca="1" si="19"/>
        <v>#VALUE!</v>
      </c>
      <c r="F145" t="e">
        <f t="shared" ca="1" si="20"/>
        <v>#VALUE!</v>
      </c>
      <c r="G145" t="e">
        <f t="shared" ca="1" si="21"/>
        <v>#VALUE!</v>
      </c>
      <c r="H145" t="e">
        <f ca="1">INDEX($F$4:$F$292,ROWS(F145:$F$292))</f>
        <v>#VALUE!</v>
      </c>
    </row>
    <row r="146" spans="2:8">
      <c r="B146">
        <v>710</v>
      </c>
      <c r="C146" t="e">
        <f t="shared" ca="1" si="23"/>
        <v>#VALUE!</v>
      </c>
      <c r="D146" t="e">
        <f t="shared" ca="1" si="22"/>
        <v>#VALUE!</v>
      </c>
      <c r="E146" t="e">
        <f t="shared" ca="1" si="19"/>
        <v>#VALUE!</v>
      </c>
      <c r="F146" t="e">
        <f t="shared" ca="1" si="20"/>
        <v>#VALUE!</v>
      </c>
      <c r="G146" t="e">
        <f t="shared" ca="1" si="21"/>
        <v>#VALUE!</v>
      </c>
      <c r="H146" t="e">
        <f ca="1">INDEX($F$4:$F$292,ROWS(F146:$F$292))</f>
        <v>#VALUE!</v>
      </c>
    </row>
    <row r="147" spans="2:8">
      <c r="B147">
        <v>715</v>
      </c>
      <c r="C147" t="e">
        <f t="shared" ca="1" si="23"/>
        <v>#VALUE!</v>
      </c>
      <c r="D147" t="e">
        <f t="shared" ca="1" si="22"/>
        <v>#VALUE!</v>
      </c>
      <c r="E147" t="e">
        <f t="shared" ca="1" si="19"/>
        <v>#VALUE!</v>
      </c>
      <c r="F147" t="e">
        <f t="shared" ca="1" si="20"/>
        <v>#VALUE!</v>
      </c>
      <c r="G147" t="e">
        <f t="shared" ca="1" si="21"/>
        <v>#VALUE!</v>
      </c>
      <c r="H147" t="e">
        <f ca="1">INDEX($F$4:$F$292,ROWS(F147:$F$292))</f>
        <v>#VALUE!</v>
      </c>
    </row>
    <row r="148" spans="2:8">
      <c r="B148">
        <v>720</v>
      </c>
      <c r="C148" t="e">
        <f t="shared" ca="1" si="23"/>
        <v>#VALUE!</v>
      </c>
      <c r="D148" t="e">
        <f t="shared" ca="1" si="22"/>
        <v>#VALUE!</v>
      </c>
      <c r="E148" t="e">
        <f t="shared" ca="1" si="19"/>
        <v>#VALUE!</v>
      </c>
      <c r="F148" t="e">
        <f t="shared" ca="1" si="20"/>
        <v>#VALUE!</v>
      </c>
      <c r="G148" t="e">
        <f t="shared" ca="1" si="21"/>
        <v>#VALUE!</v>
      </c>
      <c r="H148" t="e">
        <f ca="1">INDEX($F$4:$F$292,ROWS(F148:$F$292))</f>
        <v>#VALUE!</v>
      </c>
    </row>
    <row r="149" spans="2:8">
      <c r="B149">
        <v>725</v>
      </c>
      <c r="C149" t="e">
        <f ca="1">$M$15/12</f>
        <v>#VALUE!</v>
      </c>
      <c r="D149" t="e">
        <f t="shared" ca="1" si="22"/>
        <v>#VALUE!</v>
      </c>
      <c r="E149" t="e">
        <f t="shared" ca="1" si="19"/>
        <v>#VALUE!</v>
      </c>
      <c r="F149" t="e">
        <f t="shared" ca="1" si="20"/>
        <v>#VALUE!</v>
      </c>
      <c r="G149" t="e">
        <f t="shared" ca="1" si="21"/>
        <v>#VALUE!</v>
      </c>
      <c r="H149" t="e">
        <f ca="1">INDEX($F$4:$F$292,ROWS(F149:$F$292))</f>
        <v>#VALUE!</v>
      </c>
    </row>
    <row r="150" spans="2:8">
      <c r="B150">
        <v>730</v>
      </c>
      <c r="C150" t="e">
        <f t="shared" ref="C150:C160" ca="1" si="24">$M$15/12</f>
        <v>#VALUE!</v>
      </c>
      <c r="D150" t="e">
        <f t="shared" ca="1" si="22"/>
        <v>#VALUE!</v>
      </c>
      <c r="E150" t="e">
        <f t="shared" ca="1" si="19"/>
        <v>#VALUE!</v>
      </c>
      <c r="F150" t="e">
        <f t="shared" ca="1" si="20"/>
        <v>#VALUE!</v>
      </c>
      <c r="G150" t="e">
        <f t="shared" ca="1" si="21"/>
        <v>#VALUE!</v>
      </c>
      <c r="H150" t="e">
        <f ca="1">INDEX($F$4:$F$292,ROWS(F150:$F$292))</f>
        <v>#VALUE!</v>
      </c>
    </row>
    <row r="151" spans="2:8">
      <c r="B151">
        <v>735</v>
      </c>
      <c r="C151" t="e">
        <f t="shared" ca="1" si="24"/>
        <v>#VALUE!</v>
      </c>
      <c r="D151" t="e">
        <f t="shared" ca="1" si="22"/>
        <v>#VALUE!</v>
      </c>
      <c r="E151" t="e">
        <f t="shared" ca="1" si="19"/>
        <v>#VALUE!</v>
      </c>
      <c r="F151" t="e">
        <f t="shared" ca="1" si="20"/>
        <v>#VALUE!</v>
      </c>
      <c r="G151" t="e">
        <f t="shared" ca="1" si="21"/>
        <v>#VALUE!</v>
      </c>
      <c r="H151" t="e">
        <f ca="1">INDEX($F$4:$F$292,ROWS(F151:$F$292))</f>
        <v>#VALUE!</v>
      </c>
    </row>
    <row r="152" spans="2:8">
      <c r="B152">
        <v>740</v>
      </c>
      <c r="C152" t="e">
        <f t="shared" ca="1" si="24"/>
        <v>#VALUE!</v>
      </c>
      <c r="D152" t="e">
        <f t="shared" ca="1" si="22"/>
        <v>#VALUE!</v>
      </c>
      <c r="E152" t="e">
        <f t="shared" ca="1" si="19"/>
        <v>#VALUE!</v>
      </c>
      <c r="F152" t="e">
        <f t="shared" ca="1" si="20"/>
        <v>#VALUE!</v>
      </c>
      <c r="G152" t="e">
        <f t="shared" ca="1" si="21"/>
        <v>#VALUE!</v>
      </c>
      <c r="H152" t="e">
        <f ca="1">INDEX($F$4:$F$292,ROWS(F152:$F$292))</f>
        <v>#VALUE!</v>
      </c>
    </row>
    <row r="153" spans="2:8">
      <c r="B153">
        <v>745</v>
      </c>
      <c r="C153" t="e">
        <f t="shared" ca="1" si="24"/>
        <v>#VALUE!</v>
      </c>
      <c r="D153" t="e">
        <f t="shared" ca="1" si="22"/>
        <v>#VALUE!</v>
      </c>
      <c r="E153" t="e">
        <f t="shared" ca="1" si="19"/>
        <v>#VALUE!</v>
      </c>
      <c r="F153" t="e">
        <f t="shared" ca="1" si="20"/>
        <v>#VALUE!</v>
      </c>
      <c r="G153" t="e">
        <f t="shared" ca="1" si="21"/>
        <v>#VALUE!</v>
      </c>
      <c r="H153" t="e">
        <f ca="1">INDEX($F$4:$F$292,ROWS(F153:$F$292))</f>
        <v>#VALUE!</v>
      </c>
    </row>
    <row r="154" spans="2:8">
      <c r="B154">
        <v>750</v>
      </c>
      <c r="C154" t="e">
        <f t="shared" ca="1" si="24"/>
        <v>#VALUE!</v>
      </c>
      <c r="D154" t="e">
        <f t="shared" ca="1" si="22"/>
        <v>#VALUE!</v>
      </c>
      <c r="E154" t="e">
        <f t="shared" ca="1" si="19"/>
        <v>#VALUE!</v>
      </c>
      <c r="F154" t="e">
        <f t="shared" ca="1" si="20"/>
        <v>#VALUE!</v>
      </c>
      <c r="G154" t="e">
        <f t="shared" ca="1" si="21"/>
        <v>#VALUE!</v>
      </c>
      <c r="H154" t="e">
        <f ca="1">INDEX($F$4:$F$292,ROWS(F154:$F$292))</f>
        <v>#VALUE!</v>
      </c>
    </row>
    <row r="155" spans="2:8">
      <c r="B155">
        <v>755</v>
      </c>
      <c r="C155" t="e">
        <f t="shared" ca="1" si="24"/>
        <v>#VALUE!</v>
      </c>
      <c r="D155" t="e">
        <f t="shared" ca="1" si="22"/>
        <v>#VALUE!</v>
      </c>
      <c r="E155" t="e">
        <f t="shared" ca="1" si="19"/>
        <v>#VALUE!</v>
      </c>
      <c r="F155" t="e">
        <f t="shared" ca="1" si="20"/>
        <v>#VALUE!</v>
      </c>
      <c r="G155" t="e">
        <f t="shared" ca="1" si="21"/>
        <v>#VALUE!</v>
      </c>
      <c r="H155" t="e">
        <f ca="1">INDEX($F$4:$F$292,ROWS(F155:$F$292))</f>
        <v>#VALUE!</v>
      </c>
    </row>
    <row r="156" spans="2:8">
      <c r="B156">
        <v>760</v>
      </c>
      <c r="C156" t="e">
        <f t="shared" ca="1" si="24"/>
        <v>#VALUE!</v>
      </c>
      <c r="D156" t="e">
        <f t="shared" ca="1" si="22"/>
        <v>#VALUE!</v>
      </c>
      <c r="E156" t="e">
        <f t="shared" ca="1" si="19"/>
        <v>#VALUE!</v>
      </c>
      <c r="F156" t="e">
        <f t="shared" ca="1" si="20"/>
        <v>#VALUE!</v>
      </c>
      <c r="G156" t="e">
        <f t="shared" ca="1" si="21"/>
        <v>#VALUE!</v>
      </c>
      <c r="H156" t="e">
        <f ca="1">INDEX($F$4:$F$292,ROWS(F156:$F$292))</f>
        <v>#VALUE!</v>
      </c>
    </row>
    <row r="157" spans="2:8">
      <c r="B157">
        <v>765</v>
      </c>
      <c r="C157" t="e">
        <f t="shared" ca="1" si="24"/>
        <v>#VALUE!</v>
      </c>
      <c r="D157" t="e">
        <f t="shared" ca="1" si="22"/>
        <v>#VALUE!</v>
      </c>
      <c r="E157" t="e">
        <f t="shared" ca="1" si="19"/>
        <v>#VALUE!</v>
      </c>
      <c r="F157" t="e">
        <f t="shared" ca="1" si="20"/>
        <v>#VALUE!</v>
      </c>
      <c r="G157" t="e">
        <f t="shared" ca="1" si="21"/>
        <v>#VALUE!</v>
      </c>
      <c r="H157" t="e">
        <f ca="1">INDEX($F$4:$F$292,ROWS(F157:$F$292))</f>
        <v>#VALUE!</v>
      </c>
    </row>
    <row r="158" spans="2:8">
      <c r="B158">
        <v>770</v>
      </c>
      <c r="C158" t="e">
        <f t="shared" ca="1" si="24"/>
        <v>#VALUE!</v>
      </c>
      <c r="D158" t="e">
        <f t="shared" ca="1" si="22"/>
        <v>#VALUE!</v>
      </c>
      <c r="E158" t="e">
        <f t="shared" ca="1" si="19"/>
        <v>#VALUE!</v>
      </c>
      <c r="F158" t="e">
        <f t="shared" ca="1" si="20"/>
        <v>#VALUE!</v>
      </c>
      <c r="G158" t="e">
        <f t="shared" ca="1" si="21"/>
        <v>#VALUE!</v>
      </c>
      <c r="H158" t="e">
        <f ca="1">INDEX($F$4:$F$292,ROWS(F158:$F$292))</f>
        <v>#VALUE!</v>
      </c>
    </row>
    <row r="159" spans="2:8">
      <c r="B159">
        <v>775</v>
      </c>
      <c r="C159" t="e">
        <f t="shared" ca="1" si="24"/>
        <v>#VALUE!</v>
      </c>
      <c r="D159" t="e">
        <f t="shared" ca="1" si="22"/>
        <v>#VALUE!</v>
      </c>
      <c r="E159" t="e">
        <f t="shared" ca="1" si="19"/>
        <v>#VALUE!</v>
      </c>
      <c r="F159" t="e">
        <f t="shared" ca="1" si="20"/>
        <v>#VALUE!</v>
      </c>
      <c r="G159" t="e">
        <f t="shared" ca="1" si="21"/>
        <v>#VALUE!</v>
      </c>
      <c r="H159" t="e">
        <f ca="1">INDEX($F$4:$F$292,ROWS(F159:$F$292))</f>
        <v>#VALUE!</v>
      </c>
    </row>
    <row r="160" spans="2:8">
      <c r="B160">
        <v>780</v>
      </c>
      <c r="C160" t="e">
        <f t="shared" ca="1" si="24"/>
        <v>#VALUE!</v>
      </c>
      <c r="D160" t="e">
        <f t="shared" ca="1" si="22"/>
        <v>#VALUE!</v>
      </c>
      <c r="E160" t="e">
        <f t="shared" ca="1" si="19"/>
        <v>#VALUE!</v>
      </c>
      <c r="F160" t="e">
        <f t="shared" ca="1" si="20"/>
        <v>#VALUE!</v>
      </c>
      <c r="G160" t="e">
        <f t="shared" ca="1" si="21"/>
        <v>#VALUE!</v>
      </c>
      <c r="H160" t="e">
        <f ca="1">INDEX($F$4:$F$292,ROWS(F160:$F$292))</f>
        <v>#VALUE!</v>
      </c>
    </row>
    <row r="161" spans="2:8">
      <c r="B161">
        <v>785</v>
      </c>
      <c r="C161" t="e">
        <f ca="1">$M$16/12</f>
        <v>#VALUE!</v>
      </c>
      <c r="D161" t="e">
        <f t="shared" ca="1" si="22"/>
        <v>#VALUE!</v>
      </c>
      <c r="E161" t="e">
        <f t="shared" ca="1" si="19"/>
        <v>#VALUE!</v>
      </c>
      <c r="F161" t="e">
        <f t="shared" ca="1" si="20"/>
        <v>#VALUE!</v>
      </c>
      <c r="G161" t="e">
        <f t="shared" ca="1" si="21"/>
        <v>#VALUE!</v>
      </c>
      <c r="H161" t="e">
        <f ca="1">INDEX($F$4:$F$292,ROWS(F161:$F$292))</f>
        <v>#VALUE!</v>
      </c>
    </row>
    <row r="162" spans="2:8">
      <c r="B162">
        <v>790</v>
      </c>
      <c r="C162" t="e">
        <f t="shared" ref="C162:C172" ca="1" si="25">$M$16/12</f>
        <v>#VALUE!</v>
      </c>
      <c r="D162" t="e">
        <f t="shared" ca="1" si="22"/>
        <v>#VALUE!</v>
      </c>
      <c r="E162" t="e">
        <f t="shared" ca="1" si="19"/>
        <v>#VALUE!</v>
      </c>
      <c r="F162" t="e">
        <f t="shared" ca="1" si="20"/>
        <v>#VALUE!</v>
      </c>
      <c r="G162" t="e">
        <f t="shared" ca="1" si="21"/>
        <v>#VALUE!</v>
      </c>
      <c r="H162" t="e">
        <f ca="1">INDEX($F$4:$F$292,ROWS(F162:$F$292))</f>
        <v>#VALUE!</v>
      </c>
    </row>
    <row r="163" spans="2:8">
      <c r="B163">
        <v>795</v>
      </c>
      <c r="C163" t="e">
        <f t="shared" ca="1" si="25"/>
        <v>#VALUE!</v>
      </c>
      <c r="D163" t="e">
        <f t="shared" ca="1" si="22"/>
        <v>#VALUE!</v>
      </c>
      <c r="E163" t="e">
        <f t="shared" ca="1" si="19"/>
        <v>#VALUE!</v>
      </c>
      <c r="F163" t="e">
        <f t="shared" ca="1" si="20"/>
        <v>#VALUE!</v>
      </c>
      <c r="G163" t="e">
        <f t="shared" ca="1" si="21"/>
        <v>#VALUE!</v>
      </c>
      <c r="H163" t="e">
        <f ca="1">INDEX($F$4:$F$292,ROWS(F163:$F$292))</f>
        <v>#VALUE!</v>
      </c>
    </row>
    <row r="164" spans="2:8">
      <c r="B164">
        <v>800</v>
      </c>
      <c r="C164" t="e">
        <f t="shared" ca="1" si="25"/>
        <v>#VALUE!</v>
      </c>
      <c r="D164" t="e">
        <f t="shared" ca="1" si="22"/>
        <v>#VALUE!</v>
      </c>
      <c r="E164" t="e">
        <f t="shared" ca="1" si="19"/>
        <v>#VALUE!</v>
      </c>
      <c r="F164" t="e">
        <f t="shared" ca="1" si="20"/>
        <v>#VALUE!</v>
      </c>
      <c r="G164" t="e">
        <f t="shared" ca="1" si="21"/>
        <v>#VALUE!</v>
      </c>
      <c r="H164" t="e">
        <f ca="1">INDEX($F$4:$F$292,ROWS(F164:$F$292))</f>
        <v>#VALUE!</v>
      </c>
    </row>
    <row r="165" spans="2:8">
      <c r="B165">
        <v>805</v>
      </c>
      <c r="C165" t="e">
        <f t="shared" ca="1" si="25"/>
        <v>#VALUE!</v>
      </c>
      <c r="D165" t="e">
        <f t="shared" ca="1" si="22"/>
        <v>#VALUE!</v>
      </c>
      <c r="E165" t="e">
        <f t="shared" ca="1" si="19"/>
        <v>#VALUE!</v>
      </c>
      <c r="F165" t="e">
        <f t="shared" ca="1" si="20"/>
        <v>#VALUE!</v>
      </c>
      <c r="G165" t="e">
        <f t="shared" ca="1" si="21"/>
        <v>#VALUE!</v>
      </c>
      <c r="H165" t="e">
        <f ca="1">INDEX($F$4:$F$292,ROWS(F165:$F$292))</f>
        <v>#VALUE!</v>
      </c>
    </row>
    <row r="166" spans="2:8">
      <c r="B166">
        <v>810</v>
      </c>
      <c r="C166" t="e">
        <f t="shared" ca="1" si="25"/>
        <v>#VALUE!</v>
      </c>
      <c r="D166" t="e">
        <f t="shared" ca="1" si="22"/>
        <v>#VALUE!</v>
      </c>
      <c r="E166" t="e">
        <f t="shared" ca="1" si="19"/>
        <v>#VALUE!</v>
      </c>
      <c r="F166" t="e">
        <f t="shared" ca="1" si="20"/>
        <v>#VALUE!</v>
      </c>
      <c r="G166" t="e">
        <f t="shared" ca="1" si="21"/>
        <v>#VALUE!</v>
      </c>
      <c r="H166" t="e">
        <f ca="1">INDEX($F$4:$F$292,ROWS(F166:$F$292))</f>
        <v>#VALUE!</v>
      </c>
    </row>
    <row r="167" spans="2:8">
      <c r="B167">
        <v>815</v>
      </c>
      <c r="C167" t="e">
        <f t="shared" ca="1" si="25"/>
        <v>#VALUE!</v>
      </c>
      <c r="D167" t="e">
        <f t="shared" ca="1" si="22"/>
        <v>#VALUE!</v>
      </c>
      <c r="E167" t="e">
        <f t="shared" ca="1" si="19"/>
        <v>#VALUE!</v>
      </c>
      <c r="F167" t="e">
        <f t="shared" ca="1" si="20"/>
        <v>#VALUE!</v>
      </c>
      <c r="G167" t="e">
        <f t="shared" ca="1" si="21"/>
        <v>#VALUE!</v>
      </c>
      <c r="H167" t="e">
        <f ca="1">INDEX($F$4:$F$292,ROWS(F167:$F$292))</f>
        <v>#VALUE!</v>
      </c>
    </row>
    <row r="168" spans="2:8">
      <c r="B168">
        <v>820</v>
      </c>
      <c r="C168" t="e">
        <f t="shared" ca="1" si="25"/>
        <v>#VALUE!</v>
      </c>
      <c r="D168" t="e">
        <f t="shared" ca="1" si="22"/>
        <v>#VALUE!</v>
      </c>
      <c r="E168" t="e">
        <f t="shared" ca="1" si="19"/>
        <v>#VALUE!</v>
      </c>
      <c r="F168" t="e">
        <f t="shared" ca="1" si="20"/>
        <v>#VALUE!</v>
      </c>
      <c r="G168" t="e">
        <f t="shared" ca="1" si="21"/>
        <v>#VALUE!</v>
      </c>
      <c r="H168" t="e">
        <f ca="1">INDEX($F$4:$F$292,ROWS(F168:$F$292))</f>
        <v>#VALUE!</v>
      </c>
    </row>
    <row r="169" spans="2:8">
      <c r="B169">
        <v>825</v>
      </c>
      <c r="C169" t="e">
        <f t="shared" ca="1" si="25"/>
        <v>#VALUE!</v>
      </c>
      <c r="D169" t="e">
        <f t="shared" ca="1" si="22"/>
        <v>#VALUE!</v>
      </c>
      <c r="E169" t="e">
        <f t="shared" ca="1" si="19"/>
        <v>#VALUE!</v>
      </c>
      <c r="F169" t="e">
        <f t="shared" ca="1" si="20"/>
        <v>#VALUE!</v>
      </c>
      <c r="G169" t="e">
        <f t="shared" ca="1" si="21"/>
        <v>#VALUE!</v>
      </c>
      <c r="H169" t="e">
        <f ca="1">INDEX($F$4:$F$292,ROWS(F169:$F$292))</f>
        <v>#VALUE!</v>
      </c>
    </row>
    <row r="170" spans="2:8">
      <c r="B170">
        <v>830</v>
      </c>
      <c r="C170" t="e">
        <f t="shared" ca="1" si="25"/>
        <v>#VALUE!</v>
      </c>
      <c r="D170" t="e">
        <f t="shared" ca="1" si="22"/>
        <v>#VALUE!</v>
      </c>
      <c r="E170" t="e">
        <f t="shared" ca="1" si="19"/>
        <v>#VALUE!</v>
      </c>
      <c r="F170" t="e">
        <f t="shared" ca="1" si="20"/>
        <v>#VALUE!</v>
      </c>
      <c r="G170" t="e">
        <f t="shared" ca="1" si="21"/>
        <v>#VALUE!</v>
      </c>
      <c r="H170" t="e">
        <f ca="1">INDEX($F$4:$F$292,ROWS(F170:$F$292))</f>
        <v>#VALUE!</v>
      </c>
    </row>
    <row r="171" spans="2:8">
      <c r="B171">
        <v>835</v>
      </c>
      <c r="C171" t="e">
        <f t="shared" ca="1" si="25"/>
        <v>#VALUE!</v>
      </c>
      <c r="D171" t="e">
        <f t="shared" ca="1" si="22"/>
        <v>#VALUE!</v>
      </c>
      <c r="E171" t="e">
        <f t="shared" ca="1" si="19"/>
        <v>#VALUE!</v>
      </c>
      <c r="F171" t="e">
        <f t="shared" ca="1" si="20"/>
        <v>#VALUE!</v>
      </c>
      <c r="G171" t="e">
        <f t="shared" ca="1" si="21"/>
        <v>#VALUE!</v>
      </c>
      <c r="H171" t="e">
        <f ca="1">INDEX($F$4:$F$292,ROWS(F171:$F$292))</f>
        <v>#VALUE!</v>
      </c>
    </row>
    <row r="172" spans="2:8">
      <c r="B172">
        <v>840</v>
      </c>
      <c r="C172" t="e">
        <f t="shared" ca="1" si="25"/>
        <v>#VALUE!</v>
      </c>
      <c r="D172" t="e">
        <f t="shared" ca="1" si="22"/>
        <v>#VALUE!</v>
      </c>
      <c r="E172" t="e">
        <f t="shared" ca="1" si="19"/>
        <v>#VALUE!</v>
      </c>
      <c r="F172" t="e">
        <f t="shared" ca="1" si="20"/>
        <v>#VALUE!</v>
      </c>
      <c r="G172" t="e">
        <f t="shared" ca="1" si="21"/>
        <v>#VALUE!</v>
      </c>
      <c r="H172" t="e">
        <f ca="1">INDEX($F$4:$F$292,ROWS(F172:$F$292))</f>
        <v>#VALUE!</v>
      </c>
    </row>
    <row r="173" spans="2:8">
      <c r="B173">
        <v>845</v>
      </c>
      <c r="C173" t="e">
        <f ca="1">$M$17/12</f>
        <v>#VALUE!</v>
      </c>
      <c r="D173" t="e">
        <f t="shared" ca="1" si="22"/>
        <v>#VALUE!</v>
      </c>
      <c r="E173" t="e">
        <f t="shared" ca="1" si="19"/>
        <v>#VALUE!</v>
      </c>
      <c r="F173" t="e">
        <f t="shared" ca="1" si="20"/>
        <v>#VALUE!</v>
      </c>
      <c r="G173" t="e">
        <f t="shared" ca="1" si="21"/>
        <v>#VALUE!</v>
      </c>
      <c r="H173" t="e">
        <f ca="1">INDEX($F$4:$F$292,ROWS(F173:$F$292))</f>
        <v>#VALUE!</v>
      </c>
    </row>
    <row r="174" spans="2:8">
      <c r="B174">
        <v>850</v>
      </c>
      <c r="C174" t="e">
        <f t="shared" ref="C174:C184" ca="1" si="26">$M$17/12</f>
        <v>#VALUE!</v>
      </c>
      <c r="D174" t="e">
        <f t="shared" ca="1" si="22"/>
        <v>#VALUE!</v>
      </c>
      <c r="E174" t="e">
        <f t="shared" ca="1" si="19"/>
        <v>#VALUE!</v>
      </c>
      <c r="F174" t="e">
        <f t="shared" ca="1" si="20"/>
        <v>#VALUE!</v>
      </c>
      <c r="G174" t="e">
        <f t="shared" ca="1" si="21"/>
        <v>#VALUE!</v>
      </c>
      <c r="H174" t="e">
        <f ca="1">INDEX($F$4:$F$292,ROWS(F174:$F$292))</f>
        <v>#VALUE!</v>
      </c>
    </row>
    <row r="175" spans="2:8">
      <c r="B175">
        <v>855</v>
      </c>
      <c r="C175" t="e">
        <f t="shared" ca="1" si="26"/>
        <v>#VALUE!</v>
      </c>
      <c r="D175" t="e">
        <f t="shared" ca="1" si="22"/>
        <v>#VALUE!</v>
      </c>
      <c r="E175" t="e">
        <f t="shared" ca="1" si="19"/>
        <v>#VALUE!</v>
      </c>
      <c r="F175" t="e">
        <f t="shared" ca="1" si="20"/>
        <v>#VALUE!</v>
      </c>
      <c r="G175" t="e">
        <f t="shared" ca="1" si="21"/>
        <v>#VALUE!</v>
      </c>
      <c r="H175" t="e">
        <f ca="1">INDEX($F$4:$F$292,ROWS(F175:$F$292))</f>
        <v>#VALUE!</v>
      </c>
    </row>
    <row r="176" spans="2:8">
      <c r="B176">
        <v>860</v>
      </c>
      <c r="C176" t="e">
        <f t="shared" ca="1" si="26"/>
        <v>#VALUE!</v>
      </c>
      <c r="D176" t="e">
        <f t="shared" ca="1" si="22"/>
        <v>#VALUE!</v>
      </c>
      <c r="E176" t="e">
        <f t="shared" ca="1" si="19"/>
        <v>#VALUE!</v>
      </c>
      <c r="F176" t="e">
        <f t="shared" ca="1" si="20"/>
        <v>#VALUE!</v>
      </c>
      <c r="G176" t="e">
        <f t="shared" ca="1" si="21"/>
        <v>#VALUE!</v>
      </c>
      <c r="H176" t="e">
        <f ca="1">INDEX($F$4:$F$292,ROWS(F176:$F$292))</f>
        <v>#VALUE!</v>
      </c>
    </row>
    <row r="177" spans="2:8">
      <c r="B177">
        <v>865</v>
      </c>
      <c r="C177" t="e">
        <f t="shared" ca="1" si="26"/>
        <v>#VALUE!</v>
      </c>
      <c r="D177" t="e">
        <f t="shared" ca="1" si="22"/>
        <v>#VALUE!</v>
      </c>
      <c r="E177" t="e">
        <f t="shared" ca="1" si="19"/>
        <v>#VALUE!</v>
      </c>
      <c r="F177" t="e">
        <f t="shared" ca="1" si="20"/>
        <v>#VALUE!</v>
      </c>
      <c r="G177" t="e">
        <f t="shared" ca="1" si="21"/>
        <v>#VALUE!</v>
      </c>
      <c r="H177" t="e">
        <f ca="1">INDEX($F$4:$F$292,ROWS(F177:$F$292))</f>
        <v>#VALUE!</v>
      </c>
    </row>
    <row r="178" spans="2:8">
      <c r="B178">
        <v>870</v>
      </c>
      <c r="C178" t="e">
        <f t="shared" ca="1" si="26"/>
        <v>#VALUE!</v>
      </c>
      <c r="D178" t="e">
        <f t="shared" ca="1" si="22"/>
        <v>#VALUE!</v>
      </c>
      <c r="E178" t="e">
        <f t="shared" ca="1" si="19"/>
        <v>#VALUE!</v>
      </c>
      <c r="F178" t="e">
        <f t="shared" ca="1" si="20"/>
        <v>#VALUE!</v>
      </c>
      <c r="G178" t="e">
        <f t="shared" ca="1" si="21"/>
        <v>#VALUE!</v>
      </c>
      <c r="H178" t="e">
        <f ca="1">INDEX($F$4:$F$292,ROWS(F178:$F$292))</f>
        <v>#VALUE!</v>
      </c>
    </row>
    <row r="179" spans="2:8">
      <c r="B179">
        <v>875</v>
      </c>
      <c r="C179" t="e">
        <f t="shared" ca="1" si="26"/>
        <v>#VALUE!</v>
      </c>
      <c r="D179" t="e">
        <f t="shared" ca="1" si="22"/>
        <v>#VALUE!</v>
      </c>
      <c r="E179" t="e">
        <f t="shared" ca="1" si="19"/>
        <v>#VALUE!</v>
      </c>
      <c r="F179" t="e">
        <f t="shared" ca="1" si="20"/>
        <v>#VALUE!</v>
      </c>
      <c r="G179" t="e">
        <f t="shared" ca="1" si="21"/>
        <v>#VALUE!</v>
      </c>
      <c r="H179" t="e">
        <f ca="1">INDEX($F$4:$F$292,ROWS(F179:$F$292))</f>
        <v>#VALUE!</v>
      </c>
    </row>
    <row r="180" spans="2:8">
      <c r="B180">
        <v>880</v>
      </c>
      <c r="C180" t="e">
        <f t="shared" ca="1" si="26"/>
        <v>#VALUE!</v>
      </c>
      <c r="D180" t="e">
        <f t="shared" ca="1" si="22"/>
        <v>#VALUE!</v>
      </c>
      <c r="E180" t="e">
        <f t="shared" ca="1" si="19"/>
        <v>#VALUE!</v>
      </c>
      <c r="F180" t="e">
        <f t="shared" ca="1" si="20"/>
        <v>#VALUE!</v>
      </c>
      <c r="G180" t="e">
        <f t="shared" ca="1" si="21"/>
        <v>#VALUE!</v>
      </c>
      <c r="H180" t="e">
        <f ca="1">INDEX($F$4:$F$292,ROWS(F180:$F$292))</f>
        <v>#VALUE!</v>
      </c>
    </row>
    <row r="181" spans="2:8">
      <c r="B181">
        <v>885</v>
      </c>
      <c r="C181" t="e">
        <f t="shared" ca="1" si="26"/>
        <v>#VALUE!</v>
      </c>
      <c r="D181" t="e">
        <f t="shared" ca="1" si="22"/>
        <v>#VALUE!</v>
      </c>
      <c r="E181" t="e">
        <f t="shared" ca="1" si="19"/>
        <v>#VALUE!</v>
      </c>
      <c r="F181" t="e">
        <f t="shared" ca="1" si="20"/>
        <v>#VALUE!</v>
      </c>
      <c r="G181" t="e">
        <f t="shared" ca="1" si="21"/>
        <v>#VALUE!</v>
      </c>
      <c r="H181" t="e">
        <f ca="1">INDEX($F$4:$F$292,ROWS(F181:$F$292))</f>
        <v>#VALUE!</v>
      </c>
    </row>
    <row r="182" spans="2:8">
      <c r="B182">
        <v>890</v>
      </c>
      <c r="C182" t="e">
        <f t="shared" ca="1" si="26"/>
        <v>#VALUE!</v>
      </c>
      <c r="D182" t="e">
        <f t="shared" ca="1" si="22"/>
        <v>#VALUE!</v>
      </c>
      <c r="E182" t="e">
        <f t="shared" ca="1" si="19"/>
        <v>#VALUE!</v>
      </c>
      <c r="F182" t="e">
        <f t="shared" ca="1" si="20"/>
        <v>#VALUE!</v>
      </c>
      <c r="G182" t="e">
        <f t="shared" ca="1" si="21"/>
        <v>#VALUE!</v>
      </c>
      <c r="H182" t="e">
        <f ca="1">INDEX($F$4:$F$292,ROWS(F182:$F$292))</f>
        <v>#VALUE!</v>
      </c>
    </row>
    <row r="183" spans="2:8">
      <c r="B183">
        <v>895</v>
      </c>
      <c r="C183" t="e">
        <f t="shared" ca="1" si="26"/>
        <v>#VALUE!</v>
      </c>
      <c r="D183" t="e">
        <f t="shared" ca="1" si="22"/>
        <v>#VALUE!</v>
      </c>
      <c r="E183" t="e">
        <f t="shared" ca="1" si="19"/>
        <v>#VALUE!</v>
      </c>
      <c r="F183" t="e">
        <f t="shared" ca="1" si="20"/>
        <v>#VALUE!</v>
      </c>
      <c r="G183" t="e">
        <f t="shared" ca="1" si="21"/>
        <v>#VALUE!</v>
      </c>
      <c r="H183" t="e">
        <f ca="1">INDEX($F$4:$F$292,ROWS(F183:$F$292))</f>
        <v>#VALUE!</v>
      </c>
    </row>
    <row r="184" spans="2:8">
      <c r="B184">
        <v>900</v>
      </c>
      <c r="C184" t="e">
        <f t="shared" ca="1" si="26"/>
        <v>#VALUE!</v>
      </c>
      <c r="D184" t="e">
        <f t="shared" ca="1" si="22"/>
        <v>#VALUE!</v>
      </c>
      <c r="E184" t="e">
        <f t="shared" ca="1" si="19"/>
        <v>#VALUE!</v>
      </c>
      <c r="F184" t="e">
        <f t="shared" ca="1" si="20"/>
        <v>#VALUE!</v>
      </c>
      <c r="G184" t="e">
        <f t="shared" ca="1" si="21"/>
        <v>#VALUE!</v>
      </c>
      <c r="H184" t="e">
        <f ca="1">INDEX($F$4:$F$292,ROWS(F184:$F$292))</f>
        <v>#VALUE!</v>
      </c>
    </row>
    <row r="185" spans="2:8">
      <c r="B185">
        <v>905</v>
      </c>
      <c r="C185" t="e">
        <f ca="1">$M$18/12</f>
        <v>#VALUE!</v>
      </c>
      <c r="D185" t="e">
        <f t="shared" ca="1" si="22"/>
        <v>#VALUE!</v>
      </c>
      <c r="E185" t="e">
        <f t="shared" ca="1" si="19"/>
        <v>#VALUE!</v>
      </c>
      <c r="F185" t="e">
        <f t="shared" ca="1" si="20"/>
        <v>#VALUE!</v>
      </c>
      <c r="G185" t="e">
        <f t="shared" ca="1" si="21"/>
        <v>#VALUE!</v>
      </c>
      <c r="H185" t="e">
        <f ca="1">INDEX($F$4:$F$292,ROWS(F185:$F$292))</f>
        <v>#VALUE!</v>
      </c>
    </row>
    <row r="186" spans="2:8">
      <c r="B186">
        <v>910</v>
      </c>
      <c r="C186" t="e">
        <f t="shared" ref="C186:C196" ca="1" si="27">$M$18/12</f>
        <v>#VALUE!</v>
      </c>
      <c r="D186" t="e">
        <f t="shared" ca="1" si="22"/>
        <v>#VALUE!</v>
      </c>
      <c r="E186" t="e">
        <f t="shared" ca="1" si="19"/>
        <v>#VALUE!</v>
      </c>
      <c r="F186" t="e">
        <f t="shared" ca="1" si="20"/>
        <v>#VALUE!</v>
      </c>
      <c r="G186" t="e">
        <f t="shared" ca="1" si="21"/>
        <v>#VALUE!</v>
      </c>
      <c r="H186" t="e">
        <f ca="1">INDEX($F$4:$F$292,ROWS(F186:$F$292))</f>
        <v>#VALUE!</v>
      </c>
    </row>
    <row r="187" spans="2:8">
      <c r="B187">
        <v>915</v>
      </c>
      <c r="C187" t="e">
        <f t="shared" ca="1" si="27"/>
        <v>#VALUE!</v>
      </c>
      <c r="D187" t="e">
        <f t="shared" ca="1" si="22"/>
        <v>#VALUE!</v>
      </c>
      <c r="E187" t="e">
        <f t="shared" ca="1" si="19"/>
        <v>#VALUE!</v>
      </c>
      <c r="F187" t="e">
        <f t="shared" ca="1" si="20"/>
        <v>#VALUE!</v>
      </c>
      <c r="G187" t="e">
        <f t="shared" ca="1" si="21"/>
        <v>#VALUE!</v>
      </c>
      <c r="H187" t="e">
        <f ca="1">INDEX($F$4:$F$292,ROWS(F187:$F$292))</f>
        <v>#VALUE!</v>
      </c>
    </row>
    <row r="188" spans="2:8">
      <c r="B188">
        <v>920</v>
      </c>
      <c r="C188" t="e">
        <f t="shared" ca="1" si="27"/>
        <v>#VALUE!</v>
      </c>
      <c r="D188" t="e">
        <f t="shared" ca="1" si="22"/>
        <v>#VALUE!</v>
      </c>
      <c r="E188" t="e">
        <f t="shared" ca="1" si="19"/>
        <v>#VALUE!</v>
      </c>
      <c r="F188" t="e">
        <f t="shared" ca="1" si="20"/>
        <v>#VALUE!</v>
      </c>
      <c r="G188" t="e">
        <f t="shared" ca="1" si="21"/>
        <v>#VALUE!</v>
      </c>
      <c r="H188" t="e">
        <f ca="1">INDEX($F$4:$F$292,ROWS(F188:$F$292))</f>
        <v>#VALUE!</v>
      </c>
    </row>
    <row r="189" spans="2:8">
      <c r="B189">
        <v>925</v>
      </c>
      <c r="C189" t="e">
        <f t="shared" ca="1" si="27"/>
        <v>#VALUE!</v>
      </c>
      <c r="D189" t="e">
        <f t="shared" ca="1" si="22"/>
        <v>#VALUE!</v>
      </c>
      <c r="E189" t="e">
        <f t="shared" ca="1" si="19"/>
        <v>#VALUE!</v>
      </c>
      <c r="F189" t="e">
        <f t="shared" ca="1" si="20"/>
        <v>#VALUE!</v>
      </c>
      <c r="G189" t="e">
        <f t="shared" ca="1" si="21"/>
        <v>#VALUE!</v>
      </c>
      <c r="H189" t="e">
        <f ca="1">INDEX($F$4:$F$292,ROWS(F189:$F$292))</f>
        <v>#VALUE!</v>
      </c>
    </row>
    <row r="190" spans="2:8">
      <c r="B190">
        <v>930</v>
      </c>
      <c r="C190" t="e">
        <f t="shared" ca="1" si="27"/>
        <v>#VALUE!</v>
      </c>
      <c r="D190" t="e">
        <f t="shared" ca="1" si="22"/>
        <v>#VALUE!</v>
      </c>
      <c r="E190" t="e">
        <f t="shared" ca="1" si="19"/>
        <v>#VALUE!</v>
      </c>
      <c r="F190" t="e">
        <f t="shared" ca="1" si="20"/>
        <v>#VALUE!</v>
      </c>
      <c r="G190" t="e">
        <f t="shared" ca="1" si="21"/>
        <v>#VALUE!</v>
      </c>
      <c r="H190" t="e">
        <f ca="1">INDEX($F$4:$F$292,ROWS(F190:$F$292))</f>
        <v>#VALUE!</v>
      </c>
    </row>
    <row r="191" spans="2:8">
      <c r="B191">
        <v>935</v>
      </c>
      <c r="C191" t="e">
        <f t="shared" ca="1" si="27"/>
        <v>#VALUE!</v>
      </c>
      <c r="D191" t="e">
        <f t="shared" ca="1" si="22"/>
        <v>#VALUE!</v>
      </c>
      <c r="E191" t="e">
        <f t="shared" ca="1" si="19"/>
        <v>#VALUE!</v>
      </c>
      <c r="F191" t="e">
        <f t="shared" ca="1" si="20"/>
        <v>#VALUE!</v>
      </c>
      <c r="G191" t="e">
        <f t="shared" ca="1" si="21"/>
        <v>#VALUE!</v>
      </c>
      <c r="H191" t="e">
        <f ca="1">INDEX($F$4:$F$292,ROWS(F191:$F$292))</f>
        <v>#VALUE!</v>
      </c>
    </row>
    <row r="192" spans="2:8">
      <c r="B192">
        <v>940</v>
      </c>
      <c r="C192" t="e">
        <f t="shared" ca="1" si="27"/>
        <v>#VALUE!</v>
      </c>
      <c r="D192" t="e">
        <f t="shared" ca="1" si="22"/>
        <v>#VALUE!</v>
      </c>
      <c r="E192" t="e">
        <f t="shared" ca="1" si="19"/>
        <v>#VALUE!</v>
      </c>
      <c r="F192" t="e">
        <f t="shared" ca="1" si="20"/>
        <v>#VALUE!</v>
      </c>
      <c r="G192" t="e">
        <f t="shared" ca="1" si="21"/>
        <v>#VALUE!</v>
      </c>
      <c r="H192" t="e">
        <f ca="1">INDEX($F$4:$F$292,ROWS(F192:$F$292))</f>
        <v>#VALUE!</v>
      </c>
    </row>
    <row r="193" spans="2:8">
      <c r="B193">
        <v>945</v>
      </c>
      <c r="C193" t="e">
        <f t="shared" ca="1" si="27"/>
        <v>#VALUE!</v>
      </c>
      <c r="D193" t="e">
        <f t="shared" ca="1" si="22"/>
        <v>#VALUE!</v>
      </c>
      <c r="E193" t="e">
        <f t="shared" ca="1" si="19"/>
        <v>#VALUE!</v>
      </c>
      <c r="F193" t="e">
        <f t="shared" ca="1" si="20"/>
        <v>#VALUE!</v>
      </c>
      <c r="G193" t="e">
        <f t="shared" ca="1" si="21"/>
        <v>#VALUE!</v>
      </c>
      <c r="H193" t="e">
        <f ca="1">INDEX($F$4:$F$292,ROWS(F193:$F$292))</f>
        <v>#VALUE!</v>
      </c>
    </row>
    <row r="194" spans="2:8">
      <c r="B194">
        <v>950</v>
      </c>
      <c r="C194" t="e">
        <f t="shared" ca="1" si="27"/>
        <v>#VALUE!</v>
      </c>
      <c r="D194" t="e">
        <f t="shared" ca="1" si="22"/>
        <v>#VALUE!</v>
      </c>
      <c r="E194" t="e">
        <f t="shared" ca="1" si="19"/>
        <v>#VALUE!</v>
      </c>
      <c r="F194" t="e">
        <f t="shared" ca="1" si="20"/>
        <v>#VALUE!</v>
      </c>
      <c r="G194" t="e">
        <f t="shared" ca="1" si="21"/>
        <v>#VALUE!</v>
      </c>
      <c r="H194" t="e">
        <f ca="1">INDEX($F$4:$F$292,ROWS(F194:$F$292))</f>
        <v>#VALUE!</v>
      </c>
    </row>
    <row r="195" spans="2:8">
      <c r="B195">
        <v>955</v>
      </c>
      <c r="C195" t="e">
        <f t="shared" ca="1" si="27"/>
        <v>#VALUE!</v>
      </c>
      <c r="D195" t="e">
        <f t="shared" ca="1" si="22"/>
        <v>#VALUE!</v>
      </c>
      <c r="E195" t="e">
        <f t="shared" ca="1" si="19"/>
        <v>#VALUE!</v>
      </c>
      <c r="F195" t="e">
        <f t="shared" ca="1" si="20"/>
        <v>#VALUE!</v>
      </c>
      <c r="G195" t="e">
        <f t="shared" ca="1" si="21"/>
        <v>#VALUE!</v>
      </c>
      <c r="H195" t="e">
        <f ca="1">INDEX($F$4:$F$292,ROWS(F195:$F$292))</f>
        <v>#VALUE!</v>
      </c>
    </row>
    <row r="196" spans="2:8">
      <c r="B196">
        <v>960</v>
      </c>
      <c r="C196" t="e">
        <f t="shared" ca="1" si="27"/>
        <v>#VALUE!</v>
      </c>
      <c r="D196" t="e">
        <f t="shared" ca="1" si="22"/>
        <v>#VALUE!</v>
      </c>
      <c r="E196" t="e">
        <f t="shared" ref="E196:E259" ca="1" si="28">C196-F196</f>
        <v>#VALUE!</v>
      </c>
      <c r="F196" t="e">
        <f t="shared" ca="1" si="20"/>
        <v>#VALUE!</v>
      </c>
      <c r="G196" t="e">
        <f t="shared" ca="1" si="21"/>
        <v>#VALUE!</v>
      </c>
      <c r="H196" t="e">
        <f ca="1">INDEX($F$4:$F$292,ROWS(F196:$F$292))</f>
        <v>#VALUE!</v>
      </c>
    </row>
    <row r="197" spans="2:8">
      <c r="B197">
        <v>965</v>
      </c>
      <c r="C197" t="e">
        <f ca="1">$M$19/12</f>
        <v>#VALUE!</v>
      </c>
      <c r="D197" t="e">
        <f t="shared" ca="1" si="22"/>
        <v>#VALUE!</v>
      </c>
      <c r="E197" t="e">
        <f t="shared" ca="1" si="28"/>
        <v>#VALUE!</v>
      </c>
      <c r="F197" t="e">
        <f t="shared" ref="F197:F260" ca="1" si="29">G197-G196</f>
        <v>#VALUE!</v>
      </c>
      <c r="G197" t="e">
        <f t="shared" ref="G197:G260" ca="1" si="30">IF(D197&lt;$J$1,0,(D197-0.05*$G$2)^2/(D197+0.95*$G$2))</f>
        <v>#VALUE!</v>
      </c>
      <c r="H197" t="e">
        <f ca="1">INDEX($F$4:$F$292,ROWS(F197:$F$292))</f>
        <v>#VALUE!</v>
      </c>
    </row>
    <row r="198" spans="2:8">
      <c r="B198">
        <v>970</v>
      </c>
      <c r="C198" t="e">
        <f t="shared" ref="C198:C208" ca="1" si="31">$M$19/12</f>
        <v>#VALUE!</v>
      </c>
      <c r="D198" t="e">
        <f t="shared" ref="D198:D261" ca="1" si="32">C198+D197</f>
        <v>#VALUE!</v>
      </c>
      <c r="E198" t="e">
        <f t="shared" ca="1" si="28"/>
        <v>#VALUE!</v>
      </c>
      <c r="F198" t="e">
        <f t="shared" ca="1" si="29"/>
        <v>#VALUE!</v>
      </c>
      <c r="G198" t="e">
        <f t="shared" ca="1" si="30"/>
        <v>#VALUE!</v>
      </c>
      <c r="H198" t="e">
        <f ca="1">INDEX($F$4:$F$292,ROWS(F198:$F$292))</f>
        <v>#VALUE!</v>
      </c>
    </row>
    <row r="199" spans="2:8">
      <c r="B199">
        <v>975</v>
      </c>
      <c r="C199" t="e">
        <f t="shared" ca="1" si="31"/>
        <v>#VALUE!</v>
      </c>
      <c r="D199" t="e">
        <f t="shared" ca="1" si="32"/>
        <v>#VALUE!</v>
      </c>
      <c r="E199" t="e">
        <f t="shared" ca="1" si="28"/>
        <v>#VALUE!</v>
      </c>
      <c r="F199" t="e">
        <f t="shared" ca="1" si="29"/>
        <v>#VALUE!</v>
      </c>
      <c r="G199" t="e">
        <f t="shared" ca="1" si="30"/>
        <v>#VALUE!</v>
      </c>
      <c r="H199" t="e">
        <f ca="1">INDEX($F$4:$F$292,ROWS(F199:$F$292))</f>
        <v>#VALUE!</v>
      </c>
    </row>
    <row r="200" spans="2:8">
      <c r="B200">
        <v>980</v>
      </c>
      <c r="C200" t="e">
        <f t="shared" ca="1" si="31"/>
        <v>#VALUE!</v>
      </c>
      <c r="D200" t="e">
        <f t="shared" ca="1" si="32"/>
        <v>#VALUE!</v>
      </c>
      <c r="E200" t="e">
        <f t="shared" ca="1" si="28"/>
        <v>#VALUE!</v>
      </c>
      <c r="F200" t="e">
        <f t="shared" ca="1" si="29"/>
        <v>#VALUE!</v>
      </c>
      <c r="G200" t="e">
        <f t="shared" ca="1" si="30"/>
        <v>#VALUE!</v>
      </c>
      <c r="H200" t="e">
        <f ca="1">INDEX($F$4:$F$292,ROWS(F200:$F$292))</f>
        <v>#VALUE!</v>
      </c>
    </row>
    <row r="201" spans="2:8">
      <c r="B201">
        <v>985</v>
      </c>
      <c r="C201" t="e">
        <f t="shared" ca="1" si="31"/>
        <v>#VALUE!</v>
      </c>
      <c r="D201" t="e">
        <f t="shared" ca="1" si="32"/>
        <v>#VALUE!</v>
      </c>
      <c r="E201" t="e">
        <f t="shared" ca="1" si="28"/>
        <v>#VALUE!</v>
      </c>
      <c r="F201" t="e">
        <f t="shared" ca="1" si="29"/>
        <v>#VALUE!</v>
      </c>
      <c r="G201" t="e">
        <f t="shared" ca="1" si="30"/>
        <v>#VALUE!</v>
      </c>
      <c r="H201" t="e">
        <f ca="1">INDEX($F$4:$F$292,ROWS(F201:$F$292))</f>
        <v>#VALUE!</v>
      </c>
    </row>
    <row r="202" spans="2:8">
      <c r="B202">
        <v>990</v>
      </c>
      <c r="C202" t="e">
        <f t="shared" ca="1" si="31"/>
        <v>#VALUE!</v>
      </c>
      <c r="D202" t="e">
        <f t="shared" ca="1" si="32"/>
        <v>#VALUE!</v>
      </c>
      <c r="E202" t="e">
        <f t="shared" ca="1" si="28"/>
        <v>#VALUE!</v>
      </c>
      <c r="F202" t="e">
        <f t="shared" ca="1" si="29"/>
        <v>#VALUE!</v>
      </c>
      <c r="G202" t="e">
        <f t="shared" ca="1" si="30"/>
        <v>#VALUE!</v>
      </c>
      <c r="H202" t="e">
        <f ca="1">INDEX($F$4:$F$292,ROWS(F202:$F$292))</f>
        <v>#VALUE!</v>
      </c>
    </row>
    <row r="203" spans="2:8">
      <c r="B203">
        <v>995</v>
      </c>
      <c r="C203" t="e">
        <f t="shared" ca="1" si="31"/>
        <v>#VALUE!</v>
      </c>
      <c r="D203" t="e">
        <f t="shared" ca="1" si="32"/>
        <v>#VALUE!</v>
      </c>
      <c r="E203" t="e">
        <f t="shared" ca="1" si="28"/>
        <v>#VALUE!</v>
      </c>
      <c r="F203" t="e">
        <f t="shared" ca="1" si="29"/>
        <v>#VALUE!</v>
      </c>
      <c r="G203" t="e">
        <f t="shared" ca="1" si="30"/>
        <v>#VALUE!</v>
      </c>
      <c r="H203" t="e">
        <f ca="1">INDEX($F$4:$F$292,ROWS(F203:$F$292))</f>
        <v>#VALUE!</v>
      </c>
    </row>
    <row r="204" spans="2:8">
      <c r="B204">
        <v>1000</v>
      </c>
      <c r="C204" t="e">
        <f t="shared" ca="1" si="31"/>
        <v>#VALUE!</v>
      </c>
      <c r="D204" t="e">
        <f t="shared" ca="1" si="32"/>
        <v>#VALUE!</v>
      </c>
      <c r="E204" t="e">
        <f t="shared" ca="1" si="28"/>
        <v>#VALUE!</v>
      </c>
      <c r="F204" t="e">
        <f t="shared" ca="1" si="29"/>
        <v>#VALUE!</v>
      </c>
      <c r="G204" t="e">
        <f t="shared" ca="1" si="30"/>
        <v>#VALUE!</v>
      </c>
      <c r="H204" t="e">
        <f ca="1">INDEX($F$4:$F$292,ROWS(F204:$F$292))</f>
        <v>#VALUE!</v>
      </c>
    </row>
    <row r="205" spans="2:8">
      <c r="B205">
        <v>1005</v>
      </c>
      <c r="C205" t="e">
        <f t="shared" ca="1" si="31"/>
        <v>#VALUE!</v>
      </c>
      <c r="D205" t="e">
        <f t="shared" ca="1" si="32"/>
        <v>#VALUE!</v>
      </c>
      <c r="E205" t="e">
        <f t="shared" ca="1" si="28"/>
        <v>#VALUE!</v>
      </c>
      <c r="F205" t="e">
        <f t="shared" ca="1" si="29"/>
        <v>#VALUE!</v>
      </c>
      <c r="G205" t="e">
        <f t="shared" ca="1" si="30"/>
        <v>#VALUE!</v>
      </c>
      <c r="H205" t="e">
        <f ca="1">INDEX($F$4:$F$292,ROWS(F205:$F$292))</f>
        <v>#VALUE!</v>
      </c>
    </row>
    <row r="206" spans="2:8">
      <c r="B206">
        <v>1010</v>
      </c>
      <c r="C206" t="e">
        <f t="shared" ca="1" si="31"/>
        <v>#VALUE!</v>
      </c>
      <c r="D206" t="e">
        <f t="shared" ca="1" si="32"/>
        <v>#VALUE!</v>
      </c>
      <c r="E206" t="e">
        <f t="shared" ca="1" si="28"/>
        <v>#VALUE!</v>
      </c>
      <c r="F206" t="e">
        <f t="shared" ca="1" si="29"/>
        <v>#VALUE!</v>
      </c>
      <c r="G206" t="e">
        <f t="shared" ca="1" si="30"/>
        <v>#VALUE!</v>
      </c>
      <c r="H206" t="e">
        <f ca="1">INDEX($F$4:$F$292,ROWS(F206:$F$292))</f>
        <v>#VALUE!</v>
      </c>
    </row>
    <row r="207" spans="2:8">
      <c r="B207">
        <v>1015</v>
      </c>
      <c r="C207" t="e">
        <f t="shared" ca="1" si="31"/>
        <v>#VALUE!</v>
      </c>
      <c r="D207" t="e">
        <f t="shared" ca="1" si="32"/>
        <v>#VALUE!</v>
      </c>
      <c r="E207" t="e">
        <f t="shared" ca="1" si="28"/>
        <v>#VALUE!</v>
      </c>
      <c r="F207" t="e">
        <f t="shared" ca="1" si="29"/>
        <v>#VALUE!</v>
      </c>
      <c r="G207" t="e">
        <f t="shared" ca="1" si="30"/>
        <v>#VALUE!</v>
      </c>
      <c r="H207" t="e">
        <f ca="1">INDEX($F$4:$F$292,ROWS(F207:$F$292))</f>
        <v>#VALUE!</v>
      </c>
    </row>
    <row r="208" spans="2:8">
      <c r="B208">
        <v>1020</v>
      </c>
      <c r="C208" t="e">
        <f t="shared" ca="1" si="31"/>
        <v>#VALUE!</v>
      </c>
      <c r="D208" t="e">
        <f t="shared" ca="1" si="32"/>
        <v>#VALUE!</v>
      </c>
      <c r="E208" t="e">
        <f t="shared" ca="1" si="28"/>
        <v>#VALUE!</v>
      </c>
      <c r="F208" t="e">
        <f t="shared" ca="1" si="29"/>
        <v>#VALUE!</v>
      </c>
      <c r="G208" t="e">
        <f t="shared" ca="1" si="30"/>
        <v>#VALUE!</v>
      </c>
      <c r="H208" t="e">
        <f ca="1">INDEX($F$4:$F$292,ROWS(F208:$F$292))</f>
        <v>#VALUE!</v>
      </c>
    </row>
    <row r="209" spans="2:8">
      <c r="B209">
        <v>1025</v>
      </c>
      <c r="C209" t="e">
        <f ca="1">$M$20/12</f>
        <v>#VALUE!</v>
      </c>
      <c r="D209" t="e">
        <f t="shared" ca="1" si="32"/>
        <v>#VALUE!</v>
      </c>
      <c r="E209" t="e">
        <f t="shared" ca="1" si="28"/>
        <v>#VALUE!</v>
      </c>
      <c r="F209" t="e">
        <f t="shared" ca="1" si="29"/>
        <v>#VALUE!</v>
      </c>
      <c r="G209" t="e">
        <f t="shared" ca="1" si="30"/>
        <v>#VALUE!</v>
      </c>
      <c r="H209" t="e">
        <f ca="1">INDEX($F$4:$F$292,ROWS(F209:$F$292))</f>
        <v>#VALUE!</v>
      </c>
    </row>
    <row r="210" spans="2:8">
      <c r="B210">
        <v>1030</v>
      </c>
      <c r="C210" t="e">
        <f t="shared" ref="C210:C220" ca="1" si="33">$M$20/12</f>
        <v>#VALUE!</v>
      </c>
      <c r="D210" t="e">
        <f t="shared" ca="1" si="32"/>
        <v>#VALUE!</v>
      </c>
      <c r="E210" t="e">
        <f t="shared" ca="1" si="28"/>
        <v>#VALUE!</v>
      </c>
      <c r="F210" t="e">
        <f t="shared" ca="1" si="29"/>
        <v>#VALUE!</v>
      </c>
      <c r="G210" t="e">
        <f t="shared" ca="1" si="30"/>
        <v>#VALUE!</v>
      </c>
      <c r="H210" t="e">
        <f ca="1">INDEX($F$4:$F$292,ROWS(F210:$F$292))</f>
        <v>#VALUE!</v>
      </c>
    </row>
    <row r="211" spans="2:8">
      <c r="B211">
        <v>1035</v>
      </c>
      <c r="C211" t="e">
        <f t="shared" ca="1" si="33"/>
        <v>#VALUE!</v>
      </c>
      <c r="D211" t="e">
        <f t="shared" ca="1" si="32"/>
        <v>#VALUE!</v>
      </c>
      <c r="E211" t="e">
        <f t="shared" ca="1" si="28"/>
        <v>#VALUE!</v>
      </c>
      <c r="F211" t="e">
        <f t="shared" ca="1" si="29"/>
        <v>#VALUE!</v>
      </c>
      <c r="G211" t="e">
        <f t="shared" ca="1" si="30"/>
        <v>#VALUE!</v>
      </c>
      <c r="H211" t="e">
        <f ca="1">INDEX($F$4:$F$292,ROWS(F211:$F$292))</f>
        <v>#VALUE!</v>
      </c>
    </row>
    <row r="212" spans="2:8">
      <c r="B212">
        <v>1040</v>
      </c>
      <c r="C212" t="e">
        <f t="shared" ca="1" si="33"/>
        <v>#VALUE!</v>
      </c>
      <c r="D212" t="e">
        <f t="shared" ca="1" si="32"/>
        <v>#VALUE!</v>
      </c>
      <c r="E212" t="e">
        <f t="shared" ca="1" si="28"/>
        <v>#VALUE!</v>
      </c>
      <c r="F212" t="e">
        <f t="shared" ca="1" si="29"/>
        <v>#VALUE!</v>
      </c>
      <c r="G212" t="e">
        <f t="shared" ca="1" si="30"/>
        <v>#VALUE!</v>
      </c>
      <c r="H212" t="e">
        <f ca="1">INDEX($F$4:$F$292,ROWS(F212:$F$292))</f>
        <v>#VALUE!</v>
      </c>
    </row>
    <row r="213" spans="2:8">
      <c r="B213">
        <v>1045</v>
      </c>
      <c r="C213" t="e">
        <f t="shared" ca="1" si="33"/>
        <v>#VALUE!</v>
      </c>
      <c r="D213" t="e">
        <f t="shared" ca="1" si="32"/>
        <v>#VALUE!</v>
      </c>
      <c r="E213" t="e">
        <f t="shared" ca="1" si="28"/>
        <v>#VALUE!</v>
      </c>
      <c r="F213" t="e">
        <f t="shared" ca="1" si="29"/>
        <v>#VALUE!</v>
      </c>
      <c r="G213" t="e">
        <f t="shared" ca="1" si="30"/>
        <v>#VALUE!</v>
      </c>
      <c r="H213" t="e">
        <f ca="1">INDEX($F$4:$F$292,ROWS(F213:$F$292))</f>
        <v>#VALUE!</v>
      </c>
    </row>
    <row r="214" spans="2:8">
      <c r="B214">
        <v>1050</v>
      </c>
      <c r="C214" t="e">
        <f t="shared" ca="1" si="33"/>
        <v>#VALUE!</v>
      </c>
      <c r="D214" t="e">
        <f t="shared" ca="1" si="32"/>
        <v>#VALUE!</v>
      </c>
      <c r="E214" t="e">
        <f t="shared" ca="1" si="28"/>
        <v>#VALUE!</v>
      </c>
      <c r="F214" t="e">
        <f t="shared" ca="1" si="29"/>
        <v>#VALUE!</v>
      </c>
      <c r="G214" t="e">
        <f t="shared" ca="1" si="30"/>
        <v>#VALUE!</v>
      </c>
      <c r="H214" t="e">
        <f ca="1">INDEX($F$4:$F$292,ROWS(F214:$F$292))</f>
        <v>#VALUE!</v>
      </c>
    </row>
    <row r="215" spans="2:8">
      <c r="B215">
        <v>1055</v>
      </c>
      <c r="C215" t="e">
        <f t="shared" ca="1" si="33"/>
        <v>#VALUE!</v>
      </c>
      <c r="D215" t="e">
        <f t="shared" ca="1" si="32"/>
        <v>#VALUE!</v>
      </c>
      <c r="E215" t="e">
        <f t="shared" ca="1" si="28"/>
        <v>#VALUE!</v>
      </c>
      <c r="F215" t="e">
        <f t="shared" ca="1" si="29"/>
        <v>#VALUE!</v>
      </c>
      <c r="G215" t="e">
        <f t="shared" ca="1" si="30"/>
        <v>#VALUE!</v>
      </c>
      <c r="H215" t="e">
        <f ca="1">INDEX($F$4:$F$292,ROWS(F215:$F$292))</f>
        <v>#VALUE!</v>
      </c>
    </row>
    <row r="216" spans="2:8">
      <c r="B216">
        <v>1060</v>
      </c>
      <c r="C216" t="e">
        <f t="shared" ca="1" si="33"/>
        <v>#VALUE!</v>
      </c>
      <c r="D216" t="e">
        <f t="shared" ca="1" si="32"/>
        <v>#VALUE!</v>
      </c>
      <c r="E216" t="e">
        <f t="shared" ca="1" si="28"/>
        <v>#VALUE!</v>
      </c>
      <c r="F216" t="e">
        <f t="shared" ca="1" si="29"/>
        <v>#VALUE!</v>
      </c>
      <c r="G216" t="e">
        <f t="shared" ca="1" si="30"/>
        <v>#VALUE!</v>
      </c>
      <c r="H216" t="e">
        <f ca="1">INDEX($F$4:$F$292,ROWS(F216:$F$292))</f>
        <v>#VALUE!</v>
      </c>
    </row>
    <row r="217" spans="2:8">
      <c r="B217">
        <v>1065</v>
      </c>
      <c r="C217" t="e">
        <f t="shared" ca="1" si="33"/>
        <v>#VALUE!</v>
      </c>
      <c r="D217" t="e">
        <f t="shared" ca="1" si="32"/>
        <v>#VALUE!</v>
      </c>
      <c r="E217" t="e">
        <f t="shared" ca="1" si="28"/>
        <v>#VALUE!</v>
      </c>
      <c r="F217" t="e">
        <f t="shared" ca="1" si="29"/>
        <v>#VALUE!</v>
      </c>
      <c r="G217" t="e">
        <f t="shared" ca="1" si="30"/>
        <v>#VALUE!</v>
      </c>
      <c r="H217" t="e">
        <f ca="1">INDEX($F$4:$F$292,ROWS(F217:$F$292))</f>
        <v>#VALUE!</v>
      </c>
    </row>
    <row r="218" spans="2:8">
      <c r="B218">
        <v>1070</v>
      </c>
      <c r="C218" t="e">
        <f t="shared" ca="1" si="33"/>
        <v>#VALUE!</v>
      </c>
      <c r="D218" t="e">
        <f t="shared" ca="1" si="32"/>
        <v>#VALUE!</v>
      </c>
      <c r="E218" t="e">
        <f t="shared" ca="1" si="28"/>
        <v>#VALUE!</v>
      </c>
      <c r="F218" t="e">
        <f t="shared" ca="1" si="29"/>
        <v>#VALUE!</v>
      </c>
      <c r="G218" t="e">
        <f t="shared" ca="1" si="30"/>
        <v>#VALUE!</v>
      </c>
      <c r="H218" t="e">
        <f ca="1">INDEX($F$4:$F$292,ROWS(F218:$F$292))</f>
        <v>#VALUE!</v>
      </c>
    </row>
    <row r="219" spans="2:8">
      <c r="B219">
        <v>1075</v>
      </c>
      <c r="C219" t="e">
        <f t="shared" ca="1" si="33"/>
        <v>#VALUE!</v>
      </c>
      <c r="D219" t="e">
        <f t="shared" ca="1" si="32"/>
        <v>#VALUE!</v>
      </c>
      <c r="E219" t="e">
        <f t="shared" ca="1" si="28"/>
        <v>#VALUE!</v>
      </c>
      <c r="F219" t="e">
        <f t="shared" ca="1" si="29"/>
        <v>#VALUE!</v>
      </c>
      <c r="G219" t="e">
        <f t="shared" ca="1" si="30"/>
        <v>#VALUE!</v>
      </c>
      <c r="H219" t="e">
        <f ca="1">INDEX($F$4:$F$292,ROWS(F219:$F$292))</f>
        <v>#VALUE!</v>
      </c>
    </row>
    <row r="220" spans="2:8">
      <c r="B220">
        <v>1080</v>
      </c>
      <c r="C220" t="e">
        <f t="shared" ca="1" si="33"/>
        <v>#VALUE!</v>
      </c>
      <c r="D220" t="e">
        <f t="shared" ca="1" si="32"/>
        <v>#VALUE!</v>
      </c>
      <c r="E220" t="e">
        <f t="shared" ca="1" si="28"/>
        <v>#VALUE!</v>
      </c>
      <c r="F220" t="e">
        <f t="shared" ca="1" si="29"/>
        <v>#VALUE!</v>
      </c>
      <c r="G220" t="e">
        <f t="shared" ca="1" si="30"/>
        <v>#VALUE!</v>
      </c>
      <c r="H220" t="e">
        <f ca="1">INDEX($F$4:$F$292,ROWS(F220:$F$292))</f>
        <v>#VALUE!</v>
      </c>
    </row>
    <row r="221" spans="2:8">
      <c r="B221">
        <v>1085</v>
      </c>
      <c r="C221" t="e">
        <f ca="1">$M$21/12</f>
        <v>#VALUE!</v>
      </c>
      <c r="D221" t="e">
        <f t="shared" ca="1" si="32"/>
        <v>#VALUE!</v>
      </c>
      <c r="E221" t="e">
        <f t="shared" ca="1" si="28"/>
        <v>#VALUE!</v>
      </c>
      <c r="F221" t="e">
        <f t="shared" ca="1" si="29"/>
        <v>#VALUE!</v>
      </c>
      <c r="G221" t="e">
        <f t="shared" ca="1" si="30"/>
        <v>#VALUE!</v>
      </c>
      <c r="H221" t="e">
        <f ca="1">INDEX($F$4:$F$292,ROWS(F221:$F$292))</f>
        <v>#VALUE!</v>
      </c>
    </row>
    <row r="222" spans="2:8">
      <c r="B222">
        <v>1090</v>
      </c>
      <c r="C222" t="e">
        <f t="shared" ref="C222:C232" ca="1" si="34">$M$21/12</f>
        <v>#VALUE!</v>
      </c>
      <c r="D222" t="e">
        <f t="shared" ca="1" si="32"/>
        <v>#VALUE!</v>
      </c>
      <c r="E222" t="e">
        <f t="shared" ca="1" si="28"/>
        <v>#VALUE!</v>
      </c>
      <c r="F222" t="e">
        <f t="shared" ca="1" si="29"/>
        <v>#VALUE!</v>
      </c>
      <c r="G222" t="e">
        <f t="shared" ca="1" si="30"/>
        <v>#VALUE!</v>
      </c>
      <c r="H222" t="e">
        <f ca="1">INDEX($F$4:$F$292,ROWS(F222:$F$292))</f>
        <v>#VALUE!</v>
      </c>
    </row>
    <row r="223" spans="2:8">
      <c r="B223">
        <v>1095</v>
      </c>
      <c r="C223" t="e">
        <f t="shared" ca="1" si="34"/>
        <v>#VALUE!</v>
      </c>
      <c r="D223" t="e">
        <f t="shared" ca="1" si="32"/>
        <v>#VALUE!</v>
      </c>
      <c r="E223" t="e">
        <f t="shared" ca="1" si="28"/>
        <v>#VALUE!</v>
      </c>
      <c r="F223" t="e">
        <f t="shared" ca="1" si="29"/>
        <v>#VALUE!</v>
      </c>
      <c r="G223" t="e">
        <f t="shared" ca="1" si="30"/>
        <v>#VALUE!</v>
      </c>
      <c r="H223" t="e">
        <f ca="1">INDEX($F$4:$F$292,ROWS(F223:$F$292))</f>
        <v>#VALUE!</v>
      </c>
    </row>
    <row r="224" spans="2:8">
      <c r="B224">
        <v>1100</v>
      </c>
      <c r="C224" t="e">
        <f t="shared" ca="1" si="34"/>
        <v>#VALUE!</v>
      </c>
      <c r="D224" t="e">
        <f t="shared" ca="1" si="32"/>
        <v>#VALUE!</v>
      </c>
      <c r="E224" t="e">
        <f t="shared" ca="1" si="28"/>
        <v>#VALUE!</v>
      </c>
      <c r="F224" t="e">
        <f t="shared" ca="1" si="29"/>
        <v>#VALUE!</v>
      </c>
      <c r="G224" t="e">
        <f t="shared" ca="1" si="30"/>
        <v>#VALUE!</v>
      </c>
      <c r="H224" t="e">
        <f ca="1">INDEX($F$4:$F$292,ROWS(F224:$F$292))</f>
        <v>#VALUE!</v>
      </c>
    </row>
    <row r="225" spans="2:8">
      <c r="B225">
        <v>1105</v>
      </c>
      <c r="C225" t="e">
        <f t="shared" ca="1" si="34"/>
        <v>#VALUE!</v>
      </c>
      <c r="D225" t="e">
        <f t="shared" ca="1" si="32"/>
        <v>#VALUE!</v>
      </c>
      <c r="E225" t="e">
        <f t="shared" ca="1" si="28"/>
        <v>#VALUE!</v>
      </c>
      <c r="F225" t="e">
        <f t="shared" ca="1" si="29"/>
        <v>#VALUE!</v>
      </c>
      <c r="G225" t="e">
        <f t="shared" ca="1" si="30"/>
        <v>#VALUE!</v>
      </c>
      <c r="H225" t="e">
        <f ca="1">INDEX($F$4:$F$292,ROWS(F225:$F$292))</f>
        <v>#VALUE!</v>
      </c>
    </row>
    <row r="226" spans="2:8">
      <c r="B226">
        <v>1110</v>
      </c>
      <c r="C226" t="e">
        <f t="shared" ca="1" si="34"/>
        <v>#VALUE!</v>
      </c>
      <c r="D226" t="e">
        <f t="shared" ca="1" si="32"/>
        <v>#VALUE!</v>
      </c>
      <c r="E226" t="e">
        <f t="shared" ca="1" si="28"/>
        <v>#VALUE!</v>
      </c>
      <c r="F226" t="e">
        <f t="shared" ca="1" si="29"/>
        <v>#VALUE!</v>
      </c>
      <c r="G226" t="e">
        <f t="shared" ca="1" si="30"/>
        <v>#VALUE!</v>
      </c>
      <c r="H226" t="e">
        <f ca="1">INDEX($F$4:$F$292,ROWS(F226:$F$292))</f>
        <v>#VALUE!</v>
      </c>
    </row>
    <row r="227" spans="2:8">
      <c r="B227">
        <v>1115</v>
      </c>
      <c r="C227" t="e">
        <f t="shared" ca="1" si="34"/>
        <v>#VALUE!</v>
      </c>
      <c r="D227" t="e">
        <f t="shared" ca="1" si="32"/>
        <v>#VALUE!</v>
      </c>
      <c r="E227" t="e">
        <f t="shared" ca="1" si="28"/>
        <v>#VALUE!</v>
      </c>
      <c r="F227" t="e">
        <f t="shared" ca="1" si="29"/>
        <v>#VALUE!</v>
      </c>
      <c r="G227" t="e">
        <f t="shared" ca="1" si="30"/>
        <v>#VALUE!</v>
      </c>
      <c r="H227" t="e">
        <f ca="1">INDEX($F$4:$F$292,ROWS(F227:$F$292))</f>
        <v>#VALUE!</v>
      </c>
    </row>
    <row r="228" spans="2:8">
      <c r="B228">
        <v>1120</v>
      </c>
      <c r="C228" t="e">
        <f t="shared" ca="1" si="34"/>
        <v>#VALUE!</v>
      </c>
      <c r="D228" t="e">
        <f t="shared" ca="1" si="32"/>
        <v>#VALUE!</v>
      </c>
      <c r="E228" t="e">
        <f t="shared" ca="1" si="28"/>
        <v>#VALUE!</v>
      </c>
      <c r="F228" t="e">
        <f t="shared" ca="1" si="29"/>
        <v>#VALUE!</v>
      </c>
      <c r="G228" t="e">
        <f t="shared" ca="1" si="30"/>
        <v>#VALUE!</v>
      </c>
      <c r="H228" t="e">
        <f ca="1">INDEX($F$4:$F$292,ROWS(F228:$F$292))</f>
        <v>#VALUE!</v>
      </c>
    </row>
    <row r="229" spans="2:8">
      <c r="B229">
        <v>1125</v>
      </c>
      <c r="C229" t="e">
        <f t="shared" ca="1" si="34"/>
        <v>#VALUE!</v>
      </c>
      <c r="D229" t="e">
        <f t="shared" ca="1" si="32"/>
        <v>#VALUE!</v>
      </c>
      <c r="E229" t="e">
        <f t="shared" ca="1" si="28"/>
        <v>#VALUE!</v>
      </c>
      <c r="F229" t="e">
        <f t="shared" ca="1" si="29"/>
        <v>#VALUE!</v>
      </c>
      <c r="G229" t="e">
        <f t="shared" ca="1" si="30"/>
        <v>#VALUE!</v>
      </c>
      <c r="H229" t="e">
        <f ca="1">INDEX($F$4:$F$292,ROWS(F229:$F$292))</f>
        <v>#VALUE!</v>
      </c>
    </row>
    <row r="230" spans="2:8">
      <c r="B230">
        <v>1130</v>
      </c>
      <c r="C230" t="e">
        <f t="shared" ca="1" si="34"/>
        <v>#VALUE!</v>
      </c>
      <c r="D230" t="e">
        <f t="shared" ca="1" si="32"/>
        <v>#VALUE!</v>
      </c>
      <c r="E230" t="e">
        <f t="shared" ca="1" si="28"/>
        <v>#VALUE!</v>
      </c>
      <c r="F230" t="e">
        <f t="shared" ca="1" si="29"/>
        <v>#VALUE!</v>
      </c>
      <c r="G230" t="e">
        <f t="shared" ca="1" si="30"/>
        <v>#VALUE!</v>
      </c>
      <c r="H230" t="e">
        <f ca="1">INDEX($F$4:$F$292,ROWS(F230:$F$292))</f>
        <v>#VALUE!</v>
      </c>
    </row>
    <row r="231" spans="2:8">
      <c r="B231">
        <v>1135</v>
      </c>
      <c r="C231" t="e">
        <f t="shared" ca="1" si="34"/>
        <v>#VALUE!</v>
      </c>
      <c r="D231" t="e">
        <f t="shared" ca="1" si="32"/>
        <v>#VALUE!</v>
      </c>
      <c r="E231" t="e">
        <f t="shared" ca="1" si="28"/>
        <v>#VALUE!</v>
      </c>
      <c r="F231" t="e">
        <f t="shared" ca="1" si="29"/>
        <v>#VALUE!</v>
      </c>
      <c r="G231" t="e">
        <f t="shared" ca="1" si="30"/>
        <v>#VALUE!</v>
      </c>
      <c r="H231" t="e">
        <f ca="1">INDEX($F$4:$F$292,ROWS(F231:$F$292))</f>
        <v>#VALUE!</v>
      </c>
    </row>
    <row r="232" spans="2:8">
      <c r="B232">
        <v>1140</v>
      </c>
      <c r="C232" t="e">
        <f t="shared" ca="1" si="34"/>
        <v>#VALUE!</v>
      </c>
      <c r="D232" t="e">
        <f t="shared" ca="1" si="32"/>
        <v>#VALUE!</v>
      </c>
      <c r="E232" t="e">
        <f t="shared" ca="1" si="28"/>
        <v>#VALUE!</v>
      </c>
      <c r="F232" t="e">
        <f t="shared" ca="1" si="29"/>
        <v>#VALUE!</v>
      </c>
      <c r="G232" t="e">
        <f t="shared" ca="1" si="30"/>
        <v>#VALUE!</v>
      </c>
      <c r="H232" t="e">
        <f ca="1">INDEX($F$4:$F$292,ROWS(F232:$F$292))</f>
        <v>#VALUE!</v>
      </c>
    </row>
    <row r="233" spans="2:8">
      <c r="B233">
        <v>1145</v>
      </c>
      <c r="C233" t="e">
        <f ca="1">$M$22/12</f>
        <v>#VALUE!</v>
      </c>
      <c r="D233" t="e">
        <f t="shared" ca="1" si="32"/>
        <v>#VALUE!</v>
      </c>
      <c r="E233" t="e">
        <f t="shared" ca="1" si="28"/>
        <v>#VALUE!</v>
      </c>
      <c r="F233" t="e">
        <f t="shared" ca="1" si="29"/>
        <v>#VALUE!</v>
      </c>
      <c r="G233" t="e">
        <f t="shared" ca="1" si="30"/>
        <v>#VALUE!</v>
      </c>
      <c r="H233" t="e">
        <f ca="1">INDEX($F$4:$F$292,ROWS(F233:$F$292))</f>
        <v>#VALUE!</v>
      </c>
    </row>
    <row r="234" spans="2:8">
      <c r="B234">
        <v>1150</v>
      </c>
      <c r="C234" t="e">
        <f t="shared" ref="C234:C244" ca="1" si="35">$M$22/12</f>
        <v>#VALUE!</v>
      </c>
      <c r="D234" t="e">
        <f t="shared" ca="1" si="32"/>
        <v>#VALUE!</v>
      </c>
      <c r="E234" t="e">
        <f t="shared" ca="1" si="28"/>
        <v>#VALUE!</v>
      </c>
      <c r="F234" t="e">
        <f t="shared" ca="1" si="29"/>
        <v>#VALUE!</v>
      </c>
      <c r="G234" t="e">
        <f t="shared" ca="1" si="30"/>
        <v>#VALUE!</v>
      </c>
      <c r="H234" t="e">
        <f ca="1">INDEX($F$4:$F$292,ROWS(F234:$F$292))</f>
        <v>#VALUE!</v>
      </c>
    </row>
    <row r="235" spans="2:8">
      <c r="B235">
        <v>1155</v>
      </c>
      <c r="C235" t="e">
        <f t="shared" ca="1" si="35"/>
        <v>#VALUE!</v>
      </c>
      <c r="D235" t="e">
        <f t="shared" ca="1" si="32"/>
        <v>#VALUE!</v>
      </c>
      <c r="E235" t="e">
        <f t="shared" ca="1" si="28"/>
        <v>#VALUE!</v>
      </c>
      <c r="F235" t="e">
        <f t="shared" ca="1" si="29"/>
        <v>#VALUE!</v>
      </c>
      <c r="G235" t="e">
        <f t="shared" ca="1" si="30"/>
        <v>#VALUE!</v>
      </c>
      <c r="H235" t="e">
        <f ca="1">INDEX($F$4:$F$292,ROWS(F235:$F$292))</f>
        <v>#VALUE!</v>
      </c>
    </row>
    <row r="236" spans="2:8">
      <c r="B236">
        <v>1160</v>
      </c>
      <c r="C236" t="e">
        <f t="shared" ca="1" si="35"/>
        <v>#VALUE!</v>
      </c>
      <c r="D236" t="e">
        <f t="shared" ca="1" si="32"/>
        <v>#VALUE!</v>
      </c>
      <c r="E236" t="e">
        <f t="shared" ca="1" si="28"/>
        <v>#VALUE!</v>
      </c>
      <c r="F236" t="e">
        <f t="shared" ca="1" si="29"/>
        <v>#VALUE!</v>
      </c>
      <c r="G236" t="e">
        <f t="shared" ca="1" si="30"/>
        <v>#VALUE!</v>
      </c>
      <c r="H236" t="e">
        <f ca="1">INDEX($F$4:$F$292,ROWS(F236:$F$292))</f>
        <v>#VALUE!</v>
      </c>
    </row>
    <row r="237" spans="2:8">
      <c r="B237">
        <v>1165</v>
      </c>
      <c r="C237" t="e">
        <f t="shared" ca="1" si="35"/>
        <v>#VALUE!</v>
      </c>
      <c r="D237" t="e">
        <f t="shared" ca="1" si="32"/>
        <v>#VALUE!</v>
      </c>
      <c r="E237" t="e">
        <f t="shared" ca="1" si="28"/>
        <v>#VALUE!</v>
      </c>
      <c r="F237" t="e">
        <f t="shared" ca="1" si="29"/>
        <v>#VALUE!</v>
      </c>
      <c r="G237" t="e">
        <f t="shared" ca="1" si="30"/>
        <v>#VALUE!</v>
      </c>
      <c r="H237" t="e">
        <f ca="1">INDEX($F$4:$F$292,ROWS(F237:$F$292))</f>
        <v>#VALUE!</v>
      </c>
    </row>
    <row r="238" spans="2:8">
      <c r="B238">
        <v>1170</v>
      </c>
      <c r="C238" t="e">
        <f t="shared" ca="1" si="35"/>
        <v>#VALUE!</v>
      </c>
      <c r="D238" t="e">
        <f t="shared" ca="1" si="32"/>
        <v>#VALUE!</v>
      </c>
      <c r="E238" t="e">
        <f t="shared" ca="1" si="28"/>
        <v>#VALUE!</v>
      </c>
      <c r="F238" t="e">
        <f t="shared" ca="1" si="29"/>
        <v>#VALUE!</v>
      </c>
      <c r="G238" t="e">
        <f t="shared" ca="1" si="30"/>
        <v>#VALUE!</v>
      </c>
      <c r="H238" t="e">
        <f ca="1">INDEX($F$4:$F$292,ROWS(F238:$F$292))</f>
        <v>#VALUE!</v>
      </c>
    </row>
    <row r="239" spans="2:8">
      <c r="B239">
        <v>1175</v>
      </c>
      <c r="C239" t="e">
        <f t="shared" ca="1" si="35"/>
        <v>#VALUE!</v>
      </c>
      <c r="D239" t="e">
        <f t="shared" ca="1" si="32"/>
        <v>#VALUE!</v>
      </c>
      <c r="E239" t="e">
        <f t="shared" ca="1" si="28"/>
        <v>#VALUE!</v>
      </c>
      <c r="F239" t="e">
        <f t="shared" ca="1" si="29"/>
        <v>#VALUE!</v>
      </c>
      <c r="G239" t="e">
        <f t="shared" ca="1" si="30"/>
        <v>#VALUE!</v>
      </c>
      <c r="H239" t="e">
        <f ca="1">INDEX($F$4:$F$292,ROWS(F239:$F$292))</f>
        <v>#VALUE!</v>
      </c>
    </row>
    <row r="240" spans="2:8">
      <c r="B240">
        <v>1180</v>
      </c>
      <c r="C240" t="e">
        <f t="shared" ca="1" si="35"/>
        <v>#VALUE!</v>
      </c>
      <c r="D240" t="e">
        <f t="shared" ca="1" si="32"/>
        <v>#VALUE!</v>
      </c>
      <c r="E240" t="e">
        <f t="shared" ca="1" si="28"/>
        <v>#VALUE!</v>
      </c>
      <c r="F240" t="e">
        <f t="shared" ca="1" si="29"/>
        <v>#VALUE!</v>
      </c>
      <c r="G240" t="e">
        <f t="shared" ca="1" si="30"/>
        <v>#VALUE!</v>
      </c>
      <c r="H240" t="e">
        <f ca="1">INDEX($F$4:$F$292,ROWS(F240:$F$292))</f>
        <v>#VALUE!</v>
      </c>
    </row>
    <row r="241" spans="2:8">
      <c r="B241">
        <v>1185</v>
      </c>
      <c r="C241" t="e">
        <f t="shared" ca="1" si="35"/>
        <v>#VALUE!</v>
      </c>
      <c r="D241" t="e">
        <f t="shared" ca="1" si="32"/>
        <v>#VALUE!</v>
      </c>
      <c r="E241" t="e">
        <f t="shared" ca="1" si="28"/>
        <v>#VALUE!</v>
      </c>
      <c r="F241" t="e">
        <f t="shared" ca="1" si="29"/>
        <v>#VALUE!</v>
      </c>
      <c r="G241" t="e">
        <f t="shared" ca="1" si="30"/>
        <v>#VALUE!</v>
      </c>
      <c r="H241" t="e">
        <f ca="1">INDEX($F$4:$F$292,ROWS(F241:$F$292))</f>
        <v>#VALUE!</v>
      </c>
    </row>
    <row r="242" spans="2:8">
      <c r="B242">
        <v>1190</v>
      </c>
      <c r="C242" t="e">
        <f t="shared" ca="1" si="35"/>
        <v>#VALUE!</v>
      </c>
      <c r="D242" t="e">
        <f t="shared" ca="1" si="32"/>
        <v>#VALUE!</v>
      </c>
      <c r="E242" t="e">
        <f t="shared" ca="1" si="28"/>
        <v>#VALUE!</v>
      </c>
      <c r="F242" t="e">
        <f t="shared" ca="1" si="29"/>
        <v>#VALUE!</v>
      </c>
      <c r="G242" t="e">
        <f t="shared" ca="1" si="30"/>
        <v>#VALUE!</v>
      </c>
      <c r="H242" t="e">
        <f ca="1">INDEX($F$4:$F$292,ROWS(F242:$F$292))</f>
        <v>#VALUE!</v>
      </c>
    </row>
    <row r="243" spans="2:8">
      <c r="B243">
        <v>1195</v>
      </c>
      <c r="C243" t="e">
        <f t="shared" ca="1" si="35"/>
        <v>#VALUE!</v>
      </c>
      <c r="D243" t="e">
        <f t="shared" ca="1" si="32"/>
        <v>#VALUE!</v>
      </c>
      <c r="E243" t="e">
        <f t="shared" ca="1" si="28"/>
        <v>#VALUE!</v>
      </c>
      <c r="F243" t="e">
        <f t="shared" ca="1" si="29"/>
        <v>#VALUE!</v>
      </c>
      <c r="G243" t="e">
        <f t="shared" ca="1" si="30"/>
        <v>#VALUE!</v>
      </c>
      <c r="H243" t="e">
        <f ca="1">INDEX($F$4:$F$292,ROWS(F243:$F$292))</f>
        <v>#VALUE!</v>
      </c>
    </row>
    <row r="244" spans="2:8">
      <c r="B244">
        <v>1200</v>
      </c>
      <c r="C244" t="e">
        <f t="shared" ca="1" si="35"/>
        <v>#VALUE!</v>
      </c>
      <c r="D244" t="e">
        <f t="shared" ca="1" si="32"/>
        <v>#VALUE!</v>
      </c>
      <c r="E244" t="e">
        <f t="shared" ca="1" si="28"/>
        <v>#VALUE!</v>
      </c>
      <c r="F244" t="e">
        <f t="shared" ca="1" si="29"/>
        <v>#VALUE!</v>
      </c>
      <c r="G244" t="e">
        <f t="shared" ca="1" si="30"/>
        <v>#VALUE!</v>
      </c>
      <c r="H244" t="e">
        <f ca="1">INDEX($F$4:$F$292,ROWS(F244:$F$292))</f>
        <v>#VALUE!</v>
      </c>
    </row>
    <row r="245" spans="2:8">
      <c r="B245">
        <v>1205</v>
      </c>
      <c r="C245" t="e">
        <f ca="1">$M$23/12</f>
        <v>#VALUE!</v>
      </c>
      <c r="D245" t="e">
        <f t="shared" ca="1" si="32"/>
        <v>#VALUE!</v>
      </c>
      <c r="E245" t="e">
        <f t="shared" ca="1" si="28"/>
        <v>#VALUE!</v>
      </c>
      <c r="F245" t="e">
        <f t="shared" ca="1" si="29"/>
        <v>#VALUE!</v>
      </c>
      <c r="G245" t="e">
        <f t="shared" ca="1" si="30"/>
        <v>#VALUE!</v>
      </c>
      <c r="H245" t="e">
        <f ca="1">INDEX($F$4:$F$292,ROWS(F245:$F$292))</f>
        <v>#VALUE!</v>
      </c>
    </row>
    <row r="246" spans="2:8">
      <c r="B246">
        <v>1210</v>
      </c>
      <c r="C246" t="e">
        <f t="shared" ref="C246:C256" ca="1" si="36">$M$23/12</f>
        <v>#VALUE!</v>
      </c>
      <c r="D246" t="e">
        <f t="shared" ca="1" si="32"/>
        <v>#VALUE!</v>
      </c>
      <c r="E246" t="e">
        <f t="shared" ca="1" si="28"/>
        <v>#VALUE!</v>
      </c>
      <c r="F246" t="e">
        <f t="shared" ca="1" si="29"/>
        <v>#VALUE!</v>
      </c>
      <c r="G246" t="e">
        <f t="shared" ca="1" si="30"/>
        <v>#VALUE!</v>
      </c>
      <c r="H246" t="e">
        <f ca="1">INDEX($F$4:$F$292,ROWS(F246:$F$292))</f>
        <v>#VALUE!</v>
      </c>
    </row>
    <row r="247" spans="2:8">
      <c r="B247">
        <v>1215</v>
      </c>
      <c r="C247" t="e">
        <f t="shared" ca="1" si="36"/>
        <v>#VALUE!</v>
      </c>
      <c r="D247" t="e">
        <f t="shared" ca="1" si="32"/>
        <v>#VALUE!</v>
      </c>
      <c r="E247" t="e">
        <f t="shared" ca="1" si="28"/>
        <v>#VALUE!</v>
      </c>
      <c r="F247" t="e">
        <f t="shared" ca="1" si="29"/>
        <v>#VALUE!</v>
      </c>
      <c r="G247" t="e">
        <f t="shared" ca="1" si="30"/>
        <v>#VALUE!</v>
      </c>
      <c r="H247" t="e">
        <f ca="1">INDEX($F$4:$F$292,ROWS(F247:$F$292))</f>
        <v>#VALUE!</v>
      </c>
    </row>
    <row r="248" spans="2:8">
      <c r="B248">
        <v>1220</v>
      </c>
      <c r="C248" t="e">
        <f t="shared" ca="1" si="36"/>
        <v>#VALUE!</v>
      </c>
      <c r="D248" t="e">
        <f t="shared" ca="1" si="32"/>
        <v>#VALUE!</v>
      </c>
      <c r="E248" t="e">
        <f t="shared" ca="1" si="28"/>
        <v>#VALUE!</v>
      </c>
      <c r="F248" t="e">
        <f t="shared" ca="1" si="29"/>
        <v>#VALUE!</v>
      </c>
      <c r="G248" t="e">
        <f t="shared" ca="1" si="30"/>
        <v>#VALUE!</v>
      </c>
      <c r="H248" t="e">
        <f ca="1">INDEX($F$4:$F$292,ROWS(F248:$F$292))</f>
        <v>#VALUE!</v>
      </c>
    </row>
    <row r="249" spans="2:8">
      <c r="B249">
        <v>1225</v>
      </c>
      <c r="C249" t="e">
        <f t="shared" ca="1" si="36"/>
        <v>#VALUE!</v>
      </c>
      <c r="D249" t="e">
        <f t="shared" ca="1" si="32"/>
        <v>#VALUE!</v>
      </c>
      <c r="E249" t="e">
        <f t="shared" ca="1" si="28"/>
        <v>#VALUE!</v>
      </c>
      <c r="F249" t="e">
        <f t="shared" ca="1" si="29"/>
        <v>#VALUE!</v>
      </c>
      <c r="G249" t="e">
        <f t="shared" ca="1" si="30"/>
        <v>#VALUE!</v>
      </c>
      <c r="H249" t="e">
        <f ca="1">INDEX($F$4:$F$292,ROWS(F249:$F$292))</f>
        <v>#VALUE!</v>
      </c>
    </row>
    <row r="250" spans="2:8">
      <c r="B250">
        <v>1230</v>
      </c>
      <c r="C250" t="e">
        <f t="shared" ca="1" si="36"/>
        <v>#VALUE!</v>
      </c>
      <c r="D250" t="e">
        <f t="shared" ca="1" si="32"/>
        <v>#VALUE!</v>
      </c>
      <c r="E250" t="e">
        <f t="shared" ca="1" si="28"/>
        <v>#VALUE!</v>
      </c>
      <c r="F250" t="e">
        <f t="shared" ca="1" si="29"/>
        <v>#VALUE!</v>
      </c>
      <c r="G250" t="e">
        <f t="shared" ca="1" si="30"/>
        <v>#VALUE!</v>
      </c>
      <c r="H250" t="e">
        <f ca="1">INDEX($F$4:$F$292,ROWS(F250:$F$292))</f>
        <v>#VALUE!</v>
      </c>
    </row>
    <row r="251" spans="2:8">
      <c r="B251">
        <v>1235</v>
      </c>
      <c r="C251" t="e">
        <f t="shared" ca="1" si="36"/>
        <v>#VALUE!</v>
      </c>
      <c r="D251" t="e">
        <f t="shared" ca="1" si="32"/>
        <v>#VALUE!</v>
      </c>
      <c r="E251" t="e">
        <f t="shared" ca="1" si="28"/>
        <v>#VALUE!</v>
      </c>
      <c r="F251" t="e">
        <f t="shared" ca="1" si="29"/>
        <v>#VALUE!</v>
      </c>
      <c r="G251" t="e">
        <f t="shared" ca="1" si="30"/>
        <v>#VALUE!</v>
      </c>
      <c r="H251" t="e">
        <f ca="1">INDEX($F$4:$F$292,ROWS(F251:$F$292))</f>
        <v>#VALUE!</v>
      </c>
    </row>
    <row r="252" spans="2:8">
      <c r="B252">
        <v>1240</v>
      </c>
      <c r="C252" t="e">
        <f t="shared" ca="1" si="36"/>
        <v>#VALUE!</v>
      </c>
      <c r="D252" t="e">
        <f t="shared" ca="1" si="32"/>
        <v>#VALUE!</v>
      </c>
      <c r="E252" t="e">
        <f t="shared" ca="1" si="28"/>
        <v>#VALUE!</v>
      </c>
      <c r="F252" t="e">
        <f t="shared" ca="1" si="29"/>
        <v>#VALUE!</v>
      </c>
      <c r="G252" t="e">
        <f t="shared" ca="1" si="30"/>
        <v>#VALUE!</v>
      </c>
      <c r="H252" t="e">
        <f ca="1">INDEX($F$4:$F$292,ROWS(F252:$F$292))</f>
        <v>#VALUE!</v>
      </c>
    </row>
    <row r="253" spans="2:8">
      <c r="B253">
        <v>1245</v>
      </c>
      <c r="C253" t="e">
        <f t="shared" ca="1" si="36"/>
        <v>#VALUE!</v>
      </c>
      <c r="D253" t="e">
        <f t="shared" ca="1" si="32"/>
        <v>#VALUE!</v>
      </c>
      <c r="E253" t="e">
        <f t="shared" ca="1" si="28"/>
        <v>#VALUE!</v>
      </c>
      <c r="F253" t="e">
        <f t="shared" ca="1" si="29"/>
        <v>#VALUE!</v>
      </c>
      <c r="G253" t="e">
        <f t="shared" ca="1" si="30"/>
        <v>#VALUE!</v>
      </c>
      <c r="H253" t="e">
        <f ca="1">INDEX($F$4:$F$292,ROWS(F253:$F$292))</f>
        <v>#VALUE!</v>
      </c>
    </row>
    <row r="254" spans="2:8">
      <c r="B254">
        <v>1250</v>
      </c>
      <c r="C254" t="e">
        <f t="shared" ca="1" si="36"/>
        <v>#VALUE!</v>
      </c>
      <c r="D254" t="e">
        <f t="shared" ca="1" si="32"/>
        <v>#VALUE!</v>
      </c>
      <c r="E254" t="e">
        <f t="shared" ca="1" si="28"/>
        <v>#VALUE!</v>
      </c>
      <c r="F254" t="e">
        <f t="shared" ca="1" si="29"/>
        <v>#VALUE!</v>
      </c>
      <c r="G254" t="e">
        <f t="shared" ca="1" si="30"/>
        <v>#VALUE!</v>
      </c>
      <c r="H254" t="e">
        <f ca="1">INDEX($F$4:$F$292,ROWS(F254:$F$292))</f>
        <v>#VALUE!</v>
      </c>
    </row>
    <row r="255" spans="2:8">
      <c r="B255">
        <v>1255</v>
      </c>
      <c r="C255" t="e">
        <f t="shared" ca="1" si="36"/>
        <v>#VALUE!</v>
      </c>
      <c r="D255" t="e">
        <f t="shared" ca="1" si="32"/>
        <v>#VALUE!</v>
      </c>
      <c r="E255" t="e">
        <f t="shared" ca="1" si="28"/>
        <v>#VALUE!</v>
      </c>
      <c r="F255" t="e">
        <f t="shared" ca="1" si="29"/>
        <v>#VALUE!</v>
      </c>
      <c r="G255" t="e">
        <f t="shared" ca="1" si="30"/>
        <v>#VALUE!</v>
      </c>
      <c r="H255" t="e">
        <f ca="1">INDEX($F$4:$F$292,ROWS(F255:$F$292))</f>
        <v>#VALUE!</v>
      </c>
    </row>
    <row r="256" spans="2:8">
      <c r="B256">
        <v>1260</v>
      </c>
      <c r="C256" t="e">
        <f t="shared" ca="1" si="36"/>
        <v>#VALUE!</v>
      </c>
      <c r="D256" t="e">
        <f t="shared" ca="1" si="32"/>
        <v>#VALUE!</v>
      </c>
      <c r="E256" t="e">
        <f t="shared" ca="1" si="28"/>
        <v>#VALUE!</v>
      </c>
      <c r="F256" t="e">
        <f t="shared" ca="1" si="29"/>
        <v>#VALUE!</v>
      </c>
      <c r="G256" t="e">
        <f t="shared" ca="1" si="30"/>
        <v>#VALUE!</v>
      </c>
      <c r="H256" t="e">
        <f ca="1">INDEX($F$4:$F$292,ROWS(F256:$F$292))</f>
        <v>#VALUE!</v>
      </c>
    </row>
    <row r="257" spans="2:8">
      <c r="B257">
        <v>1265</v>
      </c>
      <c r="C257" t="e">
        <f ca="1">$M$24/12</f>
        <v>#VALUE!</v>
      </c>
      <c r="D257" t="e">
        <f t="shared" ca="1" si="32"/>
        <v>#VALUE!</v>
      </c>
      <c r="E257" t="e">
        <f t="shared" ca="1" si="28"/>
        <v>#VALUE!</v>
      </c>
      <c r="F257" t="e">
        <f t="shared" ca="1" si="29"/>
        <v>#VALUE!</v>
      </c>
      <c r="G257" t="e">
        <f t="shared" ca="1" si="30"/>
        <v>#VALUE!</v>
      </c>
      <c r="H257" t="e">
        <f ca="1">INDEX($F$4:$F$292,ROWS(F257:$F$292))</f>
        <v>#VALUE!</v>
      </c>
    </row>
    <row r="258" spans="2:8">
      <c r="B258">
        <v>1270</v>
      </c>
      <c r="C258" t="e">
        <f t="shared" ref="C258:C268" ca="1" si="37">$M$24/12</f>
        <v>#VALUE!</v>
      </c>
      <c r="D258" t="e">
        <f t="shared" ca="1" si="32"/>
        <v>#VALUE!</v>
      </c>
      <c r="E258" t="e">
        <f t="shared" ca="1" si="28"/>
        <v>#VALUE!</v>
      </c>
      <c r="F258" t="e">
        <f t="shared" ca="1" si="29"/>
        <v>#VALUE!</v>
      </c>
      <c r="G258" t="e">
        <f t="shared" ca="1" si="30"/>
        <v>#VALUE!</v>
      </c>
      <c r="H258" t="e">
        <f ca="1">INDEX($F$4:$F$292,ROWS(F258:$F$292))</f>
        <v>#VALUE!</v>
      </c>
    </row>
    <row r="259" spans="2:8">
      <c r="B259">
        <v>1275</v>
      </c>
      <c r="C259" t="e">
        <f t="shared" ca="1" si="37"/>
        <v>#VALUE!</v>
      </c>
      <c r="D259" t="e">
        <f t="shared" ca="1" si="32"/>
        <v>#VALUE!</v>
      </c>
      <c r="E259" t="e">
        <f t="shared" ca="1" si="28"/>
        <v>#VALUE!</v>
      </c>
      <c r="F259" t="e">
        <f t="shared" ca="1" si="29"/>
        <v>#VALUE!</v>
      </c>
      <c r="G259" t="e">
        <f t="shared" ca="1" si="30"/>
        <v>#VALUE!</v>
      </c>
      <c r="H259" t="e">
        <f ca="1">INDEX($F$4:$F$292,ROWS(F259:$F$292))</f>
        <v>#VALUE!</v>
      </c>
    </row>
    <row r="260" spans="2:8">
      <c r="B260">
        <v>1280</v>
      </c>
      <c r="C260" t="e">
        <f t="shared" ca="1" si="37"/>
        <v>#VALUE!</v>
      </c>
      <c r="D260" t="e">
        <f t="shared" ca="1" si="32"/>
        <v>#VALUE!</v>
      </c>
      <c r="E260" t="e">
        <f t="shared" ref="E260:E292" ca="1" si="38">C260-F260</f>
        <v>#VALUE!</v>
      </c>
      <c r="F260" t="e">
        <f t="shared" ca="1" si="29"/>
        <v>#VALUE!</v>
      </c>
      <c r="G260" t="e">
        <f t="shared" ca="1" si="30"/>
        <v>#VALUE!</v>
      </c>
      <c r="H260" t="e">
        <f ca="1">INDEX($F$4:$F$292,ROWS(F260:$F$292))</f>
        <v>#VALUE!</v>
      </c>
    </row>
    <row r="261" spans="2:8">
      <c r="B261">
        <v>1285</v>
      </c>
      <c r="C261" t="e">
        <f t="shared" ca="1" si="37"/>
        <v>#VALUE!</v>
      </c>
      <c r="D261" t="e">
        <f t="shared" ca="1" si="32"/>
        <v>#VALUE!</v>
      </c>
      <c r="E261" t="e">
        <f t="shared" ca="1" si="38"/>
        <v>#VALUE!</v>
      </c>
      <c r="F261" t="e">
        <f t="shared" ref="F261:F292" ca="1" si="39">G261-G260</f>
        <v>#VALUE!</v>
      </c>
      <c r="G261" t="e">
        <f t="shared" ref="G261:G292" ca="1" si="40">IF(D261&lt;$J$1,0,(D261-0.05*$G$2)^2/(D261+0.95*$G$2))</f>
        <v>#VALUE!</v>
      </c>
      <c r="H261" t="e">
        <f ca="1">INDEX($F$4:$F$292,ROWS(F261:$F$292))</f>
        <v>#VALUE!</v>
      </c>
    </row>
    <row r="262" spans="2:8">
      <c r="B262">
        <v>1290</v>
      </c>
      <c r="C262" t="e">
        <f t="shared" ca="1" si="37"/>
        <v>#VALUE!</v>
      </c>
      <c r="D262" t="e">
        <f t="shared" ref="D262:D292" ca="1" si="41">C262+D261</f>
        <v>#VALUE!</v>
      </c>
      <c r="E262" t="e">
        <f t="shared" ca="1" si="38"/>
        <v>#VALUE!</v>
      </c>
      <c r="F262" t="e">
        <f t="shared" ca="1" si="39"/>
        <v>#VALUE!</v>
      </c>
      <c r="G262" t="e">
        <f t="shared" ca="1" si="40"/>
        <v>#VALUE!</v>
      </c>
      <c r="H262" t="e">
        <f ca="1">INDEX($F$4:$F$292,ROWS(F262:$F$292))</f>
        <v>#VALUE!</v>
      </c>
    </row>
    <row r="263" spans="2:8">
      <c r="B263">
        <v>1295</v>
      </c>
      <c r="C263" t="e">
        <f t="shared" ca="1" si="37"/>
        <v>#VALUE!</v>
      </c>
      <c r="D263" t="e">
        <f t="shared" ca="1" si="41"/>
        <v>#VALUE!</v>
      </c>
      <c r="E263" t="e">
        <f t="shared" ca="1" si="38"/>
        <v>#VALUE!</v>
      </c>
      <c r="F263" t="e">
        <f t="shared" ca="1" si="39"/>
        <v>#VALUE!</v>
      </c>
      <c r="G263" t="e">
        <f t="shared" ca="1" si="40"/>
        <v>#VALUE!</v>
      </c>
      <c r="H263" t="e">
        <f ca="1">INDEX($F$4:$F$292,ROWS(F263:$F$292))</f>
        <v>#VALUE!</v>
      </c>
    </row>
    <row r="264" spans="2:8">
      <c r="B264">
        <v>1300</v>
      </c>
      <c r="C264" t="e">
        <f t="shared" ca="1" si="37"/>
        <v>#VALUE!</v>
      </c>
      <c r="D264" t="e">
        <f t="shared" ca="1" si="41"/>
        <v>#VALUE!</v>
      </c>
      <c r="E264" t="e">
        <f t="shared" ca="1" si="38"/>
        <v>#VALUE!</v>
      </c>
      <c r="F264" t="e">
        <f t="shared" ca="1" si="39"/>
        <v>#VALUE!</v>
      </c>
      <c r="G264" t="e">
        <f t="shared" ca="1" si="40"/>
        <v>#VALUE!</v>
      </c>
      <c r="H264" t="e">
        <f ca="1">INDEX($F$4:$F$292,ROWS(F264:$F$292))</f>
        <v>#VALUE!</v>
      </c>
    </row>
    <row r="265" spans="2:8">
      <c r="B265">
        <v>1305</v>
      </c>
      <c r="C265" t="e">
        <f t="shared" ca="1" si="37"/>
        <v>#VALUE!</v>
      </c>
      <c r="D265" t="e">
        <f t="shared" ca="1" si="41"/>
        <v>#VALUE!</v>
      </c>
      <c r="E265" t="e">
        <f t="shared" ca="1" si="38"/>
        <v>#VALUE!</v>
      </c>
      <c r="F265" t="e">
        <f t="shared" ca="1" si="39"/>
        <v>#VALUE!</v>
      </c>
      <c r="G265" t="e">
        <f t="shared" ca="1" si="40"/>
        <v>#VALUE!</v>
      </c>
      <c r="H265" t="e">
        <f ca="1">INDEX($F$4:$F$292,ROWS(F265:$F$292))</f>
        <v>#VALUE!</v>
      </c>
    </row>
    <row r="266" spans="2:8">
      <c r="B266">
        <v>1310</v>
      </c>
      <c r="C266" t="e">
        <f t="shared" ca="1" si="37"/>
        <v>#VALUE!</v>
      </c>
      <c r="D266" t="e">
        <f t="shared" ca="1" si="41"/>
        <v>#VALUE!</v>
      </c>
      <c r="E266" t="e">
        <f t="shared" ca="1" si="38"/>
        <v>#VALUE!</v>
      </c>
      <c r="F266" t="e">
        <f t="shared" ca="1" si="39"/>
        <v>#VALUE!</v>
      </c>
      <c r="G266" t="e">
        <f t="shared" ca="1" si="40"/>
        <v>#VALUE!</v>
      </c>
      <c r="H266" t="e">
        <f ca="1">INDEX($F$4:$F$292,ROWS(F266:$F$292))</f>
        <v>#VALUE!</v>
      </c>
    </row>
    <row r="267" spans="2:8">
      <c r="B267">
        <v>1315</v>
      </c>
      <c r="C267" t="e">
        <f t="shared" ca="1" si="37"/>
        <v>#VALUE!</v>
      </c>
      <c r="D267" t="e">
        <f t="shared" ca="1" si="41"/>
        <v>#VALUE!</v>
      </c>
      <c r="E267" t="e">
        <f t="shared" ca="1" si="38"/>
        <v>#VALUE!</v>
      </c>
      <c r="F267" t="e">
        <f t="shared" ca="1" si="39"/>
        <v>#VALUE!</v>
      </c>
      <c r="G267" t="e">
        <f t="shared" ca="1" si="40"/>
        <v>#VALUE!</v>
      </c>
      <c r="H267" t="e">
        <f ca="1">INDEX($F$4:$F$292,ROWS(F267:$F$292))</f>
        <v>#VALUE!</v>
      </c>
    </row>
    <row r="268" spans="2:8">
      <c r="B268">
        <v>1320</v>
      </c>
      <c r="C268" t="e">
        <f t="shared" ca="1" si="37"/>
        <v>#VALUE!</v>
      </c>
      <c r="D268" t="e">
        <f t="shared" ca="1" si="41"/>
        <v>#VALUE!</v>
      </c>
      <c r="E268" t="e">
        <f t="shared" ca="1" si="38"/>
        <v>#VALUE!</v>
      </c>
      <c r="F268" t="e">
        <f t="shared" ca="1" si="39"/>
        <v>#VALUE!</v>
      </c>
      <c r="G268" t="e">
        <f t="shared" ca="1" si="40"/>
        <v>#VALUE!</v>
      </c>
      <c r="H268" t="e">
        <f ca="1">INDEX($F$4:$F$292,ROWS(F268:$F$292))</f>
        <v>#VALUE!</v>
      </c>
    </row>
    <row r="269" spans="2:8">
      <c r="B269">
        <v>1325</v>
      </c>
      <c r="C269" t="e">
        <f ca="1">$M$25/12</f>
        <v>#VALUE!</v>
      </c>
      <c r="D269" t="e">
        <f t="shared" ca="1" si="41"/>
        <v>#VALUE!</v>
      </c>
      <c r="E269" t="e">
        <f t="shared" ca="1" si="38"/>
        <v>#VALUE!</v>
      </c>
      <c r="F269" t="e">
        <f t="shared" ca="1" si="39"/>
        <v>#VALUE!</v>
      </c>
      <c r="G269" t="e">
        <f t="shared" ca="1" si="40"/>
        <v>#VALUE!</v>
      </c>
      <c r="H269" t="e">
        <f ca="1">INDEX($F$4:$F$292,ROWS(F269:$F$292))</f>
        <v>#VALUE!</v>
      </c>
    </row>
    <row r="270" spans="2:8">
      <c r="B270">
        <v>1330</v>
      </c>
      <c r="C270" t="e">
        <f t="shared" ref="C270:C280" ca="1" si="42">$M$25/12</f>
        <v>#VALUE!</v>
      </c>
      <c r="D270" t="e">
        <f t="shared" ca="1" si="41"/>
        <v>#VALUE!</v>
      </c>
      <c r="E270" t="e">
        <f t="shared" ca="1" si="38"/>
        <v>#VALUE!</v>
      </c>
      <c r="F270" t="e">
        <f t="shared" ca="1" si="39"/>
        <v>#VALUE!</v>
      </c>
      <c r="G270" t="e">
        <f t="shared" ca="1" si="40"/>
        <v>#VALUE!</v>
      </c>
      <c r="H270" t="e">
        <f ca="1">INDEX($F$4:$F$292,ROWS(F270:$F$292))</f>
        <v>#VALUE!</v>
      </c>
    </row>
    <row r="271" spans="2:8">
      <c r="B271">
        <v>1335</v>
      </c>
      <c r="C271" t="e">
        <f t="shared" ca="1" si="42"/>
        <v>#VALUE!</v>
      </c>
      <c r="D271" t="e">
        <f t="shared" ca="1" si="41"/>
        <v>#VALUE!</v>
      </c>
      <c r="E271" t="e">
        <f t="shared" ca="1" si="38"/>
        <v>#VALUE!</v>
      </c>
      <c r="F271" t="e">
        <f t="shared" ca="1" si="39"/>
        <v>#VALUE!</v>
      </c>
      <c r="G271" t="e">
        <f t="shared" ca="1" si="40"/>
        <v>#VALUE!</v>
      </c>
      <c r="H271" t="e">
        <f ca="1">INDEX($F$4:$F$292,ROWS(F271:$F$292))</f>
        <v>#VALUE!</v>
      </c>
    </row>
    <row r="272" spans="2:8">
      <c r="B272">
        <v>1340</v>
      </c>
      <c r="C272" t="e">
        <f t="shared" ca="1" si="42"/>
        <v>#VALUE!</v>
      </c>
      <c r="D272" t="e">
        <f t="shared" ca="1" si="41"/>
        <v>#VALUE!</v>
      </c>
      <c r="E272" t="e">
        <f t="shared" ca="1" si="38"/>
        <v>#VALUE!</v>
      </c>
      <c r="F272" t="e">
        <f t="shared" ca="1" si="39"/>
        <v>#VALUE!</v>
      </c>
      <c r="G272" t="e">
        <f t="shared" ca="1" si="40"/>
        <v>#VALUE!</v>
      </c>
      <c r="H272" t="e">
        <f ca="1">INDEX($F$4:$F$292,ROWS(F272:$F$292))</f>
        <v>#VALUE!</v>
      </c>
    </row>
    <row r="273" spans="2:8">
      <c r="B273">
        <v>1345</v>
      </c>
      <c r="C273" t="e">
        <f t="shared" ca="1" si="42"/>
        <v>#VALUE!</v>
      </c>
      <c r="D273" t="e">
        <f t="shared" ca="1" si="41"/>
        <v>#VALUE!</v>
      </c>
      <c r="E273" t="e">
        <f t="shared" ca="1" si="38"/>
        <v>#VALUE!</v>
      </c>
      <c r="F273" t="e">
        <f t="shared" ca="1" si="39"/>
        <v>#VALUE!</v>
      </c>
      <c r="G273" t="e">
        <f t="shared" ca="1" si="40"/>
        <v>#VALUE!</v>
      </c>
      <c r="H273" t="e">
        <f ca="1">INDEX($F$4:$F$292,ROWS(F273:$F$292))</f>
        <v>#VALUE!</v>
      </c>
    </row>
    <row r="274" spans="2:8">
      <c r="B274">
        <v>1350</v>
      </c>
      <c r="C274" t="e">
        <f t="shared" ca="1" si="42"/>
        <v>#VALUE!</v>
      </c>
      <c r="D274" t="e">
        <f t="shared" ca="1" si="41"/>
        <v>#VALUE!</v>
      </c>
      <c r="E274" t="e">
        <f t="shared" ca="1" si="38"/>
        <v>#VALUE!</v>
      </c>
      <c r="F274" t="e">
        <f t="shared" ca="1" si="39"/>
        <v>#VALUE!</v>
      </c>
      <c r="G274" t="e">
        <f t="shared" ca="1" si="40"/>
        <v>#VALUE!</v>
      </c>
      <c r="H274" t="e">
        <f ca="1">INDEX($F$4:$F$292,ROWS(F274:$F$292))</f>
        <v>#VALUE!</v>
      </c>
    </row>
    <row r="275" spans="2:8">
      <c r="B275">
        <v>1355</v>
      </c>
      <c r="C275" t="e">
        <f t="shared" ca="1" si="42"/>
        <v>#VALUE!</v>
      </c>
      <c r="D275" t="e">
        <f t="shared" ca="1" si="41"/>
        <v>#VALUE!</v>
      </c>
      <c r="E275" t="e">
        <f t="shared" ca="1" si="38"/>
        <v>#VALUE!</v>
      </c>
      <c r="F275" t="e">
        <f t="shared" ca="1" si="39"/>
        <v>#VALUE!</v>
      </c>
      <c r="G275" t="e">
        <f t="shared" ca="1" si="40"/>
        <v>#VALUE!</v>
      </c>
      <c r="H275" t="e">
        <f ca="1">INDEX($F$4:$F$292,ROWS(F275:$F$292))</f>
        <v>#VALUE!</v>
      </c>
    </row>
    <row r="276" spans="2:8">
      <c r="B276">
        <v>1360</v>
      </c>
      <c r="C276" t="e">
        <f t="shared" ca="1" si="42"/>
        <v>#VALUE!</v>
      </c>
      <c r="D276" t="e">
        <f t="shared" ca="1" si="41"/>
        <v>#VALUE!</v>
      </c>
      <c r="E276" t="e">
        <f t="shared" ca="1" si="38"/>
        <v>#VALUE!</v>
      </c>
      <c r="F276" t="e">
        <f t="shared" ca="1" si="39"/>
        <v>#VALUE!</v>
      </c>
      <c r="G276" t="e">
        <f t="shared" ca="1" si="40"/>
        <v>#VALUE!</v>
      </c>
      <c r="H276" t="e">
        <f ca="1">INDEX($F$4:$F$292,ROWS(F276:$F$292))</f>
        <v>#VALUE!</v>
      </c>
    </row>
    <row r="277" spans="2:8">
      <c r="B277">
        <v>1365</v>
      </c>
      <c r="C277" t="e">
        <f t="shared" ca="1" si="42"/>
        <v>#VALUE!</v>
      </c>
      <c r="D277" t="e">
        <f t="shared" ca="1" si="41"/>
        <v>#VALUE!</v>
      </c>
      <c r="E277" t="e">
        <f t="shared" ca="1" si="38"/>
        <v>#VALUE!</v>
      </c>
      <c r="F277" t="e">
        <f t="shared" ca="1" si="39"/>
        <v>#VALUE!</v>
      </c>
      <c r="G277" t="e">
        <f t="shared" ca="1" si="40"/>
        <v>#VALUE!</v>
      </c>
      <c r="H277" t="e">
        <f ca="1">INDEX($F$4:$F$292,ROWS(F277:$F$292))</f>
        <v>#VALUE!</v>
      </c>
    </row>
    <row r="278" spans="2:8">
      <c r="B278">
        <v>1370</v>
      </c>
      <c r="C278" t="e">
        <f t="shared" ca="1" si="42"/>
        <v>#VALUE!</v>
      </c>
      <c r="D278" t="e">
        <f t="shared" ca="1" si="41"/>
        <v>#VALUE!</v>
      </c>
      <c r="E278" t="e">
        <f t="shared" ca="1" si="38"/>
        <v>#VALUE!</v>
      </c>
      <c r="F278" t="e">
        <f t="shared" ca="1" si="39"/>
        <v>#VALUE!</v>
      </c>
      <c r="G278" t="e">
        <f t="shared" ca="1" si="40"/>
        <v>#VALUE!</v>
      </c>
      <c r="H278" t="e">
        <f ca="1">INDEX($F$4:$F$292,ROWS(F278:$F$292))</f>
        <v>#VALUE!</v>
      </c>
    </row>
    <row r="279" spans="2:8">
      <c r="B279">
        <v>1375</v>
      </c>
      <c r="C279" t="e">
        <f t="shared" ca="1" si="42"/>
        <v>#VALUE!</v>
      </c>
      <c r="D279" t="e">
        <f t="shared" ca="1" si="41"/>
        <v>#VALUE!</v>
      </c>
      <c r="E279" t="e">
        <f t="shared" ca="1" si="38"/>
        <v>#VALUE!</v>
      </c>
      <c r="F279" t="e">
        <f t="shared" ca="1" si="39"/>
        <v>#VALUE!</v>
      </c>
      <c r="G279" t="e">
        <f t="shared" ca="1" si="40"/>
        <v>#VALUE!</v>
      </c>
      <c r="H279" t="e">
        <f ca="1">INDEX($F$4:$F$292,ROWS(F279:$F$292))</f>
        <v>#VALUE!</v>
      </c>
    </row>
    <row r="280" spans="2:8">
      <c r="B280">
        <v>1380</v>
      </c>
      <c r="C280" t="e">
        <f t="shared" ca="1" si="42"/>
        <v>#VALUE!</v>
      </c>
      <c r="D280" t="e">
        <f t="shared" ca="1" si="41"/>
        <v>#VALUE!</v>
      </c>
      <c r="E280" t="e">
        <f t="shared" ca="1" si="38"/>
        <v>#VALUE!</v>
      </c>
      <c r="F280" t="e">
        <f t="shared" ca="1" si="39"/>
        <v>#VALUE!</v>
      </c>
      <c r="G280" t="e">
        <f t="shared" ca="1" si="40"/>
        <v>#VALUE!</v>
      </c>
      <c r="H280" t="e">
        <f ca="1">INDEX($F$4:$F$292,ROWS(F280:$F$292))</f>
        <v>#VALUE!</v>
      </c>
    </row>
    <row r="281" spans="2:8">
      <c r="B281">
        <v>1385</v>
      </c>
      <c r="C281" t="e">
        <f ca="1">$M$26/12</f>
        <v>#VALUE!</v>
      </c>
      <c r="D281" t="e">
        <f t="shared" ca="1" si="41"/>
        <v>#VALUE!</v>
      </c>
      <c r="E281" t="e">
        <f t="shared" ca="1" si="38"/>
        <v>#VALUE!</v>
      </c>
      <c r="F281" t="e">
        <f t="shared" ca="1" si="39"/>
        <v>#VALUE!</v>
      </c>
      <c r="G281" t="e">
        <f t="shared" ca="1" si="40"/>
        <v>#VALUE!</v>
      </c>
      <c r="H281" t="e">
        <f ca="1">INDEX($F$4:$F$292,ROWS(F281:$F$292))</f>
        <v>#VALUE!</v>
      </c>
    </row>
    <row r="282" spans="2:8">
      <c r="B282">
        <v>1390</v>
      </c>
      <c r="C282" t="e">
        <f t="shared" ref="C282:C292" ca="1" si="43">$M$26/12</f>
        <v>#VALUE!</v>
      </c>
      <c r="D282" t="e">
        <f t="shared" ca="1" si="41"/>
        <v>#VALUE!</v>
      </c>
      <c r="E282" t="e">
        <f t="shared" ca="1" si="38"/>
        <v>#VALUE!</v>
      </c>
      <c r="F282" t="e">
        <f t="shared" ca="1" si="39"/>
        <v>#VALUE!</v>
      </c>
      <c r="G282" t="e">
        <f t="shared" ca="1" si="40"/>
        <v>#VALUE!</v>
      </c>
      <c r="H282" t="e">
        <f ca="1">INDEX($F$4:$F$292,ROWS(F282:$F$292))</f>
        <v>#VALUE!</v>
      </c>
    </row>
    <row r="283" spans="2:8">
      <c r="B283">
        <v>1395</v>
      </c>
      <c r="C283" t="e">
        <f t="shared" ca="1" si="43"/>
        <v>#VALUE!</v>
      </c>
      <c r="D283" t="e">
        <f t="shared" ca="1" si="41"/>
        <v>#VALUE!</v>
      </c>
      <c r="E283" t="e">
        <f t="shared" ca="1" si="38"/>
        <v>#VALUE!</v>
      </c>
      <c r="F283" t="e">
        <f t="shared" ca="1" si="39"/>
        <v>#VALUE!</v>
      </c>
      <c r="G283" t="e">
        <f t="shared" ca="1" si="40"/>
        <v>#VALUE!</v>
      </c>
      <c r="H283" t="e">
        <f ca="1">INDEX($F$4:$F$292,ROWS(F283:$F$292))</f>
        <v>#VALUE!</v>
      </c>
    </row>
    <row r="284" spans="2:8">
      <c r="B284">
        <v>1400</v>
      </c>
      <c r="C284" t="e">
        <f t="shared" ca="1" si="43"/>
        <v>#VALUE!</v>
      </c>
      <c r="D284" t="e">
        <f t="shared" ca="1" si="41"/>
        <v>#VALUE!</v>
      </c>
      <c r="E284" t="e">
        <f t="shared" ca="1" si="38"/>
        <v>#VALUE!</v>
      </c>
      <c r="F284" t="e">
        <f t="shared" ca="1" si="39"/>
        <v>#VALUE!</v>
      </c>
      <c r="G284" t="e">
        <f t="shared" ca="1" si="40"/>
        <v>#VALUE!</v>
      </c>
      <c r="H284" t="e">
        <f ca="1">INDEX($F$4:$F$292,ROWS(F284:$F$292))</f>
        <v>#VALUE!</v>
      </c>
    </row>
    <row r="285" spans="2:8">
      <c r="B285">
        <v>1405</v>
      </c>
      <c r="C285" t="e">
        <f t="shared" ca="1" si="43"/>
        <v>#VALUE!</v>
      </c>
      <c r="D285" t="e">
        <f t="shared" ca="1" si="41"/>
        <v>#VALUE!</v>
      </c>
      <c r="E285" t="e">
        <f t="shared" ca="1" si="38"/>
        <v>#VALUE!</v>
      </c>
      <c r="F285" t="e">
        <f t="shared" ca="1" si="39"/>
        <v>#VALUE!</v>
      </c>
      <c r="G285" t="e">
        <f t="shared" ca="1" si="40"/>
        <v>#VALUE!</v>
      </c>
      <c r="H285" t="e">
        <f ca="1">INDEX($F$4:$F$292,ROWS(F285:$F$292))</f>
        <v>#VALUE!</v>
      </c>
    </row>
    <row r="286" spans="2:8">
      <c r="B286">
        <v>1410</v>
      </c>
      <c r="C286" t="e">
        <f t="shared" ca="1" si="43"/>
        <v>#VALUE!</v>
      </c>
      <c r="D286" t="e">
        <f t="shared" ca="1" si="41"/>
        <v>#VALUE!</v>
      </c>
      <c r="E286" t="e">
        <f t="shared" ca="1" si="38"/>
        <v>#VALUE!</v>
      </c>
      <c r="F286" t="e">
        <f t="shared" ca="1" si="39"/>
        <v>#VALUE!</v>
      </c>
      <c r="G286" t="e">
        <f t="shared" ca="1" si="40"/>
        <v>#VALUE!</v>
      </c>
      <c r="H286" t="e">
        <f ca="1">INDEX($F$4:$F$292,ROWS(F286:$F$292))</f>
        <v>#VALUE!</v>
      </c>
    </row>
    <row r="287" spans="2:8">
      <c r="B287">
        <v>1415</v>
      </c>
      <c r="C287" t="e">
        <f t="shared" ca="1" si="43"/>
        <v>#VALUE!</v>
      </c>
      <c r="D287" t="e">
        <f t="shared" ca="1" si="41"/>
        <v>#VALUE!</v>
      </c>
      <c r="E287" t="e">
        <f t="shared" ca="1" si="38"/>
        <v>#VALUE!</v>
      </c>
      <c r="F287" t="e">
        <f t="shared" ca="1" si="39"/>
        <v>#VALUE!</v>
      </c>
      <c r="G287" t="e">
        <f t="shared" ca="1" si="40"/>
        <v>#VALUE!</v>
      </c>
      <c r="H287" t="e">
        <f ca="1">INDEX($F$4:$F$292,ROWS(F287:$F$292))</f>
        <v>#VALUE!</v>
      </c>
    </row>
    <row r="288" spans="2:8">
      <c r="B288">
        <v>1420</v>
      </c>
      <c r="C288" t="e">
        <f t="shared" ca="1" si="43"/>
        <v>#VALUE!</v>
      </c>
      <c r="D288" t="e">
        <f t="shared" ca="1" si="41"/>
        <v>#VALUE!</v>
      </c>
      <c r="E288" t="e">
        <f t="shared" ca="1" si="38"/>
        <v>#VALUE!</v>
      </c>
      <c r="F288" t="e">
        <f t="shared" ca="1" si="39"/>
        <v>#VALUE!</v>
      </c>
      <c r="G288" t="e">
        <f t="shared" ca="1" si="40"/>
        <v>#VALUE!</v>
      </c>
      <c r="H288" t="e">
        <f ca="1">INDEX($F$4:$F$292,ROWS(F288:$F$292))</f>
        <v>#VALUE!</v>
      </c>
    </row>
    <row r="289" spans="2:8">
      <c r="B289">
        <v>1425</v>
      </c>
      <c r="C289" t="e">
        <f t="shared" ca="1" si="43"/>
        <v>#VALUE!</v>
      </c>
      <c r="D289" t="e">
        <f t="shared" ca="1" si="41"/>
        <v>#VALUE!</v>
      </c>
      <c r="E289" t="e">
        <f t="shared" ca="1" si="38"/>
        <v>#VALUE!</v>
      </c>
      <c r="F289" t="e">
        <f t="shared" ca="1" si="39"/>
        <v>#VALUE!</v>
      </c>
      <c r="G289" t="e">
        <f t="shared" ca="1" si="40"/>
        <v>#VALUE!</v>
      </c>
      <c r="H289" t="e">
        <f ca="1">INDEX($F$4:$F$292,ROWS(F289:$F$292))</f>
        <v>#VALUE!</v>
      </c>
    </row>
    <row r="290" spans="2:8">
      <c r="B290">
        <v>1430</v>
      </c>
      <c r="C290" t="e">
        <f t="shared" ca="1" si="43"/>
        <v>#VALUE!</v>
      </c>
      <c r="D290" t="e">
        <f t="shared" ca="1" si="41"/>
        <v>#VALUE!</v>
      </c>
      <c r="E290" t="e">
        <f t="shared" ca="1" si="38"/>
        <v>#VALUE!</v>
      </c>
      <c r="F290" t="e">
        <f t="shared" ca="1" si="39"/>
        <v>#VALUE!</v>
      </c>
      <c r="G290" t="e">
        <f t="shared" ca="1" si="40"/>
        <v>#VALUE!</v>
      </c>
      <c r="H290" t="e">
        <f ca="1">INDEX($F$4:$F$292,ROWS(F290:$F$292))</f>
        <v>#VALUE!</v>
      </c>
    </row>
    <row r="291" spans="2:8">
      <c r="B291">
        <v>1435</v>
      </c>
      <c r="C291" t="e">
        <f t="shared" ca="1" si="43"/>
        <v>#VALUE!</v>
      </c>
      <c r="D291" t="e">
        <f t="shared" ca="1" si="41"/>
        <v>#VALUE!</v>
      </c>
      <c r="E291" t="e">
        <f t="shared" ca="1" si="38"/>
        <v>#VALUE!</v>
      </c>
      <c r="F291" t="e">
        <f t="shared" ca="1" si="39"/>
        <v>#VALUE!</v>
      </c>
      <c r="G291" t="e">
        <f t="shared" ca="1" si="40"/>
        <v>#VALUE!</v>
      </c>
      <c r="H291" t="e">
        <f ca="1">INDEX($F$4:$F$292,ROWS(F291:$F$292))</f>
        <v>#VALUE!</v>
      </c>
    </row>
    <row r="292" spans="2:8">
      <c r="B292">
        <v>1440</v>
      </c>
      <c r="C292" t="e">
        <f t="shared" ca="1" si="43"/>
        <v>#VALUE!</v>
      </c>
      <c r="D292" t="e">
        <f t="shared" ca="1" si="41"/>
        <v>#VALUE!</v>
      </c>
      <c r="E292" t="e">
        <f t="shared" ca="1" si="38"/>
        <v>#VALUE!</v>
      </c>
      <c r="F292" t="e">
        <f t="shared" ca="1" si="39"/>
        <v>#VALUE!</v>
      </c>
      <c r="G292" t="e">
        <f t="shared" ca="1" si="40"/>
        <v>#VALUE!</v>
      </c>
      <c r="H292" t="e">
        <f>INDEX($F$4:$F$292,ROWS(F292:$F$292))</f>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8B51-2036-4A93-8444-E23BB3D87F9E}">
  <dimension ref="B1:S292"/>
  <sheetViews>
    <sheetView workbookViewId="0">
      <selection activeCell="G2" sqref="G2"/>
    </sheetView>
  </sheetViews>
  <sheetFormatPr defaultRowHeight="15"/>
  <cols>
    <col min="3" max="3" width="12" bestFit="1" customWidth="1"/>
  </cols>
  <sheetData>
    <row r="1" spans="2:19">
      <c r="F1" t="s">
        <v>55</v>
      </c>
      <c r="G1" t="e">
        <f>Compare!C1</f>
        <v>#REF!</v>
      </c>
      <c r="I1" t="s">
        <v>56</v>
      </c>
      <c r="J1" t="e">
        <f>0.2*G2</f>
        <v>#REF!</v>
      </c>
    </row>
    <row r="2" spans="2:19">
      <c r="F2" t="s">
        <v>57</v>
      </c>
      <c r="G2" t="e">
        <f>1000/G1-10</f>
        <v>#REF!</v>
      </c>
    </row>
    <row r="3" spans="2:19">
      <c r="B3" t="s">
        <v>58</v>
      </c>
      <c r="C3" t="s">
        <v>59</v>
      </c>
      <c r="D3" t="s">
        <v>60</v>
      </c>
      <c r="E3" t="s">
        <v>61</v>
      </c>
      <c r="F3" t="s">
        <v>62</v>
      </c>
      <c r="G3" t="s">
        <v>63</v>
      </c>
      <c r="M3" t="str">
        <f ca="1">Compare!H6</f>
        <v/>
      </c>
    </row>
    <row r="4" spans="2:19">
      <c r="B4">
        <v>0</v>
      </c>
      <c r="C4">
        <v>0</v>
      </c>
      <c r="D4">
        <f>C4</f>
        <v>0</v>
      </c>
      <c r="E4" t="e">
        <f t="shared" ref="E4:E67" si="0">C4-F4</f>
        <v>#REF!</v>
      </c>
      <c r="F4" t="e">
        <f>G4</f>
        <v>#REF!</v>
      </c>
      <c r="G4" t="e">
        <f>IF(D4&lt;$J$1,0,(D4-0.2*$G$2)^2/(D4+0.8*$G$2))</f>
        <v>#REF!</v>
      </c>
      <c r="H4" t="e">
        <f ca="1">INDEX($F$4:$F$292,ROWS(F4:$F$292))</f>
        <v>#VALUE!</v>
      </c>
      <c r="M4" t="str">
        <f ca="1">Compare!H7</f>
        <v/>
      </c>
    </row>
    <row r="5" spans="2:19">
      <c r="B5">
        <v>5</v>
      </c>
      <c r="C5" t="e">
        <f t="shared" ref="C5:C16" ca="1" si="1">$M$3/12</f>
        <v>#VALUE!</v>
      </c>
      <c r="D5" t="e">
        <f ca="1">C5+D4</f>
        <v>#VALUE!</v>
      </c>
      <c r="E5" t="e">
        <f t="shared" ca="1" si="0"/>
        <v>#VALUE!</v>
      </c>
      <c r="F5" t="e">
        <f t="shared" ref="F5:F68" ca="1" si="2">G5-G4</f>
        <v>#VALUE!</v>
      </c>
      <c r="G5" t="e">
        <f t="shared" ref="G5:G68" ca="1" si="3">IF(D5&lt;$J$1,0,(D5-0.2*$G$2)^2/(D5+0.8*$G$2))</f>
        <v>#VALUE!</v>
      </c>
      <c r="H5" t="e">
        <f ca="1">INDEX($F$4:$F$292,ROWS(F5:$F$292))</f>
        <v>#VALUE!</v>
      </c>
      <c r="M5" t="str">
        <f ca="1">Compare!H8</f>
        <v/>
      </c>
    </row>
    <row r="6" spans="2:19">
      <c r="B6">
        <v>10</v>
      </c>
      <c r="C6" t="e">
        <f t="shared" ca="1" si="1"/>
        <v>#VALUE!</v>
      </c>
      <c r="D6" t="e">
        <f t="shared" ref="D6:D69" ca="1" si="4">C6+D5</f>
        <v>#VALUE!</v>
      </c>
      <c r="E6" t="e">
        <f t="shared" ca="1" si="0"/>
        <v>#VALUE!</v>
      </c>
      <c r="F6" t="e">
        <f t="shared" ca="1" si="2"/>
        <v>#VALUE!</v>
      </c>
      <c r="G6" t="e">
        <f t="shared" ca="1" si="3"/>
        <v>#VALUE!</v>
      </c>
      <c r="H6" t="e">
        <f ca="1">INDEX($F$4:$F$292,ROWS(F6:$F$292))</f>
        <v>#VALUE!</v>
      </c>
      <c r="M6" t="str">
        <f ca="1">Compare!H9</f>
        <v/>
      </c>
    </row>
    <row r="7" spans="2:19">
      <c r="B7">
        <v>15</v>
      </c>
      <c r="C7" t="e">
        <f t="shared" ca="1" si="1"/>
        <v>#VALUE!</v>
      </c>
      <c r="D7" t="e">
        <f t="shared" ca="1" si="4"/>
        <v>#VALUE!</v>
      </c>
      <c r="E7" t="e">
        <f t="shared" ca="1" si="0"/>
        <v>#VALUE!</v>
      </c>
      <c r="F7" t="e">
        <f t="shared" ca="1" si="2"/>
        <v>#VALUE!</v>
      </c>
      <c r="G7" t="e">
        <f t="shared" ca="1" si="3"/>
        <v>#VALUE!</v>
      </c>
      <c r="H7" t="e">
        <f ca="1">INDEX($F$4:$F$292,ROWS(F7:$F$292))</f>
        <v>#VALUE!</v>
      </c>
      <c r="M7" t="str">
        <f ca="1">Compare!H10</f>
        <v/>
      </c>
    </row>
    <row r="8" spans="2:19">
      <c r="B8">
        <v>20</v>
      </c>
      <c r="C8" t="e">
        <f t="shared" ca="1" si="1"/>
        <v>#VALUE!</v>
      </c>
      <c r="D8" t="e">
        <f t="shared" ca="1" si="4"/>
        <v>#VALUE!</v>
      </c>
      <c r="E8" t="e">
        <f t="shared" ca="1" si="0"/>
        <v>#VALUE!</v>
      </c>
      <c r="F8" t="e">
        <f t="shared" ca="1" si="2"/>
        <v>#VALUE!</v>
      </c>
      <c r="G8" t="e">
        <f t="shared" ca="1" si="3"/>
        <v>#VALUE!</v>
      </c>
      <c r="H8" t="e">
        <f ca="1">INDEX($F$4:$F$292,ROWS(F8:$F$292))</f>
        <v>#VALUE!</v>
      </c>
      <c r="M8" t="str">
        <f ca="1">Compare!H11</f>
        <v/>
      </c>
    </row>
    <row r="9" spans="2:19">
      <c r="B9">
        <v>25</v>
      </c>
      <c r="C9" t="e">
        <f t="shared" ca="1" si="1"/>
        <v>#VALUE!</v>
      </c>
      <c r="D9" t="e">
        <f t="shared" ca="1" si="4"/>
        <v>#VALUE!</v>
      </c>
      <c r="E9" t="e">
        <f t="shared" ca="1" si="0"/>
        <v>#VALUE!</v>
      </c>
      <c r="F9" t="e">
        <f t="shared" ca="1" si="2"/>
        <v>#VALUE!</v>
      </c>
      <c r="G9" t="e">
        <f t="shared" ca="1" si="3"/>
        <v>#VALUE!</v>
      </c>
      <c r="H9" t="e">
        <f ca="1">INDEX($F$4:$F$292,ROWS(F9:$F$292))</f>
        <v>#VALUE!</v>
      </c>
      <c r="M9" t="str">
        <f ca="1">Compare!H12</f>
        <v/>
      </c>
    </row>
    <row r="10" spans="2:19">
      <c r="B10">
        <v>30</v>
      </c>
      <c r="C10" t="e">
        <f t="shared" ca="1" si="1"/>
        <v>#VALUE!</v>
      </c>
      <c r="D10" t="e">
        <f t="shared" ca="1" si="4"/>
        <v>#VALUE!</v>
      </c>
      <c r="E10" t="e">
        <f t="shared" ca="1" si="0"/>
        <v>#VALUE!</v>
      </c>
      <c r="F10" t="e">
        <f t="shared" ca="1" si="2"/>
        <v>#VALUE!</v>
      </c>
      <c r="G10" t="e">
        <f t="shared" ca="1" si="3"/>
        <v>#VALUE!</v>
      </c>
      <c r="H10" t="e">
        <f ca="1">INDEX($F$4:$F$292,ROWS(F10:$F$292))</f>
        <v>#VALUE!</v>
      </c>
      <c r="M10" t="str">
        <f ca="1">Compare!H13</f>
        <v/>
      </c>
    </row>
    <row r="11" spans="2:19">
      <c r="B11">
        <v>35</v>
      </c>
      <c r="C11" t="e">
        <f t="shared" ca="1" si="1"/>
        <v>#VALUE!</v>
      </c>
      <c r="D11" t="e">
        <f t="shared" ca="1" si="4"/>
        <v>#VALUE!</v>
      </c>
      <c r="E11" t="e">
        <f t="shared" ca="1" si="0"/>
        <v>#VALUE!</v>
      </c>
      <c r="F11" t="e">
        <f t="shared" ca="1" si="2"/>
        <v>#VALUE!</v>
      </c>
      <c r="G11" t="e">
        <f t="shared" ca="1" si="3"/>
        <v>#VALUE!</v>
      </c>
      <c r="H11" t="e">
        <f ca="1">INDEX($F$4:$F$292,ROWS(F11:$F$292))</f>
        <v>#VALUE!</v>
      </c>
      <c r="M11" t="str">
        <f ca="1">Compare!H14</f>
        <v/>
      </c>
      <c r="P11">
        <v>100</v>
      </c>
    </row>
    <row r="12" spans="2:19">
      <c r="B12">
        <v>40</v>
      </c>
      <c r="C12" t="e">
        <f t="shared" ca="1" si="1"/>
        <v>#VALUE!</v>
      </c>
      <c r="D12" t="e">
        <f t="shared" ca="1" si="4"/>
        <v>#VALUE!</v>
      </c>
      <c r="E12" t="e">
        <f t="shared" ca="1" si="0"/>
        <v>#VALUE!</v>
      </c>
      <c r="F12" t="e">
        <f t="shared" ca="1" si="2"/>
        <v>#VALUE!</v>
      </c>
      <c r="G12" t="e">
        <f t="shared" ca="1" si="3"/>
        <v>#VALUE!</v>
      </c>
      <c r="H12" t="e">
        <f ca="1">INDEX($F$4:$F$292,ROWS(F12:$F$292))</f>
        <v>#VALUE!</v>
      </c>
      <c r="M12" t="str">
        <f ca="1">Compare!H15</f>
        <v/>
      </c>
      <c r="P12">
        <v>5128</v>
      </c>
    </row>
    <row r="13" spans="2:19">
      <c r="B13">
        <v>45</v>
      </c>
      <c r="C13" t="e">
        <f t="shared" ca="1" si="1"/>
        <v>#VALUE!</v>
      </c>
      <c r="D13" t="e">
        <f t="shared" ca="1" si="4"/>
        <v>#VALUE!</v>
      </c>
      <c r="E13" t="e">
        <f t="shared" ca="1" si="0"/>
        <v>#VALUE!</v>
      </c>
      <c r="F13" t="e">
        <f t="shared" ca="1" si="2"/>
        <v>#VALUE!</v>
      </c>
      <c r="G13" t="e">
        <f t="shared" ca="1" si="3"/>
        <v>#VALUE!</v>
      </c>
      <c r="H13" t="e">
        <f ca="1">INDEX($F$4:$F$292,ROWS(F13:$F$292))</f>
        <v>#VALUE!</v>
      </c>
      <c r="M13" t="str">
        <f ca="1">Compare!H16</f>
        <v/>
      </c>
      <c r="P13">
        <v>1832</v>
      </c>
    </row>
    <row r="14" spans="2:19">
      <c r="B14">
        <v>50</v>
      </c>
      <c r="C14" t="e">
        <f t="shared" ca="1" si="1"/>
        <v>#VALUE!</v>
      </c>
      <c r="D14" t="e">
        <f t="shared" ca="1" si="4"/>
        <v>#VALUE!</v>
      </c>
      <c r="E14" t="e">
        <f t="shared" ca="1" si="0"/>
        <v>#VALUE!</v>
      </c>
      <c r="F14" t="e">
        <f t="shared" ca="1" si="2"/>
        <v>#VALUE!</v>
      </c>
      <c r="G14" t="e">
        <f t="shared" ca="1" si="3"/>
        <v>#VALUE!</v>
      </c>
      <c r="H14" t="e">
        <f ca="1">INDEX($F$4:$F$292,ROWS(F14:$F$292))</f>
        <v>#VALUE!</v>
      </c>
      <c r="M14" t="str">
        <f ca="1">Compare!H17</f>
        <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INDEX($F$4:$F$292,ROWS(F15:$F$292))</f>
        <v>#VALUE!</v>
      </c>
      <c r="M15" t="str">
        <f ca="1">Compare!H18</f>
        <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INDEX($F$4:$F$292,ROWS(F16:$F$292))</f>
        <v>#VALUE!</v>
      </c>
      <c r="M16" t="str">
        <f ca="1">Compare!H19</f>
        <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INDEX($F$4:$F$292,ROWS(F17:$F$292))</f>
        <v>#VALUE!</v>
      </c>
      <c r="M17" t="str">
        <f ca="1">Compare!H20</f>
        <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INDEX($F$4:$F$292,ROWS(F18:$F$292))</f>
        <v>#VALUE!</v>
      </c>
      <c r="M18" t="str">
        <f ca="1">Compare!H21</f>
        <v/>
      </c>
      <c r="P18">
        <v>24241</v>
      </c>
    </row>
    <row r="19" spans="2:16">
      <c r="B19">
        <v>75</v>
      </c>
      <c r="C19" t="e">
        <f t="shared" ca="1" si="5"/>
        <v>#VALUE!</v>
      </c>
      <c r="D19" t="e">
        <f t="shared" ca="1" si="4"/>
        <v>#VALUE!</v>
      </c>
      <c r="E19" t="e">
        <f t="shared" ca="1" si="0"/>
        <v>#VALUE!</v>
      </c>
      <c r="F19" t="e">
        <f t="shared" ca="1" si="2"/>
        <v>#VALUE!</v>
      </c>
      <c r="G19" t="e">
        <f t="shared" ca="1" si="3"/>
        <v>#VALUE!</v>
      </c>
      <c r="H19" t="e">
        <f ca="1">INDEX($F$4:$F$292,ROWS(F19:$F$292))</f>
        <v>#VALUE!</v>
      </c>
      <c r="M19" t="str">
        <f ca="1">Compare!H22</f>
        <v/>
      </c>
      <c r="P19">
        <v>40723</v>
      </c>
    </row>
    <row r="20" spans="2:16">
      <c r="B20">
        <v>80</v>
      </c>
      <c r="C20" t="e">
        <f t="shared" ca="1" si="5"/>
        <v>#VALUE!</v>
      </c>
      <c r="D20" t="e">
        <f t="shared" ca="1" si="4"/>
        <v>#VALUE!</v>
      </c>
      <c r="E20" t="e">
        <f t="shared" ca="1" si="0"/>
        <v>#VALUE!</v>
      </c>
      <c r="F20" t="e">
        <f t="shared" ca="1" si="2"/>
        <v>#VALUE!</v>
      </c>
      <c r="G20" t="e">
        <f t="shared" ca="1" si="3"/>
        <v>#VALUE!</v>
      </c>
      <c r="H20" t="e">
        <f ca="1">INDEX($F$4:$F$292,ROWS(F20:$F$292))</f>
        <v>#VALUE!</v>
      </c>
      <c r="M20" t="str">
        <f ca="1">Compare!H23</f>
        <v/>
      </c>
      <c r="P20">
        <v>92590</v>
      </c>
    </row>
    <row r="21" spans="2:16">
      <c r="B21">
        <v>85</v>
      </c>
      <c r="C21" t="e">
        <f t="shared" ca="1" si="5"/>
        <v>#VALUE!</v>
      </c>
      <c r="D21" t="e">
        <f t="shared" ca="1" si="4"/>
        <v>#VALUE!</v>
      </c>
      <c r="E21" t="e">
        <f t="shared" ca="1" si="0"/>
        <v>#VALUE!</v>
      </c>
      <c r="F21" t="e">
        <f t="shared" ca="1" si="2"/>
        <v>#VALUE!</v>
      </c>
      <c r="G21" t="e">
        <f t="shared" ca="1" si="3"/>
        <v>#VALUE!</v>
      </c>
      <c r="H21" t="e">
        <f ca="1">INDEX($F$4:$F$292,ROWS(F21:$F$292))</f>
        <v>#VALUE!</v>
      </c>
      <c r="M21" t="str">
        <f ca="1">Compare!H24</f>
        <v/>
      </c>
      <c r="P21">
        <v>9882</v>
      </c>
    </row>
    <row r="22" spans="2:16">
      <c r="B22">
        <v>90</v>
      </c>
      <c r="C22" t="e">
        <f t="shared" ca="1" si="5"/>
        <v>#VALUE!</v>
      </c>
      <c r="D22" t="e">
        <f t="shared" ca="1" si="4"/>
        <v>#VALUE!</v>
      </c>
      <c r="E22" t="e">
        <f t="shared" ca="1" si="0"/>
        <v>#VALUE!</v>
      </c>
      <c r="F22" t="e">
        <f t="shared" ca="1" si="2"/>
        <v>#VALUE!</v>
      </c>
      <c r="G22" t="e">
        <f t="shared" ca="1" si="3"/>
        <v>#VALUE!</v>
      </c>
      <c r="H22" t="e">
        <f ca="1">INDEX($F$4:$F$292,ROWS(F22:$F$292))</f>
        <v>#VALUE!</v>
      </c>
      <c r="M22" t="str">
        <f ca="1">Compare!H25</f>
        <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INDEX($F$4:$F$292,ROWS(F23:$F$292))</f>
        <v>#VALUE!</v>
      </c>
      <c r="M23" t="str">
        <f ca="1">Compare!H26</f>
        <v/>
      </c>
    </row>
    <row r="24" spans="2:16">
      <c r="B24">
        <v>100</v>
      </c>
      <c r="C24" t="e">
        <f t="shared" ca="1" si="5"/>
        <v>#VALUE!</v>
      </c>
      <c r="D24" t="e">
        <f t="shared" ca="1" si="4"/>
        <v>#VALUE!</v>
      </c>
      <c r="E24" t="e">
        <f t="shared" ca="1" si="0"/>
        <v>#VALUE!</v>
      </c>
      <c r="F24" t="e">
        <f t="shared" ca="1" si="2"/>
        <v>#VALUE!</v>
      </c>
      <c r="G24" t="e">
        <f t="shared" ca="1" si="3"/>
        <v>#VALUE!</v>
      </c>
      <c r="H24" t="e">
        <f ca="1">INDEX($F$4:$F$292,ROWS(F24:$F$292))</f>
        <v>#VALUE!</v>
      </c>
      <c r="M24" t="str">
        <f ca="1">Compare!H27</f>
        <v/>
      </c>
    </row>
    <row r="25" spans="2:16">
      <c r="B25">
        <v>105</v>
      </c>
      <c r="C25" t="e">
        <f t="shared" ca="1" si="5"/>
        <v>#VALUE!</v>
      </c>
      <c r="D25" t="e">
        <f t="shared" ca="1" si="4"/>
        <v>#VALUE!</v>
      </c>
      <c r="E25" t="e">
        <f t="shared" ca="1" si="0"/>
        <v>#VALUE!</v>
      </c>
      <c r="F25" t="e">
        <f t="shared" ca="1" si="2"/>
        <v>#VALUE!</v>
      </c>
      <c r="G25" t="e">
        <f t="shared" ca="1" si="3"/>
        <v>#VALUE!</v>
      </c>
      <c r="H25" t="e">
        <f ca="1">INDEX($F$4:$F$292,ROWS(F25:$F$292))</f>
        <v>#VALUE!</v>
      </c>
      <c r="M25" t="str">
        <f ca="1">Compare!H28</f>
        <v/>
      </c>
    </row>
    <row r="26" spans="2:16">
      <c r="B26">
        <v>110</v>
      </c>
      <c r="C26" t="e">
        <f t="shared" ca="1" si="5"/>
        <v>#VALUE!</v>
      </c>
      <c r="D26" t="e">
        <f t="shared" ca="1" si="4"/>
        <v>#VALUE!</v>
      </c>
      <c r="E26" t="e">
        <f t="shared" ca="1" si="0"/>
        <v>#VALUE!</v>
      </c>
      <c r="F26" t="e">
        <f t="shared" ca="1" si="2"/>
        <v>#VALUE!</v>
      </c>
      <c r="G26" t="e">
        <f t="shared" ca="1" si="3"/>
        <v>#VALUE!</v>
      </c>
      <c r="H26" t="e">
        <f ca="1">INDEX($F$4:$F$292,ROWS(F26:$F$292))</f>
        <v>#VALUE!</v>
      </c>
      <c r="M26" t="str">
        <f ca="1">Compare!H29</f>
        <v/>
      </c>
    </row>
    <row r="27" spans="2:16">
      <c r="B27">
        <v>115</v>
      </c>
      <c r="C27" t="e">
        <f t="shared" ca="1" si="5"/>
        <v>#VALUE!</v>
      </c>
      <c r="D27" t="e">
        <f t="shared" ca="1" si="4"/>
        <v>#VALUE!</v>
      </c>
      <c r="E27" t="e">
        <f t="shared" ca="1" si="0"/>
        <v>#VALUE!</v>
      </c>
      <c r="F27" t="e">
        <f t="shared" ca="1" si="2"/>
        <v>#VALUE!</v>
      </c>
      <c r="G27" t="e">
        <f t="shared" ca="1" si="3"/>
        <v>#VALUE!</v>
      </c>
      <c r="H27" t="e">
        <f ca="1">INDEX($F$4:$F$292,ROWS(F27:$F$292))</f>
        <v>#VALUE!</v>
      </c>
    </row>
    <row r="28" spans="2:16">
      <c r="B28">
        <v>120</v>
      </c>
      <c r="C28" t="e">
        <f t="shared" ca="1" si="5"/>
        <v>#VALUE!</v>
      </c>
      <c r="D28" t="e">
        <f t="shared" ca="1" si="4"/>
        <v>#VALUE!</v>
      </c>
      <c r="E28" t="e">
        <f t="shared" ca="1" si="0"/>
        <v>#VALUE!</v>
      </c>
      <c r="F28" t="e">
        <f t="shared" ca="1" si="2"/>
        <v>#VALUE!</v>
      </c>
      <c r="G28" t="e">
        <f t="shared" ca="1" si="3"/>
        <v>#VALUE!</v>
      </c>
      <c r="H28" t="e">
        <f ca="1">INDEX($F$4:$F$292,ROWS(F28:$F$292))</f>
        <v>#VALUE!</v>
      </c>
    </row>
    <row r="29" spans="2:16">
      <c r="B29">
        <v>125</v>
      </c>
      <c r="C29" t="e">
        <f ca="1">$M$5/12</f>
        <v>#VALUE!</v>
      </c>
      <c r="D29" t="e">
        <f t="shared" ca="1" si="4"/>
        <v>#VALUE!</v>
      </c>
      <c r="E29" t="e">
        <f t="shared" ca="1" si="0"/>
        <v>#VALUE!</v>
      </c>
      <c r="F29" t="e">
        <f t="shared" ca="1" si="2"/>
        <v>#VALUE!</v>
      </c>
      <c r="G29" t="e">
        <f t="shared" ca="1" si="3"/>
        <v>#VALUE!</v>
      </c>
      <c r="H29" t="e">
        <f ca="1">INDEX($F$4:$F$292,ROWS(F29:$F$292))</f>
        <v>#VALUE!</v>
      </c>
    </row>
    <row r="30" spans="2:16">
      <c r="B30">
        <v>130</v>
      </c>
      <c r="C30" t="e">
        <f t="shared" ref="C30:C40" ca="1" si="6">$M$5/12</f>
        <v>#VALUE!</v>
      </c>
      <c r="D30" t="e">
        <f t="shared" ca="1" si="4"/>
        <v>#VALUE!</v>
      </c>
      <c r="E30" t="e">
        <f t="shared" ca="1" si="0"/>
        <v>#VALUE!</v>
      </c>
      <c r="F30" t="e">
        <f t="shared" ca="1" si="2"/>
        <v>#VALUE!</v>
      </c>
      <c r="G30" t="e">
        <f t="shared" ca="1" si="3"/>
        <v>#VALUE!</v>
      </c>
      <c r="H30" t="e">
        <f ca="1">INDEX($F$4:$F$292,ROWS(F30:$F$292))</f>
        <v>#VALUE!</v>
      </c>
    </row>
    <row r="31" spans="2:16">
      <c r="B31">
        <v>135</v>
      </c>
      <c r="C31" t="e">
        <f t="shared" ca="1" si="6"/>
        <v>#VALUE!</v>
      </c>
      <c r="D31" t="e">
        <f t="shared" ca="1" si="4"/>
        <v>#VALUE!</v>
      </c>
      <c r="E31" t="e">
        <f t="shared" ca="1" si="0"/>
        <v>#VALUE!</v>
      </c>
      <c r="F31" t="e">
        <f t="shared" ca="1" si="2"/>
        <v>#VALUE!</v>
      </c>
      <c r="G31" t="e">
        <f t="shared" ca="1" si="3"/>
        <v>#VALUE!</v>
      </c>
      <c r="H31" t="e">
        <f ca="1">INDEX($F$4:$F$292,ROWS(F31:$F$292))</f>
        <v>#VALUE!</v>
      </c>
    </row>
    <row r="32" spans="2:16">
      <c r="B32">
        <v>140</v>
      </c>
      <c r="C32" t="e">
        <f t="shared" ca="1" si="6"/>
        <v>#VALUE!</v>
      </c>
      <c r="D32" t="e">
        <f t="shared" ca="1" si="4"/>
        <v>#VALUE!</v>
      </c>
      <c r="E32" t="e">
        <f t="shared" ca="1" si="0"/>
        <v>#VALUE!</v>
      </c>
      <c r="F32" t="e">
        <f t="shared" ca="1" si="2"/>
        <v>#VALUE!</v>
      </c>
      <c r="G32" t="e">
        <f t="shared" ca="1" si="3"/>
        <v>#VALUE!</v>
      </c>
      <c r="H32" t="e">
        <f ca="1">INDEX($F$4:$F$292,ROWS(F32:$F$292))</f>
        <v>#VALUE!</v>
      </c>
    </row>
    <row r="33" spans="2:8">
      <c r="B33">
        <v>145</v>
      </c>
      <c r="C33" t="e">
        <f t="shared" ca="1" si="6"/>
        <v>#VALUE!</v>
      </c>
      <c r="D33" t="e">
        <f t="shared" ca="1" si="4"/>
        <v>#VALUE!</v>
      </c>
      <c r="E33" t="e">
        <f t="shared" ca="1" si="0"/>
        <v>#VALUE!</v>
      </c>
      <c r="F33" t="e">
        <f t="shared" ca="1" si="2"/>
        <v>#VALUE!</v>
      </c>
      <c r="G33" t="e">
        <f t="shared" ca="1" si="3"/>
        <v>#VALUE!</v>
      </c>
      <c r="H33" t="e">
        <f ca="1">INDEX($F$4:$F$292,ROWS(F33:$F$292))</f>
        <v>#VALUE!</v>
      </c>
    </row>
    <row r="34" spans="2:8">
      <c r="B34">
        <v>150</v>
      </c>
      <c r="C34" t="e">
        <f t="shared" ca="1" si="6"/>
        <v>#VALUE!</v>
      </c>
      <c r="D34" t="e">
        <f t="shared" ca="1" si="4"/>
        <v>#VALUE!</v>
      </c>
      <c r="E34" t="e">
        <f t="shared" ca="1" si="0"/>
        <v>#VALUE!</v>
      </c>
      <c r="F34" t="e">
        <f t="shared" ca="1" si="2"/>
        <v>#VALUE!</v>
      </c>
      <c r="G34" t="e">
        <f t="shared" ca="1" si="3"/>
        <v>#VALUE!</v>
      </c>
      <c r="H34" t="e">
        <f ca="1">INDEX($F$4:$F$292,ROWS(F34:$F$292))</f>
        <v>#VALUE!</v>
      </c>
    </row>
    <row r="35" spans="2:8">
      <c r="B35">
        <v>155</v>
      </c>
      <c r="C35" t="e">
        <f t="shared" ca="1" si="6"/>
        <v>#VALUE!</v>
      </c>
      <c r="D35" t="e">
        <f t="shared" ca="1" si="4"/>
        <v>#VALUE!</v>
      </c>
      <c r="E35" t="e">
        <f t="shared" ca="1" si="0"/>
        <v>#VALUE!</v>
      </c>
      <c r="F35" t="e">
        <f t="shared" ca="1" si="2"/>
        <v>#VALUE!</v>
      </c>
      <c r="G35" t="e">
        <f t="shared" ca="1" si="3"/>
        <v>#VALUE!</v>
      </c>
      <c r="H35" t="e">
        <f ca="1">INDEX($F$4:$F$292,ROWS(F35:$F$292))</f>
        <v>#VALUE!</v>
      </c>
    </row>
    <row r="36" spans="2:8">
      <c r="B36">
        <v>160</v>
      </c>
      <c r="C36" t="e">
        <f t="shared" ca="1" si="6"/>
        <v>#VALUE!</v>
      </c>
      <c r="D36" t="e">
        <f t="shared" ca="1" si="4"/>
        <v>#VALUE!</v>
      </c>
      <c r="E36" t="e">
        <f t="shared" ca="1" si="0"/>
        <v>#VALUE!</v>
      </c>
      <c r="F36" t="e">
        <f t="shared" ca="1" si="2"/>
        <v>#VALUE!</v>
      </c>
      <c r="G36" t="e">
        <f t="shared" ca="1" si="3"/>
        <v>#VALUE!</v>
      </c>
      <c r="H36" t="e">
        <f ca="1">INDEX($F$4:$F$292,ROWS(F36:$F$292))</f>
        <v>#VALUE!</v>
      </c>
    </row>
    <row r="37" spans="2:8">
      <c r="B37">
        <v>165</v>
      </c>
      <c r="C37" t="e">
        <f t="shared" ca="1" si="6"/>
        <v>#VALUE!</v>
      </c>
      <c r="D37" t="e">
        <f t="shared" ca="1" si="4"/>
        <v>#VALUE!</v>
      </c>
      <c r="E37" t="e">
        <f t="shared" ca="1" si="0"/>
        <v>#VALUE!</v>
      </c>
      <c r="F37" t="e">
        <f t="shared" ca="1" si="2"/>
        <v>#VALUE!</v>
      </c>
      <c r="G37" t="e">
        <f t="shared" ca="1" si="3"/>
        <v>#VALUE!</v>
      </c>
      <c r="H37" t="e">
        <f ca="1">INDEX($F$4:$F$292,ROWS(F37:$F$292))</f>
        <v>#VALUE!</v>
      </c>
    </row>
    <row r="38" spans="2:8">
      <c r="B38">
        <v>170</v>
      </c>
      <c r="C38" t="e">
        <f t="shared" ca="1" si="6"/>
        <v>#VALUE!</v>
      </c>
      <c r="D38" t="e">
        <f t="shared" ca="1" si="4"/>
        <v>#VALUE!</v>
      </c>
      <c r="E38" t="e">
        <f t="shared" ca="1" si="0"/>
        <v>#VALUE!</v>
      </c>
      <c r="F38" t="e">
        <f t="shared" ca="1" si="2"/>
        <v>#VALUE!</v>
      </c>
      <c r="G38" t="e">
        <f t="shared" ca="1" si="3"/>
        <v>#VALUE!</v>
      </c>
      <c r="H38" t="e">
        <f ca="1">INDEX($F$4:$F$292,ROWS(F38:$F$292))</f>
        <v>#VALUE!</v>
      </c>
    </row>
    <row r="39" spans="2:8">
      <c r="B39">
        <v>175</v>
      </c>
      <c r="C39" t="e">
        <f t="shared" ca="1" si="6"/>
        <v>#VALUE!</v>
      </c>
      <c r="D39" t="e">
        <f t="shared" ca="1" si="4"/>
        <v>#VALUE!</v>
      </c>
      <c r="E39" t="e">
        <f t="shared" ca="1" si="0"/>
        <v>#VALUE!</v>
      </c>
      <c r="F39" t="e">
        <f t="shared" ca="1" si="2"/>
        <v>#VALUE!</v>
      </c>
      <c r="G39" t="e">
        <f t="shared" ca="1" si="3"/>
        <v>#VALUE!</v>
      </c>
      <c r="H39" t="e">
        <f ca="1">INDEX($F$4:$F$292,ROWS(F39:$F$292))</f>
        <v>#VALUE!</v>
      </c>
    </row>
    <row r="40" spans="2:8">
      <c r="B40">
        <v>180</v>
      </c>
      <c r="C40" t="e">
        <f t="shared" ca="1" si="6"/>
        <v>#VALUE!</v>
      </c>
      <c r="D40" t="e">
        <f t="shared" ca="1" si="4"/>
        <v>#VALUE!</v>
      </c>
      <c r="E40" t="e">
        <f t="shared" ca="1" si="0"/>
        <v>#VALUE!</v>
      </c>
      <c r="F40" t="e">
        <f t="shared" ca="1" si="2"/>
        <v>#VALUE!</v>
      </c>
      <c r="G40" t="e">
        <f t="shared" ca="1" si="3"/>
        <v>#VALUE!</v>
      </c>
      <c r="H40" t="e">
        <f ca="1">INDEX($F$4:$F$292,ROWS(F40:$F$292))</f>
        <v>#VALUE!</v>
      </c>
    </row>
    <row r="41" spans="2:8">
      <c r="B41">
        <v>185</v>
      </c>
      <c r="C41" t="e">
        <f ca="1">$M$6/12</f>
        <v>#VALUE!</v>
      </c>
      <c r="D41" t="e">
        <f t="shared" ca="1" si="4"/>
        <v>#VALUE!</v>
      </c>
      <c r="E41" t="e">
        <f t="shared" ca="1" si="0"/>
        <v>#VALUE!</v>
      </c>
      <c r="F41" t="e">
        <f t="shared" ca="1" si="2"/>
        <v>#VALUE!</v>
      </c>
      <c r="G41" t="e">
        <f t="shared" ca="1" si="3"/>
        <v>#VALUE!</v>
      </c>
      <c r="H41" t="e">
        <f ca="1">INDEX($F$4:$F$292,ROWS(F41:$F$292))</f>
        <v>#VALUE!</v>
      </c>
    </row>
    <row r="42" spans="2:8">
      <c r="B42">
        <v>190</v>
      </c>
      <c r="C42" t="e">
        <f t="shared" ref="C42:C52" ca="1" si="7">$M$6/12</f>
        <v>#VALUE!</v>
      </c>
      <c r="D42" t="e">
        <f t="shared" ca="1" si="4"/>
        <v>#VALUE!</v>
      </c>
      <c r="E42" t="e">
        <f t="shared" ca="1" si="0"/>
        <v>#VALUE!</v>
      </c>
      <c r="F42" t="e">
        <f t="shared" ca="1" si="2"/>
        <v>#VALUE!</v>
      </c>
      <c r="G42" t="e">
        <f t="shared" ca="1" si="3"/>
        <v>#VALUE!</v>
      </c>
      <c r="H42" t="e">
        <f ca="1">INDEX($F$4:$F$292,ROWS(F42:$F$292))</f>
        <v>#VALUE!</v>
      </c>
    </row>
    <row r="43" spans="2:8">
      <c r="B43">
        <v>195</v>
      </c>
      <c r="C43" t="e">
        <f t="shared" ca="1" si="7"/>
        <v>#VALUE!</v>
      </c>
      <c r="D43" t="e">
        <f t="shared" ca="1" si="4"/>
        <v>#VALUE!</v>
      </c>
      <c r="E43" t="e">
        <f t="shared" ca="1" si="0"/>
        <v>#VALUE!</v>
      </c>
      <c r="F43" t="e">
        <f t="shared" ca="1" si="2"/>
        <v>#VALUE!</v>
      </c>
      <c r="G43" t="e">
        <f t="shared" ca="1" si="3"/>
        <v>#VALUE!</v>
      </c>
      <c r="H43" t="e">
        <f ca="1">INDEX($F$4:$F$292,ROWS(F43:$F$292))</f>
        <v>#VALUE!</v>
      </c>
    </row>
    <row r="44" spans="2:8">
      <c r="B44">
        <v>200</v>
      </c>
      <c r="C44" t="e">
        <f t="shared" ca="1" si="7"/>
        <v>#VALUE!</v>
      </c>
      <c r="D44" t="e">
        <f t="shared" ca="1" si="4"/>
        <v>#VALUE!</v>
      </c>
      <c r="E44" t="e">
        <f t="shared" ca="1" si="0"/>
        <v>#VALUE!</v>
      </c>
      <c r="F44" t="e">
        <f t="shared" ca="1" si="2"/>
        <v>#VALUE!</v>
      </c>
      <c r="G44" t="e">
        <f t="shared" ca="1" si="3"/>
        <v>#VALUE!</v>
      </c>
      <c r="H44" t="e">
        <f ca="1">INDEX($F$4:$F$292,ROWS(F44:$F$292))</f>
        <v>#VALUE!</v>
      </c>
    </row>
    <row r="45" spans="2:8">
      <c r="B45">
        <v>205</v>
      </c>
      <c r="C45" t="e">
        <f t="shared" ca="1" si="7"/>
        <v>#VALUE!</v>
      </c>
      <c r="D45" t="e">
        <f t="shared" ca="1" si="4"/>
        <v>#VALUE!</v>
      </c>
      <c r="E45" t="e">
        <f t="shared" ca="1" si="0"/>
        <v>#VALUE!</v>
      </c>
      <c r="F45" t="e">
        <f t="shared" ca="1" si="2"/>
        <v>#VALUE!</v>
      </c>
      <c r="G45" t="e">
        <f t="shared" ca="1" si="3"/>
        <v>#VALUE!</v>
      </c>
      <c r="H45" t="e">
        <f ca="1">INDEX($F$4:$F$292,ROWS(F45:$F$292))</f>
        <v>#VALUE!</v>
      </c>
    </row>
    <row r="46" spans="2:8">
      <c r="B46">
        <v>210</v>
      </c>
      <c r="C46" t="e">
        <f t="shared" ca="1" si="7"/>
        <v>#VALUE!</v>
      </c>
      <c r="D46" t="e">
        <f t="shared" ca="1" si="4"/>
        <v>#VALUE!</v>
      </c>
      <c r="E46" t="e">
        <f t="shared" ca="1" si="0"/>
        <v>#VALUE!</v>
      </c>
      <c r="F46" t="e">
        <f t="shared" ca="1" si="2"/>
        <v>#VALUE!</v>
      </c>
      <c r="G46" t="e">
        <f t="shared" ca="1" si="3"/>
        <v>#VALUE!</v>
      </c>
      <c r="H46" t="e">
        <f ca="1">INDEX($F$4:$F$292,ROWS(F46:$F$292))</f>
        <v>#VALUE!</v>
      </c>
    </row>
    <row r="47" spans="2:8">
      <c r="B47">
        <v>215</v>
      </c>
      <c r="C47" t="e">
        <f t="shared" ca="1" si="7"/>
        <v>#VALUE!</v>
      </c>
      <c r="D47" t="e">
        <f t="shared" ca="1" si="4"/>
        <v>#VALUE!</v>
      </c>
      <c r="E47" t="e">
        <f t="shared" ca="1" si="0"/>
        <v>#VALUE!</v>
      </c>
      <c r="F47" t="e">
        <f t="shared" ca="1" si="2"/>
        <v>#VALUE!</v>
      </c>
      <c r="G47" t="e">
        <f t="shared" ca="1" si="3"/>
        <v>#VALUE!</v>
      </c>
      <c r="H47" t="e">
        <f ca="1">INDEX($F$4:$F$292,ROWS(F47:$F$292))</f>
        <v>#VALUE!</v>
      </c>
    </row>
    <row r="48" spans="2:8">
      <c r="B48">
        <v>220</v>
      </c>
      <c r="C48" t="e">
        <f t="shared" ca="1" si="7"/>
        <v>#VALUE!</v>
      </c>
      <c r="D48" t="e">
        <f t="shared" ca="1" si="4"/>
        <v>#VALUE!</v>
      </c>
      <c r="E48" t="e">
        <f t="shared" ca="1" si="0"/>
        <v>#VALUE!</v>
      </c>
      <c r="F48" t="e">
        <f t="shared" ca="1" si="2"/>
        <v>#VALUE!</v>
      </c>
      <c r="G48" t="e">
        <f t="shared" ca="1" si="3"/>
        <v>#VALUE!</v>
      </c>
      <c r="H48" t="e">
        <f ca="1">INDEX($F$4:$F$292,ROWS(F48:$F$292))</f>
        <v>#VALUE!</v>
      </c>
    </row>
    <row r="49" spans="2:8">
      <c r="B49">
        <v>225</v>
      </c>
      <c r="C49" t="e">
        <f t="shared" ca="1" si="7"/>
        <v>#VALUE!</v>
      </c>
      <c r="D49" t="e">
        <f t="shared" ca="1" si="4"/>
        <v>#VALUE!</v>
      </c>
      <c r="E49" t="e">
        <f t="shared" ca="1" si="0"/>
        <v>#VALUE!</v>
      </c>
      <c r="F49" t="e">
        <f t="shared" ca="1" si="2"/>
        <v>#VALUE!</v>
      </c>
      <c r="G49" t="e">
        <f t="shared" ca="1" si="3"/>
        <v>#VALUE!</v>
      </c>
      <c r="H49" t="e">
        <f ca="1">INDEX($F$4:$F$292,ROWS(F49:$F$292))</f>
        <v>#VALUE!</v>
      </c>
    </row>
    <row r="50" spans="2:8">
      <c r="B50">
        <v>230</v>
      </c>
      <c r="C50" t="e">
        <f t="shared" ca="1" si="7"/>
        <v>#VALUE!</v>
      </c>
      <c r="D50" t="e">
        <f t="shared" ca="1" si="4"/>
        <v>#VALUE!</v>
      </c>
      <c r="E50" t="e">
        <f t="shared" ca="1" si="0"/>
        <v>#VALUE!</v>
      </c>
      <c r="F50" t="e">
        <f t="shared" ca="1" si="2"/>
        <v>#VALUE!</v>
      </c>
      <c r="G50" t="e">
        <f t="shared" ca="1" si="3"/>
        <v>#VALUE!</v>
      </c>
      <c r="H50" t="e">
        <f ca="1">INDEX($F$4:$F$292,ROWS(F50:$F$292))</f>
        <v>#VALUE!</v>
      </c>
    </row>
    <row r="51" spans="2:8">
      <c r="B51">
        <v>235</v>
      </c>
      <c r="C51" t="e">
        <f t="shared" ca="1" si="7"/>
        <v>#VALUE!</v>
      </c>
      <c r="D51" t="e">
        <f t="shared" ca="1" si="4"/>
        <v>#VALUE!</v>
      </c>
      <c r="E51" t="e">
        <f t="shared" ca="1" si="0"/>
        <v>#VALUE!</v>
      </c>
      <c r="F51" t="e">
        <f t="shared" ca="1" si="2"/>
        <v>#VALUE!</v>
      </c>
      <c r="G51" t="e">
        <f t="shared" ca="1" si="3"/>
        <v>#VALUE!</v>
      </c>
      <c r="H51" t="e">
        <f ca="1">INDEX($F$4:$F$292,ROWS(F51:$F$292))</f>
        <v>#VALUE!</v>
      </c>
    </row>
    <row r="52" spans="2:8">
      <c r="B52">
        <v>240</v>
      </c>
      <c r="C52" t="e">
        <f t="shared" ca="1" si="7"/>
        <v>#VALUE!</v>
      </c>
      <c r="D52" t="e">
        <f t="shared" ca="1" si="4"/>
        <v>#VALUE!</v>
      </c>
      <c r="E52" t="e">
        <f t="shared" ca="1" si="0"/>
        <v>#VALUE!</v>
      </c>
      <c r="F52" t="e">
        <f t="shared" ca="1" si="2"/>
        <v>#VALUE!</v>
      </c>
      <c r="G52" t="e">
        <f t="shared" ca="1" si="3"/>
        <v>#VALUE!</v>
      </c>
      <c r="H52" t="e">
        <f ca="1">INDEX($F$4:$F$292,ROWS(F52:$F$292))</f>
        <v>#VALUE!</v>
      </c>
    </row>
    <row r="53" spans="2:8">
      <c r="B53">
        <v>245</v>
      </c>
      <c r="C53" t="e">
        <f ca="1">$M$7/12</f>
        <v>#VALUE!</v>
      </c>
      <c r="D53" t="e">
        <f t="shared" ca="1" si="4"/>
        <v>#VALUE!</v>
      </c>
      <c r="E53" t="e">
        <f t="shared" ca="1" si="0"/>
        <v>#VALUE!</v>
      </c>
      <c r="F53" t="e">
        <f t="shared" ca="1" si="2"/>
        <v>#VALUE!</v>
      </c>
      <c r="G53" t="e">
        <f t="shared" ca="1" si="3"/>
        <v>#VALUE!</v>
      </c>
      <c r="H53" t="e">
        <f ca="1">INDEX($F$4:$F$292,ROWS(F53:$F$292))</f>
        <v>#VALUE!</v>
      </c>
    </row>
    <row r="54" spans="2:8">
      <c r="B54">
        <v>250</v>
      </c>
      <c r="C54" t="e">
        <f t="shared" ref="C54:C64" ca="1" si="8">$M$7/12</f>
        <v>#VALUE!</v>
      </c>
      <c r="D54" t="e">
        <f t="shared" ca="1" si="4"/>
        <v>#VALUE!</v>
      </c>
      <c r="E54" t="e">
        <f t="shared" ca="1" si="0"/>
        <v>#VALUE!</v>
      </c>
      <c r="F54" t="e">
        <f t="shared" ca="1" si="2"/>
        <v>#VALUE!</v>
      </c>
      <c r="G54" t="e">
        <f t="shared" ca="1" si="3"/>
        <v>#VALUE!</v>
      </c>
      <c r="H54" t="e">
        <f ca="1">INDEX($F$4:$F$292,ROWS(F54:$F$292))</f>
        <v>#VALUE!</v>
      </c>
    </row>
    <row r="55" spans="2:8">
      <c r="B55">
        <v>255</v>
      </c>
      <c r="C55" t="e">
        <f t="shared" ca="1" si="8"/>
        <v>#VALUE!</v>
      </c>
      <c r="D55" t="e">
        <f t="shared" ca="1" si="4"/>
        <v>#VALUE!</v>
      </c>
      <c r="E55" t="e">
        <f t="shared" ca="1" si="0"/>
        <v>#VALUE!</v>
      </c>
      <c r="F55" t="e">
        <f t="shared" ca="1" si="2"/>
        <v>#VALUE!</v>
      </c>
      <c r="G55" t="e">
        <f t="shared" ca="1" si="3"/>
        <v>#VALUE!</v>
      </c>
      <c r="H55" t="e">
        <f ca="1">INDEX($F$4:$F$292,ROWS(F55:$F$292))</f>
        <v>#VALUE!</v>
      </c>
    </row>
    <row r="56" spans="2:8">
      <c r="B56">
        <v>260</v>
      </c>
      <c r="C56" t="e">
        <f t="shared" ca="1" si="8"/>
        <v>#VALUE!</v>
      </c>
      <c r="D56" t="e">
        <f t="shared" ca="1" si="4"/>
        <v>#VALUE!</v>
      </c>
      <c r="E56" t="e">
        <f t="shared" ca="1" si="0"/>
        <v>#VALUE!</v>
      </c>
      <c r="F56" t="e">
        <f t="shared" ca="1" si="2"/>
        <v>#VALUE!</v>
      </c>
      <c r="G56" t="e">
        <f t="shared" ca="1" si="3"/>
        <v>#VALUE!</v>
      </c>
      <c r="H56" t="e">
        <f ca="1">INDEX($F$4:$F$292,ROWS(F56:$F$292))</f>
        <v>#VALUE!</v>
      </c>
    </row>
    <row r="57" spans="2:8">
      <c r="B57">
        <v>265</v>
      </c>
      <c r="C57" t="e">
        <f t="shared" ca="1" si="8"/>
        <v>#VALUE!</v>
      </c>
      <c r="D57" t="e">
        <f t="shared" ca="1" si="4"/>
        <v>#VALUE!</v>
      </c>
      <c r="E57" t="e">
        <f t="shared" ca="1" si="0"/>
        <v>#VALUE!</v>
      </c>
      <c r="F57" t="e">
        <f t="shared" ca="1" si="2"/>
        <v>#VALUE!</v>
      </c>
      <c r="G57" t="e">
        <f t="shared" ca="1" si="3"/>
        <v>#VALUE!</v>
      </c>
      <c r="H57" t="e">
        <f ca="1">INDEX($F$4:$F$292,ROWS(F57:$F$292))</f>
        <v>#VALUE!</v>
      </c>
    </row>
    <row r="58" spans="2:8">
      <c r="B58">
        <v>270</v>
      </c>
      <c r="C58" t="e">
        <f t="shared" ca="1" si="8"/>
        <v>#VALUE!</v>
      </c>
      <c r="D58" t="e">
        <f t="shared" ca="1" si="4"/>
        <v>#VALUE!</v>
      </c>
      <c r="E58" t="e">
        <f t="shared" ca="1" si="0"/>
        <v>#VALUE!</v>
      </c>
      <c r="F58" t="e">
        <f t="shared" ca="1" si="2"/>
        <v>#VALUE!</v>
      </c>
      <c r="G58" t="e">
        <f t="shared" ca="1" si="3"/>
        <v>#VALUE!</v>
      </c>
      <c r="H58" t="e">
        <f ca="1">INDEX($F$4:$F$292,ROWS(F58:$F$292))</f>
        <v>#VALUE!</v>
      </c>
    </row>
    <row r="59" spans="2:8">
      <c r="B59">
        <v>275</v>
      </c>
      <c r="C59" t="e">
        <f t="shared" ca="1" si="8"/>
        <v>#VALUE!</v>
      </c>
      <c r="D59" t="e">
        <f t="shared" ca="1" si="4"/>
        <v>#VALUE!</v>
      </c>
      <c r="E59" t="e">
        <f t="shared" ca="1" si="0"/>
        <v>#VALUE!</v>
      </c>
      <c r="F59" t="e">
        <f t="shared" ca="1" si="2"/>
        <v>#VALUE!</v>
      </c>
      <c r="G59" t="e">
        <f t="shared" ca="1" si="3"/>
        <v>#VALUE!</v>
      </c>
      <c r="H59" t="e">
        <f ca="1">INDEX($F$4:$F$292,ROWS(F59:$F$292))</f>
        <v>#VALUE!</v>
      </c>
    </row>
    <row r="60" spans="2:8">
      <c r="B60">
        <v>280</v>
      </c>
      <c r="C60" t="e">
        <f t="shared" ca="1" si="8"/>
        <v>#VALUE!</v>
      </c>
      <c r="D60" t="e">
        <f t="shared" ca="1" si="4"/>
        <v>#VALUE!</v>
      </c>
      <c r="E60" t="e">
        <f t="shared" ca="1" si="0"/>
        <v>#VALUE!</v>
      </c>
      <c r="F60" t="e">
        <f t="shared" ca="1" si="2"/>
        <v>#VALUE!</v>
      </c>
      <c r="G60" t="e">
        <f t="shared" ca="1" si="3"/>
        <v>#VALUE!</v>
      </c>
      <c r="H60" t="e">
        <f ca="1">INDEX($F$4:$F$292,ROWS(F60:$F$292))</f>
        <v>#VALUE!</v>
      </c>
    </row>
    <row r="61" spans="2:8">
      <c r="B61">
        <v>285</v>
      </c>
      <c r="C61" t="e">
        <f t="shared" ca="1" si="8"/>
        <v>#VALUE!</v>
      </c>
      <c r="D61" t="e">
        <f t="shared" ca="1" si="4"/>
        <v>#VALUE!</v>
      </c>
      <c r="E61" t="e">
        <f t="shared" ca="1" si="0"/>
        <v>#VALUE!</v>
      </c>
      <c r="F61" t="e">
        <f t="shared" ca="1" si="2"/>
        <v>#VALUE!</v>
      </c>
      <c r="G61" t="e">
        <f t="shared" ca="1" si="3"/>
        <v>#VALUE!</v>
      </c>
      <c r="H61" t="e">
        <f ca="1">INDEX($F$4:$F$292,ROWS(F61:$F$292))</f>
        <v>#VALUE!</v>
      </c>
    </row>
    <row r="62" spans="2:8">
      <c r="B62">
        <v>290</v>
      </c>
      <c r="C62" t="e">
        <f t="shared" ca="1" si="8"/>
        <v>#VALUE!</v>
      </c>
      <c r="D62" t="e">
        <f t="shared" ca="1" si="4"/>
        <v>#VALUE!</v>
      </c>
      <c r="E62" t="e">
        <f t="shared" ca="1" si="0"/>
        <v>#VALUE!</v>
      </c>
      <c r="F62" t="e">
        <f t="shared" ca="1" si="2"/>
        <v>#VALUE!</v>
      </c>
      <c r="G62" t="e">
        <f t="shared" ca="1" si="3"/>
        <v>#VALUE!</v>
      </c>
      <c r="H62" t="e">
        <f ca="1">INDEX($F$4:$F$292,ROWS(F62:$F$292))</f>
        <v>#VALUE!</v>
      </c>
    </row>
    <row r="63" spans="2:8">
      <c r="B63">
        <v>295</v>
      </c>
      <c r="C63" t="e">
        <f t="shared" ca="1" si="8"/>
        <v>#VALUE!</v>
      </c>
      <c r="D63" t="e">
        <f t="shared" ca="1" si="4"/>
        <v>#VALUE!</v>
      </c>
      <c r="E63" t="e">
        <f t="shared" ca="1" si="0"/>
        <v>#VALUE!</v>
      </c>
      <c r="F63" t="e">
        <f t="shared" ca="1" si="2"/>
        <v>#VALUE!</v>
      </c>
      <c r="G63" t="e">
        <f t="shared" ca="1" si="3"/>
        <v>#VALUE!</v>
      </c>
      <c r="H63" t="e">
        <f ca="1">INDEX($F$4:$F$292,ROWS(F63:$F$292))</f>
        <v>#VALUE!</v>
      </c>
    </row>
    <row r="64" spans="2:8">
      <c r="B64">
        <v>300</v>
      </c>
      <c r="C64" t="e">
        <f t="shared" ca="1" si="8"/>
        <v>#VALUE!</v>
      </c>
      <c r="D64" t="e">
        <f t="shared" ca="1" si="4"/>
        <v>#VALUE!</v>
      </c>
      <c r="E64" t="e">
        <f t="shared" ca="1" si="0"/>
        <v>#VALUE!</v>
      </c>
      <c r="F64" t="e">
        <f t="shared" ca="1" si="2"/>
        <v>#VALUE!</v>
      </c>
      <c r="G64" t="e">
        <f t="shared" ca="1" si="3"/>
        <v>#VALUE!</v>
      </c>
      <c r="H64" t="e">
        <f ca="1">INDEX($F$4:$F$292,ROWS(F64:$F$292))</f>
        <v>#VALUE!</v>
      </c>
    </row>
    <row r="65" spans="2:8">
      <c r="B65">
        <v>305</v>
      </c>
      <c r="C65" t="e">
        <f ca="1">$M$8/12</f>
        <v>#VALUE!</v>
      </c>
      <c r="D65" t="e">
        <f t="shared" ca="1" si="4"/>
        <v>#VALUE!</v>
      </c>
      <c r="E65" t="e">
        <f t="shared" ca="1" si="0"/>
        <v>#VALUE!</v>
      </c>
      <c r="F65" t="e">
        <f t="shared" ca="1" si="2"/>
        <v>#VALUE!</v>
      </c>
      <c r="G65" t="e">
        <f t="shared" ca="1" si="3"/>
        <v>#VALUE!</v>
      </c>
      <c r="H65" t="e">
        <f ca="1">INDEX($F$4:$F$292,ROWS(F65:$F$292))</f>
        <v>#VALUE!</v>
      </c>
    </row>
    <row r="66" spans="2:8">
      <c r="B66">
        <v>310</v>
      </c>
      <c r="C66" t="e">
        <f t="shared" ref="C66:C76" ca="1" si="9">$M$8/12</f>
        <v>#VALUE!</v>
      </c>
      <c r="D66" t="e">
        <f t="shared" ca="1" si="4"/>
        <v>#VALUE!</v>
      </c>
      <c r="E66" t="e">
        <f t="shared" ca="1" si="0"/>
        <v>#VALUE!</v>
      </c>
      <c r="F66" t="e">
        <f t="shared" ca="1" si="2"/>
        <v>#VALUE!</v>
      </c>
      <c r="G66" t="e">
        <f t="shared" ca="1" si="3"/>
        <v>#VALUE!</v>
      </c>
      <c r="H66" t="e">
        <f ca="1">INDEX($F$4:$F$292,ROWS(F66:$F$292))</f>
        <v>#VALUE!</v>
      </c>
    </row>
    <row r="67" spans="2:8">
      <c r="B67">
        <v>315</v>
      </c>
      <c r="C67" t="e">
        <f t="shared" ca="1" si="9"/>
        <v>#VALUE!</v>
      </c>
      <c r="D67" t="e">
        <f t="shared" ca="1" si="4"/>
        <v>#VALUE!</v>
      </c>
      <c r="E67" t="e">
        <f t="shared" ca="1" si="0"/>
        <v>#VALUE!</v>
      </c>
      <c r="F67" t="e">
        <f t="shared" ca="1" si="2"/>
        <v>#VALUE!</v>
      </c>
      <c r="G67" t="e">
        <f t="shared" ca="1" si="3"/>
        <v>#VALUE!</v>
      </c>
      <c r="H67" t="e">
        <f ca="1">INDEX($F$4:$F$292,ROWS(F67:$F$292))</f>
        <v>#VALUE!</v>
      </c>
    </row>
    <row r="68" spans="2:8">
      <c r="B68">
        <v>320</v>
      </c>
      <c r="C68" t="e">
        <f t="shared" ca="1" si="9"/>
        <v>#VALUE!</v>
      </c>
      <c r="D68" t="e">
        <f t="shared" ca="1" si="4"/>
        <v>#VALUE!</v>
      </c>
      <c r="E68" t="e">
        <f t="shared" ref="E68:E131" ca="1" si="10">C68-F68</f>
        <v>#VALUE!</v>
      </c>
      <c r="F68" t="e">
        <f t="shared" ca="1" si="2"/>
        <v>#VALUE!</v>
      </c>
      <c r="G68" t="e">
        <f t="shared" ca="1" si="3"/>
        <v>#VALUE!</v>
      </c>
      <c r="H68" t="e">
        <f ca="1">INDEX($F$4:$F$292,ROWS(F68:$F$292))</f>
        <v>#VALUE!</v>
      </c>
    </row>
    <row r="69" spans="2:8">
      <c r="B69">
        <v>325</v>
      </c>
      <c r="C69" t="e">
        <f t="shared" ca="1" si="9"/>
        <v>#VALUE!</v>
      </c>
      <c r="D69" t="e">
        <f t="shared" ca="1" si="4"/>
        <v>#VALUE!</v>
      </c>
      <c r="E69" t="e">
        <f t="shared" ca="1" si="10"/>
        <v>#VALUE!</v>
      </c>
      <c r="F69" t="e">
        <f t="shared" ref="F69:F132" ca="1" si="11">G69-G68</f>
        <v>#VALUE!</v>
      </c>
      <c r="G69" t="e">
        <f t="shared" ref="G69:G132" ca="1" si="12">IF(D69&lt;$J$1,0,(D69-0.2*$G$2)^2/(D69+0.8*$G$2))</f>
        <v>#VALUE!</v>
      </c>
      <c r="H69" t="e">
        <f ca="1">INDEX($F$4:$F$292,ROWS(F69:$F$292))</f>
        <v>#VALUE!</v>
      </c>
    </row>
    <row r="70" spans="2:8">
      <c r="B70">
        <v>330</v>
      </c>
      <c r="C70" t="e">
        <f t="shared" ca="1" si="9"/>
        <v>#VALUE!</v>
      </c>
      <c r="D70" t="e">
        <f t="shared" ref="D70:D133" ca="1" si="13">C70+D69</f>
        <v>#VALUE!</v>
      </c>
      <c r="E70" t="e">
        <f t="shared" ca="1" si="10"/>
        <v>#VALUE!</v>
      </c>
      <c r="F70" t="e">
        <f t="shared" ca="1" si="11"/>
        <v>#VALUE!</v>
      </c>
      <c r="G70" t="e">
        <f t="shared" ca="1" si="12"/>
        <v>#VALUE!</v>
      </c>
      <c r="H70" t="e">
        <f ca="1">INDEX($F$4:$F$292,ROWS(F70:$F$292))</f>
        <v>#VALUE!</v>
      </c>
    </row>
    <row r="71" spans="2:8">
      <c r="B71">
        <v>335</v>
      </c>
      <c r="C71" t="e">
        <f t="shared" ca="1" si="9"/>
        <v>#VALUE!</v>
      </c>
      <c r="D71" t="e">
        <f t="shared" ca="1" si="13"/>
        <v>#VALUE!</v>
      </c>
      <c r="E71" t="e">
        <f t="shared" ca="1" si="10"/>
        <v>#VALUE!</v>
      </c>
      <c r="F71" t="e">
        <f t="shared" ca="1" si="11"/>
        <v>#VALUE!</v>
      </c>
      <c r="G71" t="e">
        <f t="shared" ca="1" si="12"/>
        <v>#VALUE!</v>
      </c>
      <c r="H71" t="e">
        <f ca="1">INDEX($F$4:$F$292,ROWS(F71:$F$292))</f>
        <v>#VALUE!</v>
      </c>
    </row>
    <row r="72" spans="2:8">
      <c r="B72">
        <v>340</v>
      </c>
      <c r="C72" t="e">
        <f t="shared" ca="1" si="9"/>
        <v>#VALUE!</v>
      </c>
      <c r="D72" t="e">
        <f t="shared" ca="1" si="13"/>
        <v>#VALUE!</v>
      </c>
      <c r="E72" t="e">
        <f t="shared" ca="1" si="10"/>
        <v>#VALUE!</v>
      </c>
      <c r="F72" t="e">
        <f t="shared" ca="1" si="11"/>
        <v>#VALUE!</v>
      </c>
      <c r="G72" t="e">
        <f t="shared" ca="1" si="12"/>
        <v>#VALUE!</v>
      </c>
      <c r="H72" t="e">
        <f ca="1">INDEX($F$4:$F$292,ROWS(F72:$F$292))</f>
        <v>#VALUE!</v>
      </c>
    </row>
    <row r="73" spans="2:8">
      <c r="B73">
        <v>345</v>
      </c>
      <c r="C73" t="e">
        <f t="shared" ca="1" si="9"/>
        <v>#VALUE!</v>
      </c>
      <c r="D73" t="e">
        <f t="shared" ca="1" si="13"/>
        <v>#VALUE!</v>
      </c>
      <c r="E73" t="e">
        <f t="shared" ca="1" si="10"/>
        <v>#VALUE!</v>
      </c>
      <c r="F73" t="e">
        <f t="shared" ca="1" si="11"/>
        <v>#VALUE!</v>
      </c>
      <c r="G73" t="e">
        <f t="shared" ca="1" si="12"/>
        <v>#VALUE!</v>
      </c>
      <c r="H73" t="e">
        <f ca="1">INDEX($F$4:$F$292,ROWS(F73:$F$292))</f>
        <v>#VALUE!</v>
      </c>
    </row>
    <row r="74" spans="2:8">
      <c r="B74">
        <v>350</v>
      </c>
      <c r="C74" t="e">
        <f t="shared" ca="1" si="9"/>
        <v>#VALUE!</v>
      </c>
      <c r="D74" t="e">
        <f t="shared" ca="1" si="13"/>
        <v>#VALUE!</v>
      </c>
      <c r="E74" t="e">
        <f t="shared" ca="1" si="10"/>
        <v>#VALUE!</v>
      </c>
      <c r="F74" t="e">
        <f t="shared" ca="1" si="11"/>
        <v>#VALUE!</v>
      </c>
      <c r="G74" t="e">
        <f t="shared" ca="1" si="12"/>
        <v>#VALUE!</v>
      </c>
      <c r="H74" t="e">
        <f ca="1">INDEX($F$4:$F$292,ROWS(F74:$F$292))</f>
        <v>#VALUE!</v>
      </c>
    </row>
    <row r="75" spans="2:8">
      <c r="B75">
        <v>355</v>
      </c>
      <c r="C75" t="e">
        <f t="shared" ca="1" si="9"/>
        <v>#VALUE!</v>
      </c>
      <c r="D75" t="e">
        <f t="shared" ca="1" si="13"/>
        <v>#VALUE!</v>
      </c>
      <c r="E75" t="e">
        <f t="shared" ca="1" si="10"/>
        <v>#VALUE!</v>
      </c>
      <c r="F75" t="e">
        <f t="shared" ca="1" si="11"/>
        <v>#VALUE!</v>
      </c>
      <c r="G75" t="e">
        <f t="shared" ca="1" si="12"/>
        <v>#VALUE!</v>
      </c>
      <c r="H75" t="e">
        <f ca="1">INDEX($F$4:$F$292,ROWS(F75:$F$292))</f>
        <v>#VALUE!</v>
      </c>
    </row>
    <row r="76" spans="2:8">
      <c r="B76">
        <v>360</v>
      </c>
      <c r="C76" t="e">
        <f t="shared" ca="1" si="9"/>
        <v>#VALUE!</v>
      </c>
      <c r="D76" t="e">
        <f t="shared" ca="1" si="13"/>
        <v>#VALUE!</v>
      </c>
      <c r="E76" t="e">
        <f t="shared" ca="1" si="10"/>
        <v>#VALUE!</v>
      </c>
      <c r="F76" t="e">
        <f t="shared" ca="1" si="11"/>
        <v>#VALUE!</v>
      </c>
      <c r="G76" t="e">
        <f t="shared" ca="1" si="12"/>
        <v>#VALUE!</v>
      </c>
      <c r="H76" t="e">
        <f ca="1">INDEX($F$4:$F$292,ROWS(F76:$F$292))</f>
        <v>#VALUE!</v>
      </c>
    </row>
    <row r="77" spans="2:8">
      <c r="B77">
        <v>365</v>
      </c>
      <c r="C77" t="e">
        <f ca="1">$M$9/12</f>
        <v>#VALUE!</v>
      </c>
      <c r="D77" t="e">
        <f t="shared" ca="1" si="13"/>
        <v>#VALUE!</v>
      </c>
      <c r="E77" t="e">
        <f t="shared" ca="1" si="10"/>
        <v>#VALUE!</v>
      </c>
      <c r="F77" t="e">
        <f t="shared" ca="1" si="11"/>
        <v>#VALUE!</v>
      </c>
      <c r="G77" t="e">
        <f t="shared" ca="1" si="12"/>
        <v>#VALUE!</v>
      </c>
      <c r="H77" t="e">
        <f ca="1">INDEX($F$4:$F$292,ROWS(F77:$F$292))</f>
        <v>#VALUE!</v>
      </c>
    </row>
    <row r="78" spans="2:8">
      <c r="B78">
        <v>370</v>
      </c>
      <c r="C78" t="e">
        <f t="shared" ref="C78:C88" ca="1" si="14">$M$9/12</f>
        <v>#VALUE!</v>
      </c>
      <c r="D78" t="e">
        <f t="shared" ca="1" si="13"/>
        <v>#VALUE!</v>
      </c>
      <c r="E78" t="e">
        <f t="shared" ca="1" si="10"/>
        <v>#VALUE!</v>
      </c>
      <c r="F78" t="e">
        <f t="shared" ca="1" si="11"/>
        <v>#VALUE!</v>
      </c>
      <c r="G78" t="e">
        <f t="shared" ca="1" si="12"/>
        <v>#VALUE!</v>
      </c>
      <c r="H78" t="e">
        <f ca="1">INDEX($F$4:$F$292,ROWS(F78:$F$292))</f>
        <v>#VALUE!</v>
      </c>
    </row>
    <row r="79" spans="2:8">
      <c r="B79">
        <v>375</v>
      </c>
      <c r="C79" t="e">
        <f t="shared" ca="1" si="14"/>
        <v>#VALUE!</v>
      </c>
      <c r="D79" t="e">
        <f t="shared" ca="1" si="13"/>
        <v>#VALUE!</v>
      </c>
      <c r="E79" t="e">
        <f t="shared" ca="1" si="10"/>
        <v>#VALUE!</v>
      </c>
      <c r="F79" t="e">
        <f t="shared" ca="1" si="11"/>
        <v>#VALUE!</v>
      </c>
      <c r="G79" t="e">
        <f t="shared" ca="1" si="12"/>
        <v>#VALUE!</v>
      </c>
      <c r="H79" t="e">
        <f ca="1">INDEX($F$4:$F$292,ROWS(F79:$F$292))</f>
        <v>#VALUE!</v>
      </c>
    </row>
    <row r="80" spans="2:8">
      <c r="B80">
        <v>380</v>
      </c>
      <c r="C80" t="e">
        <f t="shared" ca="1" si="14"/>
        <v>#VALUE!</v>
      </c>
      <c r="D80" t="e">
        <f t="shared" ca="1" si="13"/>
        <v>#VALUE!</v>
      </c>
      <c r="E80" t="e">
        <f t="shared" ca="1" si="10"/>
        <v>#VALUE!</v>
      </c>
      <c r="F80" t="e">
        <f t="shared" ca="1" si="11"/>
        <v>#VALUE!</v>
      </c>
      <c r="G80" t="e">
        <f t="shared" ca="1" si="12"/>
        <v>#VALUE!</v>
      </c>
      <c r="H80" t="e">
        <f ca="1">INDEX($F$4:$F$292,ROWS(F80:$F$292))</f>
        <v>#VALUE!</v>
      </c>
    </row>
    <row r="81" spans="2:8">
      <c r="B81">
        <v>385</v>
      </c>
      <c r="C81" t="e">
        <f t="shared" ca="1" si="14"/>
        <v>#VALUE!</v>
      </c>
      <c r="D81" t="e">
        <f t="shared" ca="1" si="13"/>
        <v>#VALUE!</v>
      </c>
      <c r="E81" t="e">
        <f t="shared" ca="1" si="10"/>
        <v>#VALUE!</v>
      </c>
      <c r="F81" t="e">
        <f t="shared" ca="1" si="11"/>
        <v>#VALUE!</v>
      </c>
      <c r="G81" t="e">
        <f t="shared" ca="1" si="12"/>
        <v>#VALUE!</v>
      </c>
      <c r="H81" t="e">
        <f ca="1">INDEX($F$4:$F$292,ROWS(F81:$F$292))</f>
        <v>#VALUE!</v>
      </c>
    </row>
    <row r="82" spans="2:8">
      <c r="B82">
        <v>390</v>
      </c>
      <c r="C82" t="e">
        <f t="shared" ca="1" si="14"/>
        <v>#VALUE!</v>
      </c>
      <c r="D82" t="e">
        <f t="shared" ca="1" si="13"/>
        <v>#VALUE!</v>
      </c>
      <c r="E82" t="e">
        <f t="shared" ca="1" si="10"/>
        <v>#VALUE!</v>
      </c>
      <c r="F82" t="e">
        <f t="shared" ca="1" si="11"/>
        <v>#VALUE!</v>
      </c>
      <c r="G82" t="e">
        <f t="shared" ca="1" si="12"/>
        <v>#VALUE!</v>
      </c>
      <c r="H82" t="e">
        <f ca="1">INDEX($F$4:$F$292,ROWS(F82:$F$292))</f>
        <v>#VALUE!</v>
      </c>
    </row>
    <row r="83" spans="2:8">
      <c r="B83">
        <v>395</v>
      </c>
      <c r="C83" t="e">
        <f t="shared" ca="1" si="14"/>
        <v>#VALUE!</v>
      </c>
      <c r="D83" t="e">
        <f t="shared" ca="1" si="13"/>
        <v>#VALUE!</v>
      </c>
      <c r="E83" t="e">
        <f t="shared" ca="1" si="10"/>
        <v>#VALUE!</v>
      </c>
      <c r="F83" t="e">
        <f t="shared" ca="1" si="11"/>
        <v>#VALUE!</v>
      </c>
      <c r="G83" t="e">
        <f t="shared" ca="1" si="12"/>
        <v>#VALUE!</v>
      </c>
      <c r="H83" t="e">
        <f ca="1">INDEX($F$4:$F$292,ROWS(F83:$F$292))</f>
        <v>#VALUE!</v>
      </c>
    </row>
    <row r="84" spans="2:8">
      <c r="B84">
        <v>400</v>
      </c>
      <c r="C84" t="e">
        <f t="shared" ca="1" si="14"/>
        <v>#VALUE!</v>
      </c>
      <c r="D84" t="e">
        <f t="shared" ca="1" si="13"/>
        <v>#VALUE!</v>
      </c>
      <c r="E84" t="e">
        <f t="shared" ca="1" si="10"/>
        <v>#VALUE!</v>
      </c>
      <c r="F84" t="e">
        <f t="shared" ca="1" si="11"/>
        <v>#VALUE!</v>
      </c>
      <c r="G84" t="e">
        <f t="shared" ca="1" si="12"/>
        <v>#VALUE!</v>
      </c>
      <c r="H84" t="e">
        <f ca="1">INDEX($F$4:$F$292,ROWS(F84:$F$292))</f>
        <v>#VALUE!</v>
      </c>
    </row>
    <row r="85" spans="2:8">
      <c r="B85">
        <v>405</v>
      </c>
      <c r="C85" t="e">
        <f t="shared" ca="1" si="14"/>
        <v>#VALUE!</v>
      </c>
      <c r="D85" t="e">
        <f t="shared" ca="1" si="13"/>
        <v>#VALUE!</v>
      </c>
      <c r="E85" t="e">
        <f t="shared" ca="1" si="10"/>
        <v>#VALUE!</v>
      </c>
      <c r="F85" t="e">
        <f t="shared" ca="1" si="11"/>
        <v>#VALUE!</v>
      </c>
      <c r="G85" t="e">
        <f t="shared" ca="1" si="12"/>
        <v>#VALUE!</v>
      </c>
      <c r="H85" t="e">
        <f ca="1">INDEX($F$4:$F$292,ROWS(F85:$F$292))</f>
        <v>#VALUE!</v>
      </c>
    </row>
    <row r="86" spans="2:8">
      <c r="B86">
        <v>410</v>
      </c>
      <c r="C86" t="e">
        <f t="shared" ca="1" si="14"/>
        <v>#VALUE!</v>
      </c>
      <c r="D86" t="e">
        <f t="shared" ca="1" si="13"/>
        <v>#VALUE!</v>
      </c>
      <c r="E86" t="e">
        <f t="shared" ca="1" si="10"/>
        <v>#VALUE!</v>
      </c>
      <c r="F86" t="e">
        <f t="shared" ca="1" si="11"/>
        <v>#VALUE!</v>
      </c>
      <c r="G86" t="e">
        <f t="shared" ca="1" si="12"/>
        <v>#VALUE!</v>
      </c>
      <c r="H86" t="e">
        <f ca="1">INDEX($F$4:$F$292,ROWS(F86:$F$292))</f>
        <v>#VALUE!</v>
      </c>
    </row>
    <row r="87" spans="2:8">
      <c r="B87">
        <v>415</v>
      </c>
      <c r="C87" t="e">
        <f t="shared" ca="1" si="14"/>
        <v>#VALUE!</v>
      </c>
      <c r="D87" t="e">
        <f t="shared" ca="1" si="13"/>
        <v>#VALUE!</v>
      </c>
      <c r="E87" t="e">
        <f t="shared" ca="1" si="10"/>
        <v>#VALUE!</v>
      </c>
      <c r="F87" t="e">
        <f t="shared" ca="1" si="11"/>
        <v>#VALUE!</v>
      </c>
      <c r="G87" t="e">
        <f t="shared" ca="1" si="12"/>
        <v>#VALUE!</v>
      </c>
      <c r="H87" t="e">
        <f ca="1">INDEX($F$4:$F$292,ROWS(F87:$F$292))</f>
        <v>#VALUE!</v>
      </c>
    </row>
    <row r="88" spans="2:8">
      <c r="B88">
        <v>420</v>
      </c>
      <c r="C88" t="e">
        <f t="shared" ca="1" si="14"/>
        <v>#VALUE!</v>
      </c>
      <c r="D88" t="e">
        <f t="shared" ca="1" si="13"/>
        <v>#VALUE!</v>
      </c>
      <c r="E88" t="e">
        <f t="shared" ca="1" si="10"/>
        <v>#VALUE!</v>
      </c>
      <c r="F88" t="e">
        <f t="shared" ca="1" si="11"/>
        <v>#VALUE!</v>
      </c>
      <c r="G88" t="e">
        <f t="shared" ca="1" si="12"/>
        <v>#VALUE!</v>
      </c>
      <c r="H88" t="e">
        <f ca="1">INDEX($F$4:$F$292,ROWS(F88:$F$292))</f>
        <v>#VALUE!</v>
      </c>
    </row>
    <row r="89" spans="2:8">
      <c r="B89">
        <v>425</v>
      </c>
      <c r="C89" t="e">
        <f ca="1">$M$10/12</f>
        <v>#VALUE!</v>
      </c>
      <c r="D89" t="e">
        <f t="shared" ca="1" si="13"/>
        <v>#VALUE!</v>
      </c>
      <c r="E89" t="e">
        <f t="shared" ca="1" si="10"/>
        <v>#VALUE!</v>
      </c>
      <c r="F89" t="e">
        <f t="shared" ca="1" si="11"/>
        <v>#VALUE!</v>
      </c>
      <c r="G89" t="e">
        <f t="shared" ca="1" si="12"/>
        <v>#VALUE!</v>
      </c>
      <c r="H89" t="e">
        <f ca="1">INDEX($F$4:$F$292,ROWS(F89:$F$292))</f>
        <v>#VALUE!</v>
      </c>
    </row>
    <row r="90" spans="2:8">
      <c r="B90">
        <v>430</v>
      </c>
      <c r="C90" t="e">
        <f t="shared" ref="C90:C100" ca="1" si="15">$M$10/12</f>
        <v>#VALUE!</v>
      </c>
      <c r="D90" t="e">
        <f t="shared" ca="1" si="13"/>
        <v>#VALUE!</v>
      </c>
      <c r="E90" t="e">
        <f t="shared" ca="1" si="10"/>
        <v>#VALUE!</v>
      </c>
      <c r="F90" t="e">
        <f t="shared" ca="1" si="11"/>
        <v>#VALUE!</v>
      </c>
      <c r="G90" t="e">
        <f t="shared" ca="1" si="12"/>
        <v>#VALUE!</v>
      </c>
      <c r="H90" t="e">
        <f ca="1">INDEX($F$4:$F$292,ROWS(F90:$F$292))</f>
        <v>#VALUE!</v>
      </c>
    </row>
    <row r="91" spans="2:8">
      <c r="B91">
        <v>435</v>
      </c>
      <c r="C91" t="e">
        <f t="shared" ca="1" si="15"/>
        <v>#VALUE!</v>
      </c>
      <c r="D91" t="e">
        <f t="shared" ca="1" si="13"/>
        <v>#VALUE!</v>
      </c>
      <c r="E91" t="e">
        <f t="shared" ca="1" si="10"/>
        <v>#VALUE!</v>
      </c>
      <c r="F91" t="e">
        <f t="shared" ca="1" si="11"/>
        <v>#VALUE!</v>
      </c>
      <c r="G91" t="e">
        <f t="shared" ca="1" si="12"/>
        <v>#VALUE!</v>
      </c>
      <c r="H91" t="e">
        <f ca="1">INDEX($F$4:$F$292,ROWS(F91:$F$292))</f>
        <v>#VALUE!</v>
      </c>
    </row>
    <row r="92" spans="2:8">
      <c r="B92">
        <v>440</v>
      </c>
      <c r="C92" t="e">
        <f t="shared" ca="1" si="15"/>
        <v>#VALUE!</v>
      </c>
      <c r="D92" t="e">
        <f t="shared" ca="1" si="13"/>
        <v>#VALUE!</v>
      </c>
      <c r="E92" t="e">
        <f t="shared" ca="1" si="10"/>
        <v>#VALUE!</v>
      </c>
      <c r="F92" t="e">
        <f t="shared" ca="1" si="11"/>
        <v>#VALUE!</v>
      </c>
      <c r="G92" t="e">
        <f t="shared" ca="1" si="12"/>
        <v>#VALUE!</v>
      </c>
      <c r="H92" t="e">
        <f ca="1">INDEX($F$4:$F$292,ROWS(F92:$F$292))</f>
        <v>#VALUE!</v>
      </c>
    </row>
    <row r="93" spans="2:8">
      <c r="B93">
        <v>445</v>
      </c>
      <c r="C93" t="e">
        <f t="shared" ca="1" si="15"/>
        <v>#VALUE!</v>
      </c>
      <c r="D93" t="e">
        <f t="shared" ca="1" si="13"/>
        <v>#VALUE!</v>
      </c>
      <c r="E93" t="e">
        <f t="shared" ca="1" si="10"/>
        <v>#VALUE!</v>
      </c>
      <c r="F93" t="e">
        <f t="shared" ca="1" si="11"/>
        <v>#VALUE!</v>
      </c>
      <c r="G93" t="e">
        <f t="shared" ca="1" si="12"/>
        <v>#VALUE!</v>
      </c>
      <c r="H93" t="e">
        <f ca="1">INDEX($F$4:$F$292,ROWS(F93:$F$292))</f>
        <v>#VALUE!</v>
      </c>
    </row>
    <row r="94" spans="2:8">
      <c r="B94">
        <v>450</v>
      </c>
      <c r="C94" t="e">
        <f t="shared" ca="1" si="15"/>
        <v>#VALUE!</v>
      </c>
      <c r="D94" t="e">
        <f t="shared" ca="1" si="13"/>
        <v>#VALUE!</v>
      </c>
      <c r="E94" t="e">
        <f t="shared" ca="1" si="10"/>
        <v>#VALUE!</v>
      </c>
      <c r="F94" t="e">
        <f t="shared" ca="1" si="11"/>
        <v>#VALUE!</v>
      </c>
      <c r="G94" t="e">
        <f t="shared" ca="1" si="12"/>
        <v>#VALUE!</v>
      </c>
      <c r="H94" t="e">
        <f ca="1">INDEX($F$4:$F$292,ROWS(F94:$F$292))</f>
        <v>#VALUE!</v>
      </c>
    </row>
    <row r="95" spans="2:8">
      <c r="B95">
        <v>455</v>
      </c>
      <c r="C95" t="e">
        <f t="shared" ca="1" si="15"/>
        <v>#VALUE!</v>
      </c>
      <c r="D95" t="e">
        <f t="shared" ca="1" si="13"/>
        <v>#VALUE!</v>
      </c>
      <c r="E95" t="e">
        <f t="shared" ca="1" si="10"/>
        <v>#VALUE!</v>
      </c>
      <c r="F95" t="e">
        <f t="shared" ca="1" si="11"/>
        <v>#VALUE!</v>
      </c>
      <c r="G95" t="e">
        <f t="shared" ca="1" si="12"/>
        <v>#VALUE!</v>
      </c>
      <c r="H95" t="e">
        <f ca="1">INDEX($F$4:$F$292,ROWS(F95:$F$292))</f>
        <v>#VALUE!</v>
      </c>
    </row>
    <row r="96" spans="2:8">
      <c r="B96">
        <v>460</v>
      </c>
      <c r="C96" t="e">
        <f t="shared" ca="1" si="15"/>
        <v>#VALUE!</v>
      </c>
      <c r="D96" t="e">
        <f t="shared" ca="1" si="13"/>
        <v>#VALUE!</v>
      </c>
      <c r="E96" t="e">
        <f t="shared" ca="1" si="10"/>
        <v>#VALUE!</v>
      </c>
      <c r="F96" t="e">
        <f t="shared" ca="1" si="11"/>
        <v>#VALUE!</v>
      </c>
      <c r="G96" t="e">
        <f t="shared" ca="1" si="12"/>
        <v>#VALUE!</v>
      </c>
      <c r="H96" t="e">
        <f ca="1">INDEX($F$4:$F$292,ROWS(F96:$F$292))</f>
        <v>#VALUE!</v>
      </c>
    </row>
    <row r="97" spans="2:8">
      <c r="B97">
        <v>465</v>
      </c>
      <c r="C97" t="e">
        <f t="shared" ca="1" si="15"/>
        <v>#VALUE!</v>
      </c>
      <c r="D97" t="e">
        <f t="shared" ca="1" si="13"/>
        <v>#VALUE!</v>
      </c>
      <c r="E97" t="e">
        <f t="shared" ca="1" si="10"/>
        <v>#VALUE!</v>
      </c>
      <c r="F97" t="e">
        <f t="shared" ca="1" si="11"/>
        <v>#VALUE!</v>
      </c>
      <c r="G97" t="e">
        <f t="shared" ca="1" si="12"/>
        <v>#VALUE!</v>
      </c>
      <c r="H97" t="e">
        <f ca="1">INDEX($F$4:$F$292,ROWS(F97:$F$292))</f>
        <v>#VALUE!</v>
      </c>
    </row>
    <row r="98" spans="2:8">
      <c r="B98">
        <v>470</v>
      </c>
      <c r="C98" t="e">
        <f t="shared" ca="1" si="15"/>
        <v>#VALUE!</v>
      </c>
      <c r="D98" t="e">
        <f t="shared" ca="1" si="13"/>
        <v>#VALUE!</v>
      </c>
      <c r="E98" t="e">
        <f t="shared" ca="1" si="10"/>
        <v>#VALUE!</v>
      </c>
      <c r="F98" t="e">
        <f t="shared" ca="1" si="11"/>
        <v>#VALUE!</v>
      </c>
      <c r="G98" t="e">
        <f t="shared" ca="1" si="12"/>
        <v>#VALUE!</v>
      </c>
      <c r="H98" t="e">
        <f ca="1">INDEX($F$4:$F$292,ROWS(F98:$F$292))</f>
        <v>#VALUE!</v>
      </c>
    </row>
    <row r="99" spans="2:8">
      <c r="B99">
        <v>475</v>
      </c>
      <c r="C99" t="e">
        <f t="shared" ca="1" si="15"/>
        <v>#VALUE!</v>
      </c>
      <c r="D99" t="e">
        <f t="shared" ca="1" si="13"/>
        <v>#VALUE!</v>
      </c>
      <c r="E99" t="e">
        <f t="shared" ca="1" si="10"/>
        <v>#VALUE!</v>
      </c>
      <c r="F99" t="e">
        <f t="shared" ca="1" si="11"/>
        <v>#VALUE!</v>
      </c>
      <c r="G99" t="e">
        <f t="shared" ca="1" si="12"/>
        <v>#VALUE!</v>
      </c>
      <c r="H99" t="e">
        <f ca="1">INDEX($F$4:$F$292,ROWS(F99:$F$292))</f>
        <v>#VALUE!</v>
      </c>
    </row>
    <row r="100" spans="2:8">
      <c r="B100">
        <v>480</v>
      </c>
      <c r="C100" t="e">
        <f t="shared" ca="1" si="15"/>
        <v>#VALUE!</v>
      </c>
      <c r="D100" t="e">
        <f t="shared" ca="1" si="13"/>
        <v>#VALUE!</v>
      </c>
      <c r="E100" t="e">
        <f t="shared" ca="1" si="10"/>
        <v>#VALUE!</v>
      </c>
      <c r="F100" t="e">
        <f t="shared" ca="1" si="11"/>
        <v>#VALUE!</v>
      </c>
      <c r="G100" t="e">
        <f t="shared" ca="1" si="12"/>
        <v>#VALUE!</v>
      </c>
      <c r="H100" t="e">
        <f ca="1">INDEX($F$4:$F$292,ROWS(F100:$F$292))</f>
        <v>#VALUE!</v>
      </c>
    </row>
    <row r="101" spans="2:8">
      <c r="B101">
        <v>485</v>
      </c>
      <c r="C101" t="e">
        <f ca="1">$M$11/12</f>
        <v>#VALUE!</v>
      </c>
      <c r="D101" t="e">
        <f t="shared" ca="1" si="13"/>
        <v>#VALUE!</v>
      </c>
      <c r="E101" t="e">
        <f t="shared" ca="1" si="10"/>
        <v>#VALUE!</v>
      </c>
      <c r="F101" t="e">
        <f t="shared" ca="1" si="11"/>
        <v>#VALUE!</v>
      </c>
      <c r="G101" t="e">
        <f t="shared" ca="1" si="12"/>
        <v>#VALUE!</v>
      </c>
      <c r="H101" t="e">
        <f ca="1">INDEX($F$4:$F$292,ROWS(F101:$F$292))</f>
        <v>#VALUE!</v>
      </c>
    </row>
    <row r="102" spans="2:8">
      <c r="B102">
        <v>490</v>
      </c>
      <c r="C102" t="e">
        <f t="shared" ref="C102:C112" ca="1" si="16">$M$11/12</f>
        <v>#VALUE!</v>
      </c>
      <c r="D102" t="e">
        <f t="shared" ca="1" si="13"/>
        <v>#VALUE!</v>
      </c>
      <c r="E102" t="e">
        <f t="shared" ca="1" si="10"/>
        <v>#VALUE!</v>
      </c>
      <c r="F102" t="e">
        <f t="shared" ca="1" si="11"/>
        <v>#VALUE!</v>
      </c>
      <c r="G102" t="e">
        <f t="shared" ca="1" si="12"/>
        <v>#VALUE!</v>
      </c>
      <c r="H102" t="e">
        <f ca="1">INDEX($F$4:$F$292,ROWS(F102:$F$292))</f>
        <v>#VALUE!</v>
      </c>
    </row>
    <row r="103" spans="2:8">
      <c r="B103">
        <v>495</v>
      </c>
      <c r="C103" t="e">
        <f t="shared" ca="1" si="16"/>
        <v>#VALUE!</v>
      </c>
      <c r="D103" t="e">
        <f t="shared" ca="1" si="13"/>
        <v>#VALUE!</v>
      </c>
      <c r="E103" t="e">
        <f t="shared" ca="1" si="10"/>
        <v>#VALUE!</v>
      </c>
      <c r="F103" t="e">
        <f t="shared" ca="1" si="11"/>
        <v>#VALUE!</v>
      </c>
      <c r="G103" t="e">
        <f t="shared" ca="1" si="12"/>
        <v>#VALUE!</v>
      </c>
      <c r="H103" t="e">
        <f ca="1">INDEX($F$4:$F$292,ROWS(F103:$F$292))</f>
        <v>#VALUE!</v>
      </c>
    </row>
    <row r="104" spans="2:8">
      <c r="B104">
        <v>500</v>
      </c>
      <c r="C104" t="e">
        <f t="shared" ca="1" si="16"/>
        <v>#VALUE!</v>
      </c>
      <c r="D104" t="e">
        <f t="shared" ca="1" si="13"/>
        <v>#VALUE!</v>
      </c>
      <c r="E104" t="e">
        <f t="shared" ca="1" si="10"/>
        <v>#VALUE!</v>
      </c>
      <c r="F104" t="e">
        <f t="shared" ca="1" si="11"/>
        <v>#VALUE!</v>
      </c>
      <c r="G104" t="e">
        <f t="shared" ca="1" si="12"/>
        <v>#VALUE!</v>
      </c>
      <c r="H104" t="e">
        <f ca="1">INDEX($F$4:$F$292,ROWS(F104:$F$292))</f>
        <v>#VALUE!</v>
      </c>
    </row>
    <row r="105" spans="2:8">
      <c r="B105">
        <v>505</v>
      </c>
      <c r="C105" t="e">
        <f t="shared" ca="1" si="16"/>
        <v>#VALUE!</v>
      </c>
      <c r="D105" t="e">
        <f t="shared" ca="1" si="13"/>
        <v>#VALUE!</v>
      </c>
      <c r="E105" t="e">
        <f t="shared" ca="1" si="10"/>
        <v>#VALUE!</v>
      </c>
      <c r="F105" t="e">
        <f t="shared" ca="1" si="11"/>
        <v>#VALUE!</v>
      </c>
      <c r="G105" t="e">
        <f t="shared" ca="1" si="12"/>
        <v>#VALUE!</v>
      </c>
      <c r="H105" t="e">
        <f ca="1">INDEX($F$4:$F$292,ROWS(F105:$F$292))</f>
        <v>#VALUE!</v>
      </c>
    </row>
    <row r="106" spans="2:8">
      <c r="B106">
        <v>510</v>
      </c>
      <c r="C106" t="e">
        <f t="shared" ca="1" si="16"/>
        <v>#VALUE!</v>
      </c>
      <c r="D106" t="e">
        <f t="shared" ca="1" si="13"/>
        <v>#VALUE!</v>
      </c>
      <c r="E106" t="e">
        <f t="shared" ca="1" si="10"/>
        <v>#VALUE!</v>
      </c>
      <c r="F106" t="e">
        <f t="shared" ca="1" si="11"/>
        <v>#VALUE!</v>
      </c>
      <c r="G106" t="e">
        <f t="shared" ca="1" si="12"/>
        <v>#VALUE!</v>
      </c>
      <c r="H106" t="e">
        <f ca="1">INDEX($F$4:$F$292,ROWS(F106:$F$292))</f>
        <v>#VALUE!</v>
      </c>
    </row>
    <row r="107" spans="2:8">
      <c r="B107">
        <v>515</v>
      </c>
      <c r="C107" t="e">
        <f t="shared" ca="1" si="16"/>
        <v>#VALUE!</v>
      </c>
      <c r="D107" t="e">
        <f t="shared" ca="1" si="13"/>
        <v>#VALUE!</v>
      </c>
      <c r="E107" t="e">
        <f t="shared" ca="1" si="10"/>
        <v>#VALUE!</v>
      </c>
      <c r="F107" t="e">
        <f t="shared" ca="1" si="11"/>
        <v>#VALUE!</v>
      </c>
      <c r="G107" t="e">
        <f t="shared" ca="1" si="12"/>
        <v>#VALUE!</v>
      </c>
      <c r="H107" t="e">
        <f ca="1">INDEX($F$4:$F$292,ROWS(F107:$F$292))</f>
        <v>#VALUE!</v>
      </c>
    </row>
    <row r="108" spans="2:8">
      <c r="B108">
        <v>520</v>
      </c>
      <c r="C108" t="e">
        <f t="shared" ca="1" si="16"/>
        <v>#VALUE!</v>
      </c>
      <c r="D108" t="e">
        <f t="shared" ca="1" si="13"/>
        <v>#VALUE!</v>
      </c>
      <c r="E108" t="e">
        <f t="shared" ca="1" si="10"/>
        <v>#VALUE!</v>
      </c>
      <c r="F108" t="e">
        <f t="shared" ca="1" si="11"/>
        <v>#VALUE!</v>
      </c>
      <c r="G108" t="e">
        <f t="shared" ca="1" si="12"/>
        <v>#VALUE!</v>
      </c>
      <c r="H108" t="e">
        <f ca="1">INDEX($F$4:$F$292,ROWS(F108:$F$292))</f>
        <v>#VALUE!</v>
      </c>
    </row>
    <row r="109" spans="2:8">
      <c r="B109">
        <v>525</v>
      </c>
      <c r="C109" t="e">
        <f t="shared" ca="1" si="16"/>
        <v>#VALUE!</v>
      </c>
      <c r="D109" t="e">
        <f t="shared" ca="1" si="13"/>
        <v>#VALUE!</v>
      </c>
      <c r="E109" t="e">
        <f t="shared" ca="1" si="10"/>
        <v>#VALUE!</v>
      </c>
      <c r="F109" t="e">
        <f t="shared" ca="1" si="11"/>
        <v>#VALUE!</v>
      </c>
      <c r="G109" t="e">
        <f t="shared" ca="1" si="12"/>
        <v>#VALUE!</v>
      </c>
      <c r="H109" t="e">
        <f ca="1">INDEX($F$4:$F$292,ROWS(F109:$F$292))</f>
        <v>#VALUE!</v>
      </c>
    </row>
    <row r="110" spans="2:8">
      <c r="B110">
        <v>530</v>
      </c>
      <c r="C110" t="e">
        <f t="shared" ca="1" si="16"/>
        <v>#VALUE!</v>
      </c>
      <c r="D110" t="e">
        <f t="shared" ca="1" si="13"/>
        <v>#VALUE!</v>
      </c>
      <c r="E110" t="e">
        <f t="shared" ca="1" si="10"/>
        <v>#VALUE!</v>
      </c>
      <c r="F110" t="e">
        <f t="shared" ca="1" si="11"/>
        <v>#VALUE!</v>
      </c>
      <c r="G110" t="e">
        <f t="shared" ca="1" si="12"/>
        <v>#VALUE!</v>
      </c>
      <c r="H110" t="e">
        <f ca="1">INDEX($F$4:$F$292,ROWS(F110:$F$292))</f>
        <v>#VALUE!</v>
      </c>
    </row>
    <row r="111" spans="2:8">
      <c r="B111">
        <v>535</v>
      </c>
      <c r="C111" t="e">
        <f t="shared" ca="1" si="16"/>
        <v>#VALUE!</v>
      </c>
      <c r="D111" t="e">
        <f t="shared" ca="1" si="13"/>
        <v>#VALUE!</v>
      </c>
      <c r="E111" t="e">
        <f t="shared" ca="1" si="10"/>
        <v>#VALUE!</v>
      </c>
      <c r="F111" t="e">
        <f t="shared" ca="1" si="11"/>
        <v>#VALUE!</v>
      </c>
      <c r="G111" t="e">
        <f t="shared" ca="1" si="12"/>
        <v>#VALUE!</v>
      </c>
      <c r="H111" t="e">
        <f ca="1">INDEX($F$4:$F$292,ROWS(F111:$F$292))</f>
        <v>#VALUE!</v>
      </c>
    </row>
    <row r="112" spans="2:8">
      <c r="B112">
        <v>540</v>
      </c>
      <c r="C112" t="e">
        <f t="shared" ca="1" si="16"/>
        <v>#VALUE!</v>
      </c>
      <c r="D112" t="e">
        <f t="shared" ca="1" si="13"/>
        <v>#VALUE!</v>
      </c>
      <c r="E112" t="e">
        <f t="shared" ca="1" si="10"/>
        <v>#VALUE!</v>
      </c>
      <c r="F112" t="e">
        <f t="shared" ca="1" si="11"/>
        <v>#VALUE!</v>
      </c>
      <c r="G112" t="e">
        <f t="shared" ca="1" si="12"/>
        <v>#VALUE!</v>
      </c>
      <c r="H112" t="e">
        <f ca="1">INDEX($F$4:$F$292,ROWS(F112:$F$292))</f>
        <v>#VALUE!</v>
      </c>
    </row>
    <row r="113" spans="2:8">
      <c r="B113">
        <v>545</v>
      </c>
      <c r="C113" t="e">
        <f ca="1">$M$12/12</f>
        <v>#VALUE!</v>
      </c>
      <c r="D113" t="e">
        <f t="shared" ca="1" si="13"/>
        <v>#VALUE!</v>
      </c>
      <c r="E113" t="e">
        <f t="shared" ca="1" si="10"/>
        <v>#VALUE!</v>
      </c>
      <c r="F113" t="e">
        <f t="shared" ca="1" si="11"/>
        <v>#VALUE!</v>
      </c>
      <c r="G113" t="e">
        <f t="shared" ca="1" si="12"/>
        <v>#VALUE!</v>
      </c>
      <c r="H113" t="e">
        <f ca="1">INDEX($F$4:$F$292,ROWS(F113:$F$292))</f>
        <v>#VALUE!</v>
      </c>
    </row>
    <row r="114" spans="2:8">
      <c r="B114">
        <v>550</v>
      </c>
      <c r="C114" t="e">
        <f t="shared" ref="C114:C124" ca="1" si="17">$M$12/12</f>
        <v>#VALUE!</v>
      </c>
      <c r="D114" t="e">
        <f t="shared" ca="1" si="13"/>
        <v>#VALUE!</v>
      </c>
      <c r="E114" t="e">
        <f t="shared" ca="1" si="10"/>
        <v>#VALUE!</v>
      </c>
      <c r="F114" t="e">
        <f t="shared" ca="1" si="11"/>
        <v>#VALUE!</v>
      </c>
      <c r="G114" t="e">
        <f t="shared" ca="1" si="12"/>
        <v>#VALUE!</v>
      </c>
      <c r="H114" t="e">
        <f ca="1">INDEX($F$4:$F$292,ROWS(F114:$F$292))</f>
        <v>#VALUE!</v>
      </c>
    </row>
    <row r="115" spans="2:8">
      <c r="B115">
        <v>555</v>
      </c>
      <c r="C115" t="e">
        <f t="shared" ca="1" si="17"/>
        <v>#VALUE!</v>
      </c>
      <c r="D115" t="e">
        <f t="shared" ca="1" si="13"/>
        <v>#VALUE!</v>
      </c>
      <c r="E115" t="e">
        <f t="shared" ca="1" si="10"/>
        <v>#VALUE!</v>
      </c>
      <c r="F115" t="e">
        <f t="shared" ca="1" si="11"/>
        <v>#VALUE!</v>
      </c>
      <c r="G115" t="e">
        <f t="shared" ca="1" si="12"/>
        <v>#VALUE!</v>
      </c>
      <c r="H115" t="e">
        <f ca="1">INDEX($F$4:$F$292,ROWS(F115:$F$292))</f>
        <v>#VALUE!</v>
      </c>
    </row>
    <row r="116" spans="2:8">
      <c r="B116">
        <v>560</v>
      </c>
      <c r="C116" t="e">
        <f t="shared" ca="1" si="17"/>
        <v>#VALUE!</v>
      </c>
      <c r="D116" t="e">
        <f t="shared" ca="1" si="13"/>
        <v>#VALUE!</v>
      </c>
      <c r="E116" t="e">
        <f t="shared" ca="1" si="10"/>
        <v>#VALUE!</v>
      </c>
      <c r="F116" t="e">
        <f t="shared" ca="1" si="11"/>
        <v>#VALUE!</v>
      </c>
      <c r="G116" t="e">
        <f t="shared" ca="1" si="12"/>
        <v>#VALUE!</v>
      </c>
      <c r="H116" t="e">
        <f ca="1">INDEX($F$4:$F$292,ROWS(F116:$F$292))</f>
        <v>#VALUE!</v>
      </c>
    </row>
    <row r="117" spans="2:8">
      <c r="B117">
        <v>565</v>
      </c>
      <c r="C117" t="e">
        <f t="shared" ca="1" si="17"/>
        <v>#VALUE!</v>
      </c>
      <c r="D117" t="e">
        <f t="shared" ca="1" si="13"/>
        <v>#VALUE!</v>
      </c>
      <c r="E117" t="e">
        <f t="shared" ca="1" si="10"/>
        <v>#VALUE!</v>
      </c>
      <c r="F117" t="e">
        <f t="shared" ca="1" si="11"/>
        <v>#VALUE!</v>
      </c>
      <c r="G117" t="e">
        <f t="shared" ca="1" si="12"/>
        <v>#VALUE!</v>
      </c>
      <c r="H117" t="e">
        <f ca="1">INDEX($F$4:$F$292,ROWS(F117:$F$292))</f>
        <v>#VALUE!</v>
      </c>
    </row>
    <row r="118" spans="2:8">
      <c r="B118">
        <v>570</v>
      </c>
      <c r="C118" t="e">
        <f t="shared" ca="1" si="17"/>
        <v>#VALUE!</v>
      </c>
      <c r="D118" t="e">
        <f t="shared" ca="1" si="13"/>
        <v>#VALUE!</v>
      </c>
      <c r="E118" t="e">
        <f t="shared" ca="1" si="10"/>
        <v>#VALUE!</v>
      </c>
      <c r="F118" t="e">
        <f t="shared" ca="1" si="11"/>
        <v>#VALUE!</v>
      </c>
      <c r="G118" t="e">
        <f t="shared" ca="1" si="12"/>
        <v>#VALUE!</v>
      </c>
      <c r="H118" t="e">
        <f ca="1">INDEX($F$4:$F$292,ROWS(F118:$F$292))</f>
        <v>#VALUE!</v>
      </c>
    </row>
    <row r="119" spans="2:8">
      <c r="B119">
        <v>575</v>
      </c>
      <c r="C119" t="e">
        <f t="shared" ca="1" si="17"/>
        <v>#VALUE!</v>
      </c>
      <c r="D119" t="e">
        <f t="shared" ca="1" si="13"/>
        <v>#VALUE!</v>
      </c>
      <c r="E119" t="e">
        <f t="shared" ca="1" si="10"/>
        <v>#VALUE!</v>
      </c>
      <c r="F119" t="e">
        <f t="shared" ca="1" si="11"/>
        <v>#VALUE!</v>
      </c>
      <c r="G119" t="e">
        <f t="shared" ca="1" si="12"/>
        <v>#VALUE!</v>
      </c>
      <c r="H119" t="e">
        <f ca="1">INDEX($F$4:$F$292,ROWS(F119:$F$292))</f>
        <v>#VALUE!</v>
      </c>
    </row>
    <row r="120" spans="2:8">
      <c r="B120">
        <v>580</v>
      </c>
      <c r="C120" t="e">
        <f t="shared" ca="1" si="17"/>
        <v>#VALUE!</v>
      </c>
      <c r="D120" t="e">
        <f t="shared" ca="1" si="13"/>
        <v>#VALUE!</v>
      </c>
      <c r="E120" t="e">
        <f t="shared" ca="1" si="10"/>
        <v>#VALUE!</v>
      </c>
      <c r="F120" t="e">
        <f t="shared" ca="1" si="11"/>
        <v>#VALUE!</v>
      </c>
      <c r="G120" t="e">
        <f t="shared" ca="1" si="12"/>
        <v>#VALUE!</v>
      </c>
      <c r="H120" t="e">
        <f ca="1">INDEX($F$4:$F$292,ROWS(F120:$F$292))</f>
        <v>#VALUE!</v>
      </c>
    </row>
    <row r="121" spans="2:8">
      <c r="B121">
        <v>585</v>
      </c>
      <c r="C121" t="e">
        <f t="shared" ca="1" si="17"/>
        <v>#VALUE!</v>
      </c>
      <c r="D121" t="e">
        <f t="shared" ca="1" si="13"/>
        <v>#VALUE!</v>
      </c>
      <c r="E121" t="e">
        <f t="shared" ca="1" si="10"/>
        <v>#VALUE!</v>
      </c>
      <c r="F121" t="e">
        <f t="shared" ca="1" si="11"/>
        <v>#VALUE!</v>
      </c>
      <c r="G121" t="e">
        <f t="shared" ca="1" si="12"/>
        <v>#VALUE!</v>
      </c>
      <c r="H121" t="e">
        <f ca="1">INDEX($F$4:$F$292,ROWS(F121:$F$292))</f>
        <v>#VALUE!</v>
      </c>
    </row>
    <row r="122" spans="2:8">
      <c r="B122">
        <v>590</v>
      </c>
      <c r="C122" t="e">
        <f t="shared" ca="1" si="17"/>
        <v>#VALUE!</v>
      </c>
      <c r="D122" t="e">
        <f t="shared" ca="1" si="13"/>
        <v>#VALUE!</v>
      </c>
      <c r="E122" t="e">
        <f t="shared" ca="1" si="10"/>
        <v>#VALUE!</v>
      </c>
      <c r="F122" t="e">
        <f t="shared" ca="1" si="11"/>
        <v>#VALUE!</v>
      </c>
      <c r="G122" t="e">
        <f t="shared" ca="1" si="12"/>
        <v>#VALUE!</v>
      </c>
      <c r="H122" t="e">
        <f ca="1">INDEX($F$4:$F$292,ROWS(F122:$F$292))</f>
        <v>#VALUE!</v>
      </c>
    </row>
    <row r="123" spans="2:8">
      <c r="B123">
        <v>595</v>
      </c>
      <c r="C123" t="e">
        <f t="shared" ca="1" si="17"/>
        <v>#VALUE!</v>
      </c>
      <c r="D123" t="e">
        <f t="shared" ca="1" si="13"/>
        <v>#VALUE!</v>
      </c>
      <c r="E123" t="e">
        <f t="shared" ca="1" si="10"/>
        <v>#VALUE!</v>
      </c>
      <c r="F123" t="e">
        <f t="shared" ca="1" si="11"/>
        <v>#VALUE!</v>
      </c>
      <c r="G123" t="e">
        <f t="shared" ca="1" si="12"/>
        <v>#VALUE!</v>
      </c>
      <c r="H123" t="e">
        <f ca="1">INDEX($F$4:$F$292,ROWS(F123:$F$292))</f>
        <v>#VALUE!</v>
      </c>
    </row>
    <row r="124" spans="2:8">
      <c r="B124">
        <v>600</v>
      </c>
      <c r="C124" t="e">
        <f t="shared" ca="1" si="17"/>
        <v>#VALUE!</v>
      </c>
      <c r="D124" t="e">
        <f t="shared" ca="1" si="13"/>
        <v>#VALUE!</v>
      </c>
      <c r="E124" t="e">
        <f t="shared" ca="1" si="10"/>
        <v>#VALUE!</v>
      </c>
      <c r="F124" t="e">
        <f t="shared" ca="1" si="11"/>
        <v>#VALUE!</v>
      </c>
      <c r="G124" t="e">
        <f t="shared" ca="1" si="12"/>
        <v>#VALUE!</v>
      </c>
      <c r="H124" t="e">
        <f ca="1">INDEX($F$4:$F$292,ROWS(F124:$F$292))</f>
        <v>#VALUE!</v>
      </c>
    </row>
    <row r="125" spans="2:8">
      <c r="B125">
        <v>605</v>
      </c>
      <c r="C125" t="e">
        <f ca="1">$M$13/12</f>
        <v>#VALUE!</v>
      </c>
      <c r="D125" t="e">
        <f t="shared" ca="1" si="13"/>
        <v>#VALUE!</v>
      </c>
      <c r="E125" t="e">
        <f t="shared" ca="1" si="10"/>
        <v>#VALUE!</v>
      </c>
      <c r="F125" t="e">
        <f t="shared" ca="1" si="11"/>
        <v>#VALUE!</v>
      </c>
      <c r="G125" t="e">
        <f t="shared" ca="1" si="12"/>
        <v>#VALUE!</v>
      </c>
      <c r="H125" t="e">
        <f ca="1">INDEX($F$4:$F$292,ROWS(F125:$F$292))</f>
        <v>#VALUE!</v>
      </c>
    </row>
    <row r="126" spans="2:8">
      <c r="B126">
        <v>610</v>
      </c>
      <c r="C126" t="e">
        <f t="shared" ref="C126:C136" ca="1" si="18">$M$13/12</f>
        <v>#VALUE!</v>
      </c>
      <c r="D126" t="e">
        <f t="shared" ca="1" si="13"/>
        <v>#VALUE!</v>
      </c>
      <c r="E126" t="e">
        <f t="shared" ca="1" si="10"/>
        <v>#VALUE!</v>
      </c>
      <c r="F126" t="e">
        <f t="shared" ca="1" si="11"/>
        <v>#VALUE!</v>
      </c>
      <c r="G126" t="e">
        <f t="shared" ca="1" si="12"/>
        <v>#VALUE!</v>
      </c>
      <c r="H126" t="e">
        <f ca="1">INDEX($F$4:$F$292,ROWS(F126:$F$292))</f>
        <v>#VALUE!</v>
      </c>
    </row>
    <row r="127" spans="2:8">
      <c r="B127">
        <v>615</v>
      </c>
      <c r="C127" t="e">
        <f t="shared" ca="1" si="18"/>
        <v>#VALUE!</v>
      </c>
      <c r="D127" t="e">
        <f t="shared" ca="1" si="13"/>
        <v>#VALUE!</v>
      </c>
      <c r="E127" t="e">
        <f t="shared" ca="1" si="10"/>
        <v>#VALUE!</v>
      </c>
      <c r="F127" t="e">
        <f t="shared" ca="1" si="11"/>
        <v>#VALUE!</v>
      </c>
      <c r="G127" t="e">
        <f t="shared" ca="1" si="12"/>
        <v>#VALUE!</v>
      </c>
      <c r="H127" t="e">
        <f ca="1">INDEX($F$4:$F$292,ROWS(F127:$F$292))</f>
        <v>#VALUE!</v>
      </c>
    </row>
    <row r="128" spans="2:8">
      <c r="B128">
        <v>620</v>
      </c>
      <c r="C128" t="e">
        <f t="shared" ca="1" si="18"/>
        <v>#VALUE!</v>
      </c>
      <c r="D128" t="e">
        <f t="shared" ca="1" si="13"/>
        <v>#VALUE!</v>
      </c>
      <c r="E128" t="e">
        <f t="shared" ca="1" si="10"/>
        <v>#VALUE!</v>
      </c>
      <c r="F128" t="e">
        <f t="shared" ca="1" si="11"/>
        <v>#VALUE!</v>
      </c>
      <c r="G128" t="e">
        <f t="shared" ca="1" si="12"/>
        <v>#VALUE!</v>
      </c>
      <c r="H128" t="e">
        <f ca="1">INDEX($F$4:$F$292,ROWS(F128:$F$292))</f>
        <v>#VALUE!</v>
      </c>
    </row>
    <row r="129" spans="2:8">
      <c r="B129">
        <v>625</v>
      </c>
      <c r="C129" t="e">
        <f t="shared" ca="1" si="18"/>
        <v>#VALUE!</v>
      </c>
      <c r="D129" t="e">
        <f t="shared" ca="1" si="13"/>
        <v>#VALUE!</v>
      </c>
      <c r="E129" t="e">
        <f t="shared" ca="1" si="10"/>
        <v>#VALUE!</v>
      </c>
      <c r="F129" t="e">
        <f t="shared" ca="1" si="11"/>
        <v>#VALUE!</v>
      </c>
      <c r="G129" t="e">
        <f t="shared" ca="1" si="12"/>
        <v>#VALUE!</v>
      </c>
      <c r="H129" t="e">
        <f ca="1">INDEX($F$4:$F$292,ROWS(F129:$F$292))</f>
        <v>#VALUE!</v>
      </c>
    </row>
    <row r="130" spans="2:8">
      <c r="B130">
        <v>630</v>
      </c>
      <c r="C130" t="e">
        <f t="shared" ca="1" si="18"/>
        <v>#VALUE!</v>
      </c>
      <c r="D130" t="e">
        <f t="shared" ca="1" si="13"/>
        <v>#VALUE!</v>
      </c>
      <c r="E130" t="e">
        <f t="shared" ca="1" si="10"/>
        <v>#VALUE!</v>
      </c>
      <c r="F130" t="e">
        <f t="shared" ca="1" si="11"/>
        <v>#VALUE!</v>
      </c>
      <c r="G130" t="e">
        <f t="shared" ca="1" si="12"/>
        <v>#VALUE!</v>
      </c>
      <c r="H130" t="e">
        <f ca="1">INDEX($F$4:$F$292,ROWS(F130:$F$292))</f>
        <v>#VALUE!</v>
      </c>
    </row>
    <row r="131" spans="2:8">
      <c r="B131">
        <v>635</v>
      </c>
      <c r="C131" t="e">
        <f t="shared" ca="1" si="18"/>
        <v>#VALUE!</v>
      </c>
      <c r="D131" t="e">
        <f t="shared" ca="1" si="13"/>
        <v>#VALUE!</v>
      </c>
      <c r="E131" t="e">
        <f t="shared" ca="1" si="10"/>
        <v>#VALUE!</v>
      </c>
      <c r="F131" t="e">
        <f t="shared" ca="1" si="11"/>
        <v>#VALUE!</v>
      </c>
      <c r="G131" t="e">
        <f t="shared" ca="1" si="12"/>
        <v>#VALUE!</v>
      </c>
      <c r="H131" t="e">
        <f ca="1">INDEX($F$4:$F$292,ROWS(F131:$F$292))</f>
        <v>#VALUE!</v>
      </c>
    </row>
    <row r="132" spans="2:8">
      <c r="B132">
        <v>640</v>
      </c>
      <c r="C132" t="e">
        <f t="shared" ca="1" si="18"/>
        <v>#VALUE!</v>
      </c>
      <c r="D132" t="e">
        <f t="shared" ca="1" si="13"/>
        <v>#VALUE!</v>
      </c>
      <c r="E132" t="e">
        <f t="shared" ref="E132:E195" ca="1" si="19">C132-F132</f>
        <v>#VALUE!</v>
      </c>
      <c r="F132" t="e">
        <f t="shared" ca="1" si="11"/>
        <v>#VALUE!</v>
      </c>
      <c r="G132" t="e">
        <f t="shared" ca="1" si="12"/>
        <v>#VALUE!</v>
      </c>
      <c r="H132" t="e">
        <f ca="1">INDEX($F$4:$F$292,ROWS(F132:$F$292))</f>
        <v>#VALUE!</v>
      </c>
    </row>
    <row r="133" spans="2:8">
      <c r="B133">
        <v>645</v>
      </c>
      <c r="C133" t="e">
        <f t="shared" ca="1" si="18"/>
        <v>#VALUE!</v>
      </c>
      <c r="D133" t="e">
        <f t="shared" ca="1" si="13"/>
        <v>#VALUE!</v>
      </c>
      <c r="E133" t="e">
        <f t="shared" ca="1" si="19"/>
        <v>#VALUE!</v>
      </c>
      <c r="F133" t="e">
        <f t="shared" ref="F133:F196" ca="1" si="20">G133-G132</f>
        <v>#VALUE!</v>
      </c>
      <c r="G133" t="e">
        <f t="shared" ref="G133:G196" ca="1" si="21">IF(D133&lt;$J$1,0,(D133-0.2*$G$2)^2/(D133+0.8*$G$2))</f>
        <v>#VALUE!</v>
      </c>
      <c r="H133" t="e">
        <f ca="1">INDEX($F$4:$F$292,ROWS(F133:$F$292))</f>
        <v>#VALUE!</v>
      </c>
    </row>
    <row r="134" spans="2:8">
      <c r="B134">
        <v>650</v>
      </c>
      <c r="C134" t="e">
        <f t="shared" ca="1" si="18"/>
        <v>#VALUE!</v>
      </c>
      <c r="D134" t="e">
        <f t="shared" ref="D134:D197" ca="1" si="22">C134+D133</f>
        <v>#VALUE!</v>
      </c>
      <c r="E134" t="e">
        <f t="shared" ca="1" si="19"/>
        <v>#VALUE!</v>
      </c>
      <c r="F134" t="e">
        <f t="shared" ca="1" si="20"/>
        <v>#VALUE!</v>
      </c>
      <c r="G134" t="e">
        <f t="shared" ca="1" si="21"/>
        <v>#VALUE!</v>
      </c>
      <c r="H134" t="e">
        <f ca="1">INDEX($F$4:$F$292,ROWS(F134:$F$292))</f>
        <v>#VALUE!</v>
      </c>
    </row>
    <row r="135" spans="2:8">
      <c r="B135">
        <v>655</v>
      </c>
      <c r="C135" t="e">
        <f t="shared" ca="1" si="18"/>
        <v>#VALUE!</v>
      </c>
      <c r="D135" t="e">
        <f t="shared" ca="1" si="22"/>
        <v>#VALUE!</v>
      </c>
      <c r="E135" t="e">
        <f t="shared" ca="1" si="19"/>
        <v>#VALUE!</v>
      </c>
      <c r="F135" t="e">
        <f t="shared" ca="1" si="20"/>
        <v>#VALUE!</v>
      </c>
      <c r="G135" t="e">
        <f t="shared" ca="1" si="21"/>
        <v>#VALUE!</v>
      </c>
      <c r="H135" t="e">
        <f ca="1">INDEX($F$4:$F$292,ROWS(F135:$F$292))</f>
        <v>#VALUE!</v>
      </c>
    </row>
    <row r="136" spans="2:8">
      <c r="B136">
        <v>660</v>
      </c>
      <c r="C136" t="e">
        <f t="shared" ca="1" si="18"/>
        <v>#VALUE!</v>
      </c>
      <c r="D136" t="e">
        <f t="shared" ca="1" si="22"/>
        <v>#VALUE!</v>
      </c>
      <c r="E136" t="e">
        <f t="shared" ca="1" si="19"/>
        <v>#VALUE!</v>
      </c>
      <c r="F136" t="e">
        <f t="shared" ca="1" si="20"/>
        <v>#VALUE!</v>
      </c>
      <c r="G136" t="e">
        <f t="shared" ca="1" si="21"/>
        <v>#VALUE!</v>
      </c>
      <c r="H136" t="e">
        <f ca="1">INDEX($F$4:$F$292,ROWS(F136:$F$292))</f>
        <v>#VALUE!</v>
      </c>
    </row>
    <row r="137" spans="2:8">
      <c r="B137">
        <v>665</v>
      </c>
      <c r="C137" t="e">
        <f ca="1">$M$14/12</f>
        <v>#VALUE!</v>
      </c>
      <c r="D137" t="e">
        <f t="shared" ca="1" si="22"/>
        <v>#VALUE!</v>
      </c>
      <c r="E137" t="e">
        <f t="shared" ca="1" si="19"/>
        <v>#VALUE!</v>
      </c>
      <c r="F137" t="e">
        <f t="shared" ca="1" si="20"/>
        <v>#VALUE!</v>
      </c>
      <c r="G137" t="e">
        <f t="shared" ca="1" si="21"/>
        <v>#VALUE!</v>
      </c>
      <c r="H137" t="e">
        <f ca="1">INDEX($F$4:$F$292,ROWS(F137:$F$292))</f>
        <v>#VALUE!</v>
      </c>
    </row>
    <row r="138" spans="2:8">
      <c r="B138">
        <v>670</v>
      </c>
      <c r="C138" t="e">
        <f t="shared" ref="C138:C148" ca="1" si="23">$M$14/12</f>
        <v>#VALUE!</v>
      </c>
      <c r="D138" t="e">
        <f t="shared" ca="1" si="22"/>
        <v>#VALUE!</v>
      </c>
      <c r="E138" t="e">
        <f t="shared" ca="1" si="19"/>
        <v>#VALUE!</v>
      </c>
      <c r="F138" t="e">
        <f t="shared" ca="1" si="20"/>
        <v>#VALUE!</v>
      </c>
      <c r="G138" t="e">
        <f t="shared" ca="1" si="21"/>
        <v>#VALUE!</v>
      </c>
      <c r="H138" t="e">
        <f ca="1">INDEX($F$4:$F$292,ROWS(F138:$F$292))</f>
        <v>#VALUE!</v>
      </c>
    </row>
    <row r="139" spans="2:8">
      <c r="B139">
        <v>675</v>
      </c>
      <c r="C139" t="e">
        <f t="shared" ca="1" si="23"/>
        <v>#VALUE!</v>
      </c>
      <c r="D139" t="e">
        <f t="shared" ca="1" si="22"/>
        <v>#VALUE!</v>
      </c>
      <c r="E139" t="e">
        <f t="shared" ca="1" si="19"/>
        <v>#VALUE!</v>
      </c>
      <c r="F139" t="e">
        <f t="shared" ca="1" si="20"/>
        <v>#VALUE!</v>
      </c>
      <c r="G139" t="e">
        <f t="shared" ca="1" si="21"/>
        <v>#VALUE!</v>
      </c>
      <c r="H139" t="e">
        <f ca="1">INDEX($F$4:$F$292,ROWS(F139:$F$292))</f>
        <v>#VALUE!</v>
      </c>
    </row>
    <row r="140" spans="2:8">
      <c r="B140">
        <v>680</v>
      </c>
      <c r="C140" t="e">
        <f t="shared" ca="1" si="23"/>
        <v>#VALUE!</v>
      </c>
      <c r="D140" t="e">
        <f t="shared" ca="1" si="22"/>
        <v>#VALUE!</v>
      </c>
      <c r="E140" t="e">
        <f t="shared" ca="1" si="19"/>
        <v>#VALUE!</v>
      </c>
      <c r="F140" t="e">
        <f t="shared" ca="1" si="20"/>
        <v>#VALUE!</v>
      </c>
      <c r="G140" t="e">
        <f t="shared" ca="1" si="21"/>
        <v>#VALUE!</v>
      </c>
      <c r="H140" t="e">
        <f ca="1">INDEX($F$4:$F$292,ROWS(F140:$F$292))</f>
        <v>#VALUE!</v>
      </c>
    </row>
    <row r="141" spans="2:8">
      <c r="B141">
        <v>685</v>
      </c>
      <c r="C141" t="e">
        <f t="shared" ca="1" si="23"/>
        <v>#VALUE!</v>
      </c>
      <c r="D141" t="e">
        <f t="shared" ca="1" si="22"/>
        <v>#VALUE!</v>
      </c>
      <c r="E141" t="e">
        <f t="shared" ca="1" si="19"/>
        <v>#VALUE!</v>
      </c>
      <c r="F141" t="e">
        <f t="shared" ca="1" si="20"/>
        <v>#VALUE!</v>
      </c>
      <c r="G141" t="e">
        <f t="shared" ca="1" si="21"/>
        <v>#VALUE!</v>
      </c>
      <c r="H141" t="e">
        <f ca="1">INDEX($F$4:$F$292,ROWS(F141:$F$292))</f>
        <v>#VALUE!</v>
      </c>
    </row>
    <row r="142" spans="2:8">
      <c r="B142">
        <v>690</v>
      </c>
      <c r="C142" t="e">
        <f t="shared" ca="1" si="23"/>
        <v>#VALUE!</v>
      </c>
      <c r="D142" t="e">
        <f t="shared" ca="1" si="22"/>
        <v>#VALUE!</v>
      </c>
      <c r="E142" t="e">
        <f t="shared" ca="1" si="19"/>
        <v>#VALUE!</v>
      </c>
      <c r="F142" t="e">
        <f t="shared" ca="1" si="20"/>
        <v>#VALUE!</v>
      </c>
      <c r="G142" t="e">
        <f t="shared" ca="1" si="21"/>
        <v>#VALUE!</v>
      </c>
      <c r="H142" t="e">
        <f ca="1">INDEX($F$4:$F$292,ROWS(F142:$F$292))</f>
        <v>#VALUE!</v>
      </c>
    </row>
    <row r="143" spans="2:8">
      <c r="B143">
        <v>695</v>
      </c>
      <c r="C143" t="e">
        <f t="shared" ca="1" si="23"/>
        <v>#VALUE!</v>
      </c>
      <c r="D143" t="e">
        <f t="shared" ca="1" si="22"/>
        <v>#VALUE!</v>
      </c>
      <c r="E143" t="e">
        <f t="shared" ca="1" si="19"/>
        <v>#VALUE!</v>
      </c>
      <c r="F143" t="e">
        <f t="shared" ca="1" si="20"/>
        <v>#VALUE!</v>
      </c>
      <c r="G143" t="e">
        <f t="shared" ca="1" si="21"/>
        <v>#VALUE!</v>
      </c>
      <c r="H143" t="e">
        <f ca="1">INDEX($F$4:$F$292,ROWS(F143:$F$292))</f>
        <v>#VALUE!</v>
      </c>
    </row>
    <row r="144" spans="2:8">
      <c r="B144">
        <v>700</v>
      </c>
      <c r="C144" t="e">
        <f t="shared" ca="1" si="23"/>
        <v>#VALUE!</v>
      </c>
      <c r="D144" t="e">
        <f t="shared" ca="1" si="22"/>
        <v>#VALUE!</v>
      </c>
      <c r="E144" t="e">
        <f t="shared" ca="1" si="19"/>
        <v>#VALUE!</v>
      </c>
      <c r="F144" t="e">
        <f t="shared" ca="1" si="20"/>
        <v>#VALUE!</v>
      </c>
      <c r="G144" t="e">
        <f t="shared" ca="1" si="21"/>
        <v>#VALUE!</v>
      </c>
      <c r="H144" t="e">
        <f ca="1">INDEX($F$4:$F$292,ROWS(F144:$F$292))</f>
        <v>#VALUE!</v>
      </c>
    </row>
    <row r="145" spans="2:8">
      <c r="B145">
        <v>705</v>
      </c>
      <c r="C145" t="e">
        <f t="shared" ca="1" si="23"/>
        <v>#VALUE!</v>
      </c>
      <c r="D145" t="e">
        <f t="shared" ca="1" si="22"/>
        <v>#VALUE!</v>
      </c>
      <c r="E145" t="e">
        <f t="shared" ca="1" si="19"/>
        <v>#VALUE!</v>
      </c>
      <c r="F145" t="e">
        <f t="shared" ca="1" si="20"/>
        <v>#VALUE!</v>
      </c>
      <c r="G145" t="e">
        <f t="shared" ca="1" si="21"/>
        <v>#VALUE!</v>
      </c>
      <c r="H145" t="e">
        <f ca="1">INDEX($F$4:$F$292,ROWS(F145:$F$292))</f>
        <v>#VALUE!</v>
      </c>
    </row>
    <row r="146" spans="2:8">
      <c r="B146">
        <v>710</v>
      </c>
      <c r="C146" t="e">
        <f t="shared" ca="1" si="23"/>
        <v>#VALUE!</v>
      </c>
      <c r="D146" t="e">
        <f t="shared" ca="1" si="22"/>
        <v>#VALUE!</v>
      </c>
      <c r="E146" t="e">
        <f t="shared" ca="1" si="19"/>
        <v>#VALUE!</v>
      </c>
      <c r="F146" t="e">
        <f t="shared" ca="1" si="20"/>
        <v>#VALUE!</v>
      </c>
      <c r="G146" t="e">
        <f t="shared" ca="1" si="21"/>
        <v>#VALUE!</v>
      </c>
      <c r="H146" t="e">
        <f ca="1">INDEX($F$4:$F$292,ROWS(F146:$F$292))</f>
        <v>#VALUE!</v>
      </c>
    </row>
    <row r="147" spans="2:8">
      <c r="B147">
        <v>715</v>
      </c>
      <c r="C147" t="e">
        <f t="shared" ca="1" si="23"/>
        <v>#VALUE!</v>
      </c>
      <c r="D147" t="e">
        <f t="shared" ca="1" si="22"/>
        <v>#VALUE!</v>
      </c>
      <c r="E147" t="e">
        <f t="shared" ca="1" si="19"/>
        <v>#VALUE!</v>
      </c>
      <c r="F147" t="e">
        <f t="shared" ca="1" si="20"/>
        <v>#VALUE!</v>
      </c>
      <c r="G147" t="e">
        <f t="shared" ca="1" si="21"/>
        <v>#VALUE!</v>
      </c>
      <c r="H147" t="e">
        <f ca="1">INDEX($F$4:$F$292,ROWS(F147:$F$292))</f>
        <v>#VALUE!</v>
      </c>
    </row>
    <row r="148" spans="2:8">
      <c r="B148">
        <v>720</v>
      </c>
      <c r="C148" t="e">
        <f t="shared" ca="1" si="23"/>
        <v>#VALUE!</v>
      </c>
      <c r="D148" t="e">
        <f t="shared" ca="1" si="22"/>
        <v>#VALUE!</v>
      </c>
      <c r="E148" t="e">
        <f t="shared" ca="1" si="19"/>
        <v>#VALUE!</v>
      </c>
      <c r="F148" t="e">
        <f t="shared" ca="1" si="20"/>
        <v>#VALUE!</v>
      </c>
      <c r="G148" t="e">
        <f t="shared" ca="1" si="21"/>
        <v>#VALUE!</v>
      </c>
      <c r="H148" t="e">
        <f ca="1">INDEX($F$4:$F$292,ROWS(F148:$F$292))</f>
        <v>#VALUE!</v>
      </c>
    </row>
    <row r="149" spans="2:8">
      <c r="B149">
        <v>725</v>
      </c>
      <c r="C149" t="e">
        <f ca="1">$M$15/12</f>
        <v>#VALUE!</v>
      </c>
      <c r="D149" t="e">
        <f t="shared" ca="1" si="22"/>
        <v>#VALUE!</v>
      </c>
      <c r="E149" t="e">
        <f t="shared" ca="1" si="19"/>
        <v>#VALUE!</v>
      </c>
      <c r="F149" t="e">
        <f t="shared" ca="1" si="20"/>
        <v>#VALUE!</v>
      </c>
      <c r="G149" t="e">
        <f t="shared" ca="1" si="21"/>
        <v>#VALUE!</v>
      </c>
      <c r="H149" t="e">
        <f ca="1">INDEX($F$4:$F$292,ROWS(F149:$F$292))</f>
        <v>#VALUE!</v>
      </c>
    </row>
    <row r="150" spans="2:8">
      <c r="B150">
        <v>730</v>
      </c>
      <c r="C150" t="e">
        <f t="shared" ref="C150:C160" ca="1" si="24">$M$15/12</f>
        <v>#VALUE!</v>
      </c>
      <c r="D150" t="e">
        <f t="shared" ca="1" si="22"/>
        <v>#VALUE!</v>
      </c>
      <c r="E150" t="e">
        <f t="shared" ca="1" si="19"/>
        <v>#VALUE!</v>
      </c>
      <c r="F150" t="e">
        <f t="shared" ca="1" si="20"/>
        <v>#VALUE!</v>
      </c>
      <c r="G150" t="e">
        <f t="shared" ca="1" si="21"/>
        <v>#VALUE!</v>
      </c>
      <c r="H150" t="e">
        <f ca="1">INDEX($F$4:$F$292,ROWS(F150:$F$292))</f>
        <v>#VALUE!</v>
      </c>
    </row>
    <row r="151" spans="2:8">
      <c r="B151">
        <v>735</v>
      </c>
      <c r="C151" t="e">
        <f t="shared" ca="1" si="24"/>
        <v>#VALUE!</v>
      </c>
      <c r="D151" t="e">
        <f t="shared" ca="1" si="22"/>
        <v>#VALUE!</v>
      </c>
      <c r="E151" t="e">
        <f t="shared" ca="1" si="19"/>
        <v>#VALUE!</v>
      </c>
      <c r="F151" t="e">
        <f t="shared" ca="1" si="20"/>
        <v>#VALUE!</v>
      </c>
      <c r="G151" t="e">
        <f t="shared" ca="1" si="21"/>
        <v>#VALUE!</v>
      </c>
      <c r="H151" t="e">
        <f ca="1">INDEX($F$4:$F$292,ROWS(F151:$F$292))</f>
        <v>#VALUE!</v>
      </c>
    </row>
    <row r="152" spans="2:8">
      <c r="B152">
        <v>740</v>
      </c>
      <c r="C152" t="e">
        <f t="shared" ca="1" si="24"/>
        <v>#VALUE!</v>
      </c>
      <c r="D152" t="e">
        <f t="shared" ca="1" si="22"/>
        <v>#VALUE!</v>
      </c>
      <c r="E152" t="e">
        <f t="shared" ca="1" si="19"/>
        <v>#VALUE!</v>
      </c>
      <c r="F152" t="e">
        <f t="shared" ca="1" si="20"/>
        <v>#VALUE!</v>
      </c>
      <c r="G152" t="e">
        <f t="shared" ca="1" si="21"/>
        <v>#VALUE!</v>
      </c>
      <c r="H152" t="e">
        <f ca="1">INDEX($F$4:$F$292,ROWS(F152:$F$292))</f>
        <v>#VALUE!</v>
      </c>
    </row>
    <row r="153" spans="2:8">
      <c r="B153">
        <v>745</v>
      </c>
      <c r="C153" t="e">
        <f t="shared" ca="1" si="24"/>
        <v>#VALUE!</v>
      </c>
      <c r="D153" t="e">
        <f t="shared" ca="1" si="22"/>
        <v>#VALUE!</v>
      </c>
      <c r="E153" t="e">
        <f t="shared" ca="1" si="19"/>
        <v>#VALUE!</v>
      </c>
      <c r="F153" t="e">
        <f t="shared" ca="1" si="20"/>
        <v>#VALUE!</v>
      </c>
      <c r="G153" t="e">
        <f t="shared" ca="1" si="21"/>
        <v>#VALUE!</v>
      </c>
      <c r="H153" t="e">
        <f ca="1">INDEX($F$4:$F$292,ROWS(F153:$F$292))</f>
        <v>#VALUE!</v>
      </c>
    </row>
    <row r="154" spans="2:8">
      <c r="B154">
        <v>750</v>
      </c>
      <c r="C154" t="e">
        <f t="shared" ca="1" si="24"/>
        <v>#VALUE!</v>
      </c>
      <c r="D154" t="e">
        <f t="shared" ca="1" si="22"/>
        <v>#VALUE!</v>
      </c>
      <c r="E154" t="e">
        <f t="shared" ca="1" si="19"/>
        <v>#VALUE!</v>
      </c>
      <c r="F154" t="e">
        <f t="shared" ca="1" si="20"/>
        <v>#VALUE!</v>
      </c>
      <c r="G154" t="e">
        <f t="shared" ca="1" si="21"/>
        <v>#VALUE!</v>
      </c>
      <c r="H154" t="e">
        <f ca="1">INDEX($F$4:$F$292,ROWS(F154:$F$292))</f>
        <v>#VALUE!</v>
      </c>
    </row>
    <row r="155" spans="2:8">
      <c r="B155">
        <v>755</v>
      </c>
      <c r="C155" t="e">
        <f t="shared" ca="1" si="24"/>
        <v>#VALUE!</v>
      </c>
      <c r="D155" t="e">
        <f t="shared" ca="1" si="22"/>
        <v>#VALUE!</v>
      </c>
      <c r="E155" t="e">
        <f t="shared" ca="1" si="19"/>
        <v>#VALUE!</v>
      </c>
      <c r="F155" t="e">
        <f t="shared" ca="1" si="20"/>
        <v>#VALUE!</v>
      </c>
      <c r="G155" t="e">
        <f t="shared" ca="1" si="21"/>
        <v>#VALUE!</v>
      </c>
      <c r="H155" t="e">
        <f ca="1">INDEX($F$4:$F$292,ROWS(F155:$F$292))</f>
        <v>#VALUE!</v>
      </c>
    </row>
    <row r="156" spans="2:8">
      <c r="B156">
        <v>760</v>
      </c>
      <c r="C156" t="e">
        <f t="shared" ca="1" si="24"/>
        <v>#VALUE!</v>
      </c>
      <c r="D156" t="e">
        <f t="shared" ca="1" si="22"/>
        <v>#VALUE!</v>
      </c>
      <c r="E156" t="e">
        <f t="shared" ca="1" si="19"/>
        <v>#VALUE!</v>
      </c>
      <c r="F156" t="e">
        <f t="shared" ca="1" si="20"/>
        <v>#VALUE!</v>
      </c>
      <c r="G156" t="e">
        <f t="shared" ca="1" si="21"/>
        <v>#VALUE!</v>
      </c>
      <c r="H156" t="e">
        <f ca="1">INDEX($F$4:$F$292,ROWS(F156:$F$292))</f>
        <v>#VALUE!</v>
      </c>
    </row>
    <row r="157" spans="2:8">
      <c r="B157">
        <v>765</v>
      </c>
      <c r="C157" t="e">
        <f t="shared" ca="1" si="24"/>
        <v>#VALUE!</v>
      </c>
      <c r="D157" t="e">
        <f t="shared" ca="1" si="22"/>
        <v>#VALUE!</v>
      </c>
      <c r="E157" t="e">
        <f t="shared" ca="1" si="19"/>
        <v>#VALUE!</v>
      </c>
      <c r="F157" t="e">
        <f t="shared" ca="1" si="20"/>
        <v>#VALUE!</v>
      </c>
      <c r="G157" t="e">
        <f t="shared" ca="1" si="21"/>
        <v>#VALUE!</v>
      </c>
      <c r="H157" t="e">
        <f ca="1">INDEX($F$4:$F$292,ROWS(F157:$F$292))</f>
        <v>#VALUE!</v>
      </c>
    </row>
    <row r="158" spans="2:8">
      <c r="B158">
        <v>770</v>
      </c>
      <c r="C158" t="e">
        <f t="shared" ca="1" si="24"/>
        <v>#VALUE!</v>
      </c>
      <c r="D158" t="e">
        <f t="shared" ca="1" si="22"/>
        <v>#VALUE!</v>
      </c>
      <c r="E158" t="e">
        <f t="shared" ca="1" si="19"/>
        <v>#VALUE!</v>
      </c>
      <c r="F158" t="e">
        <f t="shared" ca="1" si="20"/>
        <v>#VALUE!</v>
      </c>
      <c r="G158" t="e">
        <f t="shared" ca="1" si="21"/>
        <v>#VALUE!</v>
      </c>
      <c r="H158" t="e">
        <f ca="1">INDEX($F$4:$F$292,ROWS(F158:$F$292))</f>
        <v>#VALUE!</v>
      </c>
    </row>
    <row r="159" spans="2:8">
      <c r="B159">
        <v>775</v>
      </c>
      <c r="C159" t="e">
        <f t="shared" ca="1" si="24"/>
        <v>#VALUE!</v>
      </c>
      <c r="D159" t="e">
        <f t="shared" ca="1" si="22"/>
        <v>#VALUE!</v>
      </c>
      <c r="E159" t="e">
        <f t="shared" ca="1" si="19"/>
        <v>#VALUE!</v>
      </c>
      <c r="F159" t="e">
        <f t="shared" ca="1" si="20"/>
        <v>#VALUE!</v>
      </c>
      <c r="G159" t="e">
        <f t="shared" ca="1" si="21"/>
        <v>#VALUE!</v>
      </c>
      <c r="H159" t="e">
        <f ca="1">INDEX($F$4:$F$292,ROWS(F159:$F$292))</f>
        <v>#VALUE!</v>
      </c>
    </row>
    <row r="160" spans="2:8">
      <c r="B160">
        <v>780</v>
      </c>
      <c r="C160" t="e">
        <f t="shared" ca="1" si="24"/>
        <v>#VALUE!</v>
      </c>
      <c r="D160" t="e">
        <f t="shared" ca="1" si="22"/>
        <v>#VALUE!</v>
      </c>
      <c r="E160" t="e">
        <f t="shared" ca="1" si="19"/>
        <v>#VALUE!</v>
      </c>
      <c r="F160" t="e">
        <f t="shared" ca="1" si="20"/>
        <v>#VALUE!</v>
      </c>
      <c r="G160" t="e">
        <f t="shared" ca="1" si="21"/>
        <v>#VALUE!</v>
      </c>
      <c r="H160" t="e">
        <f ca="1">INDEX($F$4:$F$292,ROWS(F160:$F$292))</f>
        <v>#VALUE!</v>
      </c>
    </row>
    <row r="161" spans="2:8">
      <c r="B161">
        <v>785</v>
      </c>
      <c r="C161" t="e">
        <f ca="1">$M$16/12</f>
        <v>#VALUE!</v>
      </c>
      <c r="D161" t="e">
        <f t="shared" ca="1" si="22"/>
        <v>#VALUE!</v>
      </c>
      <c r="E161" t="e">
        <f t="shared" ca="1" si="19"/>
        <v>#VALUE!</v>
      </c>
      <c r="F161" t="e">
        <f t="shared" ca="1" si="20"/>
        <v>#VALUE!</v>
      </c>
      <c r="G161" t="e">
        <f t="shared" ca="1" si="21"/>
        <v>#VALUE!</v>
      </c>
      <c r="H161" t="e">
        <f ca="1">INDEX($F$4:$F$292,ROWS(F161:$F$292))</f>
        <v>#VALUE!</v>
      </c>
    </row>
    <row r="162" spans="2:8">
      <c r="B162">
        <v>790</v>
      </c>
      <c r="C162" t="e">
        <f t="shared" ref="C162:C172" ca="1" si="25">$M$16/12</f>
        <v>#VALUE!</v>
      </c>
      <c r="D162" t="e">
        <f t="shared" ca="1" si="22"/>
        <v>#VALUE!</v>
      </c>
      <c r="E162" t="e">
        <f t="shared" ca="1" si="19"/>
        <v>#VALUE!</v>
      </c>
      <c r="F162" t="e">
        <f t="shared" ca="1" si="20"/>
        <v>#VALUE!</v>
      </c>
      <c r="G162" t="e">
        <f t="shared" ca="1" si="21"/>
        <v>#VALUE!</v>
      </c>
      <c r="H162" t="e">
        <f ca="1">INDEX($F$4:$F$292,ROWS(F162:$F$292))</f>
        <v>#VALUE!</v>
      </c>
    </row>
    <row r="163" spans="2:8">
      <c r="B163">
        <v>795</v>
      </c>
      <c r="C163" t="e">
        <f t="shared" ca="1" si="25"/>
        <v>#VALUE!</v>
      </c>
      <c r="D163" t="e">
        <f t="shared" ca="1" si="22"/>
        <v>#VALUE!</v>
      </c>
      <c r="E163" t="e">
        <f t="shared" ca="1" si="19"/>
        <v>#VALUE!</v>
      </c>
      <c r="F163" t="e">
        <f t="shared" ca="1" si="20"/>
        <v>#VALUE!</v>
      </c>
      <c r="G163" t="e">
        <f t="shared" ca="1" si="21"/>
        <v>#VALUE!</v>
      </c>
      <c r="H163" t="e">
        <f ca="1">INDEX($F$4:$F$292,ROWS(F163:$F$292))</f>
        <v>#VALUE!</v>
      </c>
    </row>
    <row r="164" spans="2:8">
      <c r="B164">
        <v>800</v>
      </c>
      <c r="C164" t="e">
        <f t="shared" ca="1" si="25"/>
        <v>#VALUE!</v>
      </c>
      <c r="D164" t="e">
        <f t="shared" ca="1" si="22"/>
        <v>#VALUE!</v>
      </c>
      <c r="E164" t="e">
        <f t="shared" ca="1" si="19"/>
        <v>#VALUE!</v>
      </c>
      <c r="F164" t="e">
        <f t="shared" ca="1" si="20"/>
        <v>#VALUE!</v>
      </c>
      <c r="G164" t="e">
        <f t="shared" ca="1" si="21"/>
        <v>#VALUE!</v>
      </c>
      <c r="H164" t="e">
        <f ca="1">INDEX($F$4:$F$292,ROWS(F164:$F$292))</f>
        <v>#VALUE!</v>
      </c>
    </row>
    <row r="165" spans="2:8">
      <c r="B165">
        <v>805</v>
      </c>
      <c r="C165" t="e">
        <f t="shared" ca="1" si="25"/>
        <v>#VALUE!</v>
      </c>
      <c r="D165" t="e">
        <f t="shared" ca="1" si="22"/>
        <v>#VALUE!</v>
      </c>
      <c r="E165" t="e">
        <f t="shared" ca="1" si="19"/>
        <v>#VALUE!</v>
      </c>
      <c r="F165" t="e">
        <f t="shared" ca="1" si="20"/>
        <v>#VALUE!</v>
      </c>
      <c r="G165" t="e">
        <f t="shared" ca="1" si="21"/>
        <v>#VALUE!</v>
      </c>
      <c r="H165" t="e">
        <f ca="1">INDEX($F$4:$F$292,ROWS(F165:$F$292))</f>
        <v>#VALUE!</v>
      </c>
    </row>
    <row r="166" spans="2:8">
      <c r="B166">
        <v>810</v>
      </c>
      <c r="C166" t="e">
        <f t="shared" ca="1" si="25"/>
        <v>#VALUE!</v>
      </c>
      <c r="D166" t="e">
        <f t="shared" ca="1" si="22"/>
        <v>#VALUE!</v>
      </c>
      <c r="E166" t="e">
        <f t="shared" ca="1" si="19"/>
        <v>#VALUE!</v>
      </c>
      <c r="F166" t="e">
        <f t="shared" ca="1" si="20"/>
        <v>#VALUE!</v>
      </c>
      <c r="G166" t="e">
        <f t="shared" ca="1" si="21"/>
        <v>#VALUE!</v>
      </c>
      <c r="H166" t="e">
        <f ca="1">INDEX($F$4:$F$292,ROWS(F166:$F$292))</f>
        <v>#VALUE!</v>
      </c>
    </row>
    <row r="167" spans="2:8">
      <c r="B167">
        <v>815</v>
      </c>
      <c r="C167" t="e">
        <f t="shared" ca="1" si="25"/>
        <v>#VALUE!</v>
      </c>
      <c r="D167" t="e">
        <f t="shared" ca="1" si="22"/>
        <v>#VALUE!</v>
      </c>
      <c r="E167" t="e">
        <f t="shared" ca="1" si="19"/>
        <v>#VALUE!</v>
      </c>
      <c r="F167" t="e">
        <f t="shared" ca="1" si="20"/>
        <v>#VALUE!</v>
      </c>
      <c r="G167" t="e">
        <f t="shared" ca="1" si="21"/>
        <v>#VALUE!</v>
      </c>
      <c r="H167" t="e">
        <f ca="1">INDEX($F$4:$F$292,ROWS(F167:$F$292))</f>
        <v>#VALUE!</v>
      </c>
    </row>
    <row r="168" spans="2:8">
      <c r="B168">
        <v>820</v>
      </c>
      <c r="C168" t="e">
        <f t="shared" ca="1" si="25"/>
        <v>#VALUE!</v>
      </c>
      <c r="D168" t="e">
        <f t="shared" ca="1" si="22"/>
        <v>#VALUE!</v>
      </c>
      <c r="E168" t="e">
        <f t="shared" ca="1" si="19"/>
        <v>#VALUE!</v>
      </c>
      <c r="F168" t="e">
        <f t="shared" ca="1" si="20"/>
        <v>#VALUE!</v>
      </c>
      <c r="G168" t="e">
        <f t="shared" ca="1" si="21"/>
        <v>#VALUE!</v>
      </c>
      <c r="H168" t="e">
        <f ca="1">INDEX($F$4:$F$292,ROWS(F168:$F$292))</f>
        <v>#VALUE!</v>
      </c>
    </row>
    <row r="169" spans="2:8">
      <c r="B169">
        <v>825</v>
      </c>
      <c r="C169" t="e">
        <f t="shared" ca="1" si="25"/>
        <v>#VALUE!</v>
      </c>
      <c r="D169" t="e">
        <f t="shared" ca="1" si="22"/>
        <v>#VALUE!</v>
      </c>
      <c r="E169" t="e">
        <f t="shared" ca="1" si="19"/>
        <v>#VALUE!</v>
      </c>
      <c r="F169" t="e">
        <f t="shared" ca="1" si="20"/>
        <v>#VALUE!</v>
      </c>
      <c r="G169" t="e">
        <f t="shared" ca="1" si="21"/>
        <v>#VALUE!</v>
      </c>
      <c r="H169" t="e">
        <f ca="1">INDEX($F$4:$F$292,ROWS(F169:$F$292))</f>
        <v>#VALUE!</v>
      </c>
    </row>
    <row r="170" spans="2:8">
      <c r="B170">
        <v>830</v>
      </c>
      <c r="C170" t="e">
        <f t="shared" ca="1" si="25"/>
        <v>#VALUE!</v>
      </c>
      <c r="D170" t="e">
        <f t="shared" ca="1" si="22"/>
        <v>#VALUE!</v>
      </c>
      <c r="E170" t="e">
        <f t="shared" ca="1" si="19"/>
        <v>#VALUE!</v>
      </c>
      <c r="F170" t="e">
        <f t="shared" ca="1" si="20"/>
        <v>#VALUE!</v>
      </c>
      <c r="G170" t="e">
        <f t="shared" ca="1" si="21"/>
        <v>#VALUE!</v>
      </c>
      <c r="H170" t="e">
        <f ca="1">INDEX($F$4:$F$292,ROWS(F170:$F$292))</f>
        <v>#VALUE!</v>
      </c>
    </row>
    <row r="171" spans="2:8">
      <c r="B171">
        <v>835</v>
      </c>
      <c r="C171" t="e">
        <f t="shared" ca="1" si="25"/>
        <v>#VALUE!</v>
      </c>
      <c r="D171" t="e">
        <f t="shared" ca="1" si="22"/>
        <v>#VALUE!</v>
      </c>
      <c r="E171" t="e">
        <f t="shared" ca="1" si="19"/>
        <v>#VALUE!</v>
      </c>
      <c r="F171" t="e">
        <f t="shared" ca="1" si="20"/>
        <v>#VALUE!</v>
      </c>
      <c r="G171" t="e">
        <f t="shared" ca="1" si="21"/>
        <v>#VALUE!</v>
      </c>
      <c r="H171" t="e">
        <f ca="1">INDEX($F$4:$F$292,ROWS(F171:$F$292))</f>
        <v>#VALUE!</v>
      </c>
    </row>
    <row r="172" spans="2:8">
      <c r="B172">
        <v>840</v>
      </c>
      <c r="C172" t="e">
        <f t="shared" ca="1" si="25"/>
        <v>#VALUE!</v>
      </c>
      <c r="D172" t="e">
        <f t="shared" ca="1" si="22"/>
        <v>#VALUE!</v>
      </c>
      <c r="E172" t="e">
        <f t="shared" ca="1" si="19"/>
        <v>#VALUE!</v>
      </c>
      <c r="F172" t="e">
        <f t="shared" ca="1" si="20"/>
        <v>#VALUE!</v>
      </c>
      <c r="G172" t="e">
        <f t="shared" ca="1" si="21"/>
        <v>#VALUE!</v>
      </c>
      <c r="H172" t="e">
        <f ca="1">INDEX($F$4:$F$292,ROWS(F172:$F$292))</f>
        <v>#VALUE!</v>
      </c>
    </row>
    <row r="173" spans="2:8">
      <c r="B173">
        <v>845</v>
      </c>
      <c r="C173" t="e">
        <f ca="1">$M$17/12</f>
        <v>#VALUE!</v>
      </c>
      <c r="D173" t="e">
        <f t="shared" ca="1" si="22"/>
        <v>#VALUE!</v>
      </c>
      <c r="E173" t="e">
        <f t="shared" ca="1" si="19"/>
        <v>#VALUE!</v>
      </c>
      <c r="F173" t="e">
        <f t="shared" ca="1" si="20"/>
        <v>#VALUE!</v>
      </c>
      <c r="G173" t="e">
        <f t="shared" ca="1" si="21"/>
        <v>#VALUE!</v>
      </c>
      <c r="H173" t="e">
        <f ca="1">INDEX($F$4:$F$292,ROWS(F173:$F$292))</f>
        <v>#VALUE!</v>
      </c>
    </row>
    <row r="174" spans="2:8">
      <c r="B174">
        <v>850</v>
      </c>
      <c r="C174" t="e">
        <f t="shared" ref="C174:C184" ca="1" si="26">$M$17/12</f>
        <v>#VALUE!</v>
      </c>
      <c r="D174" t="e">
        <f t="shared" ca="1" si="22"/>
        <v>#VALUE!</v>
      </c>
      <c r="E174" t="e">
        <f t="shared" ca="1" si="19"/>
        <v>#VALUE!</v>
      </c>
      <c r="F174" t="e">
        <f t="shared" ca="1" si="20"/>
        <v>#VALUE!</v>
      </c>
      <c r="G174" t="e">
        <f t="shared" ca="1" si="21"/>
        <v>#VALUE!</v>
      </c>
      <c r="H174" t="e">
        <f ca="1">INDEX($F$4:$F$292,ROWS(F174:$F$292))</f>
        <v>#VALUE!</v>
      </c>
    </row>
    <row r="175" spans="2:8">
      <c r="B175">
        <v>855</v>
      </c>
      <c r="C175" t="e">
        <f t="shared" ca="1" si="26"/>
        <v>#VALUE!</v>
      </c>
      <c r="D175" t="e">
        <f t="shared" ca="1" si="22"/>
        <v>#VALUE!</v>
      </c>
      <c r="E175" t="e">
        <f t="shared" ca="1" si="19"/>
        <v>#VALUE!</v>
      </c>
      <c r="F175" t="e">
        <f t="shared" ca="1" si="20"/>
        <v>#VALUE!</v>
      </c>
      <c r="G175" t="e">
        <f t="shared" ca="1" si="21"/>
        <v>#VALUE!</v>
      </c>
      <c r="H175" t="e">
        <f ca="1">INDEX($F$4:$F$292,ROWS(F175:$F$292))</f>
        <v>#VALUE!</v>
      </c>
    </row>
    <row r="176" spans="2:8">
      <c r="B176">
        <v>860</v>
      </c>
      <c r="C176" t="e">
        <f t="shared" ca="1" si="26"/>
        <v>#VALUE!</v>
      </c>
      <c r="D176" t="e">
        <f t="shared" ca="1" si="22"/>
        <v>#VALUE!</v>
      </c>
      <c r="E176" t="e">
        <f t="shared" ca="1" si="19"/>
        <v>#VALUE!</v>
      </c>
      <c r="F176" t="e">
        <f t="shared" ca="1" si="20"/>
        <v>#VALUE!</v>
      </c>
      <c r="G176" t="e">
        <f t="shared" ca="1" si="21"/>
        <v>#VALUE!</v>
      </c>
      <c r="H176" t="e">
        <f ca="1">INDEX($F$4:$F$292,ROWS(F176:$F$292))</f>
        <v>#VALUE!</v>
      </c>
    </row>
    <row r="177" spans="2:8">
      <c r="B177">
        <v>865</v>
      </c>
      <c r="C177" t="e">
        <f t="shared" ca="1" si="26"/>
        <v>#VALUE!</v>
      </c>
      <c r="D177" t="e">
        <f t="shared" ca="1" si="22"/>
        <v>#VALUE!</v>
      </c>
      <c r="E177" t="e">
        <f t="shared" ca="1" si="19"/>
        <v>#VALUE!</v>
      </c>
      <c r="F177" t="e">
        <f t="shared" ca="1" si="20"/>
        <v>#VALUE!</v>
      </c>
      <c r="G177" t="e">
        <f t="shared" ca="1" si="21"/>
        <v>#VALUE!</v>
      </c>
      <c r="H177" t="e">
        <f ca="1">INDEX($F$4:$F$292,ROWS(F177:$F$292))</f>
        <v>#VALUE!</v>
      </c>
    </row>
    <row r="178" spans="2:8">
      <c r="B178">
        <v>870</v>
      </c>
      <c r="C178" t="e">
        <f t="shared" ca="1" si="26"/>
        <v>#VALUE!</v>
      </c>
      <c r="D178" t="e">
        <f t="shared" ca="1" si="22"/>
        <v>#VALUE!</v>
      </c>
      <c r="E178" t="e">
        <f t="shared" ca="1" si="19"/>
        <v>#VALUE!</v>
      </c>
      <c r="F178" t="e">
        <f t="shared" ca="1" si="20"/>
        <v>#VALUE!</v>
      </c>
      <c r="G178" t="e">
        <f t="shared" ca="1" si="21"/>
        <v>#VALUE!</v>
      </c>
      <c r="H178" t="e">
        <f ca="1">INDEX($F$4:$F$292,ROWS(F178:$F$292))</f>
        <v>#VALUE!</v>
      </c>
    </row>
    <row r="179" spans="2:8">
      <c r="B179">
        <v>875</v>
      </c>
      <c r="C179" t="e">
        <f t="shared" ca="1" si="26"/>
        <v>#VALUE!</v>
      </c>
      <c r="D179" t="e">
        <f t="shared" ca="1" si="22"/>
        <v>#VALUE!</v>
      </c>
      <c r="E179" t="e">
        <f t="shared" ca="1" si="19"/>
        <v>#VALUE!</v>
      </c>
      <c r="F179" t="e">
        <f t="shared" ca="1" si="20"/>
        <v>#VALUE!</v>
      </c>
      <c r="G179" t="e">
        <f t="shared" ca="1" si="21"/>
        <v>#VALUE!</v>
      </c>
      <c r="H179" t="e">
        <f ca="1">INDEX($F$4:$F$292,ROWS(F179:$F$292))</f>
        <v>#VALUE!</v>
      </c>
    </row>
    <row r="180" spans="2:8">
      <c r="B180">
        <v>880</v>
      </c>
      <c r="C180" t="e">
        <f t="shared" ca="1" si="26"/>
        <v>#VALUE!</v>
      </c>
      <c r="D180" t="e">
        <f t="shared" ca="1" si="22"/>
        <v>#VALUE!</v>
      </c>
      <c r="E180" t="e">
        <f t="shared" ca="1" si="19"/>
        <v>#VALUE!</v>
      </c>
      <c r="F180" t="e">
        <f t="shared" ca="1" si="20"/>
        <v>#VALUE!</v>
      </c>
      <c r="G180" t="e">
        <f t="shared" ca="1" si="21"/>
        <v>#VALUE!</v>
      </c>
      <c r="H180" t="e">
        <f ca="1">INDEX($F$4:$F$292,ROWS(F180:$F$292))</f>
        <v>#VALUE!</v>
      </c>
    </row>
    <row r="181" spans="2:8">
      <c r="B181">
        <v>885</v>
      </c>
      <c r="C181" t="e">
        <f t="shared" ca="1" si="26"/>
        <v>#VALUE!</v>
      </c>
      <c r="D181" t="e">
        <f t="shared" ca="1" si="22"/>
        <v>#VALUE!</v>
      </c>
      <c r="E181" t="e">
        <f t="shared" ca="1" si="19"/>
        <v>#VALUE!</v>
      </c>
      <c r="F181" t="e">
        <f t="shared" ca="1" si="20"/>
        <v>#VALUE!</v>
      </c>
      <c r="G181" t="e">
        <f t="shared" ca="1" si="21"/>
        <v>#VALUE!</v>
      </c>
      <c r="H181" t="e">
        <f ca="1">INDEX($F$4:$F$292,ROWS(F181:$F$292))</f>
        <v>#VALUE!</v>
      </c>
    </row>
    <row r="182" spans="2:8">
      <c r="B182">
        <v>890</v>
      </c>
      <c r="C182" t="e">
        <f t="shared" ca="1" si="26"/>
        <v>#VALUE!</v>
      </c>
      <c r="D182" t="e">
        <f t="shared" ca="1" si="22"/>
        <v>#VALUE!</v>
      </c>
      <c r="E182" t="e">
        <f t="shared" ca="1" si="19"/>
        <v>#VALUE!</v>
      </c>
      <c r="F182" t="e">
        <f t="shared" ca="1" si="20"/>
        <v>#VALUE!</v>
      </c>
      <c r="G182" t="e">
        <f t="shared" ca="1" si="21"/>
        <v>#VALUE!</v>
      </c>
      <c r="H182" t="e">
        <f ca="1">INDEX($F$4:$F$292,ROWS(F182:$F$292))</f>
        <v>#VALUE!</v>
      </c>
    </row>
    <row r="183" spans="2:8">
      <c r="B183">
        <v>895</v>
      </c>
      <c r="C183" t="e">
        <f t="shared" ca="1" si="26"/>
        <v>#VALUE!</v>
      </c>
      <c r="D183" t="e">
        <f t="shared" ca="1" si="22"/>
        <v>#VALUE!</v>
      </c>
      <c r="E183" t="e">
        <f t="shared" ca="1" si="19"/>
        <v>#VALUE!</v>
      </c>
      <c r="F183" t="e">
        <f t="shared" ca="1" si="20"/>
        <v>#VALUE!</v>
      </c>
      <c r="G183" t="e">
        <f t="shared" ca="1" si="21"/>
        <v>#VALUE!</v>
      </c>
      <c r="H183" t="e">
        <f ca="1">INDEX($F$4:$F$292,ROWS(F183:$F$292))</f>
        <v>#VALUE!</v>
      </c>
    </row>
    <row r="184" spans="2:8">
      <c r="B184">
        <v>900</v>
      </c>
      <c r="C184" t="e">
        <f t="shared" ca="1" si="26"/>
        <v>#VALUE!</v>
      </c>
      <c r="D184" t="e">
        <f t="shared" ca="1" si="22"/>
        <v>#VALUE!</v>
      </c>
      <c r="E184" t="e">
        <f t="shared" ca="1" si="19"/>
        <v>#VALUE!</v>
      </c>
      <c r="F184" t="e">
        <f t="shared" ca="1" si="20"/>
        <v>#VALUE!</v>
      </c>
      <c r="G184" t="e">
        <f t="shared" ca="1" si="21"/>
        <v>#VALUE!</v>
      </c>
      <c r="H184" t="e">
        <f ca="1">INDEX($F$4:$F$292,ROWS(F184:$F$292))</f>
        <v>#VALUE!</v>
      </c>
    </row>
    <row r="185" spans="2:8">
      <c r="B185">
        <v>905</v>
      </c>
      <c r="C185" t="e">
        <f ca="1">$M$18/12</f>
        <v>#VALUE!</v>
      </c>
      <c r="D185" t="e">
        <f t="shared" ca="1" si="22"/>
        <v>#VALUE!</v>
      </c>
      <c r="E185" t="e">
        <f t="shared" ca="1" si="19"/>
        <v>#VALUE!</v>
      </c>
      <c r="F185" t="e">
        <f t="shared" ca="1" si="20"/>
        <v>#VALUE!</v>
      </c>
      <c r="G185" t="e">
        <f t="shared" ca="1" si="21"/>
        <v>#VALUE!</v>
      </c>
      <c r="H185" t="e">
        <f ca="1">INDEX($F$4:$F$292,ROWS(F185:$F$292))</f>
        <v>#VALUE!</v>
      </c>
    </row>
    <row r="186" spans="2:8">
      <c r="B186">
        <v>910</v>
      </c>
      <c r="C186" t="e">
        <f t="shared" ref="C186:C196" ca="1" si="27">$M$18/12</f>
        <v>#VALUE!</v>
      </c>
      <c r="D186" t="e">
        <f t="shared" ca="1" si="22"/>
        <v>#VALUE!</v>
      </c>
      <c r="E186" t="e">
        <f t="shared" ca="1" si="19"/>
        <v>#VALUE!</v>
      </c>
      <c r="F186" t="e">
        <f t="shared" ca="1" si="20"/>
        <v>#VALUE!</v>
      </c>
      <c r="G186" t="e">
        <f t="shared" ca="1" si="21"/>
        <v>#VALUE!</v>
      </c>
      <c r="H186" t="e">
        <f ca="1">INDEX($F$4:$F$292,ROWS(F186:$F$292))</f>
        <v>#VALUE!</v>
      </c>
    </row>
    <row r="187" spans="2:8">
      <c r="B187">
        <v>915</v>
      </c>
      <c r="C187" t="e">
        <f t="shared" ca="1" si="27"/>
        <v>#VALUE!</v>
      </c>
      <c r="D187" t="e">
        <f t="shared" ca="1" si="22"/>
        <v>#VALUE!</v>
      </c>
      <c r="E187" t="e">
        <f t="shared" ca="1" si="19"/>
        <v>#VALUE!</v>
      </c>
      <c r="F187" t="e">
        <f t="shared" ca="1" si="20"/>
        <v>#VALUE!</v>
      </c>
      <c r="G187" t="e">
        <f t="shared" ca="1" si="21"/>
        <v>#VALUE!</v>
      </c>
      <c r="H187" t="e">
        <f ca="1">INDEX($F$4:$F$292,ROWS(F187:$F$292))</f>
        <v>#VALUE!</v>
      </c>
    </row>
    <row r="188" spans="2:8">
      <c r="B188">
        <v>920</v>
      </c>
      <c r="C188" t="e">
        <f t="shared" ca="1" si="27"/>
        <v>#VALUE!</v>
      </c>
      <c r="D188" t="e">
        <f t="shared" ca="1" si="22"/>
        <v>#VALUE!</v>
      </c>
      <c r="E188" t="e">
        <f t="shared" ca="1" si="19"/>
        <v>#VALUE!</v>
      </c>
      <c r="F188" t="e">
        <f t="shared" ca="1" si="20"/>
        <v>#VALUE!</v>
      </c>
      <c r="G188" t="e">
        <f t="shared" ca="1" si="21"/>
        <v>#VALUE!</v>
      </c>
      <c r="H188" t="e">
        <f ca="1">INDEX($F$4:$F$292,ROWS(F188:$F$292))</f>
        <v>#VALUE!</v>
      </c>
    </row>
    <row r="189" spans="2:8">
      <c r="B189">
        <v>925</v>
      </c>
      <c r="C189" t="e">
        <f t="shared" ca="1" si="27"/>
        <v>#VALUE!</v>
      </c>
      <c r="D189" t="e">
        <f t="shared" ca="1" si="22"/>
        <v>#VALUE!</v>
      </c>
      <c r="E189" t="e">
        <f t="shared" ca="1" si="19"/>
        <v>#VALUE!</v>
      </c>
      <c r="F189" t="e">
        <f t="shared" ca="1" si="20"/>
        <v>#VALUE!</v>
      </c>
      <c r="G189" t="e">
        <f t="shared" ca="1" si="21"/>
        <v>#VALUE!</v>
      </c>
      <c r="H189" t="e">
        <f ca="1">INDEX($F$4:$F$292,ROWS(F189:$F$292))</f>
        <v>#VALUE!</v>
      </c>
    </row>
    <row r="190" spans="2:8">
      <c r="B190">
        <v>930</v>
      </c>
      <c r="C190" t="e">
        <f t="shared" ca="1" si="27"/>
        <v>#VALUE!</v>
      </c>
      <c r="D190" t="e">
        <f t="shared" ca="1" si="22"/>
        <v>#VALUE!</v>
      </c>
      <c r="E190" t="e">
        <f t="shared" ca="1" si="19"/>
        <v>#VALUE!</v>
      </c>
      <c r="F190" t="e">
        <f t="shared" ca="1" si="20"/>
        <v>#VALUE!</v>
      </c>
      <c r="G190" t="e">
        <f t="shared" ca="1" si="21"/>
        <v>#VALUE!</v>
      </c>
      <c r="H190" t="e">
        <f ca="1">INDEX($F$4:$F$292,ROWS(F190:$F$292))</f>
        <v>#VALUE!</v>
      </c>
    </row>
    <row r="191" spans="2:8">
      <c r="B191">
        <v>935</v>
      </c>
      <c r="C191" t="e">
        <f t="shared" ca="1" si="27"/>
        <v>#VALUE!</v>
      </c>
      <c r="D191" t="e">
        <f t="shared" ca="1" si="22"/>
        <v>#VALUE!</v>
      </c>
      <c r="E191" t="e">
        <f t="shared" ca="1" si="19"/>
        <v>#VALUE!</v>
      </c>
      <c r="F191" t="e">
        <f t="shared" ca="1" si="20"/>
        <v>#VALUE!</v>
      </c>
      <c r="G191" t="e">
        <f t="shared" ca="1" si="21"/>
        <v>#VALUE!</v>
      </c>
      <c r="H191" t="e">
        <f ca="1">INDEX($F$4:$F$292,ROWS(F191:$F$292))</f>
        <v>#VALUE!</v>
      </c>
    </row>
    <row r="192" spans="2:8">
      <c r="B192">
        <v>940</v>
      </c>
      <c r="C192" t="e">
        <f t="shared" ca="1" si="27"/>
        <v>#VALUE!</v>
      </c>
      <c r="D192" t="e">
        <f t="shared" ca="1" si="22"/>
        <v>#VALUE!</v>
      </c>
      <c r="E192" t="e">
        <f t="shared" ca="1" si="19"/>
        <v>#VALUE!</v>
      </c>
      <c r="F192" t="e">
        <f t="shared" ca="1" si="20"/>
        <v>#VALUE!</v>
      </c>
      <c r="G192" t="e">
        <f t="shared" ca="1" si="21"/>
        <v>#VALUE!</v>
      </c>
      <c r="H192" t="e">
        <f ca="1">INDEX($F$4:$F$292,ROWS(F192:$F$292))</f>
        <v>#VALUE!</v>
      </c>
    </row>
    <row r="193" spans="2:8">
      <c r="B193">
        <v>945</v>
      </c>
      <c r="C193" t="e">
        <f t="shared" ca="1" si="27"/>
        <v>#VALUE!</v>
      </c>
      <c r="D193" t="e">
        <f t="shared" ca="1" si="22"/>
        <v>#VALUE!</v>
      </c>
      <c r="E193" t="e">
        <f t="shared" ca="1" si="19"/>
        <v>#VALUE!</v>
      </c>
      <c r="F193" t="e">
        <f t="shared" ca="1" si="20"/>
        <v>#VALUE!</v>
      </c>
      <c r="G193" t="e">
        <f t="shared" ca="1" si="21"/>
        <v>#VALUE!</v>
      </c>
      <c r="H193" t="e">
        <f ca="1">INDEX($F$4:$F$292,ROWS(F193:$F$292))</f>
        <v>#VALUE!</v>
      </c>
    </row>
    <row r="194" spans="2:8">
      <c r="B194">
        <v>950</v>
      </c>
      <c r="C194" t="e">
        <f t="shared" ca="1" si="27"/>
        <v>#VALUE!</v>
      </c>
      <c r="D194" t="e">
        <f t="shared" ca="1" si="22"/>
        <v>#VALUE!</v>
      </c>
      <c r="E194" t="e">
        <f t="shared" ca="1" si="19"/>
        <v>#VALUE!</v>
      </c>
      <c r="F194" t="e">
        <f t="shared" ca="1" si="20"/>
        <v>#VALUE!</v>
      </c>
      <c r="G194" t="e">
        <f t="shared" ca="1" si="21"/>
        <v>#VALUE!</v>
      </c>
      <c r="H194" t="e">
        <f ca="1">INDEX($F$4:$F$292,ROWS(F194:$F$292))</f>
        <v>#VALUE!</v>
      </c>
    </row>
    <row r="195" spans="2:8">
      <c r="B195">
        <v>955</v>
      </c>
      <c r="C195" t="e">
        <f t="shared" ca="1" si="27"/>
        <v>#VALUE!</v>
      </c>
      <c r="D195" t="e">
        <f t="shared" ca="1" si="22"/>
        <v>#VALUE!</v>
      </c>
      <c r="E195" t="e">
        <f t="shared" ca="1" si="19"/>
        <v>#VALUE!</v>
      </c>
      <c r="F195" t="e">
        <f t="shared" ca="1" si="20"/>
        <v>#VALUE!</v>
      </c>
      <c r="G195" t="e">
        <f t="shared" ca="1" si="21"/>
        <v>#VALUE!</v>
      </c>
      <c r="H195" t="e">
        <f ca="1">INDEX($F$4:$F$292,ROWS(F195:$F$292))</f>
        <v>#VALUE!</v>
      </c>
    </row>
    <row r="196" spans="2:8">
      <c r="B196">
        <v>960</v>
      </c>
      <c r="C196" t="e">
        <f t="shared" ca="1" si="27"/>
        <v>#VALUE!</v>
      </c>
      <c r="D196" t="e">
        <f t="shared" ca="1" si="22"/>
        <v>#VALUE!</v>
      </c>
      <c r="E196" t="e">
        <f t="shared" ref="E196:E259" ca="1" si="28">C196-F196</f>
        <v>#VALUE!</v>
      </c>
      <c r="F196" t="e">
        <f t="shared" ca="1" si="20"/>
        <v>#VALUE!</v>
      </c>
      <c r="G196" t="e">
        <f t="shared" ca="1" si="21"/>
        <v>#VALUE!</v>
      </c>
      <c r="H196" t="e">
        <f ca="1">INDEX($F$4:$F$292,ROWS(F196:$F$292))</f>
        <v>#VALUE!</v>
      </c>
    </row>
    <row r="197" spans="2:8">
      <c r="B197">
        <v>965</v>
      </c>
      <c r="C197" t="e">
        <f ca="1">$M$19/12</f>
        <v>#VALUE!</v>
      </c>
      <c r="D197" t="e">
        <f t="shared" ca="1" si="22"/>
        <v>#VALUE!</v>
      </c>
      <c r="E197" t="e">
        <f t="shared" ca="1" si="28"/>
        <v>#VALUE!</v>
      </c>
      <c r="F197" t="e">
        <f t="shared" ref="F197:F260" ca="1" si="29">G197-G196</f>
        <v>#VALUE!</v>
      </c>
      <c r="G197" t="e">
        <f t="shared" ref="G197:G260" ca="1" si="30">IF(D197&lt;$J$1,0,(D197-0.2*$G$2)^2/(D197+0.8*$G$2))</f>
        <v>#VALUE!</v>
      </c>
      <c r="H197" t="e">
        <f ca="1">INDEX($F$4:$F$292,ROWS(F197:$F$292))</f>
        <v>#VALUE!</v>
      </c>
    </row>
    <row r="198" spans="2:8">
      <c r="B198">
        <v>970</v>
      </c>
      <c r="C198" t="e">
        <f t="shared" ref="C198:C208" ca="1" si="31">$M$19/12</f>
        <v>#VALUE!</v>
      </c>
      <c r="D198" t="e">
        <f t="shared" ref="D198:D261" ca="1" si="32">C198+D197</f>
        <v>#VALUE!</v>
      </c>
      <c r="E198" t="e">
        <f t="shared" ca="1" si="28"/>
        <v>#VALUE!</v>
      </c>
      <c r="F198" t="e">
        <f t="shared" ca="1" si="29"/>
        <v>#VALUE!</v>
      </c>
      <c r="G198" t="e">
        <f t="shared" ca="1" si="30"/>
        <v>#VALUE!</v>
      </c>
      <c r="H198" t="e">
        <f ca="1">INDEX($F$4:$F$292,ROWS(F198:$F$292))</f>
        <v>#VALUE!</v>
      </c>
    </row>
    <row r="199" spans="2:8">
      <c r="B199">
        <v>975</v>
      </c>
      <c r="C199" t="e">
        <f t="shared" ca="1" si="31"/>
        <v>#VALUE!</v>
      </c>
      <c r="D199" t="e">
        <f t="shared" ca="1" si="32"/>
        <v>#VALUE!</v>
      </c>
      <c r="E199" t="e">
        <f t="shared" ca="1" si="28"/>
        <v>#VALUE!</v>
      </c>
      <c r="F199" t="e">
        <f t="shared" ca="1" si="29"/>
        <v>#VALUE!</v>
      </c>
      <c r="G199" t="e">
        <f t="shared" ca="1" si="30"/>
        <v>#VALUE!</v>
      </c>
      <c r="H199" t="e">
        <f ca="1">INDEX($F$4:$F$292,ROWS(F199:$F$292))</f>
        <v>#VALUE!</v>
      </c>
    </row>
    <row r="200" spans="2:8">
      <c r="B200">
        <v>980</v>
      </c>
      <c r="C200" t="e">
        <f t="shared" ca="1" si="31"/>
        <v>#VALUE!</v>
      </c>
      <c r="D200" t="e">
        <f t="shared" ca="1" si="32"/>
        <v>#VALUE!</v>
      </c>
      <c r="E200" t="e">
        <f t="shared" ca="1" si="28"/>
        <v>#VALUE!</v>
      </c>
      <c r="F200" t="e">
        <f t="shared" ca="1" si="29"/>
        <v>#VALUE!</v>
      </c>
      <c r="G200" t="e">
        <f t="shared" ca="1" si="30"/>
        <v>#VALUE!</v>
      </c>
      <c r="H200" t="e">
        <f ca="1">INDEX($F$4:$F$292,ROWS(F200:$F$292))</f>
        <v>#VALUE!</v>
      </c>
    </row>
    <row r="201" spans="2:8">
      <c r="B201">
        <v>985</v>
      </c>
      <c r="C201" t="e">
        <f t="shared" ca="1" si="31"/>
        <v>#VALUE!</v>
      </c>
      <c r="D201" t="e">
        <f t="shared" ca="1" si="32"/>
        <v>#VALUE!</v>
      </c>
      <c r="E201" t="e">
        <f t="shared" ca="1" si="28"/>
        <v>#VALUE!</v>
      </c>
      <c r="F201" t="e">
        <f t="shared" ca="1" si="29"/>
        <v>#VALUE!</v>
      </c>
      <c r="G201" t="e">
        <f t="shared" ca="1" si="30"/>
        <v>#VALUE!</v>
      </c>
      <c r="H201" t="e">
        <f ca="1">INDEX($F$4:$F$292,ROWS(F201:$F$292))</f>
        <v>#VALUE!</v>
      </c>
    </row>
    <row r="202" spans="2:8">
      <c r="B202">
        <v>990</v>
      </c>
      <c r="C202" t="e">
        <f t="shared" ca="1" si="31"/>
        <v>#VALUE!</v>
      </c>
      <c r="D202" t="e">
        <f t="shared" ca="1" si="32"/>
        <v>#VALUE!</v>
      </c>
      <c r="E202" t="e">
        <f t="shared" ca="1" si="28"/>
        <v>#VALUE!</v>
      </c>
      <c r="F202" t="e">
        <f t="shared" ca="1" si="29"/>
        <v>#VALUE!</v>
      </c>
      <c r="G202" t="e">
        <f t="shared" ca="1" si="30"/>
        <v>#VALUE!</v>
      </c>
      <c r="H202" t="e">
        <f ca="1">INDEX($F$4:$F$292,ROWS(F202:$F$292))</f>
        <v>#VALUE!</v>
      </c>
    </row>
    <row r="203" spans="2:8">
      <c r="B203">
        <v>995</v>
      </c>
      <c r="C203" t="e">
        <f t="shared" ca="1" si="31"/>
        <v>#VALUE!</v>
      </c>
      <c r="D203" t="e">
        <f t="shared" ca="1" si="32"/>
        <v>#VALUE!</v>
      </c>
      <c r="E203" t="e">
        <f t="shared" ca="1" si="28"/>
        <v>#VALUE!</v>
      </c>
      <c r="F203" t="e">
        <f t="shared" ca="1" si="29"/>
        <v>#VALUE!</v>
      </c>
      <c r="G203" t="e">
        <f t="shared" ca="1" si="30"/>
        <v>#VALUE!</v>
      </c>
      <c r="H203" t="e">
        <f ca="1">INDEX($F$4:$F$292,ROWS(F203:$F$292))</f>
        <v>#VALUE!</v>
      </c>
    </row>
    <row r="204" spans="2:8">
      <c r="B204">
        <v>1000</v>
      </c>
      <c r="C204" t="e">
        <f t="shared" ca="1" si="31"/>
        <v>#VALUE!</v>
      </c>
      <c r="D204" t="e">
        <f t="shared" ca="1" si="32"/>
        <v>#VALUE!</v>
      </c>
      <c r="E204" t="e">
        <f t="shared" ca="1" si="28"/>
        <v>#VALUE!</v>
      </c>
      <c r="F204" t="e">
        <f t="shared" ca="1" si="29"/>
        <v>#VALUE!</v>
      </c>
      <c r="G204" t="e">
        <f t="shared" ca="1" si="30"/>
        <v>#VALUE!</v>
      </c>
      <c r="H204" t="e">
        <f ca="1">INDEX($F$4:$F$292,ROWS(F204:$F$292))</f>
        <v>#VALUE!</v>
      </c>
    </row>
    <row r="205" spans="2:8">
      <c r="B205">
        <v>1005</v>
      </c>
      <c r="C205" t="e">
        <f t="shared" ca="1" si="31"/>
        <v>#VALUE!</v>
      </c>
      <c r="D205" t="e">
        <f t="shared" ca="1" si="32"/>
        <v>#VALUE!</v>
      </c>
      <c r="E205" t="e">
        <f t="shared" ca="1" si="28"/>
        <v>#VALUE!</v>
      </c>
      <c r="F205" t="e">
        <f t="shared" ca="1" si="29"/>
        <v>#VALUE!</v>
      </c>
      <c r="G205" t="e">
        <f t="shared" ca="1" si="30"/>
        <v>#VALUE!</v>
      </c>
      <c r="H205" t="e">
        <f ca="1">INDEX($F$4:$F$292,ROWS(F205:$F$292))</f>
        <v>#VALUE!</v>
      </c>
    </row>
    <row r="206" spans="2:8">
      <c r="B206">
        <v>1010</v>
      </c>
      <c r="C206" t="e">
        <f t="shared" ca="1" si="31"/>
        <v>#VALUE!</v>
      </c>
      <c r="D206" t="e">
        <f t="shared" ca="1" si="32"/>
        <v>#VALUE!</v>
      </c>
      <c r="E206" t="e">
        <f t="shared" ca="1" si="28"/>
        <v>#VALUE!</v>
      </c>
      <c r="F206" t="e">
        <f t="shared" ca="1" si="29"/>
        <v>#VALUE!</v>
      </c>
      <c r="G206" t="e">
        <f t="shared" ca="1" si="30"/>
        <v>#VALUE!</v>
      </c>
      <c r="H206" t="e">
        <f ca="1">INDEX($F$4:$F$292,ROWS(F206:$F$292))</f>
        <v>#VALUE!</v>
      </c>
    </row>
    <row r="207" spans="2:8">
      <c r="B207">
        <v>1015</v>
      </c>
      <c r="C207" t="e">
        <f t="shared" ca="1" si="31"/>
        <v>#VALUE!</v>
      </c>
      <c r="D207" t="e">
        <f t="shared" ca="1" si="32"/>
        <v>#VALUE!</v>
      </c>
      <c r="E207" t="e">
        <f t="shared" ca="1" si="28"/>
        <v>#VALUE!</v>
      </c>
      <c r="F207" t="e">
        <f t="shared" ca="1" si="29"/>
        <v>#VALUE!</v>
      </c>
      <c r="G207" t="e">
        <f t="shared" ca="1" si="30"/>
        <v>#VALUE!</v>
      </c>
      <c r="H207" t="e">
        <f ca="1">INDEX($F$4:$F$292,ROWS(F207:$F$292))</f>
        <v>#VALUE!</v>
      </c>
    </row>
    <row r="208" spans="2:8">
      <c r="B208">
        <v>1020</v>
      </c>
      <c r="C208" t="e">
        <f t="shared" ca="1" si="31"/>
        <v>#VALUE!</v>
      </c>
      <c r="D208" t="e">
        <f t="shared" ca="1" si="32"/>
        <v>#VALUE!</v>
      </c>
      <c r="E208" t="e">
        <f t="shared" ca="1" si="28"/>
        <v>#VALUE!</v>
      </c>
      <c r="F208" t="e">
        <f t="shared" ca="1" si="29"/>
        <v>#VALUE!</v>
      </c>
      <c r="G208" t="e">
        <f t="shared" ca="1" si="30"/>
        <v>#VALUE!</v>
      </c>
      <c r="H208" t="e">
        <f ca="1">INDEX($F$4:$F$292,ROWS(F208:$F$292))</f>
        <v>#VALUE!</v>
      </c>
    </row>
    <row r="209" spans="2:8">
      <c r="B209">
        <v>1025</v>
      </c>
      <c r="C209" t="e">
        <f ca="1">$M$20/12</f>
        <v>#VALUE!</v>
      </c>
      <c r="D209" t="e">
        <f t="shared" ca="1" si="32"/>
        <v>#VALUE!</v>
      </c>
      <c r="E209" t="e">
        <f t="shared" ca="1" si="28"/>
        <v>#VALUE!</v>
      </c>
      <c r="F209" t="e">
        <f t="shared" ca="1" si="29"/>
        <v>#VALUE!</v>
      </c>
      <c r="G209" t="e">
        <f t="shared" ca="1" si="30"/>
        <v>#VALUE!</v>
      </c>
      <c r="H209" t="e">
        <f ca="1">INDEX($F$4:$F$292,ROWS(F209:$F$292))</f>
        <v>#VALUE!</v>
      </c>
    </row>
    <row r="210" spans="2:8">
      <c r="B210">
        <v>1030</v>
      </c>
      <c r="C210" t="e">
        <f t="shared" ref="C210:C220" ca="1" si="33">$M$20/12</f>
        <v>#VALUE!</v>
      </c>
      <c r="D210" t="e">
        <f t="shared" ca="1" si="32"/>
        <v>#VALUE!</v>
      </c>
      <c r="E210" t="e">
        <f t="shared" ca="1" si="28"/>
        <v>#VALUE!</v>
      </c>
      <c r="F210" t="e">
        <f t="shared" ca="1" si="29"/>
        <v>#VALUE!</v>
      </c>
      <c r="G210" t="e">
        <f t="shared" ca="1" si="30"/>
        <v>#VALUE!</v>
      </c>
      <c r="H210" t="e">
        <f ca="1">INDEX($F$4:$F$292,ROWS(F210:$F$292))</f>
        <v>#VALUE!</v>
      </c>
    </row>
    <row r="211" spans="2:8">
      <c r="B211">
        <v>1035</v>
      </c>
      <c r="C211" t="e">
        <f t="shared" ca="1" si="33"/>
        <v>#VALUE!</v>
      </c>
      <c r="D211" t="e">
        <f t="shared" ca="1" si="32"/>
        <v>#VALUE!</v>
      </c>
      <c r="E211" t="e">
        <f t="shared" ca="1" si="28"/>
        <v>#VALUE!</v>
      </c>
      <c r="F211" t="e">
        <f t="shared" ca="1" si="29"/>
        <v>#VALUE!</v>
      </c>
      <c r="G211" t="e">
        <f t="shared" ca="1" si="30"/>
        <v>#VALUE!</v>
      </c>
      <c r="H211" t="e">
        <f ca="1">INDEX($F$4:$F$292,ROWS(F211:$F$292))</f>
        <v>#VALUE!</v>
      </c>
    </row>
    <row r="212" spans="2:8">
      <c r="B212">
        <v>1040</v>
      </c>
      <c r="C212" t="e">
        <f t="shared" ca="1" si="33"/>
        <v>#VALUE!</v>
      </c>
      <c r="D212" t="e">
        <f t="shared" ca="1" si="32"/>
        <v>#VALUE!</v>
      </c>
      <c r="E212" t="e">
        <f t="shared" ca="1" si="28"/>
        <v>#VALUE!</v>
      </c>
      <c r="F212" t="e">
        <f t="shared" ca="1" si="29"/>
        <v>#VALUE!</v>
      </c>
      <c r="G212" t="e">
        <f t="shared" ca="1" si="30"/>
        <v>#VALUE!</v>
      </c>
      <c r="H212" t="e">
        <f ca="1">INDEX($F$4:$F$292,ROWS(F212:$F$292))</f>
        <v>#VALUE!</v>
      </c>
    </row>
    <row r="213" spans="2:8">
      <c r="B213">
        <v>1045</v>
      </c>
      <c r="C213" t="e">
        <f t="shared" ca="1" si="33"/>
        <v>#VALUE!</v>
      </c>
      <c r="D213" t="e">
        <f t="shared" ca="1" si="32"/>
        <v>#VALUE!</v>
      </c>
      <c r="E213" t="e">
        <f t="shared" ca="1" si="28"/>
        <v>#VALUE!</v>
      </c>
      <c r="F213" t="e">
        <f t="shared" ca="1" si="29"/>
        <v>#VALUE!</v>
      </c>
      <c r="G213" t="e">
        <f t="shared" ca="1" si="30"/>
        <v>#VALUE!</v>
      </c>
      <c r="H213" t="e">
        <f ca="1">INDEX($F$4:$F$292,ROWS(F213:$F$292))</f>
        <v>#VALUE!</v>
      </c>
    </row>
    <row r="214" spans="2:8">
      <c r="B214">
        <v>1050</v>
      </c>
      <c r="C214" t="e">
        <f t="shared" ca="1" si="33"/>
        <v>#VALUE!</v>
      </c>
      <c r="D214" t="e">
        <f t="shared" ca="1" si="32"/>
        <v>#VALUE!</v>
      </c>
      <c r="E214" t="e">
        <f t="shared" ca="1" si="28"/>
        <v>#VALUE!</v>
      </c>
      <c r="F214" t="e">
        <f t="shared" ca="1" si="29"/>
        <v>#VALUE!</v>
      </c>
      <c r="G214" t="e">
        <f t="shared" ca="1" si="30"/>
        <v>#VALUE!</v>
      </c>
      <c r="H214" t="e">
        <f ca="1">INDEX($F$4:$F$292,ROWS(F214:$F$292))</f>
        <v>#VALUE!</v>
      </c>
    </row>
    <row r="215" spans="2:8">
      <c r="B215">
        <v>1055</v>
      </c>
      <c r="C215" t="e">
        <f t="shared" ca="1" si="33"/>
        <v>#VALUE!</v>
      </c>
      <c r="D215" t="e">
        <f t="shared" ca="1" si="32"/>
        <v>#VALUE!</v>
      </c>
      <c r="E215" t="e">
        <f t="shared" ca="1" si="28"/>
        <v>#VALUE!</v>
      </c>
      <c r="F215" t="e">
        <f t="shared" ca="1" si="29"/>
        <v>#VALUE!</v>
      </c>
      <c r="G215" t="e">
        <f t="shared" ca="1" si="30"/>
        <v>#VALUE!</v>
      </c>
      <c r="H215" t="e">
        <f ca="1">INDEX($F$4:$F$292,ROWS(F215:$F$292))</f>
        <v>#VALUE!</v>
      </c>
    </row>
    <row r="216" spans="2:8">
      <c r="B216">
        <v>1060</v>
      </c>
      <c r="C216" t="e">
        <f t="shared" ca="1" si="33"/>
        <v>#VALUE!</v>
      </c>
      <c r="D216" t="e">
        <f t="shared" ca="1" si="32"/>
        <v>#VALUE!</v>
      </c>
      <c r="E216" t="e">
        <f t="shared" ca="1" si="28"/>
        <v>#VALUE!</v>
      </c>
      <c r="F216" t="e">
        <f t="shared" ca="1" si="29"/>
        <v>#VALUE!</v>
      </c>
      <c r="G216" t="e">
        <f t="shared" ca="1" si="30"/>
        <v>#VALUE!</v>
      </c>
      <c r="H216" t="e">
        <f ca="1">INDEX($F$4:$F$292,ROWS(F216:$F$292))</f>
        <v>#VALUE!</v>
      </c>
    </row>
    <row r="217" spans="2:8">
      <c r="B217">
        <v>1065</v>
      </c>
      <c r="C217" t="e">
        <f t="shared" ca="1" si="33"/>
        <v>#VALUE!</v>
      </c>
      <c r="D217" t="e">
        <f t="shared" ca="1" si="32"/>
        <v>#VALUE!</v>
      </c>
      <c r="E217" t="e">
        <f t="shared" ca="1" si="28"/>
        <v>#VALUE!</v>
      </c>
      <c r="F217" t="e">
        <f t="shared" ca="1" si="29"/>
        <v>#VALUE!</v>
      </c>
      <c r="G217" t="e">
        <f t="shared" ca="1" si="30"/>
        <v>#VALUE!</v>
      </c>
      <c r="H217" t="e">
        <f ca="1">INDEX($F$4:$F$292,ROWS(F217:$F$292))</f>
        <v>#VALUE!</v>
      </c>
    </row>
    <row r="218" spans="2:8">
      <c r="B218">
        <v>1070</v>
      </c>
      <c r="C218" t="e">
        <f t="shared" ca="1" si="33"/>
        <v>#VALUE!</v>
      </c>
      <c r="D218" t="e">
        <f t="shared" ca="1" si="32"/>
        <v>#VALUE!</v>
      </c>
      <c r="E218" t="e">
        <f t="shared" ca="1" si="28"/>
        <v>#VALUE!</v>
      </c>
      <c r="F218" t="e">
        <f t="shared" ca="1" si="29"/>
        <v>#VALUE!</v>
      </c>
      <c r="G218" t="e">
        <f t="shared" ca="1" si="30"/>
        <v>#VALUE!</v>
      </c>
      <c r="H218" t="e">
        <f ca="1">INDEX($F$4:$F$292,ROWS(F218:$F$292))</f>
        <v>#VALUE!</v>
      </c>
    </row>
    <row r="219" spans="2:8">
      <c r="B219">
        <v>1075</v>
      </c>
      <c r="C219" t="e">
        <f t="shared" ca="1" si="33"/>
        <v>#VALUE!</v>
      </c>
      <c r="D219" t="e">
        <f t="shared" ca="1" si="32"/>
        <v>#VALUE!</v>
      </c>
      <c r="E219" t="e">
        <f t="shared" ca="1" si="28"/>
        <v>#VALUE!</v>
      </c>
      <c r="F219" t="e">
        <f t="shared" ca="1" si="29"/>
        <v>#VALUE!</v>
      </c>
      <c r="G219" t="e">
        <f t="shared" ca="1" si="30"/>
        <v>#VALUE!</v>
      </c>
      <c r="H219" t="e">
        <f ca="1">INDEX($F$4:$F$292,ROWS(F219:$F$292))</f>
        <v>#VALUE!</v>
      </c>
    </row>
    <row r="220" spans="2:8">
      <c r="B220">
        <v>1080</v>
      </c>
      <c r="C220" t="e">
        <f t="shared" ca="1" si="33"/>
        <v>#VALUE!</v>
      </c>
      <c r="D220" t="e">
        <f t="shared" ca="1" si="32"/>
        <v>#VALUE!</v>
      </c>
      <c r="E220" t="e">
        <f t="shared" ca="1" si="28"/>
        <v>#VALUE!</v>
      </c>
      <c r="F220" t="e">
        <f t="shared" ca="1" si="29"/>
        <v>#VALUE!</v>
      </c>
      <c r="G220" t="e">
        <f t="shared" ca="1" si="30"/>
        <v>#VALUE!</v>
      </c>
      <c r="H220" t="e">
        <f ca="1">INDEX($F$4:$F$292,ROWS(F220:$F$292))</f>
        <v>#VALUE!</v>
      </c>
    </row>
    <row r="221" spans="2:8">
      <c r="B221">
        <v>1085</v>
      </c>
      <c r="C221" t="e">
        <f ca="1">$M$21/12</f>
        <v>#VALUE!</v>
      </c>
      <c r="D221" t="e">
        <f t="shared" ca="1" si="32"/>
        <v>#VALUE!</v>
      </c>
      <c r="E221" t="e">
        <f t="shared" ca="1" si="28"/>
        <v>#VALUE!</v>
      </c>
      <c r="F221" t="e">
        <f t="shared" ca="1" si="29"/>
        <v>#VALUE!</v>
      </c>
      <c r="G221" t="e">
        <f t="shared" ca="1" si="30"/>
        <v>#VALUE!</v>
      </c>
      <c r="H221" t="e">
        <f ca="1">INDEX($F$4:$F$292,ROWS(F221:$F$292))</f>
        <v>#VALUE!</v>
      </c>
    </row>
    <row r="222" spans="2:8">
      <c r="B222">
        <v>1090</v>
      </c>
      <c r="C222" t="e">
        <f t="shared" ref="C222:C232" ca="1" si="34">$M$21/12</f>
        <v>#VALUE!</v>
      </c>
      <c r="D222" t="e">
        <f t="shared" ca="1" si="32"/>
        <v>#VALUE!</v>
      </c>
      <c r="E222" t="e">
        <f t="shared" ca="1" si="28"/>
        <v>#VALUE!</v>
      </c>
      <c r="F222" t="e">
        <f t="shared" ca="1" si="29"/>
        <v>#VALUE!</v>
      </c>
      <c r="G222" t="e">
        <f t="shared" ca="1" si="30"/>
        <v>#VALUE!</v>
      </c>
      <c r="H222" t="e">
        <f ca="1">INDEX($F$4:$F$292,ROWS(F222:$F$292))</f>
        <v>#VALUE!</v>
      </c>
    </row>
    <row r="223" spans="2:8">
      <c r="B223">
        <v>1095</v>
      </c>
      <c r="C223" t="e">
        <f t="shared" ca="1" si="34"/>
        <v>#VALUE!</v>
      </c>
      <c r="D223" t="e">
        <f t="shared" ca="1" si="32"/>
        <v>#VALUE!</v>
      </c>
      <c r="E223" t="e">
        <f t="shared" ca="1" si="28"/>
        <v>#VALUE!</v>
      </c>
      <c r="F223" t="e">
        <f t="shared" ca="1" si="29"/>
        <v>#VALUE!</v>
      </c>
      <c r="G223" t="e">
        <f t="shared" ca="1" si="30"/>
        <v>#VALUE!</v>
      </c>
      <c r="H223" t="e">
        <f ca="1">INDEX($F$4:$F$292,ROWS(F223:$F$292))</f>
        <v>#VALUE!</v>
      </c>
    </row>
    <row r="224" spans="2:8">
      <c r="B224">
        <v>1100</v>
      </c>
      <c r="C224" t="e">
        <f t="shared" ca="1" si="34"/>
        <v>#VALUE!</v>
      </c>
      <c r="D224" t="e">
        <f t="shared" ca="1" si="32"/>
        <v>#VALUE!</v>
      </c>
      <c r="E224" t="e">
        <f t="shared" ca="1" si="28"/>
        <v>#VALUE!</v>
      </c>
      <c r="F224" t="e">
        <f t="shared" ca="1" si="29"/>
        <v>#VALUE!</v>
      </c>
      <c r="G224" t="e">
        <f t="shared" ca="1" si="30"/>
        <v>#VALUE!</v>
      </c>
      <c r="H224" t="e">
        <f ca="1">INDEX($F$4:$F$292,ROWS(F224:$F$292))</f>
        <v>#VALUE!</v>
      </c>
    </row>
    <row r="225" spans="2:8">
      <c r="B225">
        <v>1105</v>
      </c>
      <c r="C225" t="e">
        <f t="shared" ca="1" si="34"/>
        <v>#VALUE!</v>
      </c>
      <c r="D225" t="e">
        <f t="shared" ca="1" si="32"/>
        <v>#VALUE!</v>
      </c>
      <c r="E225" t="e">
        <f t="shared" ca="1" si="28"/>
        <v>#VALUE!</v>
      </c>
      <c r="F225" t="e">
        <f t="shared" ca="1" si="29"/>
        <v>#VALUE!</v>
      </c>
      <c r="G225" t="e">
        <f t="shared" ca="1" si="30"/>
        <v>#VALUE!</v>
      </c>
      <c r="H225" t="e">
        <f ca="1">INDEX($F$4:$F$292,ROWS(F225:$F$292))</f>
        <v>#VALUE!</v>
      </c>
    </row>
    <row r="226" spans="2:8">
      <c r="B226">
        <v>1110</v>
      </c>
      <c r="C226" t="e">
        <f t="shared" ca="1" si="34"/>
        <v>#VALUE!</v>
      </c>
      <c r="D226" t="e">
        <f t="shared" ca="1" si="32"/>
        <v>#VALUE!</v>
      </c>
      <c r="E226" t="e">
        <f t="shared" ca="1" si="28"/>
        <v>#VALUE!</v>
      </c>
      <c r="F226" t="e">
        <f t="shared" ca="1" si="29"/>
        <v>#VALUE!</v>
      </c>
      <c r="G226" t="e">
        <f t="shared" ca="1" si="30"/>
        <v>#VALUE!</v>
      </c>
      <c r="H226" t="e">
        <f ca="1">INDEX($F$4:$F$292,ROWS(F226:$F$292))</f>
        <v>#VALUE!</v>
      </c>
    </row>
    <row r="227" spans="2:8">
      <c r="B227">
        <v>1115</v>
      </c>
      <c r="C227" t="e">
        <f t="shared" ca="1" si="34"/>
        <v>#VALUE!</v>
      </c>
      <c r="D227" t="e">
        <f t="shared" ca="1" si="32"/>
        <v>#VALUE!</v>
      </c>
      <c r="E227" t="e">
        <f t="shared" ca="1" si="28"/>
        <v>#VALUE!</v>
      </c>
      <c r="F227" t="e">
        <f t="shared" ca="1" si="29"/>
        <v>#VALUE!</v>
      </c>
      <c r="G227" t="e">
        <f t="shared" ca="1" si="30"/>
        <v>#VALUE!</v>
      </c>
      <c r="H227" t="e">
        <f ca="1">INDEX($F$4:$F$292,ROWS(F227:$F$292))</f>
        <v>#VALUE!</v>
      </c>
    </row>
    <row r="228" spans="2:8">
      <c r="B228">
        <v>1120</v>
      </c>
      <c r="C228" t="e">
        <f t="shared" ca="1" si="34"/>
        <v>#VALUE!</v>
      </c>
      <c r="D228" t="e">
        <f t="shared" ca="1" si="32"/>
        <v>#VALUE!</v>
      </c>
      <c r="E228" t="e">
        <f t="shared" ca="1" si="28"/>
        <v>#VALUE!</v>
      </c>
      <c r="F228" t="e">
        <f t="shared" ca="1" si="29"/>
        <v>#VALUE!</v>
      </c>
      <c r="G228" t="e">
        <f t="shared" ca="1" si="30"/>
        <v>#VALUE!</v>
      </c>
      <c r="H228" t="e">
        <f ca="1">INDEX($F$4:$F$292,ROWS(F228:$F$292))</f>
        <v>#VALUE!</v>
      </c>
    </row>
    <row r="229" spans="2:8">
      <c r="B229">
        <v>1125</v>
      </c>
      <c r="C229" t="e">
        <f t="shared" ca="1" si="34"/>
        <v>#VALUE!</v>
      </c>
      <c r="D229" t="e">
        <f t="shared" ca="1" si="32"/>
        <v>#VALUE!</v>
      </c>
      <c r="E229" t="e">
        <f t="shared" ca="1" si="28"/>
        <v>#VALUE!</v>
      </c>
      <c r="F229" t="e">
        <f t="shared" ca="1" si="29"/>
        <v>#VALUE!</v>
      </c>
      <c r="G229" t="e">
        <f t="shared" ca="1" si="30"/>
        <v>#VALUE!</v>
      </c>
      <c r="H229" t="e">
        <f ca="1">INDEX($F$4:$F$292,ROWS(F229:$F$292))</f>
        <v>#VALUE!</v>
      </c>
    </row>
    <row r="230" spans="2:8">
      <c r="B230">
        <v>1130</v>
      </c>
      <c r="C230" t="e">
        <f t="shared" ca="1" si="34"/>
        <v>#VALUE!</v>
      </c>
      <c r="D230" t="e">
        <f t="shared" ca="1" si="32"/>
        <v>#VALUE!</v>
      </c>
      <c r="E230" t="e">
        <f t="shared" ca="1" si="28"/>
        <v>#VALUE!</v>
      </c>
      <c r="F230" t="e">
        <f t="shared" ca="1" si="29"/>
        <v>#VALUE!</v>
      </c>
      <c r="G230" t="e">
        <f t="shared" ca="1" si="30"/>
        <v>#VALUE!</v>
      </c>
      <c r="H230" t="e">
        <f ca="1">INDEX($F$4:$F$292,ROWS(F230:$F$292))</f>
        <v>#VALUE!</v>
      </c>
    </row>
    <row r="231" spans="2:8">
      <c r="B231">
        <v>1135</v>
      </c>
      <c r="C231" t="e">
        <f t="shared" ca="1" si="34"/>
        <v>#VALUE!</v>
      </c>
      <c r="D231" t="e">
        <f t="shared" ca="1" si="32"/>
        <v>#VALUE!</v>
      </c>
      <c r="E231" t="e">
        <f t="shared" ca="1" si="28"/>
        <v>#VALUE!</v>
      </c>
      <c r="F231" t="e">
        <f t="shared" ca="1" si="29"/>
        <v>#VALUE!</v>
      </c>
      <c r="G231" t="e">
        <f t="shared" ca="1" si="30"/>
        <v>#VALUE!</v>
      </c>
      <c r="H231" t="e">
        <f ca="1">INDEX($F$4:$F$292,ROWS(F231:$F$292))</f>
        <v>#VALUE!</v>
      </c>
    </row>
    <row r="232" spans="2:8">
      <c r="B232">
        <v>1140</v>
      </c>
      <c r="C232" t="e">
        <f t="shared" ca="1" si="34"/>
        <v>#VALUE!</v>
      </c>
      <c r="D232" t="e">
        <f t="shared" ca="1" si="32"/>
        <v>#VALUE!</v>
      </c>
      <c r="E232" t="e">
        <f t="shared" ca="1" si="28"/>
        <v>#VALUE!</v>
      </c>
      <c r="F232" t="e">
        <f t="shared" ca="1" si="29"/>
        <v>#VALUE!</v>
      </c>
      <c r="G232" t="e">
        <f t="shared" ca="1" si="30"/>
        <v>#VALUE!</v>
      </c>
      <c r="H232" t="e">
        <f ca="1">INDEX($F$4:$F$292,ROWS(F232:$F$292))</f>
        <v>#VALUE!</v>
      </c>
    </row>
    <row r="233" spans="2:8">
      <c r="B233">
        <v>1145</v>
      </c>
      <c r="C233" t="e">
        <f ca="1">$M$22/12</f>
        <v>#VALUE!</v>
      </c>
      <c r="D233" t="e">
        <f t="shared" ca="1" si="32"/>
        <v>#VALUE!</v>
      </c>
      <c r="E233" t="e">
        <f t="shared" ca="1" si="28"/>
        <v>#VALUE!</v>
      </c>
      <c r="F233" t="e">
        <f t="shared" ca="1" si="29"/>
        <v>#VALUE!</v>
      </c>
      <c r="G233" t="e">
        <f t="shared" ca="1" si="30"/>
        <v>#VALUE!</v>
      </c>
      <c r="H233" t="e">
        <f ca="1">INDEX($F$4:$F$292,ROWS(F233:$F$292))</f>
        <v>#VALUE!</v>
      </c>
    </row>
    <row r="234" spans="2:8">
      <c r="B234">
        <v>1150</v>
      </c>
      <c r="C234" t="e">
        <f t="shared" ref="C234:C244" ca="1" si="35">$M$22/12</f>
        <v>#VALUE!</v>
      </c>
      <c r="D234" t="e">
        <f t="shared" ca="1" si="32"/>
        <v>#VALUE!</v>
      </c>
      <c r="E234" t="e">
        <f t="shared" ca="1" si="28"/>
        <v>#VALUE!</v>
      </c>
      <c r="F234" t="e">
        <f t="shared" ca="1" si="29"/>
        <v>#VALUE!</v>
      </c>
      <c r="G234" t="e">
        <f t="shared" ca="1" si="30"/>
        <v>#VALUE!</v>
      </c>
      <c r="H234" t="e">
        <f ca="1">INDEX($F$4:$F$292,ROWS(F234:$F$292))</f>
        <v>#VALUE!</v>
      </c>
    </row>
    <row r="235" spans="2:8">
      <c r="B235">
        <v>1155</v>
      </c>
      <c r="C235" t="e">
        <f t="shared" ca="1" si="35"/>
        <v>#VALUE!</v>
      </c>
      <c r="D235" t="e">
        <f t="shared" ca="1" si="32"/>
        <v>#VALUE!</v>
      </c>
      <c r="E235" t="e">
        <f t="shared" ca="1" si="28"/>
        <v>#VALUE!</v>
      </c>
      <c r="F235" t="e">
        <f t="shared" ca="1" si="29"/>
        <v>#VALUE!</v>
      </c>
      <c r="G235" t="e">
        <f t="shared" ca="1" si="30"/>
        <v>#VALUE!</v>
      </c>
      <c r="H235" t="e">
        <f ca="1">INDEX($F$4:$F$292,ROWS(F235:$F$292))</f>
        <v>#VALUE!</v>
      </c>
    </row>
    <row r="236" spans="2:8">
      <c r="B236">
        <v>1160</v>
      </c>
      <c r="C236" t="e">
        <f t="shared" ca="1" si="35"/>
        <v>#VALUE!</v>
      </c>
      <c r="D236" t="e">
        <f t="shared" ca="1" si="32"/>
        <v>#VALUE!</v>
      </c>
      <c r="E236" t="e">
        <f t="shared" ca="1" si="28"/>
        <v>#VALUE!</v>
      </c>
      <c r="F236" t="e">
        <f t="shared" ca="1" si="29"/>
        <v>#VALUE!</v>
      </c>
      <c r="G236" t="e">
        <f t="shared" ca="1" si="30"/>
        <v>#VALUE!</v>
      </c>
      <c r="H236" t="e">
        <f ca="1">INDEX($F$4:$F$292,ROWS(F236:$F$292))</f>
        <v>#VALUE!</v>
      </c>
    </row>
    <row r="237" spans="2:8">
      <c r="B237">
        <v>1165</v>
      </c>
      <c r="C237" t="e">
        <f t="shared" ca="1" si="35"/>
        <v>#VALUE!</v>
      </c>
      <c r="D237" t="e">
        <f t="shared" ca="1" si="32"/>
        <v>#VALUE!</v>
      </c>
      <c r="E237" t="e">
        <f t="shared" ca="1" si="28"/>
        <v>#VALUE!</v>
      </c>
      <c r="F237" t="e">
        <f t="shared" ca="1" si="29"/>
        <v>#VALUE!</v>
      </c>
      <c r="G237" t="e">
        <f t="shared" ca="1" si="30"/>
        <v>#VALUE!</v>
      </c>
      <c r="H237" t="e">
        <f ca="1">INDEX($F$4:$F$292,ROWS(F237:$F$292))</f>
        <v>#VALUE!</v>
      </c>
    </row>
    <row r="238" spans="2:8">
      <c r="B238">
        <v>1170</v>
      </c>
      <c r="C238" t="e">
        <f t="shared" ca="1" si="35"/>
        <v>#VALUE!</v>
      </c>
      <c r="D238" t="e">
        <f t="shared" ca="1" si="32"/>
        <v>#VALUE!</v>
      </c>
      <c r="E238" t="e">
        <f t="shared" ca="1" si="28"/>
        <v>#VALUE!</v>
      </c>
      <c r="F238" t="e">
        <f t="shared" ca="1" si="29"/>
        <v>#VALUE!</v>
      </c>
      <c r="G238" t="e">
        <f t="shared" ca="1" si="30"/>
        <v>#VALUE!</v>
      </c>
      <c r="H238" t="e">
        <f ca="1">INDEX($F$4:$F$292,ROWS(F238:$F$292))</f>
        <v>#VALUE!</v>
      </c>
    </row>
    <row r="239" spans="2:8">
      <c r="B239">
        <v>1175</v>
      </c>
      <c r="C239" t="e">
        <f t="shared" ca="1" si="35"/>
        <v>#VALUE!</v>
      </c>
      <c r="D239" t="e">
        <f t="shared" ca="1" si="32"/>
        <v>#VALUE!</v>
      </c>
      <c r="E239" t="e">
        <f t="shared" ca="1" si="28"/>
        <v>#VALUE!</v>
      </c>
      <c r="F239" t="e">
        <f t="shared" ca="1" si="29"/>
        <v>#VALUE!</v>
      </c>
      <c r="G239" t="e">
        <f t="shared" ca="1" si="30"/>
        <v>#VALUE!</v>
      </c>
      <c r="H239" t="e">
        <f ca="1">INDEX($F$4:$F$292,ROWS(F239:$F$292))</f>
        <v>#VALUE!</v>
      </c>
    </row>
    <row r="240" spans="2:8">
      <c r="B240">
        <v>1180</v>
      </c>
      <c r="C240" t="e">
        <f t="shared" ca="1" si="35"/>
        <v>#VALUE!</v>
      </c>
      <c r="D240" t="e">
        <f t="shared" ca="1" si="32"/>
        <v>#VALUE!</v>
      </c>
      <c r="E240" t="e">
        <f t="shared" ca="1" si="28"/>
        <v>#VALUE!</v>
      </c>
      <c r="F240" t="e">
        <f t="shared" ca="1" si="29"/>
        <v>#VALUE!</v>
      </c>
      <c r="G240" t="e">
        <f t="shared" ca="1" si="30"/>
        <v>#VALUE!</v>
      </c>
      <c r="H240" t="e">
        <f ca="1">INDEX($F$4:$F$292,ROWS(F240:$F$292))</f>
        <v>#VALUE!</v>
      </c>
    </row>
    <row r="241" spans="2:8">
      <c r="B241">
        <v>1185</v>
      </c>
      <c r="C241" t="e">
        <f t="shared" ca="1" si="35"/>
        <v>#VALUE!</v>
      </c>
      <c r="D241" t="e">
        <f t="shared" ca="1" si="32"/>
        <v>#VALUE!</v>
      </c>
      <c r="E241" t="e">
        <f t="shared" ca="1" si="28"/>
        <v>#VALUE!</v>
      </c>
      <c r="F241" t="e">
        <f t="shared" ca="1" si="29"/>
        <v>#VALUE!</v>
      </c>
      <c r="G241" t="e">
        <f t="shared" ca="1" si="30"/>
        <v>#VALUE!</v>
      </c>
      <c r="H241" t="e">
        <f ca="1">INDEX($F$4:$F$292,ROWS(F241:$F$292))</f>
        <v>#VALUE!</v>
      </c>
    </row>
    <row r="242" spans="2:8">
      <c r="B242">
        <v>1190</v>
      </c>
      <c r="C242" t="e">
        <f t="shared" ca="1" si="35"/>
        <v>#VALUE!</v>
      </c>
      <c r="D242" t="e">
        <f t="shared" ca="1" si="32"/>
        <v>#VALUE!</v>
      </c>
      <c r="E242" t="e">
        <f t="shared" ca="1" si="28"/>
        <v>#VALUE!</v>
      </c>
      <c r="F242" t="e">
        <f t="shared" ca="1" si="29"/>
        <v>#VALUE!</v>
      </c>
      <c r="G242" t="e">
        <f t="shared" ca="1" si="30"/>
        <v>#VALUE!</v>
      </c>
      <c r="H242" t="e">
        <f ca="1">INDEX($F$4:$F$292,ROWS(F242:$F$292))</f>
        <v>#VALUE!</v>
      </c>
    </row>
    <row r="243" spans="2:8">
      <c r="B243">
        <v>1195</v>
      </c>
      <c r="C243" t="e">
        <f t="shared" ca="1" si="35"/>
        <v>#VALUE!</v>
      </c>
      <c r="D243" t="e">
        <f t="shared" ca="1" si="32"/>
        <v>#VALUE!</v>
      </c>
      <c r="E243" t="e">
        <f t="shared" ca="1" si="28"/>
        <v>#VALUE!</v>
      </c>
      <c r="F243" t="e">
        <f t="shared" ca="1" si="29"/>
        <v>#VALUE!</v>
      </c>
      <c r="G243" t="e">
        <f t="shared" ca="1" si="30"/>
        <v>#VALUE!</v>
      </c>
      <c r="H243" t="e">
        <f ca="1">INDEX($F$4:$F$292,ROWS(F243:$F$292))</f>
        <v>#VALUE!</v>
      </c>
    </row>
    <row r="244" spans="2:8">
      <c r="B244">
        <v>1200</v>
      </c>
      <c r="C244" t="e">
        <f t="shared" ca="1" si="35"/>
        <v>#VALUE!</v>
      </c>
      <c r="D244" t="e">
        <f t="shared" ca="1" si="32"/>
        <v>#VALUE!</v>
      </c>
      <c r="E244" t="e">
        <f t="shared" ca="1" si="28"/>
        <v>#VALUE!</v>
      </c>
      <c r="F244" t="e">
        <f t="shared" ca="1" si="29"/>
        <v>#VALUE!</v>
      </c>
      <c r="G244" t="e">
        <f t="shared" ca="1" si="30"/>
        <v>#VALUE!</v>
      </c>
      <c r="H244" t="e">
        <f ca="1">INDEX($F$4:$F$292,ROWS(F244:$F$292))</f>
        <v>#VALUE!</v>
      </c>
    </row>
    <row r="245" spans="2:8">
      <c r="B245">
        <v>1205</v>
      </c>
      <c r="C245" t="e">
        <f ca="1">$M$23/12</f>
        <v>#VALUE!</v>
      </c>
      <c r="D245" t="e">
        <f t="shared" ca="1" si="32"/>
        <v>#VALUE!</v>
      </c>
      <c r="E245" t="e">
        <f t="shared" ca="1" si="28"/>
        <v>#VALUE!</v>
      </c>
      <c r="F245" t="e">
        <f t="shared" ca="1" si="29"/>
        <v>#VALUE!</v>
      </c>
      <c r="G245" t="e">
        <f t="shared" ca="1" si="30"/>
        <v>#VALUE!</v>
      </c>
      <c r="H245" t="e">
        <f ca="1">INDEX($F$4:$F$292,ROWS(F245:$F$292))</f>
        <v>#VALUE!</v>
      </c>
    </row>
    <row r="246" spans="2:8">
      <c r="B246">
        <v>1210</v>
      </c>
      <c r="C246" t="e">
        <f t="shared" ref="C246:C256" ca="1" si="36">$M$23/12</f>
        <v>#VALUE!</v>
      </c>
      <c r="D246" t="e">
        <f t="shared" ca="1" si="32"/>
        <v>#VALUE!</v>
      </c>
      <c r="E246" t="e">
        <f t="shared" ca="1" si="28"/>
        <v>#VALUE!</v>
      </c>
      <c r="F246" t="e">
        <f t="shared" ca="1" si="29"/>
        <v>#VALUE!</v>
      </c>
      <c r="G246" t="e">
        <f t="shared" ca="1" si="30"/>
        <v>#VALUE!</v>
      </c>
      <c r="H246" t="e">
        <f ca="1">INDEX($F$4:$F$292,ROWS(F246:$F$292))</f>
        <v>#VALUE!</v>
      </c>
    </row>
    <row r="247" spans="2:8">
      <c r="B247">
        <v>1215</v>
      </c>
      <c r="C247" t="e">
        <f t="shared" ca="1" si="36"/>
        <v>#VALUE!</v>
      </c>
      <c r="D247" t="e">
        <f t="shared" ca="1" si="32"/>
        <v>#VALUE!</v>
      </c>
      <c r="E247" t="e">
        <f t="shared" ca="1" si="28"/>
        <v>#VALUE!</v>
      </c>
      <c r="F247" t="e">
        <f t="shared" ca="1" si="29"/>
        <v>#VALUE!</v>
      </c>
      <c r="G247" t="e">
        <f t="shared" ca="1" si="30"/>
        <v>#VALUE!</v>
      </c>
      <c r="H247" t="e">
        <f ca="1">INDEX($F$4:$F$292,ROWS(F247:$F$292))</f>
        <v>#VALUE!</v>
      </c>
    </row>
    <row r="248" spans="2:8">
      <c r="B248">
        <v>1220</v>
      </c>
      <c r="C248" t="e">
        <f t="shared" ca="1" si="36"/>
        <v>#VALUE!</v>
      </c>
      <c r="D248" t="e">
        <f t="shared" ca="1" si="32"/>
        <v>#VALUE!</v>
      </c>
      <c r="E248" t="e">
        <f t="shared" ca="1" si="28"/>
        <v>#VALUE!</v>
      </c>
      <c r="F248" t="e">
        <f t="shared" ca="1" si="29"/>
        <v>#VALUE!</v>
      </c>
      <c r="G248" t="e">
        <f t="shared" ca="1" si="30"/>
        <v>#VALUE!</v>
      </c>
      <c r="H248" t="e">
        <f ca="1">INDEX($F$4:$F$292,ROWS(F248:$F$292))</f>
        <v>#VALUE!</v>
      </c>
    </row>
    <row r="249" spans="2:8">
      <c r="B249">
        <v>1225</v>
      </c>
      <c r="C249" t="e">
        <f t="shared" ca="1" si="36"/>
        <v>#VALUE!</v>
      </c>
      <c r="D249" t="e">
        <f t="shared" ca="1" si="32"/>
        <v>#VALUE!</v>
      </c>
      <c r="E249" t="e">
        <f t="shared" ca="1" si="28"/>
        <v>#VALUE!</v>
      </c>
      <c r="F249" t="e">
        <f t="shared" ca="1" si="29"/>
        <v>#VALUE!</v>
      </c>
      <c r="G249" t="e">
        <f t="shared" ca="1" si="30"/>
        <v>#VALUE!</v>
      </c>
      <c r="H249" t="e">
        <f ca="1">INDEX($F$4:$F$292,ROWS(F249:$F$292))</f>
        <v>#VALUE!</v>
      </c>
    </row>
    <row r="250" spans="2:8">
      <c r="B250">
        <v>1230</v>
      </c>
      <c r="C250" t="e">
        <f t="shared" ca="1" si="36"/>
        <v>#VALUE!</v>
      </c>
      <c r="D250" t="e">
        <f t="shared" ca="1" si="32"/>
        <v>#VALUE!</v>
      </c>
      <c r="E250" t="e">
        <f t="shared" ca="1" si="28"/>
        <v>#VALUE!</v>
      </c>
      <c r="F250" t="e">
        <f t="shared" ca="1" si="29"/>
        <v>#VALUE!</v>
      </c>
      <c r="G250" t="e">
        <f t="shared" ca="1" si="30"/>
        <v>#VALUE!</v>
      </c>
      <c r="H250" t="e">
        <f ca="1">INDEX($F$4:$F$292,ROWS(F250:$F$292))</f>
        <v>#VALUE!</v>
      </c>
    </row>
    <row r="251" spans="2:8">
      <c r="B251">
        <v>1235</v>
      </c>
      <c r="C251" t="e">
        <f t="shared" ca="1" si="36"/>
        <v>#VALUE!</v>
      </c>
      <c r="D251" t="e">
        <f t="shared" ca="1" si="32"/>
        <v>#VALUE!</v>
      </c>
      <c r="E251" t="e">
        <f t="shared" ca="1" si="28"/>
        <v>#VALUE!</v>
      </c>
      <c r="F251" t="e">
        <f t="shared" ca="1" si="29"/>
        <v>#VALUE!</v>
      </c>
      <c r="G251" t="e">
        <f t="shared" ca="1" si="30"/>
        <v>#VALUE!</v>
      </c>
      <c r="H251" t="e">
        <f ca="1">INDEX($F$4:$F$292,ROWS(F251:$F$292))</f>
        <v>#VALUE!</v>
      </c>
    </row>
    <row r="252" spans="2:8">
      <c r="B252">
        <v>1240</v>
      </c>
      <c r="C252" t="e">
        <f t="shared" ca="1" si="36"/>
        <v>#VALUE!</v>
      </c>
      <c r="D252" t="e">
        <f t="shared" ca="1" si="32"/>
        <v>#VALUE!</v>
      </c>
      <c r="E252" t="e">
        <f t="shared" ca="1" si="28"/>
        <v>#VALUE!</v>
      </c>
      <c r="F252" t="e">
        <f t="shared" ca="1" si="29"/>
        <v>#VALUE!</v>
      </c>
      <c r="G252" t="e">
        <f t="shared" ca="1" si="30"/>
        <v>#VALUE!</v>
      </c>
      <c r="H252" t="e">
        <f ca="1">INDEX($F$4:$F$292,ROWS(F252:$F$292))</f>
        <v>#VALUE!</v>
      </c>
    </row>
    <row r="253" spans="2:8">
      <c r="B253">
        <v>1245</v>
      </c>
      <c r="C253" t="e">
        <f t="shared" ca="1" si="36"/>
        <v>#VALUE!</v>
      </c>
      <c r="D253" t="e">
        <f t="shared" ca="1" si="32"/>
        <v>#VALUE!</v>
      </c>
      <c r="E253" t="e">
        <f t="shared" ca="1" si="28"/>
        <v>#VALUE!</v>
      </c>
      <c r="F253" t="e">
        <f t="shared" ca="1" si="29"/>
        <v>#VALUE!</v>
      </c>
      <c r="G253" t="e">
        <f t="shared" ca="1" si="30"/>
        <v>#VALUE!</v>
      </c>
      <c r="H253" t="e">
        <f ca="1">INDEX($F$4:$F$292,ROWS(F253:$F$292))</f>
        <v>#VALUE!</v>
      </c>
    </row>
    <row r="254" spans="2:8">
      <c r="B254">
        <v>1250</v>
      </c>
      <c r="C254" t="e">
        <f t="shared" ca="1" si="36"/>
        <v>#VALUE!</v>
      </c>
      <c r="D254" t="e">
        <f t="shared" ca="1" si="32"/>
        <v>#VALUE!</v>
      </c>
      <c r="E254" t="e">
        <f t="shared" ca="1" si="28"/>
        <v>#VALUE!</v>
      </c>
      <c r="F254" t="e">
        <f t="shared" ca="1" si="29"/>
        <v>#VALUE!</v>
      </c>
      <c r="G254" t="e">
        <f t="shared" ca="1" si="30"/>
        <v>#VALUE!</v>
      </c>
      <c r="H254" t="e">
        <f ca="1">INDEX($F$4:$F$292,ROWS(F254:$F$292))</f>
        <v>#VALUE!</v>
      </c>
    </row>
    <row r="255" spans="2:8">
      <c r="B255">
        <v>1255</v>
      </c>
      <c r="C255" t="e">
        <f t="shared" ca="1" si="36"/>
        <v>#VALUE!</v>
      </c>
      <c r="D255" t="e">
        <f t="shared" ca="1" si="32"/>
        <v>#VALUE!</v>
      </c>
      <c r="E255" t="e">
        <f t="shared" ca="1" si="28"/>
        <v>#VALUE!</v>
      </c>
      <c r="F255" t="e">
        <f t="shared" ca="1" si="29"/>
        <v>#VALUE!</v>
      </c>
      <c r="G255" t="e">
        <f t="shared" ca="1" si="30"/>
        <v>#VALUE!</v>
      </c>
      <c r="H255" t="e">
        <f ca="1">INDEX($F$4:$F$292,ROWS(F255:$F$292))</f>
        <v>#VALUE!</v>
      </c>
    </row>
    <row r="256" spans="2:8">
      <c r="B256">
        <v>1260</v>
      </c>
      <c r="C256" t="e">
        <f t="shared" ca="1" si="36"/>
        <v>#VALUE!</v>
      </c>
      <c r="D256" t="e">
        <f t="shared" ca="1" si="32"/>
        <v>#VALUE!</v>
      </c>
      <c r="E256" t="e">
        <f t="shared" ca="1" si="28"/>
        <v>#VALUE!</v>
      </c>
      <c r="F256" t="e">
        <f t="shared" ca="1" si="29"/>
        <v>#VALUE!</v>
      </c>
      <c r="G256" t="e">
        <f t="shared" ca="1" si="30"/>
        <v>#VALUE!</v>
      </c>
      <c r="H256" t="e">
        <f ca="1">INDEX($F$4:$F$292,ROWS(F256:$F$292))</f>
        <v>#VALUE!</v>
      </c>
    </row>
    <row r="257" spans="2:8">
      <c r="B257">
        <v>1265</v>
      </c>
      <c r="C257" t="e">
        <f ca="1">$M$24/12</f>
        <v>#VALUE!</v>
      </c>
      <c r="D257" t="e">
        <f t="shared" ca="1" si="32"/>
        <v>#VALUE!</v>
      </c>
      <c r="E257" t="e">
        <f t="shared" ca="1" si="28"/>
        <v>#VALUE!</v>
      </c>
      <c r="F257" t="e">
        <f t="shared" ca="1" si="29"/>
        <v>#VALUE!</v>
      </c>
      <c r="G257" t="e">
        <f t="shared" ca="1" si="30"/>
        <v>#VALUE!</v>
      </c>
      <c r="H257" t="e">
        <f ca="1">INDEX($F$4:$F$292,ROWS(F257:$F$292))</f>
        <v>#VALUE!</v>
      </c>
    </row>
    <row r="258" spans="2:8">
      <c r="B258">
        <v>1270</v>
      </c>
      <c r="C258" t="e">
        <f t="shared" ref="C258:C268" ca="1" si="37">$M$24/12</f>
        <v>#VALUE!</v>
      </c>
      <c r="D258" t="e">
        <f t="shared" ca="1" si="32"/>
        <v>#VALUE!</v>
      </c>
      <c r="E258" t="e">
        <f t="shared" ca="1" si="28"/>
        <v>#VALUE!</v>
      </c>
      <c r="F258" t="e">
        <f t="shared" ca="1" si="29"/>
        <v>#VALUE!</v>
      </c>
      <c r="G258" t="e">
        <f t="shared" ca="1" si="30"/>
        <v>#VALUE!</v>
      </c>
      <c r="H258" t="e">
        <f ca="1">INDEX($F$4:$F$292,ROWS(F258:$F$292))</f>
        <v>#VALUE!</v>
      </c>
    </row>
    <row r="259" spans="2:8">
      <c r="B259">
        <v>1275</v>
      </c>
      <c r="C259" t="e">
        <f t="shared" ca="1" si="37"/>
        <v>#VALUE!</v>
      </c>
      <c r="D259" t="e">
        <f t="shared" ca="1" si="32"/>
        <v>#VALUE!</v>
      </c>
      <c r="E259" t="e">
        <f t="shared" ca="1" si="28"/>
        <v>#VALUE!</v>
      </c>
      <c r="F259" t="e">
        <f t="shared" ca="1" si="29"/>
        <v>#VALUE!</v>
      </c>
      <c r="G259" t="e">
        <f t="shared" ca="1" si="30"/>
        <v>#VALUE!</v>
      </c>
      <c r="H259" t="e">
        <f ca="1">INDEX($F$4:$F$292,ROWS(F259:$F$292))</f>
        <v>#VALUE!</v>
      </c>
    </row>
    <row r="260" spans="2:8">
      <c r="B260">
        <v>1280</v>
      </c>
      <c r="C260" t="e">
        <f t="shared" ca="1" si="37"/>
        <v>#VALUE!</v>
      </c>
      <c r="D260" t="e">
        <f t="shared" ca="1" si="32"/>
        <v>#VALUE!</v>
      </c>
      <c r="E260" t="e">
        <f t="shared" ref="E260:E292" ca="1" si="38">C260-F260</f>
        <v>#VALUE!</v>
      </c>
      <c r="F260" t="e">
        <f t="shared" ca="1" si="29"/>
        <v>#VALUE!</v>
      </c>
      <c r="G260" t="e">
        <f t="shared" ca="1" si="30"/>
        <v>#VALUE!</v>
      </c>
      <c r="H260" t="e">
        <f ca="1">INDEX($F$4:$F$292,ROWS(F260:$F$292))</f>
        <v>#VALUE!</v>
      </c>
    </row>
    <row r="261" spans="2:8">
      <c r="B261">
        <v>1285</v>
      </c>
      <c r="C261" t="e">
        <f t="shared" ca="1" si="37"/>
        <v>#VALUE!</v>
      </c>
      <c r="D261" t="e">
        <f t="shared" ca="1" si="32"/>
        <v>#VALUE!</v>
      </c>
      <c r="E261" t="e">
        <f t="shared" ca="1" si="38"/>
        <v>#VALUE!</v>
      </c>
      <c r="F261" t="e">
        <f t="shared" ref="F261:F292" ca="1" si="39">G261-G260</f>
        <v>#VALUE!</v>
      </c>
      <c r="G261" t="e">
        <f t="shared" ref="G261:G292" ca="1" si="40">IF(D261&lt;$J$1,0,(D261-0.2*$G$2)^2/(D261+0.8*$G$2))</f>
        <v>#VALUE!</v>
      </c>
      <c r="H261" t="e">
        <f ca="1">INDEX($F$4:$F$292,ROWS(F261:$F$292))</f>
        <v>#VALUE!</v>
      </c>
    </row>
    <row r="262" spans="2:8">
      <c r="B262">
        <v>1290</v>
      </c>
      <c r="C262" t="e">
        <f t="shared" ca="1" si="37"/>
        <v>#VALUE!</v>
      </c>
      <c r="D262" t="e">
        <f t="shared" ref="D262:D292" ca="1" si="41">C262+D261</f>
        <v>#VALUE!</v>
      </c>
      <c r="E262" t="e">
        <f t="shared" ca="1" si="38"/>
        <v>#VALUE!</v>
      </c>
      <c r="F262" t="e">
        <f t="shared" ca="1" si="39"/>
        <v>#VALUE!</v>
      </c>
      <c r="G262" t="e">
        <f t="shared" ca="1" si="40"/>
        <v>#VALUE!</v>
      </c>
      <c r="H262" t="e">
        <f ca="1">INDEX($F$4:$F$292,ROWS(F262:$F$292))</f>
        <v>#VALUE!</v>
      </c>
    </row>
    <row r="263" spans="2:8">
      <c r="B263">
        <v>1295</v>
      </c>
      <c r="C263" t="e">
        <f t="shared" ca="1" si="37"/>
        <v>#VALUE!</v>
      </c>
      <c r="D263" t="e">
        <f t="shared" ca="1" si="41"/>
        <v>#VALUE!</v>
      </c>
      <c r="E263" t="e">
        <f t="shared" ca="1" si="38"/>
        <v>#VALUE!</v>
      </c>
      <c r="F263" t="e">
        <f t="shared" ca="1" si="39"/>
        <v>#VALUE!</v>
      </c>
      <c r="G263" t="e">
        <f t="shared" ca="1" si="40"/>
        <v>#VALUE!</v>
      </c>
      <c r="H263" t="e">
        <f ca="1">INDEX($F$4:$F$292,ROWS(F263:$F$292))</f>
        <v>#VALUE!</v>
      </c>
    </row>
    <row r="264" spans="2:8">
      <c r="B264">
        <v>1300</v>
      </c>
      <c r="C264" t="e">
        <f t="shared" ca="1" si="37"/>
        <v>#VALUE!</v>
      </c>
      <c r="D264" t="e">
        <f t="shared" ca="1" si="41"/>
        <v>#VALUE!</v>
      </c>
      <c r="E264" t="e">
        <f t="shared" ca="1" si="38"/>
        <v>#VALUE!</v>
      </c>
      <c r="F264" t="e">
        <f t="shared" ca="1" si="39"/>
        <v>#VALUE!</v>
      </c>
      <c r="G264" t="e">
        <f t="shared" ca="1" si="40"/>
        <v>#VALUE!</v>
      </c>
      <c r="H264" t="e">
        <f ca="1">INDEX($F$4:$F$292,ROWS(F264:$F$292))</f>
        <v>#VALUE!</v>
      </c>
    </row>
    <row r="265" spans="2:8">
      <c r="B265">
        <v>1305</v>
      </c>
      <c r="C265" t="e">
        <f t="shared" ca="1" si="37"/>
        <v>#VALUE!</v>
      </c>
      <c r="D265" t="e">
        <f t="shared" ca="1" si="41"/>
        <v>#VALUE!</v>
      </c>
      <c r="E265" t="e">
        <f t="shared" ca="1" si="38"/>
        <v>#VALUE!</v>
      </c>
      <c r="F265" t="e">
        <f t="shared" ca="1" si="39"/>
        <v>#VALUE!</v>
      </c>
      <c r="G265" t="e">
        <f t="shared" ca="1" si="40"/>
        <v>#VALUE!</v>
      </c>
      <c r="H265" t="e">
        <f ca="1">INDEX($F$4:$F$292,ROWS(F265:$F$292))</f>
        <v>#VALUE!</v>
      </c>
    </row>
    <row r="266" spans="2:8">
      <c r="B266">
        <v>1310</v>
      </c>
      <c r="C266" t="e">
        <f t="shared" ca="1" si="37"/>
        <v>#VALUE!</v>
      </c>
      <c r="D266" t="e">
        <f t="shared" ca="1" si="41"/>
        <v>#VALUE!</v>
      </c>
      <c r="E266" t="e">
        <f t="shared" ca="1" si="38"/>
        <v>#VALUE!</v>
      </c>
      <c r="F266" t="e">
        <f t="shared" ca="1" si="39"/>
        <v>#VALUE!</v>
      </c>
      <c r="G266" t="e">
        <f t="shared" ca="1" si="40"/>
        <v>#VALUE!</v>
      </c>
      <c r="H266" t="e">
        <f ca="1">INDEX($F$4:$F$292,ROWS(F266:$F$292))</f>
        <v>#VALUE!</v>
      </c>
    </row>
    <row r="267" spans="2:8">
      <c r="B267">
        <v>1315</v>
      </c>
      <c r="C267" t="e">
        <f t="shared" ca="1" si="37"/>
        <v>#VALUE!</v>
      </c>
      <c r="D267" t="e">
        <f t="shared" ca="1" si="41"/>
        <v>#VALUE!</v>
      </c>
      <c r="E267" t="e">
        <f t="shared" ca="1" si="38"/>
        <v>#VALUE!</v>
      </c>
      <c r="F267" t="e">
        <f t="shared" ca="1" si="39"/>
        <v>#VALUE!</v>
      </c>
      <c r="G267" t="e">
        <f t="shared" ca="1" si="40"/>
        <v>#VALUE!</v>
      </c>
      <c r="H267" t="e">
        <f ca="1">INDEX($F$4:$F$292,ROWS(F267:$F$292))</f>
        <v>#VALUE!</v>
      </c>
    </row>
    <row r="268" spans="2:8">
      <c r="B268">
        <v>1320</v>
      </c>
      <c r="C268" t="e">
        <f t="shared" ca="1" si="37"/>
        <v>#VALUE!</v>
      </c>
      <c r="D268" t="e">
        <f t="shared" ca="1" si="41"/>
        <v>#VALUE!</v>
      </c>
      <c r="E268" t="e">
        <f t="shared" ca="1" si="38"/>
        <v>#VALUE!</v>
      </c>
      <c r="F268" t="e">
        <f t="shared" ca="1" si="39"/>
        <v>#VALUE!</v>
      </c>
      <c r="G268" t="e">
        <f t="shared" ca="1" si="40"/>
        <v>#VALUE!</v>
      </c>
      <c r="H268" t="e">
        <f ca="1">INDEX($F$4:$F$292,ROWS(F268:$F$292))</f>
        <v>#VALUE!</v>
      </c>
    </row>
    <row r="269" spans="2:8">
      <c r="B269">
        <v>1325</v>
      </c>
      <c r="C269" t="e">
        <f ca="1">$M$25/12</f>
        <v>#VALUE!</v>
      </c>
      <c r="D269" t="e">
        <f t="shared" ca="1" si="41"/>
        <v>#VALUE!</v>
      </c>
      <c r="E269" t="e">
        <f t="shared" ca="1" si="38"/>
        <v>#VALUE!</v>
      </c>
      <c r="F269" t="e">
        <f t="shared" ca="1" si="39"/>
        <v>#VALUE!</v>
      </c>
      <c r="G269" t="e">
        <f t="shared" ca="1" si="40"/>
        <v>#VALUE!</v>
      </c>
      <c r="H269" t="e">
        <f ca="1">INDEX($F$4:$F$292,ROWS(F269:$F$292))</f>
        <v>#VALUE!</v>
      </c>
    </row>
    <row r="270" spans="2:8">
      <c r="B270">
        <v>1330</v>
      </c>
      <c r="C270" t="e">
        <f t="shared" ref="C270:C280" ca="1" si="42">$M$25/12</f>
        <v>#VALUE!</v>
      </c>
      <c r="D270" t="e">
        <f t="shared" ca="1" si="41"/>
        <v>#VALUE!</v>
      </c>
      <c r="E270" t="e">
        <f t="shared" ca="1" si="38"/>
        <v>#VALUE!</v>
      </c>
      <c r="F270" t="e">
        <f t="shared" ca="1" si="39"/>
        <v>#VALUE!</v>
      </c>
      <c r="G270" t="e">
        <f t="shared" ca="1" si="40"/>
        <v>#VALUE!</v>
      </c>
      <c r="H270" t="e">
        <f ca="1">INDEX($F$4:$F$292,ROWS(F270:$F$292))</f>
        <v>#VALUE!</v>
      </c>
    </row>
    <row r="271" spans="2:8">
      <c r="B271">
        <v>1335</v>
      </c>
      <c r="C271" t="e">
        <f t="shared" ca="1" si="42"/>
        <v>#VALUE!</v>
      </c>
      <c r="D271" t="e">
        <f t="shared" ca="1" si="41"/>
        <v>#VALUE!</v>
      </c>
      <c r="E271" t="e">
        <f t="shared" ca="1" si="38"/>
        <v>#VALUE!</v>
      </c>
      <c r="F271" t="e">
        <f t="shared" ca="1" si="39"/>
        <v>#VALUE!</v>
      </c>
      <c r="G271" t="e">
        <f t="shared" ca="1" si="40"/>
        <v>#VALUE!</v>
      </c>
      <c r="H271" t="e">
        <f ca="1">INDEX($F$4:$F$292,ROWS(F271:$F$292))</f>
        <v>#VALUE!</v>
      </c>
    </row>
    <row r="272" spans="2:8">
      <c r="B272">
        <v>1340</v>
      </c>
      <c r="C272" t="e">
        <f t="shared" ca="1" si="42"/>
        <v>#VALUE!</v>
      </c>
      <c r="D272" t="e">
        <f t="shared" ca="1" si="41"/>
        <v>#VALUE!</v>
      </c>
      <c r="E272" t="e">
        <f t="shared" ca="1" si="38"/>
        <v>#VALUE!</v>
      </c>
      <c r="F272" t="e">
        <f t="shared" ca="1" si="39"/>
        <v>#VALUE!</v>
      </c>
      <c r="G272" t="e">
        <f t="shared" ca="1" si="40"/>
        <v>#VALUE!</v>
      </c>
      <c r="H272" t="e">
        <f ca="1">INDEX($F$4:$F$292,ROWS(F272:$F$292))</f>
        <v>#VALUE!</v>
      </c>
    </row>
    <row r="273" spans="2:8">
      <c r="B273">
        <v>1345</v>
      </c>
      <c r="C273" t="e">
        <f t="shared" ca="1" si="42"/>
        <v>#VALUE!</v>
      </c>
      <c r="D273" t="e">
        <f t="shared" ca="1" si="41"/>
        <v>#VALUE!</v>
      </c>
      <c r="E273" t="e">
        <f t="shared" ca="1" si="38"/>
        <v>#VALUE!</v>
      </c>
      <c r="F273" t="e">
        <f t="shared" ca="1" si="39"/>
        <v>#VALUE!</v>
      </c>
      <c r="G273" t="e">
        <f t="shared" ca="1" si="40"/>
        <v>#VALUE!</v>
      </c>
      <c r="H273" t="e">
        <f ca="1">INDEX($F$4:$F$292,ROWS(F273:$F$292))</f>
        <v>#VALUE!</v>
      </c>
    </row>
    <row r="274" spans="2:8">
      <c r="B274">
        <v>1350</v>
      </c>
      <c r="C274" t="e">
        <f t="shared" ca="1" si="42"/>
        <v>#VALUE!</v>
      </c>
      <c r="D274" t="e">
        <f t="shared" ca="1" si="41"/>
        <v>#VALUE!</v>
      </c>
      <c r="E274" t="e">
        <f t="shared" ca="1" si="38"/>
        <v>#VALUE!</v>
      </c>
      <c r="F274" t="e">
        <f t="shared" ca="1" si="39"/>
        <v>#VALUE!</v>
      </c>
      <c r="G274" t="e">
        <f t="shared" ca="1" si="40"/>
        <v>#VALUE!</v>
      </c>
      <c r="H274" t="e">
        <f ca="1">INDEX($F$4:$F$292,ROWS(F274:$F$292))</f>
        <v>#VALUE!</v>
      </c>
    </row>
    <row r="275" spans="2:8">
      <c r="B275">
        <v>1355</v>
      </c>
      <c r="C275" t="e">
        <f t="shared" ca="1" si="42"/>
        <v>#VALUE!</v>
      </c>
      <c r="D275" t="e">
        <f t="shared" ca="1" si="41"/>
        <v>#VALUE!</v>
      </c>
      <c r="E275" t="e">
        <f t="shared" ca="1" si="38"/>
        <v>#VALUE!</v>
      </c>
      <c r="F275" t="e">
        <f t="shared" ca="1" si="39"/>
        <v>#VALUE!</v>
      </c>
      <c r="G275" t="e">
        <f t="shared" ca="1" si="40"/>
        <v>#VALUE!</v>
      </c>
      <c r="H275" t="e">
        <f ca="1">INDEX($F$4:$F$292,ROWS(F275:$F$292))</f>
        <v>#VALUE!</v>
      </c>
    </row>
    <row r="276" spans="2:8">
      <c r="B276">
        <v>1360</v>
      </c>
      <c r="C276" t="e">
        <f t="shared" ca="1" si="42"/>
        <v>#VALUE!</v>
      </c>
      <c r="D276" t="e">
        <f t="shared" ca="1" si="41"/>
        <v>#VALUE!</v>
      </c>
      <c r="E276" t="e">
        <f t="shared" ca="1" si="38"/>
        <v>#VALUE!</v>
      </c>
      <c r="F276" t="e">
        <f t="shared" ca="1" si="39"/>
        <v>#VALUE!</v>
      </c>
      <c r="G276" t="e">
        <f t="shared" ca="1" si="40"/>
        <v>#VALUE!</v>
      </c>
      <c r="H276" t="e">
        <f ca="1">INDEX($F$4:$F$292,ROWS(F276:$F$292))</f>
        <v>#VALUE!</v>
      </c>
    </row>
    <row r="277" spans="2:8">
      <c r="B277">
        <v>1365</v>
      </c>
      <c r="C277" t="e">
        <f t="shared" ca="1" si="42"/>
        <v>#VALUE!</v>
      </c>
      <c r="D277" t="e">
        <f t="shared" ca="1" si="41"/>
        <v>#VALUE!</v>
      </c>
      <c r="E277" t="e">
        <f t="shared" ca="1" si="38"/>
        <v>#VALUE!</v>
      </c>
      <c r="F277" t="e">
        <f t="shared" ca="1" si="39"/>
        <v>#VALUE!</v>
      </c>
      <c r="G277" t="e">
        <f t="shared" ca="1" si="40"/>
        <v>#VALUE!</v>
      </c>
      <c r="H277" t="e">
        <f ca="1">INDEX($F$4:$F$292,ROWS(F277:$F$292))</f>
        <v>#VALUE!</v>
      </c>
    </row>
    <row r="278" spans="2:8">
      <c r="B278">
        <v>1370</v>
      </c>
      <c r="C278" t="e">
        <f t="shared" ca="1" si="42"/>
        <v>#VALUE!</v>
      </c>
      <c r="D278" t="e">
        <f t="shared" ca="1" si="41"/>
        <v>#VALUE!</v>
      </c>
      <c r="E278" t="e">
        <f t="shared" ca="1" si="38"/>
        <v>#VALUE!</v>
      </c>
      <c r="F278" t="e">
        <f t="shared" ca="1" si="39"/>
        <v>#VALUE!</v>
      </c>
      <c r="G278" t="e">
        <f t="shared" ca="1" si="40"/>
        <v>#VALUE!</v>
      </c>
      <c r="H278" t="e">
        <f ca="1">INDEX($F$4:$F$292,ROWS(F278:$F$292))</f>
        <v>#VALUE!</v>
      </c>
    </row>
    <row r="279" spans="2:8">
      <c r="B279">
        <v>1375</v>
      </c>
      <c r="C279" t="e">
        <f t="shared" ca="1" si="42"/>
        <v>#VALUE!</v>
      </c>
      <c r="D279" t="e">
        <f t="shared" ca="1" si="41"/>
        <v>#VALUE!</v>
      </c>
      <c r="E279" t="e">
        <f t="shared" ca="1" si="38"/>
        <v>#VALUE!</v>
      </c>
      <c r="F279" t="e">
        <f t="shared" ca="1" si="39"/>
        <v>#VALUE!</v>
      </c>
      <c r="G279" t="e">
        <f t="shared" ca="1" si="40"/>
        <v>#VALUE!</v>
      </c>
      <c r="H279" t="e">
        <f ca="1">INDEX($F$4:$F$292,ROWS(F279:$F$292))</f>
        <v>#VALUE!</v>
      </c>
    </row>
    <row r="280" spans="2:8">
      <c r="B280">
        <v>1380</v>
      </c>
      <c r="C280" t="e">
        <f t="shared" ca="1" si="42"/>
        <v>#VALUE!</v>
      </c>
      <c r="D280" t="e">
        <f t="shared" ca="1" si="41"/>
        <v>#VALUE!</v>
      </c>
      <c r="E280" t="e">
        <f t="shared" ca="1" si="38"/>
        <v>#VALUE!</v>
      </c>
      <c r="F280" t="e">
        <f t="shared" ca="1" si="39"/>
        <v>#VALUE!</v>
      </c>
      <c r="G280" t="e">
        <f t="shared" ca="1" si="40"/>
        <v>#VALUE!</v>
      </c>
      <c r="H280" t="e">
        <f ca="1">INDEX($F$4:$F$292,ROWS(F280:$F$292))</f>
        <v>#VALUE!</v>
      </c>
    </row>
    <row r="281" spans="2:8">
      <c r="B281">
        <v>1385</v>
      </c>
      <c r="C281" t="e">
        <f ca="1">$M$26/12</f>
        <v>#VALUE!</v>
      </c>
      <c r="D281" t="e">
        <f t="shared" ca="1" si="41"/>
        <v>#VALUE!</v>
      </c>
      <c r="E281" t="e">
        <f t="shared" ca="1" si="38"/>
        <v>#VALUE!</v>
      </c>
      <c r="F281" t="e">
        <f t="shared" ca="1" si="39"/>
        <v>#VALUE!</v>
      </c>
      <c r="G281" t="e">
        <f t="shared" ca="1" si="40"/>
        <v>#VALUE!</v>
      </c>
      <c r="H281" t="e">
        <f ca="1">INDEX($F$4:$F$292,ROWS(F281:$F$292))</f>
        <v>#VALUE!</v>
      </c>
    </row>
    <row r="282" spans="2:8">
      <c r="B282">
        <v>1390</v>
      </c>
      <c r="C282" t="e">
        <f t="shared" ref="C282:C292" ca="1" si="43">$M$26/12</f>
        <v>#VALUE!</v>
      </c>
      <c r="D282" t="e">
        <f t="shared" ca="1" si="41"/>
        <v>#VALUE!</v>
      </c>
      <c r="E282" t="e">
        <f t="shared" ca="1" si="38"/>
        <v>#VALUE!</v>
      </c>
      <c r="F282" t="e">
        <f t="shared" ca="1" si="39"/>
        <v>#VALUE!</v>
      </c>
      <c r="G282" t="e">
        <f t="shared" ca="1" si="40"/>
        <v>#VALUE!</v>
      </c>
      <c r="H282" t="e">
        <f ca="1">INDEX($F$4:$F$292,ROWS(F282:$F$292))</f>
        <v>#VALUE!</v>
      </c>
    </row>
    <row r="283" spans="2:8">
      <c r="B283">
        <v>1395</v>
      </c>
      <c r="C283" t="e">
        <f t="shared" ca="1" si="43"/>
        <v>#VALUE!</v>
      </c>
      <c r="D283" t="e">
        <f t="shared" ca="1" si="41"/>
        <v>#VALUE!</v>
      </c>
      <c r="E283" t="e">
        <f t="shared" ca="1" si="38"/>
        <v>#VALUE!</v>
      </c>
      <c r="F283" t="e">
        <f t="shared" ca="1" si="39"/>
        <v>#VALUE!</v>
      </c>
      <c r="G283" t="e">
        <f t="shared" ca="1" si="40"/>
        <v>#VALUE!</v>
      </c>
      <c r="H283" t="e">
        <f ca="1">INDEX($F$4:$F$292,ROWS(F283:$F$292))</f>
        <v>#VALUE!</v>
      </c>
    </row>
    <row r="284" spans="2:8">
      <c r="B284">
        <v>1400</v>
      </c>
      <c r="C284" t="e">
        <f t="shared" ca="1" si="43"/>
        <v>#VALUE!</v>
      </c>
      <c r="D284" t="e">
        <f t="shared" ca="1" si="41"/>
        <v>#VALUE!</v>
      </c>
      <c r="E284" t="e">
        <f t="shared" ca="1" si="38"/>
        <v>#VALUE!</v>
      </c>
      <c r="F284" t="e">
        <f t="shared" ca="1" si="39"/>
        <v>#VALUE!</v>
      </c>
      <c r="G284" t="e">
        <f t="shared" ca="1" si="40"/>
        <v>#VALUE!</v>
      </c>
      <c r="H284" t="e">
        <f ca="1">INDEX($F$4:$F$292,ROWS(F284:$F$292))</f>
        <v>#VALUE!</v>
      </c>
    </row>
    <row r="285" spans="2:8">
      <c r="B285">
        <v>1405</v>
      </c>
      <c r="C285" t="e">
        <f t="shared" ca="1" si="43"/>
        <v>#VALUE!</v>
      </c>
      <c r="D285" t="e">
        <f t="shared" ca="1" si="41"/>
        <v>#VALUE!</v>
      </c>
      <c r="E285" t="e">
        <f t="shared" ca="1" si="38"/>
        <v>#VALUE!</v>
      </c>
      <c r="F285" t="e">
        <f t="shared" ca="1" si="39"/>
        <v>#VALUE!</v>
      </c>
      <c r="G285" t="e">
        <f t="shared" ca="1" si="40"/>
        <v>#VALUE!</v>
      </c>
      <c r="H285" t="e">
        <f ca="1">INDEX($F$4:$F$292,ROWS(F285:$F$292))</f>
        <v>#VALUE!</v>
      </c>
    </row>
    <row r="286" spans="2:8">
      <c r="B286">
        <v>1410</v>
      </c>
      <c r="C286" t="e">
        <f t="shared" ca="1" si="43"/>
        <v>#VALUE!</v>
      </c>
      <c r="D286" t="e">
        <f t="shared" ca="1" si="41"/>
        <v>#VALUE!</v>
      </c>
      <c r="E286" t="e">
        <f t="shared" ca="1" si="38"/>
        <v>#VALUE!</v>
      </c>
      <c r="F286" t="e">
        <f t="shared" ca="1" si="39"/>
        <v>#VALUE!</v>
      </c>
      <c r="G286" t="e">
        <f t="shared" ca="1" si="40"/>
        <v>#VALUE!</v>
      </c>
      <c r="H286" t="e">
        <f ca="1">INDEX($F$4:$F$292,ROWS(F286:$F$292))</f>
        <v>#VALUE!</v>
      </c>
    </row>
    <row r="287" spans="2:8">
      <c r="B287">
        <v>1415</v>
      </c>
      <c r="C287" t="e">
        <f t="shared" ca="1" si="43"/>
        <v>#VALUE!</v>
      </c>
      <c r="D287" t="e">
        <f t="shared" ca="1" si="41"/>
        <v>#VALUE!</v>
      </c>
      <c r="E287" t="e">
        <f t="shared" ca="1" si="38"/>
        <v>#VALUE!</v>
      </c>
      <c r="F287" t="e">
        <f t="shared" ca="1" si="39"/>
        <v>#VALUE!</v>
      </c>
      <c r="G287" t="e">
        <f t="shared" ca="1" si="40"/>
        <v>#VALUE!</v>
      </c>
      <c r="H287" t="e">
        <f ca="1">INDEX($F$4:$F$292,ROWS(F287:$F$292))</f>
        <v>#VALUE!</v>
      </c>
    </row>
    <row r="288" spans="2:8">
      <c r="B288">
        <v>1420</v>
      </c>
      <c r="C288" t="e">
        <f t="shared" ca="1" si="43"/>
        <v>#VALUE!</v>
      </c>
      <c r="D288" t="e">
        <f t="shared" ca="1" si="41"/>
        <v>#VALUE!</v>
      </c>
      <c r="E288" t="e">
        <f t="shared" ca="1" si="38"/>
        <v>#VALUE!</v>
      </c>
      <c r="F288" t="e">
        <f t="shared" ca="1" si="39"/>
        <v>#VALUE!</v>
      </c>
      <c r="G288" t="e">
        <f t="shared" ca="1" si="40"/>
        <v>#VALUE!</v>
      </c>
      <c r="H288" t="e">
        <f ca="1">INDEX($F$4:$F$292,ROWS(F288:$F$292))</f>
        <v>#VALUE!</v>
      </c>
    </row>
    <row r="289" spans="2:8">
      <c r="B289">
        <v>1425</v>
      </c>
      <c r="C289" t="e">
        <f t="shared" ca="1" si="43"/>
        <v>#VALUE!</v>
      </c>
      <c r="D289" t="e">
        <f t="shared" ca="1" si="41"/>
        <v>#VALUE!</v>
      </c>
      <c r="E289" t="e">
        <f t="shared" ca="1" si="38"/>
        <v>#VALUE!</v>
      </c>
      <c r="F289" t="e">
        <f t="shared" ca="1" si="39"/>
        <v>#VALUE!</v>
      </c>
      <c r="G289" t="e">
        <f t="shared" ca="1" si="40"/>
        <v>#VALUE!</v>
      </c>
      <c r="H289" t="e">
        <f ca="1">INDEX($F$4:$F$292,ROWS(F289:$F$292))</f>
        <v>#VALUE!</v>
      </c>
    </row>
    <row r="290" spans="2:8">
      <c r="B290">
        <v>1430</v>
      </c>
      <c r="C290" t="e">
        <f t="shared" ca="1" si="43"/>
        <v>#VALUE!</v>
      </c>
      <c r="D290" t="e">
        <f t="shared" ca="1" si="41"/>
        <v>#VALUE!</v>
      </c>
      <c r="E290" t="e">
        <f t="shared" ca="1" si="38"/>
        <v>#VALUE!</v>
      </c>
      <c r="F290" t="e">
        <f t="shared" ca="1" si="39"/>
        <v>#VALUE!</v>
      </c>
      <c r="G290" t="e">
        <f t="shared" ca="1" si="40"/>
        <v>#VALUE!</v>
      </c>
      <c r="H290" t="e">
        <f ca="1">INDEX($F$4:$F$292,ROWS(F290:$F$292))</f>
        <v>#VALUE!</v>
      </c>
    </row>
    <row r="291" spans="2:8">
      <c r="B291">
        <v>1435</v>
      </c>
      <c r="C291" t="e">
        <f t="shared" ca="1" si="43"/>
        <v>#VALUE!</v>
      </c>
      <c r="D291" t="e">
        <f t="shared" ca="1" si="41"/>
        <v>#VALUE!</v>
      </c>
      <c r="E291" t="e">
        <f t="shared" ca="1" si="38"/>
        <v>#VALUE!</v>
      </c>
      <c r="F291" t="e">
        <f t="shared" ca="1" si="39"/>
        <v>#VALUE!</v>
      </c>
      <c r="G291" t="e">
        <f t="shared" ca="1" si="40"/>
        <v>#VALUE!</v>
      </c>
      <c r="H291" t="e">
        <f ca="1">INDEX($F$4:$F$292,ROWS(F291:$F$292))</f>
        <v>#VALUE!</v>
      </c>
    </row>
    <row r="292" spans="2:8">
      <c r="B292">
        <v>1440</v>
      </c>
      <c r="C292" t="e">
        <f t="shared" ca="1" si="43"/>
        <v>#VALUE!</v>
      </c>
      <c r="D292" t="e">
        <f t="shared" ca="1" si="41"/>
        <v>#VALUE!</v>
      </c>
      <c r="E292" t="e">
        <f t="shared" ca="1" si="38"/>
        <v>#VALUE!</v>
      </c>
      <c r="F292" t="e">
        <f t="shared" ca="1" si="39"/>
        <v>#VALUE!</v>
      </c>
      <c r="G292" t="e">
        <f t="shared" ca="1" si="40"/>
        <v>#VALUE!</v>
      </c>
      <c r="H292" t="e">
        <f>INDEX($F$4:$F$292,ROWS(F292:$F$292))</f>
        <v>#REF!</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236B-5F69-4922-8664-B7B3A4F87F9A}">
  <dimension ref="B1:S148"/>
  <sheetViews>
    <sheetView workbookViewId="0">
      <selection activeCell="F1" sqref="F1:J2"/>
    </sheetView>
  </sheetViews>
  <sheetFormatPr defaultRowHeight="15"/>
  <sheetData>
    <row r="1" spans="2:19">
      <c r="F1" t="s">
        <v>55</v>
      </c>
      <c r="G1" t="e">
        <f>ROUND(1000/(H2+10),0)</f>
        <v>#REF!</v>
      </c>
      <c r="I1" t="s">
        <v>56</v>
      </c>
      <c r="J1" t="e">
        <f>0.05*G2</f>
        <v>#REF!</v>
      </c>
    </row>
    <row r="2" spans="2:19">
      <c r="F2" t="s">
        <v>57</v>
      </c>
      <c r="G2" t="e">
        <f>1000/G1-10</f>
        <v>#REF!</v>
      </c>
      <c r="H2" t="e">
        <f>'Ia 0.2'!G2*1.42</f>
        <v>#REF!</v>
      </c>
    </row>
    <row r="3" spans="2:19">
      <c r="B3" t="s">
        <v>58</v>
      </c>
      <c r="C3" t="s">
        <v>59</v>
      </c>
      <c r="D3" t="s">
        <v>60</v>
      </c>
      <c r="E3" t="s">
        <v>61</v>
      </c>
      <c r="F3" t="s">
        <v>62</v>
      </c>
      <c r="G3" t="s">
        <v>63</v>
      </c>
      <c r="M3" t="str">
        <f ca="1">Compare!F6</f>
        <v/>
      </c>
    </row>
    <row r="4" spans="2:19">
      <c r="B4">
        <v>0</v>
      </c>
      <c r="C4">
        <v>0</v>
      </c>
      <c r="D4">
        <f>C4</f>
        <v>0</v>
      </c>
      <c r="E4" t="e">
        <f t="shared" ref="E4:E67" si="0">C4-F4</f>
        <v>#REF!</v>
      </c>
      <c r="F4" t="e">
        <f>G4</f>
        <v>#REF!</v>
      </c>
      <c r="G4" t="e">
        <f>IF(D4&lt;$J$1,0,(D4-0.05*$G$2)^2/(D4+0.95*$G$2))</f>
        <v>#REF!</v>
      </c>
      <c r="H4" t="e">
        <f ca="1">INDEX($F$4:$F$148,ROWS(F4:$F$148))</f>
        <v>#VALUE!</v>
      </c>
      <c r="M4" t="str">
        <f ca="1">Compare!F7</f>
        <v/>
      </c>
    </row>
    <row r="5" spans="2:19">
      <c r="B5">
        <v>5</v>
      </c>
      <c r="C5" t="e">
        <f t="shared" ref="C5:C16" ca="1" si="1">$M$3/12</f>
        <v>#VALUE!</v>
      </c>
      <c r="D5" t="e">
        <f ca="1">C5+D4</f>
        <v>#VALUE!</v>
      </c>
      <c r="E5" t="e">
        <f t="shared" ca="1" si="0"/>
        <v>#VALUE!</v>
      </c>
      <c r="F5" t="e">
        <f t="shared" ref="F5:F68" ca="1" si="2">G5-G4</f>
        <v>#VALUE!</v>
      </c>
      <c r="G5" t="e">
        <f t="shared" ref="G5:G68" ca="1" si="3">IF(D5&lt;$J$1,0,(D5-0.05*$G$2)^2/(D5+0.95*$G$2))</f>
        <v>#VALUE!</v>
      </c>
      <c r="H5" t="e">
        <f ca="1">INDEX($F$4:$F$148,ROWS(F5:$F$148))</f>
        <v>#VALUE!</v>
      </c>
      <c r="M5" t="str">
        <f ca="1">Compare!F8</f>
        <v/>
      </c>
    </row>
    <row r="6" spans="2:19">
      <c r="B6">
        <v>10</v>
      </c>
      <c r="C6" t="e">
        <f t="shared" ca="1" si="1"/>
        <v>#VALUE!</v>
      </c>
      <c r="D6" t="e">
        <f t="shared" ref="D6:D69" ca="1" si="4">C6+D5</f>
        <v>#VALUE!</v>
      </c>
      <c r="E6" t="e">
        <f t="shared" ca="1" si="0"/>
        <v>#VALUE!</v>
      </c>
      <c r="F6" t="e">
        <f t="shared" ca="1" si="2"/>
        <v>#VALUE!</v>
      </c>
      <c r="G6" t="e">
        <f t="shared" ca="1" si="3"/>
        <v>#VALUE!</v>
      </c>
      <c r="H6" t="e">
        <f ca="1">INDEX($F$4:$F$148,ROWS(F6:$F$148))</f>
        <v>#VALUE!</v>
      </c>
      <c r="M6" t="str">
        <f ca="1">Compare!F9</f>
        <v/>
      </c>
    </row>
    <row r="7" spans="2:19">
      <c r="B7">
        <v>15</v>
      </c>
      <c r="C7" t="e">
        <f t="shared" ca="1" si="1"/>
        <v>#VALUE!</v>
      </c>
      <c r="D7" t="e">
        <f t="shared" ca="1" si="4"/>
        <v>#VALUE!</v>
      </c>
      <c r="E7" t="e">
        <f t="shared" ca="1" si="0"/>
        <v>#VALUE!</v>
      </c>
      <c r="F7" t="e">
        <f t="shared" ca="1" si="2"/>
        <v>#VALUE!</v>
      </c>
      <c r="G7" t="e">
        <f t="shared" ca="1" si="3"/>
        <v>#VALUE!</v>
      </c>
      <c r="H7" t="e">
        <f ca="1">INDEX($F$4:$F$148,ROWS(F7:$F$148))</f>
        <v>#VALUE!</v>
      </c>
      <c r="M7" t="str">
        <f ca="1">Compare!F10</f>
        <v/>
      </c>
    </row>
    <row r="8" spans="2:19">
      <c r="B8">
        <v>20</v>
      </c>
      <c r="C8" t="e">
        <f t="shared" ca="1" si="1"/>
        <v>#VALUE!</v>
      </c>
      <c r="D8" t="e">
        <f t="shared" ca="1" si="4"/>
        <v>#VALUE!</v>
      </c>
      <c r="E8" t="e">
        <f t="shared" ca="1" si="0"/>
        <v>#VALUE!</v>
      </c>
      <c r="F8" t="e">
        <f t="shared" ca="1" si="2"/>
        <v>#VALUE!</v>
      </c>
      <c r="G8" t="e">
        <f t="shared" ca="1" si="3"/>
        <v>#VALUE!</v>
      </c>
      <c r="H8" t="e">
        <f ca="1">INDEX($F$4:$F$148,ROWS(F8:$F$148))</f>
        <v>#VALUE!</v>
      </c>
      <c r="M8" t="str">
        <f ca="1">Compare!F11</f>
        <v/>
      </c>
    </row>
    <row r="9" spans="2:19">
      <c r="B9">
        <v>25</v>
      </c>
      <c r="C9" t="e">
        <f t="shared" ca="1" si="1"/>
        <v>#VALUE!</v>
      </c>
      <c r="D9" t="e">
        <f t="shared" ca="1" si="4"/>
        <v>#VALUE!</v>
      </c>
      <c r="E9" t="e">
        <f t="shared" ca="1" si="0"/>
        <v>#VALUE!</v>
      </c>
      <c r="F9" t="e">
        <f t="shared" ca="1" si="2"/>
        <v>#VALUE!</v>
      </c>
      <c r="G9" t="e">
        <f t="shared" ca="1" si="3"/>
        <v>#VALUE!</v>
      </c>
      <c r="H9" t="e">
        <f ca="1">INDEX($F$4:$F$148,ROWS(F9:$F$148))</f>
        <v>#VALUE!</v>
      </c>
      <c r="M9" t="str">
        <f ca="1">Compare!F12</f>
        <v/>
      </c>
    </row>
    <row r="10" spans="2:19">
      <c r="B10">
        <v>30</v>
      </c>
      <c r="C10" t="e">
        <f t="shared" ca="1" si="1"/>
        <v>#VALUE!</v>
      </c>
      <c r="D10" t="e">
        <f t="shared" ca="1" si="4"/>
        <v>#VALUE!</v>
      </c>
      <c r="E10" t="e">
        <f t="shared" ca="1" si="0"/>
        <v>#VALUE!</v>
      </c>
      <c r="F10" t="e">
        <f t="shared" ca="1" si="2"/>
        <v>#VALUE!</v>
      </c>
      <c r="G10" t="e">
        <f t="shared" ca="1" si="3"/>
        <v>#VALUE!</v>
      </c>
      <c r="H10" t="e">
        <f ca="1">INDEX($F$4:$F$148,ROWS(F10:$F$148))</f>
        <v>#VALUE!</v>
      </c>
      <c r="M10" t="str">
        <f ca="1">Compare!F13</f>
        <v/>
      </c>
    </row>
    <row r="11" spans="2:19">
      <c r="B11">
        <v>35</v>
      </c>
      <c r="C11" t="e">
        <f t="shared" ca="1" si="1"/>
        <v>#VALUE!</v>
      </c>
      <c r="D11" t="e">
        <f t="shared" ca="1" si="4"/>
        <v>#VALUE!</v>
      </c>
      <c r="E11" t="e">
        <f t="shared" ca="1" si="0"/>
        <v>#VALUE!</v>
      </c>
      <c r="F11" t="e">
        <f t="shared" ca="1" si="2"/>
        <v>#VALUE!</v>
      </c>
      <c r="G11" t="e">
        <f t="shared" ca="1" si="3"/>
        <v>#VALUE!</v>
      </c>
      <c r="H11" t="e">
        <f ca="1">INDEX($F$4:$F$148,ROWS(F11:$F$148))</f>
        <v>#VALUE!</v>
      </c>
      <c r="M11" t="str">
        <f ca="1">Compare!F14</f>
        <v/>
      </c>
      <c r="P11">
        <v>100</v>
      </c>
    </row>
    <row r="12" spans="2:19">
      <c r="B12">
        <v>40</v>
      </c>
      <c r="C12" t="e">
        <f t="shared" ca="1" si="1"/>
        <v>#VALUE!</v>
      </c>
      <c r="D12" t="e">
        <f t="shared" ca="1" si="4"/>
        <v>#VALUE!</v>
      </c>
      <c r="E12" t="e">
        <f t="shared" ca="1" si="0"/>
        <v>#VALUE!</v>
      </c>
      <c r="F12" t="e">
        <f t="shared" ca="1" si="2"/>
        <v>#VALUE!</v>
      </c>
      <c r="G12" t="e">
        <f t="shared" ca="1" si="3"/>
        <v>#VALUE!</v>
      </c>
      <c r="H12" t="e">
        <f ca="1">INDEX($F$4:$F$148,ROWS(F12:$F$148))</f>
        <v>#VALUE!</v>
      </c>
      <c r="M12" t="str">
        <f ca="1">Compare!F15</f>
        <v/>
      </c>
      <c r="P12">
        <v>5128</v>
      </c>
    </row>
    <row r="13" spans="2:19">
      <c r="B13">
        <v>45</v>
      </c>
      <c r="C13" t="e">
        <f t="shared" ca="1" si="1"/>
        <v>#VALUE!</v>
      </c>
      <c r="D13" t="e">
        <f t="shared" ca="1" si="4"/>
        <v>#VALUE!</v>
      </c>
      <c r="E13" t="e">
        <f t="shared" ca="1" si="0"/>
        <v>#VALUE!</v>
      </c>
      <c r="F13" t="e">
        <f t="shared" ca="1" si="2"/>
        <v>#VALUE!</v>
      </c>
      <c r="G13" t="e">
        <f t="shared" ca="1" si="3"/>
        <v>#VALUE!</v>
      </c>
      <c r="H13" t="e">
        <f ca="1">INDEX($F$4:$F$148,ROWS(F13:$F$148))</f>
        <v>#VALUE!</v>
      </c>
      <c r="M13" t="str">
        <f ca="1">Compare!F16</f>
        <v/>
      </c>
      <c r="P13">
        <v>1832</v>
      </c>
    </row>
    <row r="14" spans="2:19">
      <c r="B14">
        <v>50</v>
      </c>
      <c r="C14" t="e">
        <f t="shared" ca="1" si="1"/>
        <v>#VALUE!</v>
      </c>
      <c r="D14" t="e">
        <f t="shared" ca="1" si="4"/>
        <v>#VALUE!</v>
      </c>
      <c r="E14" t="e">
        <f t="shared" ca="1" si="0"/>
        <v>#VALUE!</v>
      </c>
      <c r="F14" t="e">
        <f t="shared" ca="1" si="2"/>
        <v>#VALUE!</v>
      </c>
      <c r="G14" t="e">
        <f t="shared" ca="1" si="3"/>
        <v>#VALUE!</v>
      </c>
      <c r="H14" t="e">
        <f ca="1">INDEX($F$4:$F$148,ROWS(F14:$F$148))</f>
        <v>#VALUE!</v>
      </c>
      <c r="M14" t="str">
        <f ca="1">Compare!F17</f>
        <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INDEX($F$4:$F$148,ROWS(F15:$F$148))</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INDEX($F$4:$F$148,ROWS(F16:$F$148))</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INDEX($F$4:$F$148,ROWS(F17:$F$148))</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INDEX($F$4:$F$148,ROWS(F18:$F$148))</f>
        <v>#VALUE!</v>
      </c>
      <c r="P18">
        <v>24241</v>
      </c>
    </row>
    <row r="19" spans="2:16">
      <c r="B19">
        <v>75</v>
      </c>
      <c r="C19" t="e">
        <f t="shared" ca="1" si="5"/>
        <v>#VALUE!</v>
      </c>
      <c r="D19" t="e">
        <f t="shared" ca="1" si="4"/>
        <v>#VALUE!</v>
      </c>
      <c r="E19" t="e">
        <f t="shared" ca="1" si="0"/>
        <v>#VALUE!</v>
      </c>
      <c r="F19" t="e">
        <f t="shared" ca="1" si="2"/>
        <v>#VALUE!</v>
      </c>
      <c r="G19" t="e">
        <f t="shared" ca="1" si="3"/>
        <v>#VALUE!</v>
      </c>
      <c r="H19" t="e">
        <f ca="1">INDEX($F$4:$F$148,ROWS(F19:$F$148))</f>
        <v>#VALUE!</v>
      </c>
      <c r="P19">
        <v>40723</v>
      </c>
    </row>
    <row r="20" spans="2:16">
      <c r="B20">
        <v>80</v>
      </c>
      <c r="C20" t="e">
        <f t="shared" ca="1" si="5"/>
        <v>#VALUE!</v>
      </c>
      <c r="D20" t="e">
        <f t="shared" ca="1" si="4"/>
        <v>#VALUE!</v>
      </c>
      <c r="E20" t="e">
        <f t="shared" ca="1" si="0"/>
        <v>#VALUE!</v>
      </c>
      <c r="F20" t="e">
        <f t="shared" ca="1" si="2"/>
        <v>#VALUE!</v>
      </c>
      <c r="G20" t="e">
        <f t="shared" ca="1" si="3"/>
        <v>#VALUE!</v>
      </c>
      <c r="H20" t="e">
        <f ca="1">INDEX($F$4:$F$148,ROWS(F20:$F$148))</f>
        <v>#VALUE!</v>
      </c>
      <c r="P20">
        <v>92590</v>
      </c>
    </row>
    <row r="21" spans="2:16">
      <c r="B21">
        <v>85</v>
      </c>
      <c r="C21" t="e">
        <f t="shared" ca="1" si="5"/>
        <v>#VALUE!</v>
      </c>
      <c r="D21" t="e">
        <f t="shared" ca="1" si="4"/>
        <v>#VALUE!</v>
      </c>
      <c r="E21" t="e">
        <f t="shared" ca="1" si="0"/>
        <v>#VALUE!</v>
      </c>
      <c r="F21" t="e">
        <f t="shared" ca="1" si="2"/>
        <v>#VALUE!</v>
      </c>
      <c r="G21" t="e">
        <f t="shared" ca="1" si="3"/>
        <v>#VALUE!</v>
      </c>
      <c r="H21" t="e">
        <f ca="1">INDEX($F$4:$F$148,ROWS(F21:$F$148))</f>
        <v>#VALUE!</v>
      </c>
      <c r="P21">
        <v>9882</v>
      </c>
    </row>
    <row r="22" spans="2:16">
      <c r="B22">
        <v>90</v>
      </c>
      <c r="C22" t="e">
        <f t="shared" ca="1" si="5"/>
        <v>#VALUE!</v>
      </c>
      <c r="D22" t="e">
        <f t="shared" ca="1" si="4"/>
        <v>#VALUE!</v>
      </c>
      <c r="E22" t="e">
        <f t="shared" ca="1" si="0"/>
        <v>#VALUE!</v>
      </c>
      <c r="F22" t="e">
        <f t="shared" ca="1" si="2"/>
        <v>#VALUE!</v>
      </c>
      <c r="G22" t="e">
        <f t="shared" ca="1" si="3"/>
        <v>#VALUE!</v>
      </c>
      <c r="H22" t="e">
        <f ca="1">INDEX($F$4:$F$148,ROWS(F22:$F$148))</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INDEX($F$4:$F$148,ROWS(F23:$F$148))</f>
        <v>#VALUE!</v>
      </c>
    </row>
    <row r="24" spans="2:16">
      <c r="B24">
        <v>100</v>
      </c>
      <c r="C24" t="e">
        <f t="shared" ca="1" si="5"/>
        <v>#VALUE!</v>
      </c>
      <c r="D24" t="e">
        <f t="shared" ca="1" si="4"/>
        <v>#VALUE!</v>
      </c>
      <c r="E24" t="e">
        <f t="shared" ca="1" si="0"/>
        <v>#VALUE!</v>
      </c>
      <c r="F24" t="e">
        <f t="shared" ca="1" si="2"/>
        <v>#VALUE!</v>
      </c>
      <c r="G24" t="e">
        <f t="shared" ca="1" si="3"/>
        <v>#VALUE!</v>
      </c>
      <c r="H24" t="e">
        <f ca="1">INDEX($F$4:$F$148,ROWS(F24:$F$148))</f>
        <v>#VALUE!</v>
      </c>
    </row>
    <row r="25" spans="2:16">
      <c r="B25">
        <v>105</v>
      </c>
      <c r="C25" t="e">
        <f t="shared" ca="1" si="5"/>
        <v>#VALUE!</v>
      </c>
      <c r="D25" t="e">
        <f t="shared" ca="1" si="4"/>
        <v>#VALUE!</v>
      </c>
      <c r="E25" t="e">
        <f t="shared" ca="1" si="0"/>
        <v>#VALUE!</v>
      </c>
      <c r="F25" t="e">
        <f t="shared" ca="1" si="2"/>
        <v>#VALUE!</v>
      </c>
      <c r="G25" t="e">
        <f t="shared" ca="1" si="3"/>
        <v>#VALUE!</v>
      </c>
      <c r="H25" t="e">
        <f ca="1">INDEX($F$4:$F$148,ROWS(F25:$F$148))</f>
        <v>#VALUE!</v>
      </c>
    </row>
    <row r="26" spans="2:16">
      <c r="B26">
        <v>110</v>
      </c>
      <c r="C26" t="e">
        <f t="shared" ca="1" si="5"/>
        <v>#VALUE!</v>
      </c>
      <c r="D26" t="e">
        <f t="shared" ca="1" si="4"/>
        <v>#VALUE!</v>
      </c>
      <c r="E26" t="e">
        <f t="shared" ca="1" si="0"/>
        <v>#VALUE!</v>
      </c>
      <c r="F26" t="e">
        <f t="shared" ca="1" si="2"/>
        <v>#VALUE!</v>
      </c>
      <c r="G26" t="e">
        <f t="shared" ca="1" si="3"/>
        <v>#VALUE!</v>
      </c>
      <c r="H26" t="e">
        <f ca="1">INDEX($F$4:$F$148,ROWS(F26:$F$148))</f>
        <v>#VALUE!</v>
      </c>
    </row>
    <row r="27" spans="2:16">
      <c r="B27">
        <v>115</v>
      </c>
      <c r="C27" t="e">
        <f t="shared" ca="1" si="5"/>
        <v>#VALUE!</v>
      </c>
      <c r="D27" t="e">
        <f t="shared" ca="1" si="4"/>
        <v>#VALUE!</v>
      </c>
      <c r="E27" t="e">
        <f t="shared" ca="1" si="0"/>
        <v>#VALUE!</v>
      </c>
      <c r="F27" t="e">
        <f t="shared" ca="1" si="2"/>
        <v>#VALUE!</v>
      </c>
      <c r="G27" t="e">
        <f t="shared" ca="1" si="3"/>
        <v>#VALUE!</v>
      </c>
      <c r="H27" t="e">
        <f ca="1">INDEX($F$4:$F$148,ROWS(F27:$F$148))</f>
        <v>#VALUE!</v>
      </c>
    </row>
    <row r="28" spans="2:16">
      <c r="B28">
        <v>120</v>
      </c>
      <c r="C28" t="e">
        <f t="shared" ca="1" si="5"/>
        <v>#VALUE!</v>
      </c>
      <c r="D28" t="e">
        <f t="shared" ca="1" si="4"/>
        <v>#VALUE!</v>
      </c>
      <c r="E28" t="e">
        <f t="shared" ca="1" si="0"/>
        <v>#VALUE!</v>
      </c>
      <c r="F28" t="e">
        <f t="shared" ca="1" si="2"/>
        <v>#VALUE!</v>
      </c>
      <c r="G28" t="e">
        <f t="shared" ca="1" si="3"/>
        <v>#VALUE!</v>
      </c>
      <c r="H28" t="e">
        <f ca="1">INDEX($F$4:$F$148,ROWS(F28:$F$148))</f>
        <v>#VALUE!</v>
      </c>
    </row>
    <row r="29" spans="2:16">
      <c r="B29">
        <v>125</v>
      </c>
      <c r="C29" t="e">
        <f ca="1">$M$5/12</f>
        <v>#VALUE!</v>
      </c>
      <c r="D29" t="e">
        <f t="shared" ca="1" si="4"/>
        <v>#VALUE!</v>
      </c>
      <c r="E29" t="e">
        <f t="shared" ca="1" si="0"/>
        <v>#VALUE!</v>
      </c>
      <c r="F29" t="e">
        <f t="shared" ca="1" si="2"/>
        <v>#VALUE!</v>
      </c>
      <c r="G29" t="e">
        <f t="shared" ca="1" si="3"/>
        <v>#VALUE!</v>
      </c>
      <c r="H29" t="e">
        <f ca="1">INDEX($F$4:$F$148,ROWS(F29:$F$148))</f>
        <v>#VALUE!</v>
      </c>
    </row>
    <row r="30" spans="2:16">
      <c r="B30">
        <v>130</v>
      </c>
      <c r="C30" t="e">
        <f t="shared" ref="C30:C40" ca="1" si="6">$M$5/12</f>
        <v>#VALUE!</v>
      </c>
      <c r="D30" t="e">
        <f t="shared" ca="1" si="4"/>
        <v>#VALUE!</v>
      </c>
      <c r="E30" t="e">
        <f t="shared" ca="1" si="0"/>
        <v>#VALUE!</v>
      </c>
      <c r="F30" t="e">
        <f t="shared" ca="1" si="2"/>
        <v>#VALUE!</v>
      </c>
      <c r="G30" t="e">
        <f t="shared" ca="1" si="3"/>
        <v>#VALUE!</v>
      </c>
      <c r="H30" t="e">
        <f ca="1">INDEX($F$4:$F$148,ROWS(F30:$F$148))</f>
        <v>#VALUE!</v>
      </c>
    </row>
    <row r="31" spans="2:16">
      <c r="B31">
        <v>135</v>
      </c>
      <c r="C31" t="e">
        <f t="shared" ca="1" si="6"/>
        <v>#VALUE!</v>
      </c>
      <c r="D31" t="e">
        <f t="shared" ca="1" si="4"/>
        <v>#VALUE!</v>
      </c>
      <c r="E31" t="e">
        <f t="shared" ca="1" si="0"/>
        <v>#VALUE!</v>
      </c>
      <c r="F31" t="e">
        <f t="shared" ca="1" si="2"/>
        <v>#VALUE!</v>
      </c>
      <c r="G31" t="e">
        <f t="shared" ca="1" si="3"/>
        <v>#VALUE!</v>
      </c>
      <c r="H31" t="e">
        <f ca="1">INDEX($F$4:$F$148,ROWS(F31:$F$148))</f>
        <v>#VALUE!</v>
      </c>
    </row>
    <row r="32" spans="2:16">
      <c r="B32">
        <v>140</v>
      </c>
      <c r="C32" t="e">
        <f t="shared" ca="1" si="6"/>
        <v>#VALUE!</v>
      </c>
      <c r="D32" t="e">
        <f t="shared" ca="1" si="4"/>
        <v>#VALUE!</v>
      </c>
      <c r="E32" t="e">
        <f t="shared" ca="1" si="0"/>
        <v>#VALUE!</v>
      </c>
      <c r="F32" t="e">
        <f t="shared" ca="1" si="2"/>
        <v>#VALUE!</v>
      </c>
      <c r="G32" t="e">
        <f t="shared" ca="1" si="3"/>
        <v>#VALUE!</v>
      </c>
      <c r="H32" t="e">
        <f ca="1">INDEX($F$4:$F$148,ROWS(F32:$F$148))</f>
        <v>#VALUE!</v>
      </c>
    </row>
    <row r="33" spans="2:8">
      <c r="B33">
        <v>145</v>
      </c>
      <c r="C33" t="e">
        <f t="shared" ca="1" si="6"/>
        <v>#VALUE!</v>
      </c>
      <c r="D33" t="e">
        <f t="shared" ca="1" si="4"/>
        <v>#VALUE!</v>
      </c>
      <c r="E33" t="e">
        <f t="shared" ca="1" si="0"/>
        <v>#VALUE!</v>
      </c>
      <c r="F33" t="e">
        <f t="shared" ca="1" si="2"/>
        <v>#VALUE!</v>
      </c>
      <c r="G33" t="e">
        <f t="shared" ca="1" si="3"/>
        <v>#VALUE!</v>
      </c>
      <c r="H33" t="e">
        <f ca="1">INDEX($F$4:$F$148,ROWS(F33:$F$148))</f>
        <v>#VALUE!</v>
      </c>
    </row>
    <row r="34" spans="2:8">
      <c r="B34">
        <v>150</v>
      </c>
      <c r="C34" t="e">
        <f t="shared" ca="1" si="6"/>
        <v>#VALUE!</v>
      </c>
      <c r="D34" t="e">
        <f t="shared" ca="1" si="4"/>
        <v>#VALUE!</v>
      </c>
      <c r="E34" t="e">
        <f t="shared" ca="1" si="0"/>
        <v>#VALUE!</v>
      </c>
      <c r="F34" t="e">
        <f t="shared" ca="1" si="2"/>
        <v>#VALUE!</v>
      </c>
      <c r="G34" t="e">
        <f t="shared" ca="1" si="3"/>
        <v>#VALUE!</v>
      </c>
      <c r="H34" t="e">
        <f ca="1">INDEX($F$4:$F$148,ROWS(F34:$F$148))</f>
        <v>#VALUE!</v>
      </c>
    </row>
    <row r="35" spans="2:8">
      <c r="B35">
        <v>155</v>
      </c>
      <c r="C35" t="e">
        <f t="shared" ca="1" si="6"/>
        <v>#VALUE!</v>
      </c>
      <c r="D35" t="e">
        <f t="shared" ca="1" si="4"/>
        <v>#VALUE!</v>
      </c>
      <c r="E35" t="e">
        <f t="shared" ca="1" si="0"/>
        <v>#VALUE!</v>
      </c>
      <c r="F35" t="e">
        <f t="shared" ca="1" si="2"/>
        <v>#VALUE!</v>
      </c>
      <c r="G35" t="e">
        <f t="shared" ca="1" si="3"/>
        <v>#VALUE!</v>
      </c>
      <c r="H35" t="e">
        <f ca="1">INDEX($F$4:$F$148,ROWS(F35:$F$148))</f>
        <v>#VALUE!</v>
      </c>
    </row>
    <row r="36" spans="2:8">
      <c r="B36">
        <v>160</v>
      </c>
      <c r="C36" t="e">
        <f t="shared" ca="1" si="6"/>
        <v>#VALUE!</v>
      </c>
      <c r="D36" t="e">
        <f t="shared" ca="1" si="4"/>
        <v>#VALUE!</v>
      </c>
      <c r="E36" t="e">
        <f t="shared" ca="1" si="0"/>
        <v>#VALUE!</v>
      </c>
      <c r="F36" t="e">
        <f t="shared" ca="1" si="2"/>
        <v>#VALUE!</v>
      </c>
      <c r="G36" t="e">
        <f t="shared" ca="1" si="3"/>
        <v>#VALUE!</v>
      </c>
      <c r="H36" t="e">
        <f ca="1">INDEX($F$4:$F$148,ROWS(F36:$F$148))</f>
        <v>#VALUE!</v>
      </c>
    </row>
    <row r="37" spans="2:8">
      <c r="B37">
        <v>165</v>
      </c>
      <c r="C37" t="e">
        <f t="shared" ca="1" si="6"/>
        <v>#VALUE!</v>
      </c>
      <c r="D37" t="e">
        <f t="shared" ca="1" si="4"/>
        <v>#VALUE!</v>
      </c>
      <c r="E37" t="e">
        <f t="shared" ca="1" si="0"/>
        <v>#VALUE!</v>
      </c>
      <c r="F37" t="e">
        <f t="shared" ca="1" si="2"/>
        <v>#VALUE!</v>
      </c>
      <c r="G37" t="e">
        <f t="shared" ca="1" si="3"/>
        <v>#VALUE!</v>
      </c>
      <c r="H37" t="e">
        <f ca="1">INDEX($F$4:$F$148,ROWS(F37:$F$148))</f>
        <v>#VALUE!</v>
      </c>
    </row>
    <row r="38" spans="2:8">
      <c r="B38">
        <v>170</v>
      </c>
      <c r="C38" t="e">
        <f t="shared" ca="1" si="6"/>
        <v>#VALUE!</v>
      </c>
      <c r="D38" t="e">
        <f t="shared" ca="1" si="4"/>
        <v>#VALUE!</v>
      </c>
      <c r="E38" t="e">
        <f t="shared" ca="1" si="0"/>
        <v>#VALUE!</v>
      </c>
      <c r="F38" t="e">
        <f t="shared" ca="1" si="2"/>
        <v>#VALUE!</v>
      </c>
      <c r="G38" t="e">
        <f t="shared" ca="1" si="3"/>
        <v>#VALUE!</v>
      </c>
      <c r="H38" t="e">
        <f ca="1">INDEX($F$4:$F$148,ROWS(F38:$F$148))</f>
        <v>#VALUE!</v>
      </c>
    </row>
    <row r="39" spans="2:8">
      <c r="B39">
        <v>175</v>
      </c>
      <c r="C39" t="e">
        <f t="shared" ca="1" si="6"/>
        <v>#VALUE!</v>
      </c>
      <c r="D39" t="e">
        <f t="shared" ca="1" si="4"/>
        <v>#VALUE!</v>
      </c>
      <c r="E39" t="e">
        <f t="shared" ca="1" si="0"/>
        <v>#VALUE!</v>
      </c>
      <c r="F39" t="e">
        <f t="shared" ca="1" si="2"/>
        <v>#VALUE!</v>
      </c>
      <c r="G39" t="e">
        <f t="shared" ca="1" si="3"/>
        <v>#VALUE!</v>
      </c>
      <c r="H39" t="e">
        <f ca="1">INDEX($F$4:$F$148,ROWS(F39:$F$148))</f>
        <v>#VALUE!</v>
      </c>
    </row>
    <row r="40" spans="2:8">
      <c r="B40">
        <v>180</v>
      </c>
      <c r="C40" t="e">
        <f t="shared" ca="1" si="6"/>
        <v>#VALUE!</v>
      </c>
      <c r="D40" t="e">
        <f t="shared" ca="1" si="4"/>
        <v>#VALUE!</v>
      </c>
      <c r="E40" t="e">
        <f t="shared" ca="1" si="0"/>
        <v>#VALUE!</v>
      </c>
      <c r="F40" t="e">
        <f t="shared" ca="1" si="2"/>
        <v>#VALUE!</v>
      </c>
      <c r="G40" t="e">
        <f t="shared" ca="1" si="3"/>
        <v>#VALUE!</v>
      </c>
      <c r="H40" t="e">
        <f ca="1">INDEX($F$4:$F$148,ROWS(F40:$F$148))</f>
        <v>#VALUE!</v>
      </c>
    </row>
    <row r="41" spans="2:8">
      <c r="B41">
        <v>185</v>
      </c>
      <c r="C41" t="e">
        <f ca="1">$M$6/12</f>
        <v>#VALUE!</v>
      </c>
      <c r="D41" t="e">
        <f t="shared" ca="1" si="4"/>
        <v>#VALUE!</v>
      </c>
      <c r="E41" t="e">
        <f t="shared" ca="1" si="0"/>
        <v>#VALUE!</v>
      </c>
      <c r="F41" t="e">
        <f t="shared" ca="1" si="2"/>
        <v>#VALUE!</v>
      </c>
      <c r="G41" t="e">
        <f t="shared" ca="1" si="3"/>
        <v>#VALUE!</v>
      </c>
      <c r="H41" t="e">
        <f ca="1">INDEX($F$4:$F$148,ROWS(F41:$F$148))</f>
        <v>#VALUE!</v>
      </c>
    </row>
    <row r="42" spans="2:8">
      <c r="B42">
        <v>190</v>
      </c>
      <c r="C42" t="e">
        <f t="shared" ref="C42:C52" ca="1" si="7">$M$6/12</f>
        <v>#VALUE!</v>
      </c>
      <c r="D42" t="e">
        <f t="shared" ca="1" si="4"/>
        <v>#VALUE!</v>
      </c>
      <c r="E42" t="e">
        <f t="shared" ca="1" si="0"/>
        <v>#VALUE!</v>
      </c>
      <c r="F42" t="e">
        <f t="shared" ca="1" si="2"/>
        <v>#VALUE!</v>
      </c>
      <c r="G42" t="e">
        <f t="shared" ca="1" si="3"/>
        <v>#VALUE!</v>
      </c>
      <c r="H42" t="e">
        <f ca="1">INDEX($F$4:$F$148,ROWS(F42:$F$148))</f>
        <v>#VALUE!</v>
      </c>
    </row>
    <row r="43" spans="2:8">
      <c r="B43">
        <v>195</v>
      </c>
      <c r="C43" t="e">
        <f t="shared" ca="1" si="7"/>
        <v>#VALUE!</v>
      </c>
      <c r="D43" t="e">
        <f t="shared" ca="1" si="4"/>
        <v>#VALUE!</v>
      </c>
      <c r="E43" t="e">
        <f t="shared" ca="1" si="0"/>
        <v>#VALUE!</v>
      </c>
      <c r="F43" t="e">
        <f t="shared" ca="1" si="2"/>
        <v>#VALUE!</v>
      </c>
      <c r="G43" t="e">
        <f t="shared" ca="1" si="3"/>
        <v>#VALUE!</v>
      </c>
      <c r="H43" t="e">
        <f ca="1">INDEX($F$4:$F$148,ROWS(F43:$F$148))</f>
        <v>#VALUE!</v>
      </c>
    </row>
    <row r="44" spans="2:8">
      <c r="B44">
        <v>200</v>
      </c>
      <c r="C44" t="e">
        <f t="shared" ca="1" si="7"/>
        <v>#VALUE!</v>
      </c>
      <c r="D44" t="e">
        <f t="shared" ca="1" si="4"/>
        <v>#VALUE!</v>
      </c>
      <c r="E44" t="e">
        <f t="shared" ca="1" si="0"/>
        <v>#VALUE!</v>
      </c>
      <c r="F44" t="e">
        <f t="shared" ca="1" si="2"/>
        <v>#VALUE!</v>
      </c>
      <c r="G44" t="e">
        <f t="shared" ca="1" si="3"/>
        <v>#VALUE!</v>
      </c>
      <c r="H44" t="e">
        <f ca="1">INDEX($F$4:$F$148,ROWS(F44:$F$148))</f>
        <v>#VALUE!</v>
      </c>
    </row>
    <row r="45" spans="2:8">
      <c r="B45">
        <v>205</v>
      </c>
      <c r="C45" t="e">
        <f t="shared" ca="1" si="7"/>
        <v>#VALUE!</v>
      </c>
      <c r="D45" t="e">
        <f t="shared" ca="1" si="4"/>
        <v>#VALUE!</v>
      </c>
      <c r="E45" t="e">
        <f t="shared" ca="1" si="0"/>
        <v>#VALUE!</v>
      </c>
      <c r="F45" t="e">
        <f t="shared" ca="1" si="2"/>
        <v>#VALUE!</v>
      </c>
      <c r="G45" t="e">
        <f t="shared" ca="1" si="3"/>
        <v>#VALUE!</v>
      </c>
      <c r="H45" t="e">
        <f ca="1">INDEX($F$4:$F$148,ROWS(F45:$F$148))</f>
        <v>#VALUE!</v>
      </c>
    </row>
    <row r="46" spans="2:8">
      <c r="B46">
        <v>210</v>
      </c>
      <c r="C46" t="e">
        <f t="shared" ca="1" si="7"/>
        <v>#VALUE!</v>
      </c>
      <c r="D46" t="e">
        <f t="shared" ca="1" si="4"/>
        <v>#VALUE!</v>
      </c>
      <c r="E46" t="e">
        <f t="shared" ca="1" si="0"/>
        <v>#VALUE!</v>
      </c>
      <c r="F46" t="e">
        <f t="shared" ca="1" si="2"/>
        <v>#VALUE!</v>
      </c>
      <c r="G46" t="e">
        <f t="shared" ca="1" si="3"/>
        <v>#VALUE!</v>
      </c>
      <c r="H46" t="e">
        <f ca="1">INDEX($F$4:$F$148,ROWS(F46:$F$148))</f>
        <v>#VALUE!</v>
      </c>
    </row>
    <row r="47" spans="2:8">
      <c r="B47">
        <v>215</v>
      </c>
      <c r="C47" t="e">
        <f t="shared" ca="1" si="7"/>
        <v>#VALUE!</v>
      </c>
      <c r="D47" t="e">
        <f t="shared" ca="1" si="4"/>
        <v>#VALUE!</v>
      </c>
      <c r="E47" t="e">
        <f t="shared" ca="1" si="0"/>
        <v>#VALUE!</v>
      </c>
      <c r="F47" t="e">
        <f t="shared" ca="1" si="2"/>
        <v>#VALUE!</v>
      </c>
      <c r="G47" t="e">
        <f t="shared" ca="1" si="3"/>
        <v>#VALUE!</v>
      </c>
      <c r="H47" t="e">
        <f ca="1">INDEX($F$4:$F$148,ROWS(F47:$F$148))</f>
        <v>#VALUE!</v>
      </c>
    </row>
    <row r="48" spans="2:8">
      <c r="B48">
        <v>220</v>
      </c>
      <c r="C48" t="e">
        <f t="shared" ca="1" si="7"/>
        <v>#VALUE!</v>
      </c>
      <c r="D48" t="e">
        <f t="shared" ca="1" si="4"/>
        <v>#VALUE!</v>
      </c>
      <c r="E48" t="e">
        <f t="shared" ca="1" si="0"/>
        <v>#VALUE!</v>
      </c>
      <c r="F48" t="e">
        <f t="shared" ca="1" si="2"/>
        <v>#VALUE!</v>
      </c>
      <c r="G48" t="e">
        <f t="shared" ca="1" si="3"/>
        <v>#VALUE!</v>
      </c>
      <c r="H48" t="e">
        <f ca="1">INDEX($F$4:$F$148,ROWS(F48:$F$148))</f>
        <v>#VALUE!</v>
      </c>
    </row>
    <row r="49" spans="2:8">
      <c r="B49">
        <v>225</v>
      </c>
      <c r="C49" t="e">
        <f t="shared" ca="1" si="7"/>
        <v>#VALUE!</v>
      </c>
      <c r="D49" t="e">
        <f t="shared" ca="1" si="4"/>
        <v>#VALUE!</v>
      </c>
      <c r="E49" t="e">
        <f t="shared" ca="1" si="0"/>
        <v>#VALUE!</v>
      </c>
      <c r="F49" t="e">
        <f t="shared" ca="1" si="2"/>
        <v>#VALUE!</v>
      </c>
      <c r="G49" t="e">
        <f t="shared" ca="1" si="3"/>
        <v>#VALUE!</v>
      </c>
      <c r="H49" t="e">
        <f ca="1">INDEX($F$4:$F$148,ROWS(F49:$F$148))</f>
        <v>#VALUE!</v>
      </c>
    </row>
    <row r="50" spans="2:8">
      <c r="B50">
        <v>230</v>
      </c>
      <c r="C50" t="e">
        <f t="shared" ca="1" si="7"/>
        <v>#VALUE!</v>
      </c>
      <c r="D50" t="e">
        <f t="shared" ca="1" si="4"/>
        <v>#VALUE!</v>
      </c>
      <c r="E50" t="e">
        <f t="shared" ca="1" si="0"/>
        <v>#VALUE!</v>
      </c>
      <c r="F50" t="e">
        <f t="shared" ca="1" si="2"/>
        <v>#VALUE!</v>
      </c>
      <c r="G50" t="e">
        <f t="shared" ca="1" si="3"/>
        <v>#VALUE!</v>
      </c>
      <c r="H50" t="e">
        <f ca="1">INDEX($F$4:$F$148,ROWS(F50:$F$148))</f>
        <v>#VALUE!</v>
      </c>
    </row>
    <row r="51" spans="2:8">
      <c r="B51">
        <v>235</v>
      </c>
      <c r="C51" t="e">
        <f t="shared" ca="1" si="7"/>
        <v>#VALUE!</v>
      </c>
      <c r="D51" t="e">
        <f t="shared" ca="1" si="4"/>
        <v>#VALUE!</v>
      </c>
      <c r="E51" t="e">
        <f t="shared" ca="1" si="0"/>
        <v>#VALUE!</v>
      </c>
      <c r="F51" t="e">
        <f t="shared" ca="1" si="2"/>
        <v>#VALUE!</v>
      </c>
      <c r="G51" t="e">
        <f t="shared" ca="1" si="3"/>
        <v>#VALUE!</v>
      </c>
      <c r="H51" t="e">
        <f ca="1">INDEX($F$4:$F$148,ROWS(F51:$F$148))</f>
        <v>#VALUE!</v>
      </c>
    </row>
    <row r="52" spans="2:8">
      <c r="B52">
        <v>240</v>
      </c>
      <c r="C52" t="e">
        <f t="shared" ca="1" si="7"/>
        <v>#VALUE!</v>
      </c>
      <c r="D52" t="e">
        <f t="shared" ca="1" si="4"/>
        <v>#VALUE!</v>
      </c>
      <c r="E52" t="e">
        <f t="shared" ca="1" si="0"/>
        <v>#VALUE!</v>
      </c>
      <c r="F52" t="e">
        <f t="shared" ca="1" si="2"/>
        <v>#VALUE!</v>
      </c>
      <c r="G52" t="e">
        <f t="shared" ca="1" si="3"/>
        <v>#VALUE!</v>
      </c>
      <c r="H52" t="e">
        <f ca="1">INDEX($F$4:$F$148,ROWS(F52:$F$148))</f>
        <v>#VALUE!</v>
      </c>
    </row>
    <row r="53" spans="2:8">
      <c r="B53">
        <v>245</v>
      </c>
      <c r="C53" t="e">
        <f ca="1">$M$7/12</f>
        <v>#VALUE!</v>
      </c>
      <c r="D53" t="e">
        <f t="shared" ca="1" si="4"/>
        <v>#VALUE!</v>
      </c>
      <c r="E53" t="e">
        <f t="shared" ca="1" si="0"/>
        <v>#VALUE!</v>
      </c>
      <c r="F53" t="e">
        <f t="shared" ca="1" si="2"/>
        <v>#VALUE!</v>
      </c>
      <c r="G53" t="e">
        <f t="shared" ca="1" si="3"/>
        <v>#VALUE!</v>
      </c>
      <c r="H53" t="e">
        <f ca="1">INDEX($F$4:$F$148,ROWS(F53:$F$148))</f>
        <v>#VALUE!</v>
      </c>
    </row>
    <row r="54" spans="2:8">
      <c r="B54">
        <v>250</v>
      </c>
      <c r="C54" t="e">
        <f t="shared" ref="C54:C64" ca="1" si="8">$M$7/12</f>
        <v>#VALUE!</v>
      </c>
      <c r="D54" t="e">
        <f t="shared" ca="1" si="4"/>
        <v>#VALUE!</v>
      </c>
      <c r="E54" t="e">
        <f t="shared" ca="1" si="0"/>
        <v>#VALUE!</v>
      </c>
      <c r="F54" t="e">
        <f t="shared" ca="1" si="2"/>
        <v>#VALUE!</v>
      </c>
      <c r="G54" t="e">
        <f t="shared" ca="1" si="3"/>
        <v>#VALUE!</v>
      </c>
      <c r="H54" t="e">
        <f ca="1">INDEX($F$4:$F$148,ROWS(F54:$F$148))</f>
        <v>#VALUE!</v>
      </c>
    </row>
    <row r="55" spans="2:8">
      <c r="B55">
        <v>255</v>
      </c>
      <c r="C55" t="e">
        <f t="shared" ca="1" si="8"/>
        <v>#VALUE!</v>
      </c>
      <c r="D55" t="e">
        <f t="shared" ca="1" si="4"/>
        <v>#VALUE!</v>
      </c>
      <c r="E55" t="e">
        <f t="shared" ca="1" si="0"/>
        <v>#VALUE!</v>
      </c>
      <c r="F55" t="e">
        <f t="shared" ca="1" si="2"/>
        <v>#VALUE!</v>
      </c>
      <c r="G55" t="e">
        <f t="shared" ca="1" si="3"/>
        <v>#VALUE!</v>
      </c>
      <c r="H55" t="e">
        <f ca="1">INDEX($F$4:$F$148,ROWS(F55:$F$148))</f>
        <v>#VALUE!</v>
      </c>
    </row>
    <row r="56" spans="2:8">
      <c r="B56">
        <v>260</v>
      </c>
      <c r="C56" t="e">
        <f t="shared" ca="1" si="8"/>
        <v>#VALUE!</v>
      </c>
      <c r="D56" t="e">
        <f t="shared" ca="1" si="4"/>
        <v>#VALUE!</v>
      </c>
      <c r="E56" t="e">
        <f t="shared" ca="1" si="0"/>
        <v>#VALUE!</v>
      </c>
      <c r="F56" t="e">
        <f t="shared" ca="1" si="2"/>
        <v>#VALUE!</v>
      </c>
      <c r="G56" t="e">
        <f t="shared" ca="1" si="3"/>
        <v>#VALUE!</v>
      </c>
      <c r="H56" t="e">
        <f ca="1">INDEX($F$4:$F$148,ROWS(F56:$F$148))</f>
        <v>#VALUE!</v>
      </c>
    </row>
    <row r="57" spans="2:8">
      <c r="B57">
        <v>265</v>
      </c>
      <c r="C57" t="e">
        <f t="shared" ca="1" si="8"/>
        <v>#VALUE!</v>
      </c>
      <c r="D57" t="e">
        <f t="shared" ca="1" si="4"/>
        <v>#VALUE!</v>
      </c>
      <c r="E57" t="e">
        <f t="shared" ca="1" si="0"/>
        <v>#VALUE!</v>
      </c>
      <c r="F57" t="e">
        <f t="shared" ca="1" si="2"/>
        <v>#VALUE!</v>
      </c>
      <c r="G57" t="e">
        <f t="shared" ca="1" si="3"/>
        <v>#VALUE!</v>
      </c>
      <c r="H57" t="e">
        <f ca="1">INDEX($F$4:$F$148,ROWS(F57:$F$148))</f>
        <v>#VALUE!</v>
      </c>
    </row>
    <row r="58" spans="2:8">
      <c r="B58">
        <v>270</v>
      </c>
      <c r="C58" t="e">
        <f t="shared" ca="1" si="8"/>
        <v>#VALUE!</v>
      </c>
      <c r="D58" t="e">
        <f t="shared" ca="1" si="4"/>
        <v>#VALUE!</v>
      </c>
      <c r="E58" t="e">
        <f t="shared" ca="1" si="0"/>
        <v>#VALUE!</v>
      </c>
      <c r="F58" t="e">
        <f t="shared" ca="1" si="2"/>
        <v>#VALUE!</v>
      </c>
      <c r="G58" t="e">
        <f t="shared" ca="1" si="3"/>
        <v>#VALUE!</v>
      </c>
      <c r="H58" t="e">
        <f ca="1">INDEX($F$4:$F$148,ROWS(F58:$F$148))</f>
        <v>#VALUE!</v>
      </c>
    </row>
    <row r="59" spans="2:8">
      <c r="B59">
        <v>275</v>
      </c>
      <c r="C59" t="e">
        <f t="shared" ca="1" si="8"/>
        <v>#VALUE!</v>
      </c>
      <c r="D59" t="e">
        <f t="shared" ca="1" si="4"/>
        <v>#VALUE!</v>
      </c>
      <c r="E59" t="e">
        <f t="shared" ca="1" si="0"/>
        <v>#VALUE!</v>
      </c>
      <c r="F59" t="e">
        <f t="shared" ca="1" si="2"/>
        <v>#VALUE!</v>
      </c>
      <c r="G59" t="e">
        <f t="shared" ca="1" si="3"/>
        <v>#VALUE!</v>
      </c>
      <c r="H59" t="e">
        <f ca="1">INDEX($F$4:$F$148,ROWS(F59:$F$148))</f>
        <v>#VALUE!</v>
      </c>
    </row>
    <row r="60" spans="2:8">
      <c r="B60">
        <v>280</v>
      </c>
      <c r="C60" t="e">
        <f t="shared" ca="1" si="8"/>
        <v>#VALUE!</v>
      </c>
      <c r="D60" t="e">
        <f t="shared" ca="1" si="4"/>
        <v>#VALUE!</v>
      </c>
      <c r="E60" t="e">
        <f t="shared" ca="1" si="0"/>
        <v>#VALUE!</v>
      </c>
      <c r="F60" t="e">
        <f t="shared" ca="1" si="2"/>
        <v>#VALUE!</v>
      </c>
      <c r="G60" t="e">
        <f t="shared" ca="1" si="3"/>
        <v>#VALUE!</v>
      </c>
      <c r="H60" t="e">
        <f ca="1">INDEX($F$4:$F$148,ROWS(F60:$F$148))</f>
        <v>#VALUE!</v>
      </c>
    </row>
    <row r="61" spans="2:8">
      <c r="B61">
        <v>285</v>
      </c>
      <c r="C61" t="e">
        <f t="shared" ca="1" si="8"/>
        <v>#VALUE!</v>
      </c>
      <c r="D61" t="e">
        <f t="shared" ca="1" si="4"/>
        <v>#VALUE!</v>
      </c>
      <c r="E61" t="e">
        <f t="shared" ca="1" si="0"/>
        <v>#VALUE!</v>
      </c>
      <c r="F61" t="e">
        <f t="shared" ca="1" si="2"/>
        <v>#VALUE!</v>
      </c>
      <c r="G61" t="e">
        <f t="shared" ca="1" si="3"/>
        <v>#VALUE!</v>
      </c>
      <c r="H61" t="e">
        <f ca="1">INDEX($F$4:$F$148,ROWS(F61:$F$148))</f>
        <v>#VALUE!</v>
      </c>
    </row>
    <row r="62" spans="2:8">
      <c r="B62">
        <v>290</v>
      </c>
      <c r="C62" t="e">
        <f t="shared" ca="1" si="8"/>
        <v>#VALUE!</v>
      </c>
      <c r="D62" t="e">
        <f t="shared" ca="1" si="4"/>
        <v>#VALUE!</v>
      </c>
      <c r="E62" t="e">
        <f t="shared" ca="1" si="0"/>
        <v>#VALUE!</v>
      </c>
      <c r="F62" t="e">
        <f t="shared" ca="1" si="2"/>
        <v>#VALUE!</v>
      </c>
      <c r="G62" t="e">
        <f t="shared" ca="1" si="3"/>
        <v>#VALUE!</v>
      </c>
      <c r="H62" t="e">
        <f ca="1">INDEX($F$4:$F$148,ROWS(F62:$F$148))</f>
        <v>#VALUE!</v>
      </c>
    </row>
    <row r="63" spans="2:8">
      <c r="B63">
        <v>295</v>
      </c>
      <c r="C63" t="e">
        <f t="shared" ca="1" si="8"/>
        <v>#VALUE!</v>
      </c>
      <c r="D63" t="e">
        <f t="shared" ca="1" si="4"/>
        <v>#VALUE!</v>
      </c>
      <c r="E63" t="e">
        <f t="shared" ca="1" si="0"/>
        <v>#VALUE!</v>
      </c>
      <c r="F63" t="e">
        <f t="shared" ca="1" si="2"/>
        <v>#VALUE!</v>
      </c>
      <c r="G63" t="e">
        <f t="shared" ca="1" si="3"/>
        <v>#VALUE!</v>
      </c>
      <c r="H63" t="e">
        <f ca="1">INDEX($F$4:$F$148,ROWS(F63:$F$148))</f>
        <v>#VALUE!</v>
      </c>
    </row>
    <row r="64" spans="2:8">
      <c r="B64">
        <v>300</v>
      </c>
      <c r="C64" t="e">
        <f t="shared" ca="1" si="8"/>
        <v>#VALUE!</v>
      </c>
      <c r="D64" t="e">
        <f t="shared" ca="1" si="4"/>
        <v>#VALUE!</v>
      </c>
      <c r="E64" t="e">
        <f t="shared" ca="1" si="0"/>
        <v>#VALUE!</v>
      </c>
      <c r="F64" t="e">
        <f t="shared" ca="1" si="2"/>
        <v>#VALUE!</v>
      </c>
      <c r="G64" t="e">
        <f t="shared" ca="1" si="3"/>
        <v>#VALUE!</v>
      </c>
      <c r="H64" t="e">
        <f ca="1">INDEX($F$4:$F$148,ROWS(F64:$F$148))</f>
        <v>#VALUE!</v>
      </c>
    </row>
    <row r="65" spans="2:8">
      <c r="B65">
        <v>305</v>
      </c>
      <c r="C65" t="e">
        <f ca="1">$M$8/12</f>
        <v>#VALUE!</v>
      </c>
      <c r="D65" t="e">
        <f t="shared" ca="1" si="4"/>
        <v>#VALUE!</v>
      </c>
      <c r="E65" t="e">
        <f t="shared" ca="1" si="0"/>
        <v>#VALUE!</v>
      </c>
      <c r="F65" t="e">
        <f t="shared" ca="1" si="2"/>
        <v>#VALUE!</v>
      </c>
      <c r="G65" t="e">
        <f t="shared" ca="1" si="3"/>
        <v>#VALUE!</v>
      </c>
      <c r="H65" t="e">
        <f ca="1">INDEX($F$4:$F$148,ROWS(F65:$F$148))</f>
        <v>#VALUE!</v>
      </c>
    </row>
    <row r="66" spans="2:8">
      <c r="B66">
        <v>310</v>
      </c>
      <c r="C66" t="e">
        <f t="shared" ref="C66:C76" ca="1" si="9">$M$8/12</f>
        <v>#VALUE!</v>
      </c>
      <c r="D66" t="e">
        <f t="shared" ca="1" si="4"/>
        <v>#VALUE!</v>
      </c>
      <c r="E66" t="e">
        <f t="shared" ca="1" si="0"/>
        <v>#VALUE!</v>
      </c>
      <c r="F66" t="e">
        <f t="shared" ca="1" si="2"/>
        <v>#VALUE!</v>
      </c>
      <c r="G66" t="e">
        <f t="shared" ca="1" si="3"/>
        <v>#VALUE!</v>
      </c>
      <c r="H66" t="e">
        <f ca="1">INDEX($F$4:$F$148,ROWS(F66:$F$148))</f>
        <v>#VALUE!</v>
      </c>
    </row>
    <row r="67" spans="2:8">
      <c r="B67">
        <v>315</v>
      </c>
      <c r="C67" t="e">
        <f t="shared" ca="1" si="9"/>
        <v>#VALUE!</v>
      </c>
      <c r="D67" t="e">
        <f t="shared" ca="1" si="4"/>
        <v>#VALUE!</v>
      </c>
      <c r="E67" t="e">
        <f t="shared" ca="1" si="0"/>
        <v>#VALUE!</v>
      </c>
      <c r="F67" t="e">
        <f t="shared" ca="1" si="2"/>
        <v>#VALUE!</v>
      </c>
      <c r="G67" t="e">
        <f t="shared" ca="1" si="3"/>
        <v>#VALUE!</v>
      </c>
      <c r="H67" t="e">
        <f ca="1">INDEX($F$4:$F$148,ROWS(F67:$F$148))</f>
        <v>#VALUE!</v>
      </c>
    </row>
    <row r="68" spans="2:8">
      <c r="B68">
        <v>320</v>
      </c>
      <c r="C68" t="e">
        <f t="shared" ca="1" si="9"/>
        <v>#VALUE!</v>
      </c>
      <c r="D68" t="e">
        <f t="shared" ca="1" si="4"/>
        <v>#VALUE!</v>
      </c>
      <c r="E68" t="e">
        <f t="shared" ref="E68:E131" ca="1" si="10">C68-F68</f>
        <v>#VALUE!</v>
      </c>
      <c r="F68" t="e">
        <f t="shared" ca="1" si="2"/>
        <v>#VALUE!</v>
      </c>
      <c r="G68" t="e">
        <f t="shared" ca="1" si="3"/>
        <v>#VALUE!</v>
      </c>
      <c r="H68" t="e">
        <f ca="1">INDEX($F$4:$F$148,ROWS(F68:$F$148))</f>
        <v>#VALUE!</v>
      </c>
    </row>
    <row r="69" spans="2:8">
      <c r="B69">
        <v>325</v>
      </c>
      <c r="C69" t="e">
        <f t="shared" ca="1" si="9"/>
        <v>#VALUE!</v>
      </c>
      <c r="D69" t="e">
        <f t="shared" ca="1" si="4"/>
        <v>#VALUE!</v>
      </c>
      <c r="E69" t="e">
        <f t="shared" ca="1" si="10"/>
        <v>#VALUE!</v>
      </c>
      <c r="F69" t="e">
        <f t="shared" ref="F69:F132" ca="1" si="11">G69-G68</f>
        <v>#VALUE!</v>
      </c>
      <c r="G69" t="e">
        <f t="shared" ref="G69:G132" ca="1" si="12">IF(D69&lt;$J$1,0,(D69-0.05*$G$2)^2/(D69+0.95*$G$2))</f>
        <v>#VALUE!</v>
      </c>
      <c r="H69" t="e">
        <f ca="1">INDEX($F$4:$F$148,ROWS(F69:$F$148))</f>
        <v>#VALUE!</v>
      </c>
    </row>
    <row r="70" spans="2:8">
      <c r="B70">
        <v>330</v>
      </c>
      <c r="C70" t="e">
        <f t="shared" ca="1" si="9"/>
        <v>#VALUE!</v>
      </c>
      <c r="D70" t="e">
        <f t="shared" ref="D70:D133" ca="1" si="13">C70+D69</f>
        <v>#VALUE!</v>
      </c>
      <c r="E70" t="e">
        <f t="shared" ca="1" si="10"/>
        <v>#VALUE!</v>
      </c>
      <c r="F70" t="e">
        <f t="shared" ca="1" si="11"/>
        <v>#VALUE!</v>
      </c>
      <c r="G70" t="e">
        <f t="shared" ca="1" si="12"/>
        <v>#VALUE!</v>
      </c>
      <c r="H70" t="e">
        <f ca="1">INDEX($F$4:$F$148,ROWS(F70:$F$148))</f>
        <v>#VALUE!</v>
      </c>
    </row>
    <row r="71" spans="2:8">
      <c r="B71">
        <v>335</v>
      </c>
      <c r="C71" t="e">
        <f t="shared" ca="1" si="9"/>
        <v>#VALUE!</v>
      </c>
      <c r="D71" t="e">
        <f t="shared" ca="1" si="13"/>
        <v>#VALUE!</v>
      </c>
      <c r="E71" t="e">
        <f t="shared" ca="1" si="10"/>
        <v>#VALUE!</v>
      </c>
      <c r="F71" t="e">
        <f t="shared" ca="1" si="11"/>
        <v>#VALUE!</v>
      </c>
      <c r="G71" t="e">
        <f t="shared" ca="1" si="12"/>
        <v>#VALUE!</v>
      </c>
      <c r="H71" t="e">
        <f ca="1">INDEX($F$4:$F$148,ROWS(F71:$F$148))</f>
        <v>#VALUE!</v>
      </c>
    </row>
    <row r="72" spans="2:8">
      <c r="B72">
        <v>340</v>
      </c>
      <c r="C72" t="e">
        <f t="shared" ca="1" si="9"/>
        <v>#VALUE!</v>
      </c>
      <c r="D72" t="e">
        <f t="shared" ca="1" si="13"/>
        <v>#VALUE!</v>
      </c>
      <c r="E72" t="e">
        <f t="shared" ca="1" si="10"/>
        <v>#VALUE!</v>
      </c>
      <c r="F72" t="e">
        <f t="shared" ca="1" si="11"/>
        <v>#VALUE!</v>
      </c>
      <c r="G72" t="e">
        <f t="shared" ca="1" si="12"/>
        <v>#VALUE!</v>
      </c>
      <c r="H72" t="e">
        <f ca="1">INDEX($F$4:$F$148,ROWS(F72:$F$148))</f>
        <v>#VALUE!</v>
      </c>
    </row>
    <row r="73" spans="2:8">
      <c r="B73">
        <v>345</v>
      </c>
      <c r="C73" t="e">
        <f t="shared" ca="1" si="9"/>
        <v>#VALUE!</v>
      </c>
      <c r="D73" t="e">
        <f t="shared" ca="1" si="13"/>
        <v>#VALUE!</v>
      </c>
      <c r="E73" t="e">
        <f t="shared" ca="1" si="10"/>
        <v>#VALUE!</v>
      </c>
      <c r="F73" t="e">
        <f t="shared" ca="1" si="11"/>
        <v>#VALUE!</v>
      </c>
      <c r="G73" t="e">
        <f t="shared" ca="1" si="12"/>
        <v>#VALUE!</v>
      </c>
      <c r="H73" t="e">
        <f ca="1">INDEX($F$4:$F$148,ROWS(F73:$F$148))</f>
        <v>#VALUE!</v>
      </c>
    </row>
    <row r="74" spans="2:8">
      <c r="B74">
        <v>350</v>
      </c>
      <c r="C74" t="e">
        <f t="shared" ca="1" si="9"/>
        <v>#VALUE!</v>
      </c>
      <c r="D74" t="e">
        <f t="shared" ca="1" si="13"/>
        <v>#VALUE!</v>
      </c>
      <c r="E74" t="e">
        <f t="shared" ca="1" si="10"/>
        <v>#VALUE!</v>
      </c>
      <c r="F74" t="e">
        <f t="shared" ca="1" si="11"/>
        <v>#VALUE!</v>
      </c>
      <c r="G74" t="e">
        <f t="shared" ca="1" si="12"/>
        <v>#VALUE!</v>
      </c>
      <c r="H74" t="e">
        <f ca="1">INDEX($F$4:$F$148,ROWS(F74:$F$148))</f>
        <v>#VALUE!</v>
      </c>
    </row>
    <row r="75" spans="2:8">
      <c r="B75">
        <v>355</v>
      </c>
      <c r="C75" t="e">
        <f t="shared" ca="1" si="9"/>
        <v>#VALUE!</v>
      </c>
      <c r="D75" t="e">
        <f t="shared" ca="1" si="13"/>
        <v>#VALUE!</v>
      </c>
      <c r="E75" t="e">
        <f t="shared" ca="1" si="10"/>
        <v>#VALUE!</v>
      </c>
      <c r="F75" t="e">
        <f t="shared" ca="1" si="11"/>
        <v>#VALUE!</v>
      </c>
      <c r="G75" t="e">
        <f t="shared" ca="1" si="12"/>
        <v>#VALUE!</v>
      </c>
      <c r="H75" t="e">
        <f ca="1">INDEX($F$4:$F$148,ROWS(F75:$F$148))</f>
        <v>#VALUE!</v>
      </c>
    </row>
    <row r="76" spans="2:8">
      <c r="B76">
        <v>360</v>
      </c>
      <c r="C76" t="e">
        <f t="shared" ca="1" si="9"/>
        <v>#VALUE!</v>
      </c>
      <c r="D76" t="e">
        <f t="shared" ca="1" si="13"/>
        <v>#VALUE!</v>
      </c>
      <c r="E76" t="e">
        <f t="shared" ca="1" si="10"/>
        <v>#VALUE!</v>
      </c>
      <c r="F76" t="e">
        <f t="shared" ca="1" si="11"/>
        <v>#VALUE!</v>
      </c>
      <c r="G76" t="e">
        <f t="shared" ca="1" si="12"/>
        <v>#VALUE!</v>
      </c>
      <c r="H76" t="e">
        <f ca="1">INDEX($F$4:$F$148,ROWS(F76:$F$148))</f>
        <v>#VALUE!</v>
      </c>
    </row>
    <row r="77" spans="2:8">
      <c r="B77">
        <v>365</v>
      </c>
      <c r="C77" t="e">
        <f ca="1">$M$9/12</f>
        <v>#VALUE!</v>
      </c>
      <c r="D77" t="e">
        <f t="shared" ca="1" si="13"/>
        <v>#VALUE!</v>
      </c>
      <c r="E77" t="e">
        <f t="shared" ca="1" si="10"/>
        <v>#VALUE!</v>
      </c>
      <c r="F77" t="e">
        <f t="shared" ca="1" si="11"/>
        <v>#VALUE!</v>
      </c>
      <c r="G77" t="e">
        <f t="shared" ca="1" si="12"/>
        <v>#VALUE!</v>
      </c>
      <c r="H77" t="e">
        <f ca="1">INDEX($F$4:$F$148,ROWS(F77:$F$148))</f>
        <v>#VALUE!</v>
      </c>
    </row>
    <row r="78" spans="2:8">
      <c r="B78">
        <v>370</v>
      </c>
      <c r="C78" t="e">
        <f t="shared" ref="C78:C88" ca="1" si="14">$M$9/12</f>
        <v>#VALUE!</v>
      </c>
      <c r="D78" t="e">
        <f t="shared" ca="1" si="13"/>
        <v>#VALUE!</v>
      </c>
      <c r="E78" t="e">
        <f t="shared" ca="1" si="10"/>
        <v>#VALUE!</v>
      </c>
      <c r="F78" t="e">
        <f t="shared" ca="1" si="11"/>
        <v>#VALUE!</v>
      </c>
      <c r="G78" t="e">
        <f t="shared" ca="1" si="12"/>
        <v>#VALUE!</v>
      </c>
      <c r="H78" t="e">
        <f ca="1">INDEX($F$4:$F$148,ROWS(F78:$F$148))</f>
        <v>#VALUE!</v>
      </c>
    </row>
    <row r="79" spans="2:8">
      <c r="B79">
        <v>375</v>
      </c>
      <c r="C79" t="e">
        <f t="shared" ca="1" si="14"/>
        <v>#VALUE!</v>
      </c>
      <c r="D79" t="e">
        <f t="shared" ca="1" si="13"/>
        <v>#VALUE!</v>
      </c>
      <c r="E79" t="e">
        <f t="shared" ca="1" si="10"/>
        <v>#VALUE!</v>
      </c>
      <c r="F79" t="e">
        <f t="shared" ca="1" si="11"/>
        <v>#VALUE!</v>
      </c>
      <c r="G79" t="e">
        <f t="shared" ca="1" si="12"/>
        <v>#VALUE!</v>
      </c>
      <c r="H79" t="e">
        <f ca="1">INDEX($F$4:$F$148,ROWS(F79:$F$148))</f>
        <v>#VALUE!</v>
      </c>
    </row>
    <row r="80" spans="2:8">
      <c r="B80">
        <v>380</v>
      </c>
      <c r="C80" t="e">
        <f t="shared" ca="1" si="14"/>
        <v>#VALUE!</v>
      </c>
      <c r="D80" t="e">
        <f t="shared" ca="1" si="13"/>
        <v>#VALUE!</v>
      </c>
      <c r="E80" t="e">
        <f t="shared" ca="1" si="10"/>
        <v>#VALUE!</v>
      </c>
      <c r="F80" t="e">
        <f t="shared" ca="1" si="11"/>
        <v>#VALUE!</v>
      </c>
      <c r="G80" t="e">
        <f t="shared" ca="1" si="12"/>
        <v>#VALUE!</v>
      </c>
      <c r="H80" t="e">
        <f ca="1">INDEX($F$4:$F$148,ROWS(F80:$F$148))</f>
        <v>#VALUE!</v>
      </c>
    </row>
    <row r="81" spans="2:8">
      <c r="B81">
        <v>385</v>
      </c>
      <c r="C81" t="e">
        <f t="shared" ca="1" si="14"/>
        <v>#VALUE!</v>
      </c>
      <c r="D81" t="e">
        <f t="shared" ca="1" si="13"/>
        <v>#VALUE!</v>
      </c>
      <c r="E81" t="e">
        <f t="shared" ca="1" si="10"/>
        <v>#VALUE!</v>
      </c>
      <c r="F81" t="e">
        <f t="shared" ca="1" si="11"/>
        <v>#VALUE!</v>
      </c>
      <c r="G81" t="e">
        <f t="shared" ca="1" si="12"/>
        <v>#VALUE!</v>
      </c>
      <c r="H81" t="e">
        <f ca="1">INDEX($F$4:$F$148,ROWS(F81:$F$148))</f>
        <v>#VALUE!</v>
      </c>
    </row>
    <row r="82" spans="2:8">
      <c r="B82">
        <v>390</v>
      </c>
      <c r="C82" t="e">
        <f t="shared" ca="1" si="14"/>
        <v>#VALUE!</v>
      </c>
      <c r="D82" t="e">
        <f t="shared" ca="1" si="13"/>
        <v>#VALUE!</v>
      </c>
      <c r="E82" t="e">
        <f t="shared" ca="1" si="10"/>
        <v>#VALUE!</v>
      </c>
      <c r="F82" t="e">
        <f t="shared" ca="1" si="11"/>
        <v>#VALUE!</v>
      </c>
      <c r="G82" t="e">
        <f t="shared" ca="1" si="12"/>
        <v>#VALUE!</v>
      </c>
      <c r="H82" t="e">
        <f ca="1">INDEX($F$4:$F$148,ROWS(F82:$F$148))</f>
        <v>#VALUE!</v>
      </c>
    </row>
    <row r="83" spans="2:8">
      <c r="B83">
        <v>395</v>
      </c>
      <c r="C83" t="e">
        <f t="shared" ca="1" si="14"/>
        <v>#VALUE!</v>
      </c>
      <c r="D83" t="e">
        <f t="shared" ca="1" si="13"/>
        <v>#VALUE!</v>
      </c>
      <c r="E83" t="e">
        <f t="shared" ca="1" si="10"/>
        <v>#VALUE!</v>
      </c>
      <c r="F83" t="e">
        <f t="shared" ca="1" si="11"/>
        <v>#VALUE!</v>
      </c>
      <c r="G83" t="e">
        <f t="shared" ca="1" si="12"/>
        <v>#VALUE!</v>
      </c>
      <c r="H83" t="e">
        <f ca="1">INDEX($F$4:$F$148,ROWS(F83:$F$148))</f>
        <v>#VALUE!</v>
      </c>
    </row>
    <row r="84" spans="2:8">
      <c r="B84">
        <v>400</v>
      </c>
      <c r="C84" t="e">
        <f t="shared" ca="1" si="14"/>
        <v>#VALUE!</v>
      </c>
      <c r="D84" t="e">
        <f t="shared" ca="1" si="13"/>
        <v>#VALUE!</v>
      </c>
      <c r="E84" t="e">
        <f t="shared" ca="1" si="10"/>
        <v>#VALUE!</v>
      </c>
      <c r="F84" t="e">
        <f t="shared" ca="1" si="11"/>
        <v>#VALUE!</v>
      </c>
      <c r="G84" t="e">
        <f t="shared" ca="1" si="12"/>
        <v>#VALUE!</v>
      </c>
      <c r="H84" t="e">
        <f ca="1">INDEX($F$4:$F$148,ROWS(F84:$F$148))</f>
        <v>#VALUE!</v>
      </c>
    </row>
    <row r="85" spans="2:8">
      <c r="B85">
        <v>405</v>
      </c>
      <c r="C85" t="e">
        <f t="shared" ca="1" si="14"/>
        <v>#VALUE!</v>
      </c>
      <c r="D85" t="e">
        <f t="shared" ca="1" si="13"/>
        <v>#VALUE!</v>
      </c>
      <c r="E85" t="e">
        <f t="shared" ca="1" si="10"/>
        <v>#VALUE!</v>
      </c>
      <c r="F85" t="e">
        <f t="shared" ca="1" si="11"/>
        <v>#VALUE!</v>
      </c>
      <c r="G85" t="e">
        <f t="shared" ca="1" si="12"/>
        <v>#VALUE!</v>
      </c>
      <c r="H85" t="e">
        <f ca="1">INDEX($F$4:$F$148,ROWS(F85:$F$148))</f>
        <v>#VALUE!</v>
      </c>
    </row>
    <row r="86" spans="2:8">
      <c r="B86">
        <v>410</v>
      </c>
      <c r="C86" t="e">
        <f t="shared" ca="1" si="14"/>
        <v>#VALUE!</v>
      </c>
      <c r="D86" t="e">
        <f t="shared" ca="1" si="13"/>
        <v>#VALUE!</v>
      </c>
      <c r="E86" t="e">
        <f t="shared" ca="1" si="10"/>
        <v>#VALUE!</v>
      </c>
      <c r="F86" t="e">
        <f t="shared" ca="1" si="11"/>
        <v>#VALUE!</v>
      </c>
      <c r="G86" t="e">
        <f t="shared" ca="1" si="12"/>
        <v>#VALUE!</v>
      </c>
      <c r="H86" t="e">
        <f ca="1">INDEX($F$4:$F$148,ROWS(F86:$F$148))</f>
        <v>#VALUE!</v>
      </c>
    </row>
    <row r="87" spans="2:8">
      <c r="B87">
        <v>415</v>
      </c>
      <c r="C87" t="e">
        <f t="shared" ca="1" si="14"/>
        <v>#VALUE!</v>
      </c>
      <c r="D87" t="e">
        <f t="shared" ca="1" si="13"/>
        <v>#VALUE!</v>
      </c>
      <c r="E87" t="e">
        <f t="shared" ca="1" si="10"/>
        <v>#VALUE!</v>
      </c>
      <c r="F87" t="e">
        <f t="shared" ca="1" si="11"/>
        <v>#VALUE!</v>
      </c>
      <c r="G87" t="e">
        <f t="shared" ca="1" si="12"/>
        <v>#VALUE!</v>
      </c>
      <c r="H87" t="e">
        <f ca="1">INDEX($F$4:$F$148,ROWS(F87:$F$148))</f>
        <v>#VALUE!</v>
      </c>
    </row>
    <row r="88" spans="2:8">
      <c r="B88">
        <v>420</v>
      </c>
      <c r="C88" t="e">
        <f t="shared" ca="1" si="14"/>
        <v>#VALUE!</v>
      </c>
      <c r="D88" t="e">
        <f t="shared" ca="1" si="13"/>
        <v>#VALUE!</v>
      </c>
      <c r="E88" t="e">
        <f t="shared" ca="1" si="10"/>
        <v>#VALUE!</v>
      </c>
      <c r="F88" t="e">
        <f t="shared" ca="1" si="11"/>
        <v>#VALUE!</v>
      </c>
      <c r="G88" t="e">
        <f t="shared" ca="1" si="12"/>
        <v>#VALUE!</v>
      </c>
      <c r="H88" t="e">
        <f ca="1">INDEX($F$4:$F$148,ROWS(F88:$F$148))</f>
        <v>#VALUE!</v>
      </c>
    </row>
    <row r="89" spans="2:8">
      <c r="B89">
        <v>425</v>
      </c>
      <c r="C89" t="e">
        <f ca="1">$M$10/12</f>
        <v>#VALUE!</v>
      </c>
      <c r="D89" t="e">
        <f t="shared" ca="1" si="13"/>
        <v>#VALUE!</v>
      </c>
      <c r="E89" t="e">
        <f t="shared" ca="1" si="10"/>
        <v>#VALUE!</v>
      </c>
      <c r="F89" t="e">
        <f t="shared" ca="1" si="11"/>
        <v>#VALUE!</v>
      </c>
      <c r="G89" t="e">
        <f t="shared" ca="1" si="12"/>
        <v>#VALUE!</v>
      </c>
      <c r="H89" t="e">
        <f ca="1">INDEX($F$4:$F$148,ROWS(F89:$F$148))</f>
        <v>#VALUE!</v>
      </c>
    </row>
    <row r="90" spans="2:8">
      <c r="B90">
        <v>430</v>
      </c>
      <c r="C90" t="e">
        <f t="shared" ref="C90:C100" ca="1" si="15">$M$10/12</f>
        <v>#VALUE!</v>
      </c>
      <c r="D90" t="e">
        <f t="shared" ca="1" si="13"/>
        <v>#VALUE!</v>
      </c>
      <c r="E90" t="e">
        <f t="shared" ca="1" si="10"/>
        <v>#VALUE!</v>
      </c>
      <c r="F90" t="e">
        <f t="shared" ca="1" si="11"/>
        <v>#VALUE!</v>
      </c>
      <c r="G90" t="e">
        <f t="shared" ca="1" si="12"/>
        <v>#VALUE!</v>
      </c>
      <c r="H90" t="e">
        <f ca="1">INDEX($F$4:$F$148,ROWS(F90:$F$148))</f>
        <v>#VALUE!</v>
      </c>
    </row>
    <row r="91" spans="2:8">
      <c r="B91">
        <v>435</v>
      </c>
      <c r="C91" t="e">
        <f t="shared" ca="1" si="15"/>
        <v>#VALUE!</v>
      </c>
      <c r="D91" t="e">
        <f t="shared" ca="1" si="13"/>
        <v>#VALUE!</v>
      </c>
      <c r="E91" t="e">
        <f t="shared" ca="1" si="10"/>
        <v>#VALUE!</v>
      </c>
      <c r="F91" t="e">
        <f t="shared" ca="1" si="11"/>
        <v>#VALUE!</v>
      </c>
      <c r="G91" t="e">
        <f t="shared" ca="1" si="12"/>
        <v>#VALUE!</v>
      </c>
      <c r="H91" t="e">
        <f ca="1">INDEX($F$4:$F$148,ROWS(F91:$F$148))</f>
        <v>#VALUE!</v>
      </c>
    </row>
    <row r="92" spans="2:8">
      <c r="B92">
        <v>440</v>
      </c>
      <c r="C92" t="e">
        <f t="shared" ca="1" si="15"/>
        <v>#VALUE!</v>
      </c>
      <c r="D92" t="e">
        <f t="shared" ca="1" si="13"/>
        <v>#VALUE!</v>
      </c>
      <c r="E92" t="e">
        <f t="shared" ca="1" si="10"/>
        <v>#VALUE!</v>
      </c>
      <c r="F92" t="e">
        <f t="shared" ca="1" si="11"/>
        <v>#VALUE!</v>
      </c>
      <c r="G92" t="e">
        <f t="shared" ca="1" si="12"/>
        <v>#VALUE!</v>
      </c>
      <c r="H92" t="e">
        <f ca="1">INDEX($F$4:$F$148,ROWS(F92:$F$148))</f>
        <v>#VALUE!</v>
      </c>
    </row>
    <row r="93" spans="2:8">
      <c r="B93">
        <v>445</v>
      </c>
      <c r="C93" t="e">
        <f t="shared" ca="1" si="15"/>
        <v>#VALUE!</v>
      </c>
      <c r="D93" t="e">
        <f t="shared" ca="1" si="13"/>
        <v>#VALUE!</v>
      </c>
      <c r="E93" t="e">
        <f t="shared" ca="1" si="10"/>
        <v>#VALUE!</v>
      </c>
      <c r="F93" t="e">
        <f t="shared" ca="1" si="11"/>
        <v>#VALUE!</v>
      </c>
      <c r="G93" t="e">
        <f t="shared" ca="1" si="12"/>
        <v>#VALUE!</v>
      </c>
      <c r="H93" t="e">
        <f ca="1">INDEX($F$4:$F$148,ROWS(F93:$F$148))</f>
        <v>#VALUE!</v>
      </c>
    </row>
    <row r="94" spans="2:8">
      <c r="B94">
        <v>450</v>
      </c>
      <c r="C94" t="e">
        <f t="shared" ca="1" si="15"/>
        <v>#VALUE!</v>
      </c>
      <c r="D94" t="e">
        <f t="shared" ca="1" si="13"/>
        <v>#VALUE!</v>
      </c>
      <c r="E94" t="e">
        <f t="shared" ca="1" si="10"/>
        <v>#VALUE!</v>
      </c>
      <c r="F94" t="e">
        <f t="shared" ca="1" si="11"/>
        <v>#VALUE!</v>
      </c>
      <c r="G94" t="e">
        <f t="shared" ca="1" si="12"/>
        <v>#VALUE!</v>
      </c>
      <c r="H94" t="e">
        <f ca="1">INDEX($F$4:$F$148,ROWS(F94:$F$148))</f>
        <v>#VALUE!</v>
      </c>
    </row>
    <row r="95" spans="2:8">
      <c r="B95">
        <v>455</v>
      </c>
      <c r="C95" t="e">
        <f t="shared" ca="1" si="15"/>
        <v>#VALUE!</v>
      </c>
      <c r="D95" t="e">
        <f t="shared" ca="1" si="13"/>
        <v>#VALUE!</v>
      </c>
      <c r="E95" t="e">
        <f t="shared" ca="1" si="10"/>
        <v>#VALUE!</v>
      </c>
      <c r="F95" t="e">
        <f t="shared" ca="1" si="11"/>
        <v>#VALUE!</v>
      </c>
      <c r="G95" t="e">
        <f t="shared" ca="1" si="12"/>
        <v>#VALUE!</v>
      </c>
      <c r="H95" t="e">
        <f ca="1">INDEX($F$4:$F$148,ROWS(F95:$F$148))</f>
        <v>#VALUE!</v>
      </c>
    </row>
    <row r="96" spans="2:8">
      <c r="B96">
        <v>460</v>
      </c>
      <c r="C96" t="e">
        <f t="shared" ca="1" si="15"/>
        <v>#VALUE!</v>
      </c>
      <c r="D96" t="e">
        <f t="shared" ca="1" si="13"/>
        <v>#VALUE!</v>
      </c>
      <c r="E96" t="e">
        <f t="shared" ca="1" si="10"/>
        <v>#VALUE!</v>
      </c>
      <c r="F96" t="e">
        <f t="shared" ca="1" si="11"/>
        <v>#VALUE!</v>
      </c>
      <c r="G96" t="e">
        <f t="shared" ca="1" si="12"/>
        <v>#VALUE!</v>
      </c>
      <c r="H96" t="e">
        <f ca="1">INDEX($F$4:$F$148,ROWS(F96:$F$148))</f>
        <v>#VALUE!</v>
      </c>
    </row>
    <row r="97" spans="2:8">
      <c r="B97">
        <v>465</v>
      </c>
      <c r="C97" t="e">
        <f t="shared" ca="1" si="15"/>
        <v>#VALUE!</v>
      </c>
      <c r="D97" t="e">
        <f t="shared" ca="1" si="13"/>
        <v>#VALUE!</v>
      </c>
      <c r="E97" t="e">
        <f t="shared" ca="1" si="10"/>
        <v>#VALUE!</v>
      </c>
      <c r="F97" t="e">
        <f t="shared" ca="1" si="11"/>
        <v>#VALUE!</v>
      </c>
      <c r="G97" t="e">
        <f t="shared" ca="1" si="12"/>
        <v>#VALUE!</v>
      </c>
      <c r="H97" t="e">
        <f ca="1">INDEX($F$4:$F$148,ROWS(F97:$F$148))</f>
        <v>#VALUE!</v>
      </c>
    </row>
    <row r="98" spans="2:8">
      <c r="B98">
        <v>470</v>
      </c>
      <c r="C98" t="e">
        <f t="shared" ca="1" si="15"/>
        <v>#VALUE!</v>
      </c>
      <c r="D98" t="e">
        <f t="shared" ca="1" si="13"/>
        <v>#VALUE!</v>
      </c>
      <c r="E98" t="e">
        <f t="shared" ca="1" si="10"/>
        <v>#VALUE!</v>
      </c>
      <c r="F98" t="e">
        <f t="shared" ca="1" si="11"/>
        <v>#VALUE!</v>
      </c>
      <c r="G98" t="e">
        <f t="shared" ca="1" si="12"/>
        <v>#VALUE!</v>
      </c>
      <c r="H98" t="e">
        <f ca="1">INDEX($F$4:$F$148,ROWS(F98:$F$148))</f>
        <v>#VALUE!</v>
      </c>
    </row>
    <row r="99" spans="2:8">
      <c r="B99">
        <v>475</v>
      </c>
      <c r="C99" t="e">
        <f t="shared" ca="1" si="15"/>
        <v>#VALUE!</v>
      </c>
      <c r="D99" t="e">
        <f t="shared" ca="1" si="13"/>
        <v>#VALUE!</v>
      </c>
      <c r="E99" t="e">
        <f t="shared" ca="1" si="10"/>
        <v>#VALUE!</v>
      </c>
      <c r="F99" t="e">
        <f t="shared" ca="1" si="11"/>
        <v>#VALUE!</v>
      </c>
      <c r="G99" t="e">
        <f t="shared" ca="1" si="12"/>
        <v>#VALUE!</v>
      </c>
      <c r="H99" t="e">
        <f ca="1">INDEX($F$4:$F$148,ROWS(F99:$F$148))</f>
        <v>#VALUE!</v>
      </c>
    </row>
    <row r="100" spans="2:8">
      <c r="B100">
        <v>480</v>
      </c>
      <c r="C100" t="e">
        <f t="shared" ca="1" si="15"/>
        <v>#VALUE!</v>
      </c>
      <c r="D100" t="e">
        <f t="shared" ca="1" si="13"/>
        <v>#VALUE!</v>
      </c>
      <c r="E100" t="e">
        <f t="shared" ca="1" si="10"/>
        <v>#VALUE!</v>
      </c>
      <c r="F100" t="e">
        <f t="shared" ca="1" si="11"/>
        <v>#VALUE!</v>
      </c>
      <c r="G100" t="e">
        <f t="shared" ca="1" si="12"/>
        <v>#VALUE!</v>
      </c>
      <c r="H100" t="e">
        <f ca="1">INDEX($F$4:$F$148,ROWS(F100:$F$148))</f>
        <v>#VALUE!</v>
      </c>
    </row>
    <row r="101" spans="2:8">
      <c r="B101">
        <v>485</v>
      </c>
      <c r="C101" t="e">
        <f ca="1">$M$11/12</f>
        <v>#VALUE!</v>
      </c>
      <c r="D101" t="e">
        <f t="shared" ca="1" si="13"/>
        <v>#VALUE!</v>
      </c>
      <c r="E101" t="e">
        <f t="shared" ca="1" si="10"/>
        <v>#VALUE!</v>
      </c>
      <c r="F101" t="e">
        <f t="shared" ca="1" si="11"/>
        <v>#VALUE!</v>
      </c>
      <c r="G101" t="e">
        <f t="shared" ca="1" si="12"/>
        <v>#VALUE!</v>
      </c>
      <c r="H101" t="e">
        <f ca="1">INDEX($F$4:$F$148,ROWS(F101:$F$148))</f>
        <v>#VALUE!</v>
      </c>
    </row>
    <row r="102" spans="2:8">
      <c r="B102">
        <v>490</v>
      </c>
      <c r="C102" t="e">
        <f t="shared" ref="C102:C112" ca="1" si="16">$M$11/12</f>
        <v>#VALUE!</v>
      </c>
      <c r="D102" t="e">
        <f t="shared" ca="1" si="13"/>
        <v>#VALUE!</v>
      </c>
      <c r="E102" t="e">
        <f t="shared" ca="1" si="10"/>
        <v>#VALUE!</v>
      </c>
      <c r="F102" t="e">
        <f t="shared" ca="1" si="11"/>
        <v>#VALUE!</v>
      </c>
      <c r="G102" t="e">
        <f t="shared" ca="1" si="12"/>
        <v>#VALUE!</v>
      </c>
      <c r="H102" t="e">
        <f ca="1">INDEX($F$4:$F$148,ROWS(F102:$F$148))</f>
        <v>#VALUE!</v>
      </c>
    </row>
    <row r="103" spans="2:8">
      <c r="B103">
        <v>495</v>
      </c>
      <c r="C103" t="e">
        <f t="shared" ca="1" si="16"/>
        <v>#VALUE!</v>
      </c>
      <c r="D103" t="e">
        <f t="shared" ca="1" si="13"/>
        <v>#VALUE!</v>
      </c>
      <c r="E103" t="e">
        <f t="shared" ca="1" si="10"/>
        <v>#VALUE!</v>
      </c>
      <c r="F103" t="e">
        <f t="shared" ca="1" si="11"/>
        <v>#VALUE!</v>
      </c>
      <c r="G103" t="e">
        <f t="shared" ca="1" si="12"/>
        <v>#VALUE!</v>
      </c>
      <c r="H103" t="e">
        <f ca="1">INDEX($F$4:$F$148,ROWS(F103:$F$148))</f>
        <v>#VALUE!</v>
      </c>
    </row>
    <row r="104" spans="2:8">
      <c r="B104">
        <v>500</v>
      </c>
      <c r="C104" t="e">
        <f t="shared" ca="1" si="16"/>
        <v>#VALUE!</v>
      </c>
      <c r="D104" t="e">
        <f t="shared" ca="1" si="13"/>
        <v>#VALUE!</v>
      </c>
      <c r="E104" t="e">
        <f t="shared" ca="1" si="10"/>
        <v>#VALUE!</v>
      </c>
      <c r="F104" t="e">
        <f t="shared" ca="1" si="11"/>
        <v>#VALUE!</v>
      </c>
      <c r="G104" t="e">
        <f t="shared" ca="1" si="12"/>
        <v>#VALUE!</v>
      </c>
      <c r="H104" t="e">
        <f ca="1">INDEX($F$4:$F$148,ROWS(F104:$F$148))</f>
        <v>#VALUE!</v>
      </c>
    </row>
    <row r="105" spans="2:8">
      <c r="B105">
        <v>505</v>
      </c>
      <c r="C105" t="e">
        <f t="shared" ca="1" si="16"/>
        <v>#VALUE!</v>
      </c>
      <c r="D105" t="e">
        <f t="shared" ca="1" si="13"/>
        <v>#VALUE!</v>
      </c>
      <c r="E105" t="e">
        <f t="shared" ca="1" si="10"/>
        <v>#VALUE!</v>
      </c>
      <c r="F105" t="e">
        <f t="shared" ca="1" si="11"/>
        <v>#VALUE!</v>
      </c>
      <c r="G105" t="e">
        <f t="shared" ca="1" si="12"/>
        <v>#VALUE!</v>
      </c>
      <c r="H105" t="e">
        <f ca="1">INDEX($F$4:$F$148,ROWS(F105:$F$148))</f>
        <v>#VALUE!</v>
      </c>
    </row>
    <row r="106" spans="2:8">
      <c r="B106">
        <v>510</v>
      </c>
      <c r="C106" t="e">
        <f t="shared" ca="1" si="16"/>
        <v>#VALUE!</v>
      </c>
      <c r="D106" t="e">
        <f t="shared" ca="1" si="13"/>
        <v>#VALUE!</v>
      </c>
      <c r="E106" t="e">
        <f t="shared" ca="1" si="10"/>
        <v>#VALUE!</v>
      </c>
      <c r="F106" t="e">
        <f t="shared" ca="1" si="11"/>
        <v>#VALUE!</v>
      </c>
      <c r="G106" t="e">
        <f t="shared" ca="1" si="12"/>
        <v>#VALUE!</v>
      </c>
      <c r="H106" t="e">
        <f ca="1">INDEX($F$4:$F$148,ROWS(F106:$F$148))</f>
        <v>#VALUE!</v>
      </c>
    </row>
    <row r="107" spans="2:8">
      <c r="B107">
        <v>515</v>
      </c>
      <c r="C107" t="e">
        <f t="shared" ca="1" si="16"/>
        <v>#VALUE!</v>
      </c>
      <c r="D107" t="e">
        <f t="shared" ca="1" si="13"/>
        <v>#VALUE!</v>
      </c>
      <c r="E107" t="e">
        <f t="shared" ca="1" si="10"/>
        <v>#VALUE!</v>
      </c>
      <c r="F107" t="e">
        <f t="shared" ca="1" si="11"/>
        <v>#VALUE!</v>
      </c>
      <c r="G107" t="e">
        <f t="shared" ca="1" si="12"/>
        <v>#VALUE!</v>
      </c>
      <c r="H107" t="e">
        <f ca="1">INDEX($F$4:$F$148,ROWS(F107:$F$148))</f>
        <v>#VALUE!</v>
      </c>
    </row>
    <row r="108" spans="2:8">
      <c r="B108">
        <v>520</v>
      </c>
      <c r="C108" t="e">
        <f t="shared" ca="1" si="16"/>
        <v>#VALUE!</v>
      </c>
      <c r="D108" t="e">
        <f t="shared" ca="1" si="13"/>
        <v>#VALUE!</v>
      </c>
      <c r="E108" t="e">
        <f t="shared" ca="1" si="10"/>
        <v>#VALUE!</v>
      </c>
      <c r="F108" t="e">
        <f t="shared" ca="1" si="11"/>
        <v>#VALUE!</v>
      </c>
      <c r="G108" t="e">
        <f t="shared" ca="1" si="12"/>
        <v>#VALUE!</v>
      </c>
      <c r="H108" t="e">
        <f ca="1">INDEX($F$4:$F$148,ROWS(F108:$F$148))</f>
        <v>#VALUE!</v>
      </c>
    </row>
    <row r="109" spans="2:8">
      <c r="B109">
        <v>525</v>
      </c>
      <c r="C109" t="e">
        <f t="shared" ca="1" si="16"/>
        <v>#VALUE!</v>
      </c>
      <c r="D109" t="e">
        <f t="shared" ca="1" si="13"/>
        <v>#VALUE!</v>
      </c>
      <c r="E109" t="e">
        <f t="shared" ca="1" si="10"/>
        <v>#VALUE!</v>
      </c>
      <c r="F109" t="e">
        <f t="shared" ca="1" si="11"/>
        <v>#VALUE!</v>
      </c>
      <c r="G109" t="e">
        <f t="shared" ca="1" si="12"/>
        <v>#VALUE!</v>
      </c>
      <c r="H109" t="e">
        <f ca="1">INDEX($F$4:$F$148,ROWS(F109:$F$148))</f>
        <v>#VALUE!</v>
      </c>
    </row>
    <row r="110" spans="2:8">
      <c r="B110">
        <v>530</v>
      </c>
      <c r="C110" t="e">
        <f t="shared" ca="1" si="16"/>
        <v>#VALUE!</v>
      </c>
      <c r="D110" t="e">
        <f t="shared" ca="1" si="13"/>
        <v>#VALUE!</v>
      </c>
      <c r="E110" t="e">
        <f t="shared" ca="1" si="10"/>
        <v>#VALUE!</v>
      </c>
      <c r="F110" t="e">
        <f t="shared" ca="1" si="11"/>
        <v>#VALUE!</v>
      </c>
      <c r="G110" t="e">
        <f t="shared" ca="1" si="12"/>
        <v>#VALUE!</v>
      </c>
      <c r="H110" t="e">
        <f ca="1">INDEX($F$4:$F$148,ROWS(F110:$F$148))</f>
        <v>#VALUE!</v>
      </c>
    </row>
    <row r="111" spans="2:8">
      <c r="B111">
        <v>535</v>
      </c>
      <c r="C111" t="e">
        <f t="shared" ca="1" si="16"/>
        <v>#VALUE!</v>
      </c>
      <c r="D111" t="e">
        <f t="shared" ca="1" si="13"/>
        <v>#VALUE!</v>
      </c>
      <c r="E111" t="e">
        <f t="shared" ca="1" si="10"/>
        <v>#VALUE!</v>
      </c>
      <c r="F111" t="e">
        <f t="shared" ca="1" si="11"/>
        <v>#VALUE!</v>
      </c>
      <c r="G111" t="e">
        <f t="shared" ca="1" si="12"/>
        <v>#VALUE!</v>
      </c>
      <c r="H111" t="e">
        <f ca="1">INDEX($F$4:$F$148,ROWS(F111:$F$148))</f>
        <v>#VALUE!</v>
      </c>
    </row>
    <row r="112" spans="2:8">
      <c r="B112">
        <v>540</v>
      </c>
      <c r="C112" t="e">
        <f t="shared" ca="1" si="16"/>
        <v>#VALUE!</v>
      </c>
      <c r="D112" t="e">
        <f t="shared" ca="1" si="13"/>
        <v>#VALUE!</v>
      </c>
      <c r="E112" t="e">
        <f t="shared" ca="1" si="10"/>
        <v>#VALUE!</v>
      </c>
      <c r="F112" t="e">
        <f t="shared" ca="1" si="11"/>
        <v>#VALUE!</v>
      </c>
      <c r="G112" t="e">
        <f t="shared" ca="1" si="12"/>
        <v>#VALUE!</v>
      </c>
      <c r="H112" t="e">
        <f ca="1">INDEX($F$4:$F$148,ROWS(F112:$F$148))</f>
        <v>#VALUE!</v>
      </c>
    </row>
    <row r="113" spans="2:8">
      <c r="B113">
        <v>545</v>
      </c>
      <c r="C113" t="e">
        <f ca="1">$M$12/12</f>
        <v>#VALUE!</v>
      </c>
      <c r="D113" t="e">
        <f t="shared" ca="1" si="13"/>
        <v>#VALUE!</v>
      </c>
      <c r="E113" t="e">
        <f t="shared" ca="1" si="10"/>
        <v>#VALUE!</v>
      </c>
      <c r="F113" t="e">
        <f t="shared" ca="1" si="11"/>
        <v>#VALUE!</v>
      </c>
      <c r="G113" t="e">
        <f t="shared" ca="1" si="12"/>
        <v>#VALUE!</v>
      </c>
      <c r="H113" t="e">
        <f ca="1">INDEX($F$4:$F$148,ROWS(F113:$F$148))</f>
        <v>#VALUE!</v>
      </c>
    </row>
    <row r="114" spans="2:8">
      <c r="B114">
        <v>550</v>
      </c>
      <c r="C114" t="e">
        <f t="shared" ref="C114:C124" ca="1" si="17">$M$12/12</f>
        <v>#VALUE!</v>
      </c>
      <c r="D114" t="e">
        <f t="shared" ca="1" si="13"/>
        <v>#VALUE!</v>
      </c>
      <c r="E114" t="e">
        <f t="shared" ca="1" si="10"/>
        <v>#VALUE!</v>
      </c>
      <c r="F114" t="e">
        <f t="shared" ca="1" si="11"/>
        <v>#VALUE!</v>
      </c>
      <c r="G114" t="e">
        <f t="shared" ca="1" si="12"/>
        <v>#VALUE!</v>
      </c>
      <c r="H114" t="e">
        <f ca="1">INDEX($F$4:$F$148,ROWS(F114:$F$148))</f>
        <v>#VALUE!</v>
      </c>
    </row>
    <row r="115" spans="2:8">
      <c r="B115">
        <v>555</v>
      </c>
      <c r="C115" t="e">
        <f t="shared" ca="1" si="17"/>
        <v>#VALUE!</v>
      </c>
      <c r="D115" t="e">
        <f t="shared" ca="1" si="13"/>
        <v>#VALUE!</v>
      </c>
      <c r="E115" t="e">
        <f t="shared" ca="1" si="10"/>
        <v>#VALUE!</v>
      </c>
      <c r="F115" t="e">
        <f t="shared" ca="1" si="11"/>
        <v>#VALUE!</v>
      </c>
      <c r="G115" t="e">
        <f t="shared" ca="1" si="12"/>
        <v>#VALUE!</v>
      </c>
      <c r="H115" t="e">
        <f ca="1">INDEX($F$4:$F$148,ROWS(F115:$F$148))</f>
        <v>#VALUE!</v>
      </c>
    </row>
    <row r="116" spans="2:8">
      <c r="B116">
        <v>560</v>
      </c>
      <c r="C116" t="e">
        <f t="shared" ca="1" si="17"/>
        <v>#VALUE!</v>
      </c>
      <c r="D116" t="e">
        <f t="shared" ca="1" si="13"/>
        <v>#VALUE!</v>
      </c>
      <c r="E116" t="e">
        <f t="shared" ca="1" si="10"/>
        <v>#VALUE!</v>
      </c>
      <c r="F116" t="e">
        <f t="shared" ca="1" si="11"/>
        <v>#VALUE!</v>
      </c>
      <c r="G116" t="e">
        <f t="shared" ca="1" si="12"/>
        <v>#VALUE!</v>
      </c>
      <c r="H116" t="e">
        <f ca="1">INDEX($F$4:$F$148,ROWS(F116:$F$148))</f>
        <v>#VALUE!</v>
      </c>
    </row>
    <row r="117" spans="2:8">
      <c r="B117">
        <v>565</v>
      </c>
      <c r="C117" t="e">
        <f t="shared" ca="1" si="17"/>
        <v>#VALUE!</v>
      </c>
      <c r="D117" t="e">
        <f t="shared" ca="1" si="13"/>
        <v>#VALUE!</v>
      </c>
      <c r="E117" t="e">
        <f t="shared" ca="1" si="10"/>
        <v>#VALUE!</v>
      </c>
      <c r="F117" t="e">
        <f t="shared" ca="1" si="11"/>
        <v>#VALUE!</v>
      </c>
      <c r="G117" t="e">
        <f t="shared" ca="1" si="12"/>
        <v>#VALUE!</v>
      </c>
      <c r="H117" t="e">
        <f ca="1">INDEX($F$4:$F$148,ROWS(F117:$F$148))</f>
        <v>#VALUE!</v>
      </c>
    </row>
    <row r="118" spans="2:8">
      <c r="B118">
        <v>570</v>
      </c>
      <c r="C118" t="e">
        <f t="shared" ca="1" si="17"/>
        <v>#VALUE!</v>
      </c>
      <c r="D118" t="e">
        <f t="shared" ca="1" si="13"/>
        <v>#VALUE!</v>
      </c>
      <c r="E118" t="e">
        <f t="shared" ca="1" si="10"/>
        <v>#VALUE!</v>
      </c>
      <c r="F118" t="e">
        <f t="shared" ca="1" si="11"/>
        <v>#VALUE!</v>
      </c>
      <c r="G118" t="e">
        <f t="shared" ca="1" si="12"/>
        <v>#VALUE!</v>
      </c>
      <c r="H118" t="e">
        <f ca="1">INDEX($F$4:$F$148,ROWS(F118:$F$148))</f>
        <v>#VALUE!</v>
      </c>
    </row>
    <row r="119" spans="2:8">
      <c r="B119">
        <v>575</v>
      </c>
      <c r="C119" t="e">
        <f t="shared" ca="1" si="17"/>
        <v>#VALUE!</v>
      </c>
      <c r="D119" t="e">
        <f t="shared" ca="1" si="13"/>
        <v>#VALUE!</v>
      </c>
      <c r="E119" t="e">
        <f t="shared" ca="1" si="10"/>
        <v>#VALUE!</v>
      </c>
      <c r="F119" t="e">
        <f t="shared" ca="1" si="11"/>
        <v>#VALUE!</v>
      </c>
      <c r="G119" t="e">
        <f t="shared" ca="1" si="12"/>
        <v>#VALUE!</v>
      </c>
      <c r="H119" t="e">
        <f ca="1">INDEX($F$4:$F$148,ROWS(F119:$F$148))</f>
        <v>#VALUE!</v>
      </c>
    </row>
    <row r="120" spans="2:8">
      <c r="B120">
        <v>580</v>
      </c>
      <c r="C120" t="e">
        <f t="shared" ca="1" si="17"/>
        <v>#VALUE!</v>
      </c>
      <c r="D120" t="e">
        <f t="shared" ca="1" si="13"/>
        <v>#VALUE!</v>
      </c>
      <c r="E120" t="e">
        <f t="shared" ca="1" si="10"/>
        <v>#VALUE!</v>
      </c>
      <c r="F120" t="e">
        <f t="shared" ca="1" si="11"/>
        <v>#VALUE!</v>
      </c>
      <c r="G120" t="e">
        <f t="shared" ca="1" si="12"/>
        <v>#VALUE!</v>
      </c>
      <c r="H120" t="e">
        <f ca="1">INDEX($F$4:$F$148,ROWS(F120:$F$148))</f>
        <v>#VALUE!</v>
      </c>
    </row>
    <row r="121" spans="2:8">
      <c r="B121">
        <v>585</v>
      </c>
      <c r="C121" t="e">
        <f t="shared" ca="1" si="17"/>
        <v>#VALUE!</v>
      </c>
      <c r="D121" t="e">
        <f t="shared" ca="1" si="13"/>
        <v>#VALUE!</v>
      </c>
      <c r="E121" t="e">
        <f t="shared" ca="1" si="10"/>
        <v>#VALUE!</v>
      </c>
      <c r="F121" t="e">
        <f t="shared" ca="1" si="11"/>
        <v>#VALUE!</v>
      </c>
      <c r="G121" t="e">
        <f t="shared" ca="1" si="12"/>
        <v>#VALUE!</v>
      </c>
      <c r="H121" t="e">
        <f ca="1">INDEX($F$4:$F$148,ROWS(F121:$F$148))</f>
        <v>#VALUE!</v>
      </c>
    </row>
    <row r="122" spans="2:8">
      <c r="B122">
        <v>590</v>
      </c>
      <c r="C122" t="e">
        <f t="shared" ca="1" si="17"/>
        <v>#VALUE!</v>
      </c>
      <c r="D122" t="e">
        <f t="shared" ca="1" si="13"/>
        <v>#VALUE!</v>
      </c>
      <c r="E122" t="e">
        <f t="shared" ca="1" si="10"/>
        <v>#VALUE!</v>
      </c>
      <c r="F122" t="e">
        <f t="shared" ca="1" si="11"/>
        <v>#VALUE!</v>
      </c>
      <c r="G122" t="e">
        <f t="shared" ca="1" si="12"/>
        <v>#VALUE!</v>
      </c>
      <c r="H122" t="e">
        <f ca="1">INDEX($F$4:$F$148,ROWS(F122:$F$148))</f>
        <v>#VALUE!</v>
      </c>
    </row>
    <row r="123" spans="2:8">
      <c r="B123">
        <v>595</v>
      </c>
      <c r="C123" t="e">
        <f t="shared" ca="1" si="17"/>
        <v>#VALUE!</v>
      </c>
      <c r="D123" t="e">
        <f t="shared" ca="1" si="13"/>
        <v>#VALUE!</v>
      </c>
      <c r="E123" t="e">
        <f t="shared" ca="1" si="10"/>
        <v>#VALUE!</v>
      </c>
      <c r="F123" t="e">
        <f t="shared" ca="1" si="11"/>
        <v>#VALUE!</v>
      </c>
      <c r="G123" t="e">
        <f t="shared" ca="1" si="12"/>
        <v>#VALUE!</v>
      </c>
      <c r="H123" t="e">
        <f ca="1">INDEX($F$4:$F$148,ROWS(F123:$F$148))</f>
        <v>#VALUE!</v>
      </c>
    </row>
    <row r="124" spans="2:8">
      <c r="B124">
        <v>600</v>
      </c>
      <c r="C124" t="e">
        <f t="shared" ca="1" si="17"/>
        <v>#VALUE!</v>
      </c>
      <c r="D124" t="e">
        <f t="shared" ca="1" si="13"/>
        <v>#VALUE!</v>
      </c>
      <c r="E124" t="e">
        <f t="shared" ca="1" si="10"/>
        <v>#VALUE!</v>
      </c>
      <c r="F124" t="e">
        <f t="shared" ca="1" si="11"/>
        <v>#VALUE!</v>
      </c>
      <c r="G124" t="e">
        <f t="shared" ca="1" si="12"/>
        <v>#VALUE!</v>
      </c>
      <c r="H124" t="e">
        <f ca="1">INDEX($F$4:$F$148,ROWS(F124:$F$148))</f>
        <v>#VALUE!</v>
      </c>
    </row>
    <row r="125" spans="2:8">
      <c r="B125">
        <v>605</v>
      </c>
      <c r="C125" t="e">
        <f ca="1">$M$13/12</f>
        <v>#VALUE!</v>
      </c>
      <c r="D125" t="e">
        <f t="shared" ca="1" si="13"/>
        <v>#VALUE!</v>
      </c>
      <c r="E125" t="e">
        <f t="shared" ca="1" si="10"/>
        <v>#VALUE!</v>
      </c>
      <c r="F125" t="e">
        <f t="shared" ca="1" si="11"/>
        <v>#VALUE!</v>
      </c>
      <c r="G125" t="e">
        <f t="shared" ca="1" si="12"/>
        <v>#VALUE!</v>
      </c>
      <c r="H125" t="e">
        <f ca="1">INDEX($F$4:$F$148,ROWS(F125:$F$148))</f>
        <v>#VALUE!</v>
      </c>
    </row>
    <row r="126" spans="2:8">
      <c r="B126">
        <v>610</v>
      </c>
      <c r="C126" t="e">
        <f t="shared" ref="C126:C136" ca="1" si="18">$M$13/12</f>
        <v>#VALUE!</v>
      </c>
      <c r="D126" t="e">
        <f t="shared" ca="1" si="13"/>
        <v>#VALUE!</v>
      </c>
      <c r="E126" t="e">
        <f t="shared" ca="1" si="10"/>
        <v>#VALUE!</v>
      </c>
      <c r="F126" t="e">
        <f t="shared" ca="1" si="11"/>
        <v>#VALUE!</v>
      </c>
      <c r="G126" t="e">
        <f t="shared" ca="1" si="12"/>
        <v>#VALUE!</v>
      </c>
      <c r="H126" t="e">
        <f ca="1">INDEX($F$4:$F$148,ROWS(F126:$F$148))</f>
        <v>#VALUE!</v>
      </c>
    </row>
    <row r="127" spans="2:8">
      <c r="B127">
        <v>615</v>
      </c>
      <c r="C127" t="e">
        <f t="shared" ca="1" si="18"/>
        <v>#VALUE!</v>
      </c>
      <c r="D127" t="e">
        <f t="shared" ca="1" si="13"/>
        <v>#VALUE!</v>
      </c>
      <c r="E127" t="e">
        <f t="shared" ca="1" si="10"/>
        <v>#VALUE!</v>
      </c>
      <c r="F127" t="e">
        <f t="shared" ca="1" si="11"/>
        <v>#VALUE!</v>
      </c>
      <c r="G127" t="e">
        <f t="shared" ca="1" si="12"/>
        <v>#VALUE!</v>
      </c>
      <c r="H127" t="e">
        <f ca="1">INDEX($F$4:$F$148,ROWS(F127:$F$148))</f>
        <v>#VALUE!</v>
      </c>
    </row>
    <row r="128" spans="2:8">
      <c r="B128">
        <v>620</v>
      </c>
      <c r="C128" t="e">
        <f t="shared" ca="1" si="18"/>
        <v>#VALUE!</v>
      </c>
      <c r="D128" t="e">
        <f t="shared" ca="1" si="13"/>
        <v>#VALUE!</v>
      </c>
      <c r="E128" t="e">
        <f t="shared" ca="1" si="10"/>
        <v>#VALUE!</v>
      </c>
      <c r="F128" t="e">
        <f t="shared" ca="1" si="11"/>
        <v>#VALUE!</v>
      </c>
      <c r="G128" t="e">
        <f t="shared" ca="1" si="12"/>
        <v>#VALUE!</v>
      </c>
      <c r="H128" t="e">
        <f ca="1">INDEX($F$4:$F$148,ROWS(F128:$F$148))</f>
        <v>#VALUE!</v>
      </c>
    </row>
    <row r="129" spans="2:8">
      <c r="B129">
        <v>625</v>
      </c>
      <c r="C129" t="e">
        <f t="shared" ca="1" si="18"/>
        <v>#VALUE!</v>
      </c>
      <c r="D129" t="e">
        <f t="shared" ca="1" si="13"/>
        <v>#VALUE!</v>
      </c>
      <c r="E129" t="e">
        <f t="shared" ca="1" si="10"/>
        <v>#VALUE!</v>
      </c>
      <c r="F129" t="e">
        <f t="shared" ca="1" si="11"/>
        <v>#VALUE!</v>
      </c>
      <c r="G129" t="e">
        <f t="shared" ca="1" si="12"/>
        <v>#VALUE!</v>
      </c>
      <c r="H129" t="e">
        <f ca="1">INDEX($F$4:$F$148,ROWS(F129:$F$148))</f>
        <v>#VALUE!</v>
      </c>
    </row>
    <row r="130" spans="2:8">
      <c r="B130">
        <v>630</v>
      </c>
      <c r="C130" t="e">
        <f t="shared" ca="1" si="18"/>
        <v>#VALUE!</v>
      </c>
      <c r="D130" t="e">
        <f t="shared" ca="1" si="13"/>
        <v>#VALUE!</v>
      </c>
      <c r="E130" t="e">
        <f t="shared" ca="1" si="10"/>
        <v>#VALUE!</v>
      </c>
      <c r="F130" t="e">
        <f t="shared" ca="1" si="11"/>
        <v>#VALUE!</v>
      </c>
      <c r="G130" t="e">
        <f t="shared" ca="1" si="12"/>
        <v>#VALUE!</v>
      </c>
      <c r="H130" t="e">
        <f ca="1">INDEX($F$4:$F$148,ROWS(F130:$F$148))</f>
        <v>#VALUE!</v>
      </c>
    </row>
    <row r="131" spans="2:8">
      <c r="B131">
        <v>635</v>
      </c>
      <c r="C131" t="e">
        <f t="shared" ca="1" si="18"/>
        <v>#VALUE!</v>
      </c>
      <c r="D131" t="e">
        <f t="shared" ca="1" si="13"/>
        <v>#VALUE!</v>
      </c>
      <c r="E131" t="e">
        <f t="shared" ca="1" si="10"/>
        <v>#VALUE!</v>
      </c>
      <c r="F131" t="e">
        <f t="shared" ca="1" si="11"/>
        <v>#VALUE!</v>
      </c>
      <c r="G131" t="e">
        <f t="shared" ca="1" si="12"/>
        <v>#VALUE!</v>
      </c>
      <c r="H131" t="e">
        <f ca="1">INDEX($F$4:$F$148,ROWS(F131:$F$148))</f>
        <v>#VALUE!</v>
      </c>
    </row>
    <row r="132" spans="2:8">
      <c r="B132">
        <v>640</v>
      </c>
      <c r="C132" t="e">
        <f t="shared" ca="1" si="18"/>
        <v>#VALUE!</v>
      </c>
      <c r="D132" t="e">
        <f t="shared" ca="1" si="13"/>
        <v>#VALUE!</v>
      </c>
      <c r="E132" t="e">
        <f t="shared" ref="E132:E148" ca="1" si="19">C132-F132</f>
        <v>#VALUE!</v>
      </c>
      <c r="F132" t="e">
        <f t="shared" ca="1" si="11"/>
        <v>#VALUE!</v>
      </c>
      <c r="G132" t="e">
        <f t="shared" ca="1" si="12"/>
        <v>#VALUE!</v>
      </c>
      <c r="H132" t="e">
        <f ca="1">INDEX($F$4:$F$148,ROWS(F132:$F$148))</f>
        <v>#VALUE!</v>
      </c>
    </row>
    <row r="133" spans="2:8">
      <c r="B133">
        <v>645</v>
      </c>
      <c r="C133" t="e">
        <f t="shared" ca="1" si="18"/>
        <v>#VALUE!</v>
      </c>
      <c r="D133" t="e">
        <f t="shared" ca="1" si="13"/>
        <v>#VALUE!</v>
      </c>
      <c r="E133" t="e">
        <f t="shared" ca="1" si="19"/>
        <v>#VALUE!</v>
      </c>
      <c r="F133" t="e">
        <f t="shared" ref="F133:F148" ca="1" si="20">G133-G132</f>
        <v>#VALUE!</v>
      </c>
      <c r="G133" t="e">
        <f t="shared" ref="G133:G148" ca="1" si="21">IF(D133&lt;$J$1,0,(D133-0.05*$G$2)^2/(D133+0.95*$G$2))</f>
        <v>#VALUE!</v>
      </c>
      <c r="H133" t="e">
        <f ca="1">INDEX($F$4:$F$148,ROWS(F133:$F$148))</f>
        <v>#VALUE!</v>
      </c>
    </row>
    <row r="134" spans="2:8">
      <c r="B134">
        <v>650</v>
      </c>
      <c r="C134" t="e">
        <f t="shared" ca="1" si="18"/>
        <v>#VALUE!</v>
      </c>
      <c r="D134" t="e">
        <f t="shared" ref="D134:D148" ca="1" si="22">C134+D133</f>
        <v>#VALUE!</v>
      </c>
      <c r="E134" t="e">
        <f t="shared" ca="1" si="19"/>
        <v>#VALUE!</v>
      </c>
      <c r="F134" t="e">
        <f t="shared" ca="1" si="20"/>
        <v>#VALUE!</v>
      </c>
      <c r="G134" t="e">
        <f t="shared" ca="1" si="21"/>
        <v>#VALUE!</v>
      </c>
      <c r="H134" t="e">
        <f ca="1">INDEX($F$4:$F$148,ROWS(F134:$F$148))</f>
        <v>#VALUE!</v>
      </c>
    </row>
    <row r="135" spans="2:8">
      <c r="B135">
        <v>655</v>
      </c>
      <c r="C135" t="e">
        <f t="shared" ca="1" si="18"/>
        <v>#VALUE!</v>
      </c>
      <c r="D135" t="e">
        <f t="shared" ca="1" si="22"/>
        <v>#VALUE!</v>
      </c>
      <c r="E135" t="e">
        <f t="shared" ca="1" si="19"/>
        <v>#VALUE!</v>
      </c>
      <c r="F135" t="e">
        <f t="shared" ca="1" si="20"/>
        <v>#VALUE!</v>
      </c>
      <c r="G135" t="e">
        <f t="shared" ca="1" si="21"/>
        <v>#VALUE!</v>
      </c>
      <c r="H135" t="e">
        <f ca="1">INDEX($F$4:$F$148,ROWS(F135:$F$148))</f>
        <v>#VALUE!</v>
      </c>
    </row>
    <row r="136" spans="2:8">
      <c r="B136">
        <v>660</v>
      </c>
      <c r="C136" t="e">
        <f t="shared" ca="1" si="18"/>
        <v>#VALUE!</v>
      </c>
      <c r="D136" t="e">
        <f t="shared" ca="1" si="22"/>
        <v>#VALUE!</v>
      </c>
      <c r="E136" t="e">
        <f t="shared" ca="1" si="19"/>
        <v>#VALUE!</v>
      </c>
      <c r="F136" t="e">
        <f t="shared" ca="1" si="20"/>
        <v>#VALUE!</v>
      </c>
      <c r="G136" t="e">
        <f t="shared" ca="1" si="21"/>
        <v>#VALUE!</v>
      </c>
      <c r="H136" t="e">
        <f ca="1">INDEX($F$4:$F$148,ROWS(F136:$F$148))</f>
        <v>#VALUE!</v>
      </c>
    </row>
    <row r="137" spans="2:8">
      <c r="B137">
        <v>665</v>
      </c>
      <c r="C137" t="e">
        <f ca="1">$M$14/12</f>
        <v>#VALUE!</v>
      </c>
      <c r="D137" t="e">
        <f t="shared" ca="1" si="22"/>
        <v>#VALUE!</v>
      </c>
      <c r="E137" t="e">
        <f t="shared" ca="1" si="19"/>
        <v>#VALUE!</v>
      </c>
      <c r="F137" t="e">
        <f t="shared" ca="1" si="20"/>
        <v>#VALUE!</v>
      </c>
      <c r="G137" t="e">
        <f t="shared" ca="1" si="21"/>
        <v>#VALUE!</v>
      </c>
      <c r="H137" t="e">
        <f ca="1">INDEX($F$4:$F$148,ROWS(F137:$F$148))</f>
        <v>#VALUE!</v>
      </c>
    </row>
    <row r="138" spans="2:8">
      <c r="B138">
        <v>670</v>
      </c>
      <c r="C138" t="e">
        <f t="shared" ref="C138:C148" ca="1" si="23">$M$14/12</f>
        <v>#VALUE!</v>
      </c>
      <c r="D138" t="e">
        <f t="shared" ca="1" si="22"/>
        <v>#VALUE!</v>
      </c>
      <c r="E138" t="e">
        <f t="shared" ca="1" si="19"/>
        <v>#VALUE!</v>
      </c>
      <c r="F138" t="e">
        <f t="shared" ca="1" si="20"/>
        <v>#VALUE!</v>
      </c>
      <c r="G138" t="e">
        <f t="shared" ca="1" si="21"/>
        <v>#VALUE!</v>
      </c>
      <c r="H138" t="e">
        <f ca="1">INDEX($F$4:$F$148,ROWS(F138:$F$148))</f>
        <v>#VALUE!</v>
      </c>
    </row>
    <row r="139" spans="2:8">
      <c r="B139">
        <v>675</v>
      </c>
      <c r="C139" t="e">
        <f t="shared" ca="1" si="23"/>
        <v>#VALUE!</v>
      </c>
      <c r="D139" t="e">
        <f t="shared" ca="1" si="22"/>
        <v>#VALUE!</v>
      </c>
      <c r="E139" t="e">
        <f t="shared" ca="1" si="19"/>
        <v>#VALUE!</v>
      </c>
      <c r="F139" t="e">
        <f t="shared" ca="1" si="20"/>
        <v>#VALUE!</v>
      </c>
      <c r="G139" t="e">
        <f t="shared" ca="1" si="21"/>
        <v>#VALUE!</v>
      </c>
      <c r="H139" t="e">
        <f ca="1">INDEX($F$4:$F$148,ROWS(F139:$F$148))</f>
        <v>#VALUE!</v>
      </c>
    </row>
    <row r="140" spans="2:8">
      <c r="B140">
        <v>680</v>
      </c>
      <c r="C140" t="e">
        <f t="shared" ca="1" si="23"/>
        <v>#VALUE!</v>
      </c>
      <c r="D140" t="e">
        <f t="shared" ca="1" si="22"/>
        <v>#VALUE!</v>
      </c>
      <c r="E140" t="e">
        <f t="shared" ca="1" si="19"/>
        <v>#VALUE!</v>
      </c>
      <c r="F140" t="e">
        <f t="shared" ca="1" si="20"/>
        <v>#VALUE!</v>
      </c>
      <c r="G140" t="e">
        <f t="shared" ca="1" si="21"/>
        <v>#VALUE!</v>
      </c>
      <c r="H140" t="e">
        <f ca="1">INDEX($F$4:$F$148,ROWS(F140:$F$148))</f>
        <v>#VALUE!</v>
      </c>
    </row>
    <row r="141" spans="2:8">
      <c r="B141">
        <v>685</v>
      </c>
      <c r="C141" t="e">
        <f t="shared" ca="1" si="23"/>
        <v>#VALUE!</v>
      </c>
      <c r="D141" t="e">
        <f t="shared" ca="1" si="22"/>
        <v>#VALUE!</v>
      </c>
      <c r="E141" t="e">
        <f t="shared" ca="1" si="19"/>
        <v>#VALUE!</v>
      </c>
      <c r="F141" t="e">
        <f t="shared" ca="1" si="20"/>
        <v>#VALUE!</v>
      </c>
      <c r="G141" t="e">
        <f t="shared" ca="1" si="21"/>
        <v>#VALUE!</v>
      </c>
      <c r="H141" t="e">
        <f ca="1">INDEX($F$4:$F$148,ROWS(F141:$F$148))</f>
        <v>#VALUE!</v>
      </c>
    </row>
    <row r="142" spans="2:8">
      <c r="B142">
        <v>690</v>
      </c>
      <c r="C142" t="e">
        <f t="shared" ca="1" si="23"/>
        <v>#VALUE!</v>
      </c>
      <c r="D142" t="e">
        <f t="shared" ca="1" si="22"/>
        <v>#VALUE!</v>
      </c>
      <c r="E142" t="e">
        <f t="shared" ca="1" si="19"/>
        <v>#VALUE!</v>
      </c>
      <c r="F142" t="e">
        <f t="shared" ca="1" si="20"/>
        <v>#VALUE!</v>
      </c>
      <c r="G142" t="e">
        <f t="shared" ca="1" si="21"/>
        <v>#VALUE!</v>
      </c>
      <c r="H142" t="e">
        <f ca="1">INDEX($F$4:$F$148,ROWS(F142:$F$148))</f>
        <v>#VALUE!</v>
      </c>
    </row>
    <row r="143" spans="2:8">
      <c r="B143">
        <v>695</v>
      </c>
      <c r="C143" t="e">
        <f t="shared" ca="1" si="23"/>
        <v>#VALUE!</v>
      </c>
      <c r="D143" t="e">
        <f t="shared" ca="1" si="22"/>
        <v>#VALUE!</v>
      </c>
      <c r="E143" t="e">
        <f t="shared" ca="1" si="19"/>
        <v>#VALUE!</v>
      </c>
      <c r="F143" t="e">
        <f t="shared" ca="1" si="20"/>
        <v>#VALUE!</v>
      </c>
      <c r="G143" t="e">
        <f t="shared" ca="1" si="21"/>
        <v>#VALUE!</v>
      </c>
      <c r="H143" t="e">
        <f ca="1">INDEX($F$4:$F$148,ROWS(F143:$F$148))</f>
        <v>#VALUE!</v>
      </c>
    </row>
    <row r="144" spans="2:8">
      <c r="B144">
        <v>700</v>
      </c>
      <c r="C144" t="e">
        <f t="shared" ca="1" si="23"/>
        <v>#VALUE!</v>
      </c>
      <c r="D144" t="e">
        <f t="shared" ca="1" si="22"/>
        <v>#VALUE!</v>
      </c>
      <c r="E144" t="e">
        <f t="shared" ca="1" si="19"/>
        <v>#VALUE!</v>
      </c>
      <c r="F144" t="e">
        <f t="shared" ca="1" si="20"/>
        <v>#VALUE!</v>
      </c>
      <c r="G144" t="e">
        <f t="shared" ca="1" si="21"/>
        <v>#VALUE!</v>
      </c>
      <c r="H144" t="e">
        <f ca="1">INDEX($F$4:$F$148,ROWS(F144:$F$148))</f>
        <v>#VALUE!</v>
      </c>
    </row>
    <row r="145" spans="2:8">
      <c r="B145">
        <v>705</v>
      </c>
      <c r="C145" t="e">
        <f t="shared" ca="1" si="23"/>
        <v>#VALUE!</v>
      </c>
      <c r="D145" t="e">
        <f t="shared" ca="1" si="22"/>
        <v>#VALUE!</v>
      </c>
      <c r="E145" t="e">
        <f t="shared" ca="1" si="19"/>
        <v>#VALUE!</v>
      </c>
      <c r="F145" t="e">
        <f t="shared" ca="1" si="20"/>
        <v>#VALUE!</v>
      </c>
      <c r="G145" t="e">
        <f t="shared" ca="1" si="21"/>
        <v>#VALUE!</v>
      </c>
      <c r="H145" t="e">
        <f ca="1">INDEX($F$4:$F$148,ROWS(F145:$F$148))</f>
        <v>#VALUE!</v>
      </c>
    </row>
    <row r="146" spans="2:8">
      <c r="B146">
        <v>710</v>
      </c>
      <c r="C146" t="e">
        <f t="shared" ca="1" si="23"/>
        <v>#VALUE!</v>
      </c>
      <c r="D146" t="e">
        <f t="shared" ca="1" si="22"/>
        <v>#VALUE!</v>
      </c>
      <c r="E146" t="e">
        <f t="shared" ca="1" si="19"/>
        <v>#VALUE!</v>
      </c>
      <c r="F146" t="e">
        <f t="shared" ca="1" si="20"/>
        <v>#VALUE!</v>
      </c>
      <c r="G146" t="e">
        <f t="shared" ca="1" si="21"/>
        <v>#VALUE!</v>
      </c>
      <c r="H146" t="e">
        <f ca="1">INDEX($F$4:$F$148,ROWS(F146:$F$148))</f>
        <v>#VALUE!</v>
      </c>
    </row>
    <row r="147" spans="2:8">
      <c r="B147">
        <v>715</v>
      </c>
      <c r="C147" t="e">
        <f t="shared" ca="1" si="23"/>
        <v>#VALUE!</v>
      </c>
      <c r="D147" t="e">
        <f t="shared" ca="1" si="22"/>
        <v>#VALUE!</v>
      </c>
      <c r="E147" t="e">
        <f t="shared" ca="1" si="19"/>
        <v>#VALUE!</v>
      </c>
      <c r="F147" t="e">
        <f t="shared" ca="1" si="20"/>
        <v>#VALUE!</v>
      </c>
      <c r="G147" t="e">
        <f t="shared" ca="1" si="21"/>
        <v>#VALUE!</v>
      </c>
      <c r="H147" t="e">
        <f ca="1">INDEX($F$4:$F$148,ROWS(F147:$F$148))</f>
        <v>#VALUE!</v>
      </c>
    </row>
    <row r="148" spans="2:8">
      <c r="B148">
        <v>720</v>
      </c>
      <c r="C148" t="e">
        <f t="shared" ca="1" si="23"/>
        <v>#VALUE!</v>
      </c>
      <c r="D148" t="e">
        <f t="shared" ca="1" si="22"/>
        <v>#VALUE!</v>
      </c>
      <c r="E148" t="e">
        <f t="shared" ca="1" si="19"/>
        <v>#VALUE!</v>
      </c>
      <c r="F148" t="e">
        <f t="shared" ca="1" si="20"/>
        <v>#VALUE!</v>
      </c>
      <c r="G148" t="e">
        <f t="shared" ca="1" si="21"/>
        <v>#VALUE!</v>
      </c>
      <c r="H148" t="e">
        <f>INDEX($F$4:$F$148,ROWS(F148:$F$148))</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58E4-D02A-4EEE-AB70-375DD5B4A7E7}">
  <dimension ref="B1:S148"/>
  <sheetViews>
    <sheetView workbookViewId="0">
      <selection activeCell="H4" sqref="H4:H148"/>
    </sheetView>
  </sheetViews>
  <sheetFormatPr defaultRowHeight="15"/>
  <sheetData>
    <row r="1" spans="2:19">
      <c r="F1" t="s">
        <v>55</v>
      </c>
      <c r="G1" t="e">
        <f>Compare!C1</f>
        <v>#REF!</v>
      </c>
      <c r="I1" t="s">
        <v>56</v>
      </c>
      <c r="J1" t="e">
        <f>0.2*G2</f>
        <v>#REF!</v>
      </c>
    </row>
    <row r="2" spans="2:19">
      <c r="F2" t="s">
        <v>57</v>
      </c>
      <c r="G2" t="e">
        <f>1000/G1-10</f>
        <v>#REF!</v>
      </c>
    </row>
    <row r="3" spans="2:19">
      <c r="B3" t="s">
        <v>58</v>
      </c>
      <c r="C3" t="s">
        <v>59</v>
      </c>
      <c r="D3" t="s">
        <v>60</v>
      </c>
      <c r="E3" t="s">
        <v>61</v>
      </c>
      <c r="F3" t="s">
        <v>62</v>
      </c>
      <c r="G3" t="s">
        <v>63</v>
      </c>
      <c r="M3" t="str">
        <f ca="1">Compare!F6</f>
        <v/>
      </c>
    </row>
    <row r="4" spans="2:19">
      <c r="B4">
        <v>0</v>
      </c>
      <c r="C4">
        <v>0</v>
      </c>
      <c r="D4">
        <f>C4</f>
        <v>0</v>
      </c>
      <c r="E4" t="e">
        <f t="shared" ref="E4:E67" si="0">C4-F4</f>
        <v>#REF!</v>
      </c>
      <c r="F4" t="e">
        <f>G4</f>
        <v>#REF!</v>
      </c>
      <c r="G4" t="e">
        <f>IF(D4&lt;$J$1,0,(D4-0.2*$G$2)^2/(D4+0.8*$G$2))</f>
        <v>#REF!</v>
      </c>
      <c r="H4" t="e">
        <f ca="1">INDEX($F$4:$F$148,ROWS(F4:$F$148))</f>
        <v>#VALUE!</v>
      </c>
      <c r="M4" t="str">
        <f ca="1">Compare!F7</f>
        <v/>
      </c>
    </row>
    <row r="5" spans="2:19">
      <c r="B5">
        <v>5</v>
      </c>
      <c r="C5" t="e">
        <f t="shared" ref="C5:C16" ca="1" si="1">$M$3/12</f>
        <v>#VALUE!</v>
      </c>
      <c r="D5" t="e">
        <f ca="1">C5+D4</f>
        <v>#VALUE!</v>
      </c>
      <c r="E5" t="e">
        <f t="shared" ca="1" si="0"/>
        <v>#VALUE!</v>
      </c>
      <c r="F5" t="e">
        <f t="shared" ref="F5:F68" ca="1" si="2">G5-G4</f>
        <v>#VALUE!</v>
      </c>
      <c r="G5" t="e">
        <f t="shared" ref="G5:G68" ca="1" si="3">IF(D5&lt;$J$1,0,(D5-0.2*$G$2)^2/(D5+0.8*$G$2))</f>
        <v>#VALUE!</v>
      </c>
      <c r="H5" t="e">
        <f ca="1">INDEX($F$4:$F$148,ROWS(F5:$F$148))</f>
        <v>#VALUE!</v>
      </c>
      <c r="M5" t="str">
        <f ca="1">Compare!F8</f>
        <v/>
      </c>
    </row>
    <row r="6" spans="2:19">
      <c r="B6">
        <v>10</v>
      </c>
      <c r="C6" t="e">
        <f t="shared" ca="1" si="1"/>
        <v>#VALUE!</v>
      </c>
      <c r="D6" t="e">
        <f t="shared" ref="D6:D69" ca="1" si="4">C6+D5</f>
        <v>#VALUE!</v>
      </c>
      <c r="E6" t="e">
        <f t="shared" ca="1" si="0"/>
        <v>#VALUE!</v>
      </c>
      <c r="F6" t="e">
        <f t="shared" ca="1" si="2"/>
        <v>#VALUE!</v>
      </c>
      <c r="G6" t="e">
        <f t="shared" ca="1" si="3"/>
        <v>#VALUE!</v>
      </c>
      <c r="H6" t="e">
        <f ca="1">INDEX($F$4:$F$148,ROWS(F6:$F$148))</f>
        <v>#VALUE!</v>
      </c>
      <c r="M6" t="str">
        <f ca="1">Compare!F9</f>
        <v/>
      </c>
    </row>
    <row r="7" spans="2:19">
      <c r="B7">
        <v>15</v>
      </c>
      <c r="C7" t="e">
        <f t="shared" ca="1" si="1"/>
        <v>#VALUE!</v>
      </c>
      <c r="D7" t="e">
        <f t="shared" ca="1" si="4"/>
        <v>#VALUE!</v>
      </c>
      <c r="E7" t="e">
        <f t="shared" ca="1" si="0"/>
        <v>#VALUE!</v>
      </c>
      <c r="F7" t="e">
        <f t="shared" ca="1" si="2"/>
        <v>#VALUE!</v>
      </c>
      <c r="G7" t="e">
        <f t="shared" ca="1" si="3"/>
        <v>#VALUE!</v>
      </c>
      <c r="H7" t="e">
        <f ca="1">INDEX($F$4:$F$148,ROWS(F7:$F$148))</f>
        <v>#VALUE!</v>
      </c>
      <c r="M7" t="str">
        <f ca="1">Compare!F10</f>
        <v/>
      </c>
    </row>
    <row r="8" spans="2:19">
      <c r="B8">
        <v>20</v>
      </c>
      <c r="C8" t="e">
        <f t="shared" ca="1" si="1"/>
        <v>#VALUE!</v>
      </c>
      <c r="D8" t="e">
        <f t="shared" ca="1" si="4"/>
        <v>#VALUE!</v>
      </c>
      <c r="E8" t="e">
        <f t="shared" ca="1" si="0"/>
        <v>#VALUE!</v>
      </c>
      <c r="F8" t="e">
        <f t="shared" ca="1" si="2"/>
        <v>#VALUE!</v>
      </c>
      <c r="G8" t="e">
        <f t="shared" ca="1" si="3"/>
        <v>#VALUE!</v>
      </c>
      <c r="H8" t="e">
        <f ca="1">INDEX($F$4:$F$148,ROWS(F8:$F$148))</f>
        <v>#VALUE!</v>
      </c>
      <c r="M8" t="str">
        <f ca="1">Compare!F11</f>
        <v/>
      </c>
    </row>
    <row r="9" spans="2:19">
      <c r="B9">
        <v>25</v>
      </c>
      <c r="C9" t="e">
        <f t="shared" ca="1" si="1"/>
        <v>#VALUE!</v>
      </c>
      <c r="D9" t="e">
        <f t="shared" ca="1" si="4"/>
        <v>#VALUE!</v>
      </c>
      <c r="E9" t="e">
        <f t="shared" ca="1" si="0"/>
        <v>#VALUE!</v>
      </c>
      <c r="F9" t="e">
        <f t="shared" ca="1" si="2"/>
        <v>#VALUE!</v>
      </c>
      <c r="G9" t="e">
        <f t="shared" ca="1" si="3"/>
        <v>#VALUE!</v>
      </c>
      <c r="H9" t="e">
        <f ca="1">INDEX($F$4:$F$148,ROWS(F9:$F$148))</f>
        <v>#VALUE!</v>
      </c>
      <c r="M9" t="str">
        <f ca="1">Compare!F12</f>
        <v/>
      </c>
    </row>
    <row r="10" spans="2:19">
      <c r="B10">
        <v>30</v>
      </c>
      <c r="C10" t="e">
        <f t="shared" ca="1" si="1"/>
        <v>#VALUE!</v>
      </c>
      <c r="D10" t="e">
        <f t="shared" ca="1" si="4"/>
        <v>#VALUE!</v>
      </c>
      <c r="E10" t="e">
        <f t="shared" ca="1" si="0"/>
        <v>#VALUE!</v>
      </c>
      <c r="F10" t="e">
        <f t="shared" ca="1" si="2"/>
        <v>#VALUE!</v>
      </c>
      <c r="G10" t="e">
        <f t="shared" ca="1" si="3"/>
        <v>#VALUE!</v>
      </c>
      <c r="H10" t="e">
        <f ca="1">INDEX($F$4:$F$148,ROWS(F10:$F$148))</f>
        <v>#VALUE!</v>
      </c>
      <c r="M10" t="str">
        <f ca="1">Compare!F13</f>
        <v/>
      </c>
    </row>
    <row r="11" spans="2:19">
      <c r="B11">
        <v>35</v>
      </c>
      <c r="C11" t="e">
        <f t="shared" ca="1" si="1"/>
        <v>#VALUE!</v>
      </c>
      <c r="D11" t="e">
        <f t="shared" ca="1" si="4"/>
        <v>#VALUE!</v>
      </c>
      <c r="E11" t="e">
        <f t="shared" ca="1" si="0"/>
        <v>#VALUE!</v>
      </c>
      <c r="F11" t="e">
        <f t="shared" ca="1" si="2"/>
        <v>#VALUE!</v>
      </c>
      <c r="G11" t="e">
        <f t="shared" ca="1" si="3"/>
        <v>#VALUE!</v>
      </c>
      <c r="H11" t="e">
        <f ca="1">INDEX($F$4:$F$148,ROWS(F11:$F$148))</f>
        <v>#VALUE!</v>
      </c>
      <c r="M11" t="str">
        <f ca="1">Compare!F14</f>
        <v/>
      </c>
      <c r="P11">
        <v>100</v>
      </c>
    </row>
    <row r="12" spans="2:19">
      <c r="B12">
        <v>40</v>
      </c>
      <c r="C12" t="e">
        <f t="shared" ca="1" si="1"/>
        <v>#VALUE!</v>
      </c>
      <c r="D12" t="e">
        <f t="shared" ca="1" si="4"/>
        <v>#VALUE!</v>
      </c>
      <c r="E12" t="e">
        <f t="shared" ca="1" si="0"/>
        <v>#VALUE!</v>
      </c>
      <c r="F12" t="e">
        <f t="shared" ca="1" si="2"/>
        <v>#VALUE!</v>
      </c>
      <c r="G12" t="e">
        <f t="shared" ca="1" si="3"/>
        <v>#VALUE!</v>
      </c>
      <c r="H12" t="e">
        <f ca="1">INDEX($F$4:$F$148,ROWS(F12:$F$148))</f>
        <v>#VALUE!</v>
      </c>
      <c r="M12" t="str">
        <f ca="1">Compare!F15</f>
        <v/>
      </c>
      <c r="P12">
        <v>5128</v>
      </c>
    </row>
    <row r="13" spans="2:19">
      <c r="B13">
        <v>45</v>
      </c>
      <c r="C13" t="e">
        <f t="shared" ca="1" si="1"/>
        <v>#VALUE!</v>
      </c>
      <c r="D13" t="e">
        <f t="shared" ca="1" si="4"/>
        <v>#VALUE!</v>
      </c>
      <c r="E13" t="e">
        <f t="shared" ca="1" si="0"/>
        <v>#VALUE!</v>
      </c>
      <c r="F13" t="e">
        <f t="shared" ca="1" si="2"/>
        <v>#VALUE!</v>
      </c>
      <c r="G13" t="e">
        <f t="shared" ca="1" si="3"/>
        <v>#VALUE!</v>
      </c>
      <c r="H13" t="e">
        <f ca="1">INDEX($F$4:$F$148,ROWS(F13:$F$148))</f>
        <v>#VALUE!</v>
      </c>
      <c r="M13" t="str">
        <f ca="1">Compare!F16</f>
        <v/>
      </c>
      <c r="P13">
        <v>1832</v>
      </c>
    </row>
    <row r="14" spans="2:19">
      <c r="B14">
        <v>50</v>
      </c>
      <c r="C14" t="e">
        <f t="shared" ca="1" si="1"/>
        <v>#VALUE!</v>
      </c>
      <c r="D14" t="e">
        <f t="shared" ca="1" si="4"/>
        <v>#VALUE!</v>
      </c>
      <c r="E14" t="e">
        <f t="shared" ca="1" si="0"/>
        <v>#VALUE!</v>
      </c>
      <c r="F14" t="e">
        <f t="shared" ca="1" si="2"/>
        <v>#VALUE!</v>
      </c>
      <c r="G14" t="e">
        <f t="shared" ca="1" si="3"/>
        <v>#VALUE!</v>
      </c>
      <c r="H14" t="e">
        <f ca="1">INDEX($F$4:$F$148,ROWS(F14:$F$148))</f>
        <v>#VALUE!</v>
      </c>
      <c r="M14" t="str">
        <f ca="1">Compare!F17</f>
        <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INDEX($F$4:$F$148,ROWS(F15:$F$148))</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INDEX($F$4:$F$148,ROWS(F16:$F$148))</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INDEX($F$4:$F$148,ROWS(F17:$F$148))</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INDEX($F$4:$F$148,ROWS(F18:$F$148))</f>
        <v>#VALUE!</v>
      </c>
      <c r="P18">
        <v>24241</v>
      </c>
    </row>
    <row r="19" spans="2:16">
      <c r="B19">
        <v>75</v>
      </c>
      <c r="C19" t="e">
        <f t="shared" ca="1" si="5"/>
        <v>#VALUE!</v>
      </c>
      <c r="D19" t="e">
        <f t="shared" ca="1" si="4"/>
        <v>#VALUE!</v>
      </c>
      <c r="E19" t="e">
        <f t="shared" ca="1" si="0"/>
        <v>#VALUE!</v>
      </c>
      <c r="F19" t="e">
        <f t="shared" ca="1" si="2"/>
        <v>#VALUE!</v>
      </c>
      <c r="G19" t="e">
        <f t="shared" ca="1" si="3"/>
        <v>#VALUE!</v>
      </c>
      <c r="H19" t="e">
        <f ca="1">INDEX($F$4:$F$148,ROWS(F19:$F$148))</f>
        <v>#VALUE!</v>
      </c>
      <c r="P19">
        <v>40723</v>
      </c>
    </row>
    <row r="20" spans="2:16">
      <c r="B20">
        <v>80</v>
      </c>
      <c r="C20" t="e">
        <f t="shared" ca="1" si="5"/>
        <v>#VALUE!</v>
      </c>
      <c r="D20" t="e">
        <f t="shared" ca="1" si="4"/>
        <v>#VALUE!</v>
      </c>
      <c r="E20" t="e">
        <f t="shared" ca="1" si="0"/>
        <v>#VALUE!</v>
      </c>
      <c r="F20" t="e">
        <f t="shared" ca="1" si="2"/>
        <v>#VALUE!</v>
      </c>
      <c r="G20" t="e">
        <f t="shared" ca="1" si="3"/>
        <v>#VALUE!</v>
      </c>
      <c r="H20" t="e">
        <f ca="1">INDEX($F$4:$F$148,ROWS(F20:$F$148))</f>
        <v>#VALUE!</v>
      </c>
      <c r="P20">
        <v>92590</v>
      </c>
    </row>
    <row r="21" spans="2:16">
      <c r="B21">
        <v>85</v>
      </c>
      <c r="C21" t="e">
        <f t="shared" ca="1" si="5"/>
        <v>#VALUE!</v>
      </c>
      <c r="D21" t="e">
        <f t="shared" ca="1" si="4"/>
        <v>#VALUE!</v>
      </c>
      <c r="E21" t="e">
        <f t="shared" ca="1" si="0"/>
        <v>#VALUE!</v>
      </c>
      <c r="F21" t="e">
        <f t="shared" ca="1" si="2"/>
        <v>#VALUE!</v>
      </c>
      <c r="G21" t="e">
        <f t="shared" ca="1" si="3"/>
        <v>#VALUE!</v>
      </c>
      <c r="H21" t="e">
        <f ca="1">INDEX($F$4:$F$148,ROWS(F21:$F$148))</f>
        <v>#VALUE!</v>
      </c>
      <c r="P21">
        <v>9882</v>
      </c>
    </row>
    <row r="22" spans="2:16">
      <c r="B22">
        <v>90</v>
      </c>
      <c r="C22" t="e">
        <f t="shared" ca="1" si="5"/>
        <v>#VALUE!</v>
      </c>
      <c r="D22" t="e">
        <f t="shared" ca="1" si="4"/>
        <v>#VALUE!</v>
      </c>
      <c r="E22" t="e">
        <f t="shared" ca="1" si="0"/>
        <v>#VALUE!</v>
      </c>
      <c r="F22" t="e">
        <f t="shared" ca="1" si="2"/>
        <v>#VALUE!</v>
      </c>
      <c r="G22" t="e">
        <f t="shared" ca="1" si="3"/>
        <v>#VALUE!</v>
      </c>
      <c r="H22" t="e">
        <f ca="1">INDEX($F$4:$F$148,ROWS(F22:$F$148))</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INDEX($F$4:$F$148,ROWS(F23:$F$148))</f>
        <v>#VALUE!</v>
      </c>
    </row>
    <row r="24" spans="2:16">
      <c r="B24">
        <v>100</v>
      </c>
      <c r="C24" t="e">
        <f t="shared" ca="1" si="5"/>
        <v>#VALUE!</v>
      </c>
      <c r="D24" t="e">
        <f t="shared" ca="1" si="4"/>
        <v>#VALUE!</v>
      </c>
      <c r="E24" t="e">
        <f t="shared" ca="1" si="0"/>
        <v>#VALUE!</v>
      </c>
      <c r="F24" t="e">
        <f t="shared" ca="1" si="2"/>
        <v>#VALUE!</v>
      </c>
      <c r="G24" t="e">
        <f t="shared" ca="1" si="3"/>
        <v>#VALUE!</v>
      </c>
      <c r="H24" t="e">
        <f ca="1">INDEX($F$4:$F$148,ROWS(F24:$F$148))</f>
        <v>#VALUE!</v>
      </c>
    </row>
    <row r="25" spans="2:16">
      <c r="B25">
        <v>105</v>
      </c>
      <c r="C25" t="e">
        <f t="shared" ca="1" si="5"/>
        <v>#VALUE!</v>
      </c>
      <c r="D25" t="e">
        <f t="shared" ca="1" si="4"/>
        <v>#VALUE!</v>
      </c>
      <c r="E25" t="e">
        <f t="shared" ca="1" si="0"/>
        <v>#VALUE!</v>
      </c>
      <c r="F25" t="e">
        <f t="shared" ca="1" si="2"/>
        <v>#VALUE!</v>
      </c>
      <c r="G25" t="e">
        <f t="shared" ca="1" si="3"/>
        <v>#VALUE!</v>
      </c>
      <c r="H25" t="e">
        <f ca="1">INDEX($F$4:$F$148,ROWS(F25:$F$148))</f>
        <v>#VALUE!</v>
      </c>
    </row>
    <row r="26" spans="2:16">
      <c r="B26">
        <v>110</v>
      </c>
      <c r="C26" t="e">
        <f t="shared" ca="1" si="5"/>
        <v>#VALUE!</v>
      </c>
      <c r="D26" t="e">
        <f t="shared" ca="1" si="4"/>
        <v>#VALUE!</v>
      </c>
      <c r="E26" t="e">
        <f t="shared" ca="1" si="0"/>
        <v>#VALUE!</v>
      </c>
      <c r="F26" t="e">
        <f t="shared" ca="1" si="2"/>
        <v>#VALUE!</v>
      </c>
      <c r="G26" t="e">
        <f t="shared" ca="1" si="3"/>
        <v>#VALUE!</v>
      </c>
      <c r="H26" t="e">
        <f ca="1">INDEX($F$4:$F$148,ROWS(F26:$F$148))</f>
        <v>#VALUE!</v>
      </c>
    </row>
    <row r="27" spans="2:16">
      <c r="B27">
        <v>115</v>
      </c>
      <c r="C27" t="e">
        <f t="shared" ca="1" si="5"/>
        <v>#VALUE!</v>
      </c>
      <c r="D27" t="e">
        <f t="shared" ca="1" si="4"/>
        <v>#VALUE!</v>
      </c>
      <c r="E27" t="e">
        <f t="shared" ca="1" si="0"/>
        <v>#VALUE!</v>
      </c>
      <c r="F27" t="e">
        <f t="shared" ca="1" si="2"/>
        <v>#VALUE!</v>
      </c>
      <c r="G27" t="e">
        <f t="shared" ca="1" si="3"/>
        <v>#VALUE!</v>
      </c>
      <c r="H27" t="e">
        <f ca="1">INDEX($F$4:$F$148,ROWS(F27:$F$148))</f>
        <v>#VALUE!</v>
      </c>
    </row>
    <row r="28" spans="2:16">
      <c r="B28">
        <v>120</v>
      </c>
      <c r="C28" t="e">
        <f t="shared" ca="1" si="5"/>
        <v>#VALUE!</v>
      </c>
      <c r="D28" t="e">
        <f t="shared" ca="1" si="4"/>
        <v>#VALUE!</v>
      </c>
      <c r="E28" t="e">
        <f t="shared" ca="1" si="0"/>
        <v>#VALUE!</v>
      </c>
      <c r="F28" t="e">
        <f t="shared" ca="1" si="2"/>
        <v>#VALUE!</v>
      </c>
      <c r="G28" t="e">
        <f t="shared" ca="1" si="3"/>
        <v>#VALUE!</v>
      </c>
      <c r="H28" t="e">
        <f ca="1">INDEX($F$4:$F$148,ROWS(F28:$F$148))</f>
        <v>#VALUE!</v>
      </c>
    </row>
    <row r="29" spans="2:16">
      <c r="B29">
        <v>125</v>
      </c>
      <c r="C29" t="e">
        <f ca="1">$M$5/12</f>
        <v>#VALUE!</v>
      </c>
      <c r="D29" t="e">
        <f t="shared" ca="1" si="4"/>
        <v>#VALUE!</v>
      </c>
      <c r="E29" t="e">
        <f t="shared" ca="1" si="0"/>
        <v>#VALUE!</v>
      </c>
      <c r="F29" t="e">
        <f t="shared" ca="1" si="2"/>
        <v>#VALUE!</v>
      </c>
      <c r="G29" t="e">
        <f t="shared" ca="1" si="3"/>
        <v>#VALUE!</v>
      </c>
      <c r="H29" t="e">
        <f ca="1">INDEX($F$4:$F$148,ROWS(F29:$F$148))</f>
        <v>#VALUE!</v>
      </c>
    </row>
    <row r="30" spans="2:16">
      <c r="B30">
        <v>130</v>
      </c>
      <c r="C30" t="e">
        <f t="shared" ref="C30:C40" ca="1" si="6">$M$5/12</f>
        <v>#VALUE!</v>
      </c>
      <c r="D30" t="e">
        <f t="shared" ca="1" si="4"/>
        <v>#VALUE!</v>
      </c>
      <c r="E30" t="e">
        <f t="shared" ca="1" si="0"/>
        <v>#VALUE!</v>
      </c>
      <c r="F30" t="e">
        <f t="shared" ca="1" si="2"/>
        <v>#VALUE!</v>
      </c>
      <c r="G30" t="e">
        <f t="shared" ca="1" si="3"/>
        <v>#VALUE!</v>
      </c>
      <c r="H30" t="e">
        <f ca="1">INDEX($F$4:$F$148,ROWS(F30:$F$148))</f>
        <v>#VALUE!</v>
      </c>
    </row>
    <row r="31" spans="2:16">
      <c r="B31">
        <v>135</v>
      </c>
      <c r="C31" t="e">
        <f t="shared" ca="1" si="6"/>
        <v>#VALUE!</v>
      </c>
      <c r="D31" t="e">
        <f t="shared" ca="1" si="4"/>
        <v>#VALUE!</v>
      </c>
      <c r="E31" t="e">
        <f t="shared" ca="1" si="0"/>
        <v>#VALUE!</v>
      </c>
      <c r="F31" t="e">
        <f t="shared" ca="1" si="2"/>
        <v>#VALUE!</v>
      </c>
      <c r="G31" t="e">
        <f t="shared" ca="1" si="3"/>
        <v>#VALUE!</v>
      </c>
      <c r="H31" t="e">
        <f ca="1">INDEX($F$4:$F$148,ROWS(F31:$F$148))</f>
        <v>#VALUE!</v>
      </c>
    </row>
    <row r="32" spans="2:16">
      <c r="B32">
        <v>140</v>
      </c>
      <c r="C32" t="e">
        <f t="shared" ca="1" si="6"/>
        <v>#VALUE!</v>
      </c>
      <c r="D32" t="e">
        <f t="shared" ca="1" si="4"/>
        <v>#VALUE!</v>
      </c>
      <c r="E32" t="e">
        <f t="shared" ca="1" si="0"/>
        <v>#VALUE!</v>
      </c>
      <c r="F32" t="e">
        <f t="shared" ca="1" si="2"/>
        <v>#VALUE!</v>
      </c>
      <c r="G32" t="e">
        <f t="shared" ca="1" si="3"/>
        <v>#VALUE!</v>
      </c>
      <c r="H32" t="e">
        <f ca="1">INDEX($F$4:$F$148,ROWS(F32:$F$148))</f>
        <v>#VALUE!</v>
      </c>
    </row>
    <row r="33" spans="2:8">
      <c r="B33">
        <v>145</v>
      </c>
      <c r="C33" t="e">
        <f t="shared" ca="1" si="6"/>
        <v>#VALUE!</v>
      </c>
      <c r="D33" t="e">
        <f t="shared" ca="1" si="4"/>
        <v>#VALUE!</v>
      </c>
      <c r="E33" t="e">
        <f t="shared" ca="1" si="0"/>
        <v>#VALUE!</v>
      </c>
      <c r="F33" t="e">
        <f t="shared" ca="1" si="2"/>
        <v>#VALUE!</v>
      </c>
      <c r="G33" t="e">
        <f t="shared" ca="1" si="3"/>
        <v>#VALUE!</v>
      </c>
      <c r="H33" t="e">
        <f ca="1">INDEX($F$4:$F$148,ROWS(F33:$F$148))</f>
        <v>#VALUE!</v>
      </c>
    </row>
    <row r="34" spans="2:8">
      <c r="B34">
        <v>150</v>
      </c>
      <c r="C34" t="e">
        <f t="shared" ca="1" si="6"/>
        <v>#VALUE!</v>
      </c>
      <c r="D34" t="e">
        <f t="shared" ca="1" si="4"/>
        <v>#VALUE!</v>
      </c>
      <c r="E34" t="e">
        <f t="shared" ca="1" si="0"/>
        <v>#VALUE!</v>
      </c>
      <c r="F34" t="e">
        <f t="shared" ca="1" si="2"/>
        <v>#VALUE!</v>
      </c>
      <c r="G34" t="e">
        <f t="shared" ca="1" si="3"/>
        <v>#VALUE!</v>
      </c>
      <c r="H34" t="e">
        <f ca="1">INDEX($F$4:$F$148,ROWS(F34:$F$148))</f>
        <v>#VALUE!</v>
      </c>
    </row>
    <row r="35" spans="2:8">
      <c r="B35">
        <v>155</v>
      </c>
      <c r="C35" t="e">
        <f t="shared" ca="1" si="6"/>
        <v>#VALUE!</v>
      </c>
      <c r="D35" t="e">
        <f t="shared" ca="1" si="4"/>
        <v>#VALUE!</v>
      </c>
      <c r="E35" t="e">
        <f t="shared" ca="1" si="0"/>
        <v>#VALUE!</v>
      </c>
      <c r="F35" t="e">
        <f t="shared" ca="1" si="2"/>
        <v>#VALUE!</v>
      </c>
      <c r="G35" t="e">
        <f t="shared" ca="1" si="3"/>
        <v>#VALUE!</v>
      </c>
      <c r="H35" t="e">
        <f ca="1">INDEX($F$4:$F$148,ROWS(F35:$F$148))</f>
        <v>#VALUE!</v>
      </c>
    </row>
    <row r="36" spans="2:8">
      <c r="B36">
        <v>160</v>
      </c>
      <c r="C36" t="e">
        <f t="shared" ca="1" si="6"/>
        <v>#VALUE!</v>
      </c>
      <c r="D36" t="e">
        <f t="shared" ca="1" si="4"/>
        <v>#VALUE!</v>
      </c>
      <c r="E36" t="e">
        <f t="shared" ca="1" si="0"/>
        <v>#VALUE!</v>
      </c>
      <c r="F36" t="e">
        <f t="shared" ca="1" si="2"/>
        <v>#VALUE!</v>
      </c>
      <c r="G36" t="e">
        <f t="shared" ca="1" si="3"/>
        <v>#VALUE!</v>
      </c>
      <c r="H36" t="e">
        <f ca="1">INDEX($F$4:$F$148,ROWS(F36:$F$148))</f>
        <v>#VALUE!</v>
      </c>
    </row>
    <row r="37" spans="2:8">
      <c r="B37">
        <v>165</v>
      </c>
      <c r="C37" t="e">
        <f t="shared" ca="1" si="6"/>
        <v>#VALUE!</v>
      </c>
      <c r="D37" t="e">
        <f t="shared" ca="1" si="4"/>
        <v>#VALUE!</v>
      </c>
      <c r="E37" t="e">
        <f t="shared" ca="1" si="0"/>
        <v>#VALUE!</v>
      </c>
      <c r="F37" t="e">
        <f t="shared" ca="1" si="2"/>
        <v>#VALUE!</v>
      </c>
      <c r="G37" t="e">
        <f t="shared" ca="1" si="3"/>
        <v>#VALUE!</v>
      </c>
      <c r="H37" t="e">
        <f ca="1">INDEX($F$4:$F$148,ROWS(F37:$F$148))</f>
        <v>#VALUE!</v>
      </c>
    </row>
    <row r="38" spans="2:8">
      <c r="B38">
        <v>170</v>
      </c>
      <c r="C38" t="e">
        <f t="shared" ca="1" si="6"/>
        <v>#VALUE!</v>
      </c>
      <c r="D38" t="e">
        <f t="shared" ca="1" si="4"/>
        <v>#VALUE!</v>
      </c>
      <c r="E38" t="e">
        <f t="shared" ca="1" si="0"/>
        <v>#VALUE!</v>
      </c>
      <c r="F38" t="e">
        <f t="shared" ca="1" si="2"/>
        <v>#VALUE!</v>
      </c>
      <c r="G38" t="e">
        <f t="shared" ca="1" si="3"/>
        <v>#VALUE!</v>
      </c>
      <c r="H38" t="e">
        <f ca="1">INDEX($F$4:$F$148,ROWS(F38:$F$148))</f>
        <v>#VALUE!</v>
      </c>
    </row>
    <row r="39" spans="2:8">
      <c r="B39">
        <v>175</v>
      </c>
      <c r="C39" t="e">
        <f t="shared" ca="1" si="6"/>
        <v>#VALUE!</v>
      </c>
      <c r="D39" t="e">
        <f t="shared" ca="1" si="4"/>
        <v>#VALUE!</v>
      </c>
      <c r="E39" t="e">
        <f t="shared" ca="1" si="0"/>
        <v>#VALUE!</v>
      </c>
      <c r="F39" t="e">
        <f t="shared" ca="1" si="2"/>
        <v>#VALUE!</v>
      </c>
      <c r="G39" t="e">
        <f t="shared" ca="1" si="3"/>
        <v>#VALUE!</v>
      </c>
      <c r="H39" t="e">
        <f ca="1">INDEX($F$4:$F$148,ROWS(F39:$F$148))</f>
        <v>#VALUE!</v>
      </c>
    </row>
    <row r="40" spans="2:8">
      <c r="B40">
        <v>180</v>
      </c>
      <c r="C40" t="e">
        <f t="shared" ca="1" si="6"/>
        <v>#VALUE!</v>
      </c>
      <c r="D40" t="e">
        <f t="shared" ca="1" si="4"/>
        <v>#VALUE!</v>
      </c>
      <c r="E40" t="e">
        <f t="shared" ca="1" si="0"/>
        <v>#VALUE!</v>
      </c>
      <c r="F40" t="e">
        <f t="shared" ca="1" si="2"/>
        <v>#VALUE!</v>
      </c>
      <c r="G40" t="e">
        <f t="shared" ca="1" si="3"/>
        <v>#VALUE!</v>
      </c>
      <c r="H40" t="e">
        <f ca="1">INDEX($F$4:$F$148,ROWS(F40:$F$148))</f>
        <v>#VALUE!</v>
      </c>
    </row>
    <row r="41" spans="2:8">
      <c r="B41">
        <v>185</v>
      </c>
      <c r="C41" t="e">
        <f ca="1">$M$6/12</f>
        <v>#VALUE!</v>
      </c>
      <c r="D41" t="e">
        <f t="shared" ca="1" si="4"/>
        <v>#VALUE!</v>
      </c>
      <c r="E41" t="e">
        <f t="shared" ca="1" si="0"/>
        <v>#VALUE!</v>
      </c>
      <c r="F41" t="e">
        <f t="shared" ca="1" si="2"/>
        <v>#VALUE!</v>
      </c>
      <c r="G41" t="e">
        <f t="shared" ca="1" si="3"/>
        <v>#VALUE!</v>
      </c>
      <c r="H41" t="e">
        <f ca="1">INDEX($F$4:$F$148,ROWS(F41:$F$148))</f>
        <v>#VALUE!</v>
      </c>
    </row>
    <row r="42" spans="2:8">
      <c r="B42">
        <v>190</v>
      </c>
      <c r="C42" t="e">
        <f t="shared" ref="C42:C52" ca="1" si="7">$M$6/12</f>
        <v>#VALUE!</v>
      </c>
      <c r="D42" t="e">
        <f t="shared" ca="1" si="4"/>
        <v>#VALUE!</v>
      </c>
      <c r="E42" t="e">
        <f t="shared" ca="1" si="0"/>
        <v>#VALUE!</v>
      </c>
      <c r="F42" t="e">
        <f t="shared" ca="1" si="2"/>
        <v>#VALUE!</v>
      </c>
      <c r="G42" t="e">
        <f t="shared" ca="1" si="3"/>
        <v>#VALUE!</v>
      </c>
      <c r="H42" t="e">
        <f ca="1">INDEX($F$4:$F$148,ROWS(F42:$F$148))</f>
        <v>#VALUE!</v>
      </c>
    </row>
    <row r="43" spans="2:8">
      <c r="B43">
        <v>195</v>
      </c>
      <c r="C43" t="e">
        <f t="shared" ca="1" si="7"/>
        <v>#VALUE!</v>
      </c>
      <c r="D43" t="e">
        <f t="shared" ca="1" si="4"/>
        <v>#VALUE!</v>
      </c>
      <c r="E43" t="e">
        <f t="shared" ca="1" si="0"/>
        <v>#VALUE!</v>
      </c>
      <c r="F43" t="e">
        <f t="shared" ca="1" si="2"/>
        <v>#VALUE!</v>
      </c>
      <c r="G43" t="e">
        <f t="shared" ca="1" si="3"/>
        <v>#VALUE!</v>
      </c>
      <c r="H43" t="e">
        <f ca="1">INDEX($F$4:$F$148,ROWS(F43:$F$148))</f>
        <v>#VALUE!</v>
      </c>
    </row>
    <row r="44" spans="2:8">
      <c r="B44">
        <v>200</v>
      </c>
      <c r="C44" t="e">
        <f t="shared" ca="1" si="7"/>
        <v>#VALUE!</v>
      </c>
      <c r="D44" t="e">
        <f t="shared" ca="1" si="4"/>
        <v>#VALUE!</v>
      </c>
      <c r="E44" t="e">
        <f t="shared" ca="1" si="0"/>
        <v>#VALUE!</v>
      </c>
      <c r="F44" t="e">
        <f t="shared" ca="1" si="2"/>
        <v>#VALUE!</v>
      </c>
      <c r="G44" t="e">
        <f t="shared" ca="1" si="3"/>
        <v>#VALUE!</v>
      </c>
      <c r="H44" t="e">
        <f ca="1">INDEX($F$4:$F$148,ROWS(F44:$F$148))</f>
        <v>#VALUE!</v>
      </c>
    </row>
    <row r="45" spans="2:8">
      <c r="B45">
        <v>205</v>
      </c>
      <c r="C45" t="e">
        <f t="shared" ca="1" si="7"/>
        <v>#VALUE!</v>
      </c>
      <c r="D45" t="e">
        <f t="shared" ca="1" si="4"/>
        <v>#VALUE!</v>
      </c>
      <c r="E45" t="e">
        <f t="shared" ca="1" si="0"/>
        <v>#VALUE!</v>
      </c>
      <c r="F45" t="e">
        <f t="shared" ca="1" si="2"/>
        <v>#VALUE!</v>
      </c>
      <c r="G45" t="e">
        <f t="shared" ca="1" si="3"/>
        <v>#VALUE!</v>
      </c>
      <c r="H45" t="e">
        <f ca="1">INDEX($F$4:$F$148,ROWS(F45:$F$148))</f>
        <v>#VALUE!</v>
      </c>
    </row>
    <row r="46" spans="2:8">
      <c r="B46">
        <v>210</v>
      </c>
      <c r="C46" t="e">
        <f t="shared" ca="1" si="7"/>
        <v>#VALUE!</v>
      </c>
      <c r="D46" t="e">
        <f t="shared" ca="1" si="4"/>
        <v>#VALUE!</v>
      </c>
      <c r="E46" t="e">
        <f t="shared" ca="1" si="0"/>
        <v>#VALUE!</v>
      </c>
      <c r="F46" t="e">
        <f t="shared" ca="1" si="2"/>
        <v>#VALUE!</v>
      </c>
      <c r="G46" t="e">
        <f t="shared" ca="1" si="3"/>
        <v>#VALUE!</v>
      </c>
      <c r="H46" t="e">
        <f ca="1">INDEX($F$4:$F$148,ROWS(F46:$F$148))</f>
        <v>#VALUE!</v>
      </c>
    </row>
    <row r="47" spans="2:8">
      <c r="B47">
        <v>215</v>
      </c>
      <c r="C47" t="e">
        <f t="shared" ca="1" si="7"/>
        <v>#VALUE!</v>
      </c>
      <c r="D47" t="e">
        <f t="shared" ca="1" si="4"/>
        <v>#VALUE!</v>
      </c>
      <c r="E47" t="e">
        <f t="shared" ca="1" si="0"/>
        <v>#VALUE!</v>
      </c>
      <c r="F47" t="e">
        <f t="shared" ca="1" si="2"/>
        <v>#VALUE!</v>
      </c>
      <c r="G47" t="e">
        <f t="shared" ca="1" si="3"/>
        <v>#VALUE!</v>
      </c>
      <c r="H47" t="e">
        <f ca="1">INDEX($F$4:$F$148,ROWS(F47:$F$148))</f>
        <v>#VALUE!</v>
      </c>
    </row>
    <row r="48" spans="2:8">
      <c r="B48">
        <v>220</v>
      </c>
      <c r="C48" t="e">
        <f t="shared" ca="1" si="7"/>
        <v>#VALUE!</v>
      </c>
      <c r="D48" t="e">
        <f t="shared" ca="1" si="4"/>
        <v>#VALUE!</v>
      </c>
      <c r="E48" t="e">
        <f t="shared" ca="1" si="0"/>
        <v>#VALUE!</v>
      </c>
      <c r="F48" t="e">
        <f t="shared" ca="1" si="2"/>
        <v>#VALUE!</v>
      </c>
      <c r="G48" t="e">
        <f t="shared" ca="1" si="3"/>
        <v>#VALUE!</v>
      </c>
      <c r="H48" t="e">
        <f ca="1">INDEX($F$4:$F$148,ROWS(F48:$F$148))</f>
        <v>#VALUE!</v>
      </c>
    </row>
    <row r="49" spans="2:8">
      <c r="B49">
        <v>225</v>
      </c>
      <c r="C49" t="e">
        <f t="shared" ca="1" si="7"/>
        <v>#VALUE!</v>
      </c>
      <c r="D49" t="e">
        <f t="shared" ca="1" si="4"/>
        <v>#VALUE!</v>
      </c>
      <c r="E49" t="e">
        <f t="shared" ca="1" si="0"/>
        <v>#VALUE!</v>
      </c>
      <c r="F49" t="e">
        <f t="shared" ca="1" si="2"/>
        <v>#VALUE!</v>
      </c>
      <c r="G49" t="e">
        <f t="shared" ca="1" si="3"/>
        <v>#VALUE!</v>
      </c>
      <c r="H49" t="e">
        <f ca="1">INDEX($F$4:$F$148,ROWS(F49:$F$148))</f>
        <v>#VALUE!</v>
      </c>
    </row>
    <row r="50" spans="2:8">
      <c r="B50">
        <v>230</v>
      </c>
      <c r="C50" t="e">
        <f t="shared" ca="1" si="7"/>
        <v>#VALUE!</v>
      </c>
      <c r="D50" t="e">
        <f t="shared" ca="1" si="4"/>
        <v>#VALUE!</v>
      </c>
      <c r="E50" t="e">
        <f t="shared" ca="1" si="0"/>
        <v>#VALUE!</v>
      </c>
      <c r="F50" t="e">
        <f t="shared" ca="1" si="2"/>
        <v>#VALUE!</v>
      </c>
      <c r="G50" t="e">
        <f t="shared" ca="1" si="3"/>
        <v>#VALUE!</v>
      </c>
      <c r="H50" t="e">
        <f ca="1">INDEX($F$4:$F$148,ROWS(F50:$F$148))</f>
        <v>#VALUE!</v>
      </c>
    </row>
    <row r="51" spans="2:8">
      <c r="B51">
        <v>235</v>
      </c>
      <c r="C51" t="e">
        <f t="shared" ca="1" si="7"/>
        <v>#VALUE!</v>
      </c>
      <c r="D51" t="e">
        <f t="shared" ca="1" si="4"/>
        <v>#VALUE!</v>
      </c>
      <c r="E51" t="e">
        <f t="shared" ca="1" si="0"/>
        <v>#VALUE!</v>
      </c>
      <c r="F51" t="e">
        <f t="shared" ca="1" si="2"/>
        <v>#VALUE!</v>
      </c>
      <c r="G51" t="e">
        <f t="shared" ca="1" si="3"/>
        <v>#VALUE!</v>
      </c>
      <c r="H51" t="e">
        <f ca="1">INDEX($F$4:$F$148,ROWS(F51:$F$148))</f>
        <v>#VALUE!</v>
      </c>
    </row>
    <row r="52" spans="2:8">
      <c r="B52">
        <v>240</v>
      </c>
      <c r="C52" t="e">
        <f t="shared" ca="1" si="7"/>
        <v>#VALUE!</v>
      </c>
      <c r="D52" t="e">
        <f t="shared" ca="1" si="4"/>
        <v>#VALUE!</v>
      </c>
      <c r="E52" t="e">
        <f t="shared" ca="1" si="0"/>
        <v>#VALUE!</v>
      </c>
      <c r="F52" t="e">
        <f t="shared" ca="1" si="2"/>
        <v>#VALUE!</v>
      </c>
      <c r="G52" t="e">
        <f t="shared" ca="1" si="3"/>
        <v>#VALUE!</v>
      </c>
      <c r="H52" t="e">
        <f ca="1">INDEX($F$4:$F$148,ROWS(F52:$F$148))</f>
        <v>#VALUE!</v>
      </c>
    </row>
    <row r="53" spans="2:8">
      <c r="B53">
        <v>245</v>
      </c>
      <c r="C53" t="e">
        <f ca="1">$M$7/12</f>
        <v>#VALUE!</v>
      </c>
      <c r="D53" t="e">
        <f t="shared" ca="1" si="4"/>
        <v>#VALUE!</v>
      </c>
      <c r="E53" t="e">
        <f t="shared" ca="1" si="0"/>
        <v>#VALUE!</v>
      </c>
      <c r="F53" t="e">
        <f t="shared" ca="1" si="2"/>
        <v>#VALUE!</v>
      </c>
      <c r="G53" t="e">
        <f t="shared" ca="1" si="3"/>
        <v>#VALUE!</v>
      </c>
      <c r="H53" t="e">
        <f ca="1">INDEX($F$4:$F$148,ROWS(F53:$F$148))</f>
        <v>#VALUE!</v>
      </c>
    </row>
    <row r="54" spans="2:8">
      <c r="B54">
        <v>250</v>
      </c>
      <c r="C54" t="e">
        <f t="shared" ref="C54:C64" ca="1" si="8">$M$7/12</f>
        <v>#VALUE!</v>
      </c>
      <c r="D54" t="e">
        <f t="shared" ca="1" si="4"/>
        <v>#VALUE!</v>
      </c>
      <c r="E54" t="e">
        <f t="shared" ca="1" si="0"/>
        <v>#VALUE!</v>
      </c>
      <c r="F54" t="e">
        <f t="shared" ca="1" si="2"/>
        <v>#VALUE!</v>
      </c>
      <c r="G54" t="e">
        <f t="shared" ca="1" si="3"/>
        <v>#VALUE!</v>
      </c>
      <c r="H54" t="e">
        <f ca="1">INDEX($F$4:$F$148,ROWS(F54:$F$148))</f>
        <v>#VALUE!</v>
      </c>
    </row>
    <row r="55" spans="2:8">
      <c r="B55">
        <v>255</v>
      </c>
      <c r="C55" t="e">
        <f t="shared" ca="1" si="8"/>
        <v>#VALUE!</v>
      </c>
      <c r="D55" t="e">
        <f t="shared" ca="1" si="4"/>
        <v>#VALUE!</v>
      </c>
      <c r="E55" t="e">
        <f t="shared" ca="1" si="0"/>
        <v>#VALUE!</v>
      </c>
      <c r="F55" t="e">
        <f t="shared" ca="1" si="2"/>
        <v>#VALUE!</v>
      </c>
      <c r="G55" t="e">
        <f t="shared" ca="1" si="3"/>
        <v>#VALUE!</v>
      </c>
      <c r="H55" t="e">
        <f ca="1">INDEX($F$4:$F$148,ROWS(F55:$F$148))</f>
        <v>#VALUE!</v>
      </c>
    </row>
    <row r="56" spans="2:8">
      <c r="B56">
        <v>260</v>
      </c>
      <c r="C56" t="e">
        <f t="shared" ca="1" si="8"/>
        <v>#VALUE!</v>
      </c>
      <c r="D56" t="e">
        <f t="shared" ca="1" si="4"/>
        <v>#VALUE!</v>
      </c>
      <c r="E56" t="e">
        <f t="shared" ca="1" si="0"/>
        <v>#VALUE!</v>
      </c>
      <c r="F56" t="e">
        <f t="shared" ca="1" si="2"/>
        <v>#VALUE!</v>
      </c>
      <c r="G56" t="e">
        <f t="shared" ca="1" si="3"/>
        <v>#VALUE!</v>
      </c>
      <c r="H56" t="e">
        <f ca="1">INDEX($F$4:$F$148,ROWS(F56:$F$148))</f>
        <v>#VALUE!</v>
      </c>
    </row>
    <row r="57" spans="2:8">
      <c r="B57">
        <v>265</v>
      </c>
      <c r="C57" t="e">
        <f t="shared" ca="1" si="8"/>
        <v>#VALUE!</v>
      </c>
      <c r="D57" t="e">
        <f t="shared" ca="1" si="4"/>
        <v>#VALUE!</v>
      </c>
      <c r="E57" t="e">
        <f t="shared" ca="1" si="0"/>
        <v>#VALUE!</v>
      </c>
      <c r="F57" t="e">
        <f t="shared" ca="1" si="2"/>
        <v>#VALUE!</v>
      </c>
      <c r="G57" t="e">
        <f t="shared" ca="1" si="3"/>
        <v>#VALUE!</v>
      </c>
      <c r="H57" t="e">
        <f ca="1">INDEX($F$4:$F$148,ROWS(F57:$F$148))</f>
        <v>#VALUE!</v>
      </c>
    </row>
    <row r="58" spans="2:8">
      <c r="B58">
        <v>270</v>
      </c>
      <c r="C58" t="e">
        <f t="shared" ca="1" si="8"/>
        <v>#VALUE!</v>
      </c>
      <c r="D58" t="e">
        <f t="shared" ca="1" si="4"/>
        <v>#VALUE!</v>
      </c>
      <c r="E58" t="e">
        <f t="shared" ca="1" si="0"/>
        <v>#VALUE!</v>
      </c>
      <c r="F58" t="e">
        <f t="shared" ca="1" si="2"/>
        <v>#VALUE!</v>
      </c>
      <c r="G58" t="e">
        <f t="shared" ca="1" si="3"/>
        <v>#VALUE!</v>
      </c>
      <c r="H58" t="e">
        <f ca="1">INDEX($F$4:$F$148,ROWS(F58:$F$148))</f>
        <v>#VALUE!</v>
      </c>
    </row>
    <row r="59" spans="2:8">
      <c r="B59">
        <v>275</v>
      </c>
      <c r="C59" t="e">
        <f t="shared" ca="1" si="8"/>
        <v>#VALUE!</v>
      </c>
      <c r="D59" t="e">
        <f t="shared" ca="1" si="4"/>
        <v>#VALUE!</v>
      </c>
      <c r="E59" t="e">
        <f t="shared" ca="1" si="0"/>
        <v>#VALUE!</v>
      </c>
      <c r="F59" t="e">
        <f t="shared" ca="1" si="2"/>
        <v>#VALUE!</v>
      </c>
      <c r="G59" t="e">
        <f t="shared" ca="1" si="3"/>
        <v>#VALUE!</v>
      </c>
      <c r="H59" t="e">
        <f ca="1">INDEX($F$4:$F$148,ROWS(F59:$F$148))</f>
        <v>#VALUE!</v>
      </c>
    </row>
    <row r="60" spans="2:8">
      <c r="B60">
        <v>280</v>
      </c>
      <c r="C60" t="e">
        <f t="shared" ca="1" si="8"/>
        <v>#VALUE!</v>
      </c>
      <c r="D60" t="e">
        <f t="shared" ca="1" si="4"/>
        <v>#VALUE!</v>
      </c>
      <c r="E60" t="e">
        <f t="shared" ca="1" si="0"/>
        <v>#VALUE!</v>
      </c>
      <c r="F60" t="e">
        <f t="shared" ca="1" si="2"/>
        <v>#VALUE!</v>
      </c>
      <c r="G60" t="e">
        <f t="shared" ca="1" si="3"/>
        <v>#VALUE!</v>
      </c>
      <c r="H60" t="e">
        <f ca="1">INDEX($F$4:$F$148,ROWS(F60:$F$148))</f>
        <v>#VALUE!</v>
      </c>
    </row>
    <row r="61" spans="2:8">
      <c r="B61">
        <v>285</v>
      </c>
      <c r="C61" t="e">
        <f t="shared" ca="1" si="8"/>
        <v>#VALUE!</v>
      </c>
      <c r="D61" t="e">
        <f t="shared" ca="1" si="4"/>
        <v>#VALUE!</v>
      </c>
      <c r="E61" t="e">
        <f t="shared" ca="1" si="0"/>
        <v>#VALUE!</v>
      </c>
      <c r="F61" t="e">
        <f t="shared" ca="1" si="2"/>
        <v>#VALUE!</v>
      </c>
      <c r="G61" t="e">
        <f t="shared" ca="1" si="3"/>
        <v>#VALUE!</v>
      </c>
      <c r="H61" t="e">
        <f ca="1">INDEX($F$4:$F$148,ROWS(F61:$F$148))</f>
        <v>#VALUE!</v>
      </c>
    </row>
    <row r="62" spans="2:8">
      <c r="B62">
        <v>290</v>
      </c>
      <c r="C62" t="e">
        <f t="shared" ca="1" si="8"/>
        <v>#VALUE!</v>
      </c>
      <c r="D62" t="e">
        <f t="shared" ca="1" si="4"/>
        <v>#VALUE!</v>
      </c>
      <c r="E62" t="e">
        <f t="shared" ca="1" si="0"/>
        <v>#VALUE!</v>
      </c>
      <c r="F62" t="e">
        <f t="shared" ca="1" si="2"/>
        <v>#VALUE!</v>
      </c>
      <c r="G62" t="e">
        <f t="shared" ca="1" si="3"/>
        <v>#VALUE!</v>
      </c>
      <c r="H62" t="e">
        <f ca="1">INDEX($F$4:$F$148,ROWS(F62:$F$148))</f>
        <v>#VALUE!</v>
      </c>
    </row>
    <row r="63" spans="2:8">
      <c r="B63">
        <v>295</v>
      </c>
      <c r="C63" t="e">
        <f t="shared" ca="1" si="8"/>
        <v>#VALUE!</v>
      </c>
      <c r="D63" t="e">
        <f t="shared" ca="1" si="4"/>
        <v>#VALUE!</v>
      </c>
      <c r="E63" t="e">
        <f t="shared" ca="1" si="0"/>
        <v>#VALUE!</v>
      </c>
      <c r="F63" t="e">
        <f t="shared" ca="1" si="2"/>
        <v>#VALUE!</v>
      </c>
      <c r="G63" t="e">
        <f t="shared" ca="1" si="3"/>
        <v>#VALUE!</v>
      </c>
      <c r="H63" t="e">
        <f ca="1">INDEX($F$4:$F$148,ROWS(F63:$F$148))</f>
        <v>#VALUE!</v>
      </c>
    </row>
    <row r="64" spans="2:8">
      <c r="B64">
        <v>300</v>
      </c>
      <c r="C64" t="e">
        <f t="shared" ca="1" si="8"/>
        <v>#VALUE!</v>
      </c>
      <c r="D64" t="e">
        <f t="shared" ca="1" si="4"/>
        <v>#VALUE!</v>
      </c>
      <c r="E64" t="e">
        <f t="shared" ca="1" si="0"/>
        <v>#VALUE!</v>
      </c>
      <c r="F64" t="e">
        <f t="shared" ca="1" si="2"/>
        <v>#VALUE!</v>
      </c>
      <c r="G64" t="e">
        <f t="shared" ca="1" si="3"/>
        <v>#VALUE!</v>
      </c>
      <c r="H64" t="e">
        <f ca="1">INDEX($F$4:$F$148,ROWS(F64:$F$148))</f>
        <v>#VALUE!</v>
      </c>
    </row>
    <row r="65" spans="2:8">
      <c r="B65">
        <v>305</v>
      </c>
      <c r="C65" t="e">
        <f ca="1">$M$8/12</f>
        <v>#VALUE!</v>
      </c>
      <c r="D65" t="e">
        <f t="shared" ca="1" si="4"/>
        <v>#VALUE!</v>
      </c>
      <c r="E65" t="e">
        <f t="shared" ca="1" si="0"/>
        <v>#VALUE!</v>
      </c>
      <c r="F65" t="e">
        <f t="shared" ca="1" si="2"/>
        <v>#VALUE!</v>
      </c>
      <c r="G65" t="e">
        <f t="shared" ca="1" si="3"/>
        <v>#VALUE!</v>
      </c>
      <c r="H65" t="e">
        <f ca="1">INDEX($F$4:$F$148,ROWS(F65:$F$148))</f>
        <v>#VALUE!</v>
      </c>
    </row>
    <row r="66" spans="2:8">
      <c r="B66">
        <v>310</v>
      </c>
      <c r="C66" t="e">
        <f t="shared" ref="C66:C76" ca="1" si="9">$M$8/12</f>
        <v>#VALUE!</v>
      </c>
      <c r="D66" t="e">
        <f t="shared" ca="1" si="4"/>
        <v>#VALUE!</v>
      </c>
      <c r="E66" t="e">
        <f t="shared" ca="1" si="0"/>
        <v>#VALUE!</v>
      </c>
      <c r="F66" t="e">
        <f t="shared" ca="1" si="2"/>
        <v>#VALUE!</v>
      </c>
      <c r="G66" t="e">
        <f t="shared" ca="1" si="3"/>
        <v>#VALUE!</v>
      </c>
      <c r="H66" t="e">
        <f ca="1">INDEX($F$4:$F$148,ROWS(F66:$F$148))</f>
        <v>#VALUE!</v>
      </c>
    </row>
    <row r="67" spans="2:8">
      <c r="B67">
        <v>315</v>
      </c>
      <c r="C67" t="e">
        <f t="shared" ca="1" si="9"/>
        <v>#VALUE!</v>
      </c>
      <c r="D67" t="e">
        <f t="shared" ca="1" si="4"/>
        <v>#VALUE!</v>
      </c>
      <c r="E67" t="e">
        <f t="shared" ca="1" si="0"/>
        <v>#VALUE!</v>
      </c>
      <c r="F67" t="e">
        <f t="shared" ca="1" si="2"/>
        <v>#VALUE!</v>
      </c>
      <c r="G67" t="e">
        <f t="shared" ca="1" si="3"/>
        <v>#VALUE!</v>
      </c>
      <c r="H67" t="e">
        <f ca="1">INDEX($F$4:$F$148,ROWS(F67:$F$148))</f>
        <v>#VALUE!</v>
      </c>
    </row>
    <row r="68" spans="2:8">
      <c r="B68">
        <v>320</v>
      </c>
      <c r="C68" t="e">
        <f t="shared" ca="1" si="9"/>
        <v>#VALUE!</v>
      </c>
      <c r="D68" t="e">
        <f t="shared" ca="1" si="4"/>
        <v>#VALUE!</v>
      </c>
      <c r="E68" t="e">
        <f t="shared" ref="E68:E131" ca="1" si="10">C68-F68</f>
        <v>#VALUE!</v>
      </c>
      <c r="F68" t="e">
        <f t="shared" ca="1" si="2"/>
        <v>#VALUE!</v>
      </c>
      <c r="G68" t="e">
        <f t="shared" ca="1" si="3"/>
        <v>#VALUE!</v>
      </c>
      <c r="H68" t="e">
        <f ca="1">INDEX($F$4:$F$148,ROWS(F68:$F$148))</f>
        <v>#VALUE!</v>
      </c>
    </row>
    <row r="69" spans="2:8">
      <c r="B69">
        <v>325</v>
      </c>
      <c r="C69" t="e">
        <f t="shared" ca="1" si="9"/>
        <v>#VALUE!</v>
      </c>
      <c r="D69" t="e">
        <f t="shared" ca="1" si="4"/>
        <v>#VALUE!</v>
      </c>
      <c r="E69" t="e">
        <f t="shared" ca="1" si="10"/>
        <v>#VALUE!</v>
      </c>
      <c r="F69" t="e">
        <f t="shared" ref="F69:F132" ca="1" si="11">G69-G68</f>
        <v>#VALUE!</v>
      </c>
      <c r="G69" t="e">
        <f t="shared" ref="G69:G132" ca="1" si="12">IF(D69&lt;$J$1,0,(D69-0.2*$G$2)^2/(D69+0.8*$G$2))</f>
        <v>#VALUE!</v>
      </c>
      <c r="H69" t="e">
        <f ca="1">INDEX($F$4:$F$148,ROWS(F69:$F$148))</f>
        <v>#VALUE!</v>
      </c>
    </row>
    <row r="70" spans="2:8">
      <c r="B70">
        <v>330</v>
      </c>
      <c r="C70" t="e">
        <f t="shared" ca="1" si="9"/>
        <v>#VALUE!</v>
      </c>
      <c r="D70" t="e">
        <f t="shared" ref="D70:D133" ca="1" si="13">C70+D69</f>
        <v>#VALUE!</v>
      </c>
      <c r="E70" t="e">
        <f t="shared" ca="1" si="10"/>
        <v>#VALUE!</v>
      </c>
      <c r="F70" t="e">
        <f t="shared" ca="1" si="11"/>
        <v>#VALUE!</v>
      </c>
      <c r="G70" t="e">
        <f t="shared" ca="1" si="12"/>
        <v>#VALUE!</v>
      </c>
      <c r="H70" t="e">
        <f ca="1">INDEX($F$4:$F$148,ROWS(F70:$F$148))</f>
        <v>#VALUE!</v>
      </c>
    </row>
    <row r="71" spans="2:8">
      <c r="B71">
        <v>335</v>
      </c>
      <c r="C71" t="e">
        <f t="shared" ca="1" si="9"/>
        <v>#VALUE!</v>
      </c>
      <c r="D71" t="e">
        <f t="shared" ca="1" si="13"/>
        <v>#VALUE!</v>
      </c>
      <c r="E71" t="e">
        <f t="shared" ca="1" si="10"/>
        <v>#VALUE!</v>
      </c>
      <c r="F71" t="e">
        <f t="shared" ca="1" si="11"/>
        <v>#VALUE!</v>
      </c>
      <c r="G71" t="e">
        <f t="shared" ca="1" si="12"/>
        <v>#VALUE!</v>
      </c>
      <c r="H71" t="e">
        <f ca="1">INDEX($F$4:$F$148,ROWS(F71:$F$148))</f>
        <v>#VALUE!</v>
      </c>
    </row>
    <row r="72" spans="2:8">
      <c r="B72">
        <v>340</v>
      </c>
      <c r="C72" t="e">
        <f t="shared" ca="1" si="9"/>
        <v>#VALUE!</v>
      </c>
      <c r="D72" t="e">
        <f t="shared" ca="1" si="13"/>
        <v>#VALUE!</v>
      </c>
      <c r="E72" t="e">
        <f t="shared" ca="1" si="10"/>
        <v>#VALUE!</v>
      </c>
      <c r="F72" t="e">
        <f t="shared" ca="1" si="11"/>
        <v>#VALUE!</v>
      </c>
      <c r="G72" t="e">
        <f t="shared" ca="1" si="12"/>
        <v>#VALUE!</v>
      </c>
      <c r="H72" t="e">
        <f ca="1">INDEX($F$4:$F$148,ROWS(F72:$F$148))</f>
        <v>#VALUE!</v>
      </c>
    </row>
    <row r="73" spans="2:8">
      <c r="B73">
        <v>345</v>
      </c>
      <c r="C73" t="e">
        <f t="shared" ca="1" si="9"/>
        <v>#VALUE!</v>
      </c>
      <c r="D73" t="e">
        <f t="shared" ca="1" si="13"/>
        <v>#VALUE!</v>
      </c>
      <c r="E73" t="e">
        <f t="shared" ca="1" si="10"/>
        <v>#VALUE!</v>
      </c>
      <c r="F73" t="e">
        <f t="shared" ca="1" si="11"/>
        <v>#VALUE!</v>
      </c>
      <c r="G73" t="e">
        <f t="shared" ca="1" si="12"/>
        <v>#VALUE!</v>
      </c>
      <c r="H73" t="e">
        <f ca="1">INDEX($F$4:$F$148,ROWS(F73:$F$148))</f>
        <v>#VALUE!</v>
      </c>
    </row>
    <row r="74" spans="2:8">
      <c r="B74">
        <v>350</v>
      </c>
      <c r="C74" t="e">
        <f t="shared" ca="1" si="9"/>
        <v>#VALUE!</v>
      </c>
      <c r="D74" t="e">
        <f t="shared" ca="1" si="13"/>
        <v>#VALUE!</v>
      </c>
      <c r="E74" t="e">
        <f t="shared" ca="1" si="10"/>
        <v>#VALUE!</v>
      </c>
      <c r="F74" t="e">
        <f t="shared" ca="1" si="11"/>
        <v>#VALUE!</v>
      </c>
      <c r="G74" t="e">
        <f t="shared" ca="1" si="12"/>
        <v>#VALUE!</v>
      </c>
      <c r="H74" t="e">
        <f ca="1">INDEX($F$4:$F$148,ROWS(F74:$F$148))</f>
        <v>#VALUE!</v>
      </c>
    </row>
    <row r="75" spans="2:8">
      <c r="B75">
        <v>355</v>
      </c>
      <c r="C75" t="e">
        <f t="shared" ca="1" si="9"/>
        <v>#VALUE!</v>
      </c>
      <c r="D75" t="e">
        <f t="shared" ca="1" si="13"/>
        <v>#VALUE!</v>
      </c>
      <c r="E75" t="e">
        <f t="shared" ca="1" si="10"/>
        <v>#VALUE!</v>
      </c>
      <c r="F75" t="e">
        <f t="shared" ca="1" si="11"/>
        <v>#VALUE!</v>
      </c>
      <c r="G75" t="e">
        <f t="shared" ca="1" si="12"/>
        <v>#VALUE!</v>
      </c>
      <c r="H75" t="e">
        <f ca="1">INDEX($F$4:$F$148,ROWS(F75:$F$148))</f>
        <v>#VALUE!</v>
      </c>
    </row>
    <row r="76" spans="2:8">
      <c r="B76">
        <v>360</v>
      </c>
      <c r="C76" t="e">
        <f t="shared" ca="1" si="9"/>
        <v>#VALUE!</v>
      </c>
      <c r="D76" t="e">
        <f t="shared" ca="1" si="13"/>
        <v>#VALUE!</v>
      </c>
      <c r="E76" t="e">
        <f t="shared" ca="1" si="10"/>
        <v>#VALUE!</v>
      </c>
      <c r="F76" t="e">
        <f t="shared" ca="1" si="11"/>
        <v>#VALUE!</v>
      </c>
      <c r="G76" t="e">
        <f t="shared" ca="1" si="12"/>
        <v>#VALUE!</v>
      </c>
      <c r="H76" t="e">
        <f ca="1">INDEX($F$4:$F$148,ROWS(F76:$F$148))</f>
        <v>#VALUE!</v>
      </c>
    </row>
    <row r="77" spans="2:8">
      <c r="B77">
        <v>365</v>
      </c>
      <c r="C77" t="e">
        <f ca="1">$M$9/12</f>
        <v>#VALUE!</v>
      </c>
      <c r="D77" t="e">
        <f t="shared" ca="1" si="13"/>
        <v>#VALUE!</v>
      </c>
      <c r="E77" t="e">
        <f t="shared" ca="1" si="10"/>
        <v>#VALUE!</v>
      </c>
      <c r="F77" t="e">
        <f t="shared" ca="1" si="11"/>
        <v>#VALUE!</v>
      </c>
      <c r="G77" t="e">
        <f t="shared" ca="1" si="12"/>
        <v>#VALUE!</v>
      </c>
      <c r="H77" t="e">
        <f ca="1">INDEX($F$4:$F$148,ROWS(F77:$F$148))</f>
        <v>#VALUE!</v>
      </c>
    </row>
    <row r="78" spans="2:8">
      <c r="B78">
        <v>370</v>
      </c>
      <c r="C78" t="e">
        <f t="shared" ref="C78:C88" ca="1" si="14">$M$9/12</f>
        <v>#VALUE!</v>
      </c>
      <c r="D78" t="e">
        <f t="shared" ca="1" si="13"/>
        <v>#VALUE!</v>
      </c>
      <c r="E78" t="e">
        <f t="shared" ca="1" si="10"/>
        <v>#VALUE!</v>
      </c>
      <c r="F78" t="e">
        <f t="shared" ca="1" si="11"/>
        <v>#VALUE!</v>
      </c>
      <c r="G78" t="e">
        <f t="shared" ca="1" si="12"/>
        <v>#VALUE!</v>
      </c>
      <c r="H78" t="e">
        <f ca="1">INDEX($F$4:$F$148,ROWS(F78:$F$148))</f>
        <v>#VALUE!</v>
      </c>
    </row>
    <row r="79" spans="2:8">
      <c r="B79">
        <v>375</v>
      </c>
      <c r="C79" t="e">
        <f t="shared" ca="1" si="14"/>
        <v>#VALUE!</v>
      </c>
      <c r="D79" t="e">
        <f t="shared" ca="1" si="13"/>
        <v>#VALUE!</v>
      </c>
      <c r="E79" t="e">
        <f t="shared" ca="1" si="10"/>
        <v>#VALUE!</v>
      </c>
      <c r="F79" t="e">
        <f t="shared" ca="1" si="11"/>
        <v>#VALUE!</v>
      </c>
      <c r="G79" t="e">
        <f t="shared" ca="1" si="12"/>
        <v>#VALUE!</v>
      </c>
      <c r="H79" t="e">
        <f ca="1">INDEX($F$4:$F$148,ROWS(F79:$F$148))</f>
        <v>#VALUE!</v>
      </c>
    </row>
    <row r="80" spans="2:8">
      <c r="B80">
        <v>380</v>
      </c>
      <c r="C80" t="e">
        <f t="shared" ca="1" si="14"/>
        <v>#VALUE!</v>
      </c>
      <c r="D80" t="e">
        <f t="shared" ca="1" si="13"/>
        <v>#VALUE!</v>
      </c>
      <c r="E80" t="e">
        <f t="shared" ca="1" si="10"/>
        <v>#VALUE!</v>
      </c>
      <c r="F80" t="e">
        <f t="shared" ca="1" si="11"/>
        <v>#VALUE!</v>
      </c>
      <c r="G80" t="e">
        <f t="shared" ca="1" si="12"/>
        <v>#VALUE!</v>
      </c>
      <c r="H80" t="e">
        <f ca="1">INDEX($F$4:$F$148,ROWS(F80:$F$148))</f>
        <v>#VALUE!</v>
      </c>
    </row>
    <row r="81" spans="2:8">
      <c r="B81">
        <v>385</v>
      </c>
      <c r="C81" t="e">
        <f t="shared" ca="1" si="14"/>
        <v>#VALUE!</v>
      </c>
      <c r="D81" t="e">
        <f t="shared" ca="1" si="13"/>
        <v>#VALUE!</v>
      </c>
      <c r="E81" t="e">
        <f t="shared" ca="1" si="10"/>
        <v>#VALUE!</v>
      </c>
      <c r="F81" t="e">
        <f t="shared" ca="1" si="11"/>
        <v>#VALUE!</v>
      </c>
      <c r="G81" t="e">
        <f t="shared" ca="1" si="12"/>
        <v>#VALUE!</v>
      </c>
      <c r="H81" t="e">
        <f ca="1">INDEX($F$4:$F$148,ROWS(F81:$F$148))</f>
        <v>#VALUE!</v>
      </c>
    </row>
    <row r="82" spans="2:8">
      <c r="B82">
        <v>390</v>
      </c>
      <c r="C82" t="e">
        <f t="shared" ca="1" si="14"/>
        <v>#VALUE!</v>
      </c>
      <c r="D82" t="e">
        <f t="shared" ca="1" si="13"/>
        <v>#VALUE!</v>
      </c>
      <c r="E82" t="e">
        <f t="shared" ca="1" si="10"/>
        <v>#VALUE!</v>
      </c>
      <c r="F82" t="e">
        <f t="shared" ca="1" si="11"/>
        <v>#VALUE!</v>
      </c>
      <c r="G82" t="e">
        <f t="shared" ca="1" si="12"/>
        <v>#VALUE!</v>
      </c>
      <c r="H82" t="e">
        <f ca="1">INDEX($F$4:$F$148,ROWS(F82:$F$148))</f>
        <v>#VALUE!</v>
      </c>
    </row>
    <row r="83" spans="2:8">
      <c r="B83">
        <v>395</v>
      </c>
      <c r="C83" t="e">
        <f t="shared" ca="1" si="14"/>
        <v>#VALUE!</v>
      </c>
      <c r="D83" t="e">
        <f t="shared" ca="1" si="13"/>
        <v>#VALUE!</v>
      </c>
      <c r="E83" t="e">
        <f t="shared" ca="1" si="10"/>
        <v>#VALUE!</v>
      </c>
      <c r="F83" t="e">
        <f t="shared" ca="1" si="11"/>
        <v>#VALUE!</v>
      </c>
      <c r="G83" t="e">
        <f t="shared" ca="1" si="12"/>
        <v>#VALUE!</v>
      </c>
      <c r="H83" t="e">
        <f ca="1">INDEX($F$4:$F$148,ROWS(F83:$F$148))</f>
        <v>#VALUE!</v>
      </c>
    </row>
    <row r="84" spans="2:8">
      <c r="B84">
        <v>400</v>
      </c>
      <c r="C84" t="e">
        <f t="shared" ca="1" si="14"/>
        <v>#VALUE!</v>
      </c>
      <c r="D84" t="e">
        <f t="shared" ca="1" si="13"/>
        <v>#VALUE!</v>
      </c>
      <c r="E84" t="e">
        <f t="shared" ca="1" si="10"/>
        <v>#VALUE!</v>
      </c>
      <c r="F84" t="e">
        <f t="shared" ca="1" si="11"/>
        <v>#VALUE!</v>
      </c>
      <c r="G84" t="e">
        <f t="shared" ca="1" si="12"/>
        <v>#VALUE!</v>
      </c>
      <c r="H84" t="e">
        <f ca="1">INDEX($F$4:$F$148,ROWS(F84:$F$148))</f>
        <v>#VALUE!</v>
      </c>
    </row>
    <row r="85" spans="2:8">
      <c r="B85">
        <v>405</v>
      </c>
      <c r="C85" t="e">
        <f t="shared" ca="1" si="14"/>
        <v>#VALUE!</v>
      </c>
      <c r="D85" t="e">
        <f t="shared" ca="1" si="13"/>
        <v>#VALUE!</v>
      </c>
      <c r="E85" t="e">
        <f t="shared" ca="1" si="10"/>
        <v>#VALUE!</v>
      </c>
      <c r="F85" t="e">
        <f t="shared" ca="1" si="11"/>
        <v>#VALUE!</v>
      </c>
      <c r="G85" t="e">
        <f t="shared" ca="1" si="12"/>
        <v>#VALUE!</v>
      </c>
      <c r="H85" t="e">
        <f ca="1">INDEX($F$4:$F$148,ROWS(F85:$F$148))</f>
        <v>#VALUE!</v>
      </c>
    </row>
    <row r="86" spans="2:8">
      <c r="B86">
        <v>410</v>
      </c>
      <c r="C86" t="e">
        <f t="shared" ca="1" si="14"/>
        <v>#VALUE!</v>
      </c>
      <c r="D86" t="e">
        <f t="shared" ca="1" si="13"/>
        <v>#VALUE!</v>
      </c>
      <c r="E86" t="e">
        <f t="shared" ca="1" si="10"/>
        <v>#VALUE!</v>
      </c>
      <c r="F86" t="e">
        <f t="shared" ca="1" si="11"/>
        <v>#VALUE!</v>
      </c>
      <c r="G86" t="e">
        <f t="shared" ca="1" si="12"/>
        <v>#VALUE!</v>
      </c>
      <c r="H86" t="e">
        <f ca="1">INDEX($F$4:$F$148,ROWS(F86:$F$148))</f>
        <v>#VALUE!</v>
      </c>
    </row>
    <row r="87" spans="2:8">
      <c r="B87">
        <v>415</v>
      </c>
      <c r="C87" t="e">
        <f t="shared" ca="1" si="14"/>
        <v>#VALUE!</v>
      </c>
      <c r="D87" t="e">
        <f t="shared" ca="1" si="13"/>
        <v>#VALUE!</v>
      </c>
      <c r="E87" t="e">
        <f t="shared" ca="1" si="10"/>
        <v>#VALUE!</v>
      </c>
      <c r="F87" t="e">
        <f t="shared" ca="1" si="11"/>
        <v>#VALUE!</v>
      </c>
      <c r="G87" t="e">
        <f t="shared" ca="1" si="12"/>
        <v>#VALUE!</v>
      </c>
      <c r="H87" t="e">
        <f ca="1">INDEX($F$4:$F$148,ROWS(F87:$F$148))</f>
        <v>#VALUE!</v>
      </c>
    </row>
    <row r="88" spans="2:8">
      <c r="B88">
        <v>420</v>
      </c>
      <c r="C88" t="e">
        <f t="shared" ca="1" si="14"/>
        <v>#VALUE!</v>
      </c>
      <c r="D88" t="e">
        <f t="shared" ca="1" si="13"/>
        <v>#VALUE!</v>
      </c>
      <c r="E88" t="e">
        <f t="shared" ca="1" si="10"/>
        <v>#VALUE!</v>
      </c>
      <c r="F88" t="e">
        <f t="shared" ca="1" si="11"/>
        <v>#VALUE!</v>
      </c>
      <c r="G88" t="e">
        <f t="shared" ca="1" si="12"/>
        <v>#VALUE!</v>
      </c>
      <c r="H88" t="e">
        <f ca="1">INDEX($F$4:$F$148,ROWS(F88:$F$148))</f>
        <v>#VALUE!</v>
      </c>
    </row>
    <row r="89" spans="2:8">
      <c r="B89">
        <v>425</v>
      </c>
      <c r="C89" t="e">
        <f ca="1">$M$10/12</f>
        <v>#VALUE!</v>
      </c>
      <c r="D89" t="e">
        <f t="shared" ca="1" si="13"/>
        <v>#VALUE!</v>
      </c>
      <c r="E89" t="e">
        <f t="shared" ca="1" si="10"/>
        <v>#VALUE!</v>
      </c>
      <c r="F89" t="e">
        <f t="shared" ca="1" si="11"/>
        <v>#VALUE!</v>
      </c>
      <c r="G89" t="e">
        <f t="shared" ca="1" si="12"/>
        <v>#VALUE!</v>
      </c>
      <c r="H89" t="e">
        <f ca="1">INDEX($F$4:$F$148,ROWS(F89:$F$148))</f>
        <v>#VALUE!</v>
      </c>
    </row>
    <row r="90" spans="2:8">
      <c r="B90">
        <v>430</v>
      </c>
      <c r="C90" t="e">
        <f t="shared" ref="C90:C100" ca="1" si="15">$M$10/12</f>
        <v>#VALUE!</v>
      </c>
      <c r="D90" t="e">
        <f t="shared" ca="1" si="13"/>
        <v>#VALUE!</v>
      </c>
      <c r="E90" t="e">
        <f t="shared" ca="1" si="10"/>
        <v>#VALUE!</v>
      </c>
      <c r="F90" t="e">
        <f t="shared" ca="1" si="11"/>
        <v>#VALUE!</v>
      </c>
      <c r="G90" t="e">
        <f t="shared" ca="1" si="12"/>
        <v>#VALUE!</v>
      </c>
      <c r="H90" t="e">
        <f ca="1">INDEX($F$4:$F$148,ROWS(F90:$F$148))</f>
        <v>#VALUE!</v>
      </c>
    </row>
    <row r="91" spans="2:8">
      <c r="B91">
        <v>435</v>
      </c>
      <c r="C91" t="e">
        <f t="shared" ca="1" si="15"/>
        <v>#VALUE!</v>
      </c>
      <c r="D91" t="e">
        <f t="shared" ca="1" si="13"/>
        <v>#VALUE!</v>
      </c>
      <c r="E91" t="e">
        <f t="shared" ca="1" si="10"/>
        <v>#VALUE!</v>
      </c>
      <c r="F91" t="e">
        <f t="shared" ca="1" si="11"/>
        <v>#VALUE!</v>
      </c>
      <c r="G91" t="e">
        <f t="shared" ca="1" si="12"/>
        <v>#VALUE!</v>
      </c>
      <c r="H91" t="e">
        <f ca="1">INDEX($F$4:$F$148,ROWS(F91:$F$148))</f>
        <v>#VALUE!</v>
      </c>
    </row>
    <row r="92" spans="2:8">
      <c r="B92">
        <v>440</v>
      </c>
      <c r="C92" t="e">
        <f t="shared" ca="1" si="15"/>
        <v>#VALUE!</v>
      </c>
      <c r="D92" t="e">
        <f t="shared" ca="1" si="13"/>
        <v>#VALUE!</v>
      </c>
      <c r="E92" t="e">
        <f t="shared" ca="1" si="10"/>
        <v>#VALUE!</v>
      </c>
      <c r="F92" t="e">
        <f t="shared" ca="1" si="11"/>
        <v>#VALUE!</v>
      </c>
      <c r="G92" t="e">
        <f t="shared" ca="1" si="12"/>
        <v>#VALUE!</v>
      </c>
      <c r="H92" t="e">
        <f ca="1">INDEX($F$4:$F$148,ROWS(F92:$F$148))</f>
        <v>#VALUE!</v>
      </c>
    </row>
    <row r="93" spans="2:8">
      <c r="B93">
        <v>445</v>
      </c>
      <c r="C93" t="e">
        <f t="shared" ca="1" si="15"/>
        <v>#VALUE!</v>
      </c>
      <c r="D93" t="e">
        <f t="shared" ca="1" si="13"/>
        <v>#VALUE!</v>
      </c>
      <c r="E93" t="e">
        <f t="shared" ca="1" si="10"/>
        <v>#VALUE!</v>
      </c>
      <c r="F93" t="e">
        <f t="shared" ca="1" si="11"/>
        <v>#VALUE!</v>
      </c>
      <c r="G93" t="e">
        <f t="shared" ca="1" si="12"/>
        <v>#VALUE!</v>
      </c>
      <c r="H93" t="e">
        <f ca="1">INDEX($F$4:$F$148,ROWS(F93:$F$148))</f>
        <v>#VALUE!</v>
      </c>
    </row>
    <row r="94" spans="2:8">
      <c r="B94">
        <v>450</v>
      </c>
      <c r="C94" t="e">
        <f t="shared" ca="1" si="15"/>
        <v>#VALUE!</v>
      </c>
      <c r="D94" t="e">
        <f t="shared" ca="1" si="13"/>
        <v>#VALUE!</v>
      </c>
      <c r="E94" t="e">
        <f t="shared" ca="1" si="10"/>
        <v>#VALUE!</v>
      </c>
      <c r="F94" t="e">
        <f t="shared" ca="1" si="11"/>
        <v>#VALUE!</v>
      </c>
      <c r="G94" t="e">
        <f t="shared" ca="1" si="12"/>
        <v>#VALUE!</v>
      </c>
      <c r="H94" t="e">
        <f ca="1">INDEX($F$4:$F$148,ROWS(F94:$F$148))</f>
        <v>#VALUE!</v>
      </c>
    </row>
    <row r="95" spans="2:8">
      <c r="B95">
        <v>455</v>
      </c>
      <c r="C95" t="e">
        <f t="shared" ca="1" si="15"/>
        <v>#VALUE!</v>
      </c>
      <c r="D95" t="e">
        <f t="shared" ca="1" si="13"/>
        <v>#VALUE!</v>
      </c>
      <c r="E95" t="e">
        <f t="shared" ca="1" si="10"/>
        <v>#VALUE!</v>
      </c>
      <c r="F95" t="e">
        <f t="shared" ca="1" si="11"/>
        <v>#VALUE!</v>
      </c>
      <c r="G95" t="e">
        <f t="shared" ca="1" si="12"/>
        <v>#VALUE!</v>
      </c>
      <c r="H95" t="e">
        <f ca="1">INDEX($F$4:$F$148,ROWS(F95:$F$148))</f>
        <v>#VALUE!</v>
      </c>
    </row>
    <row r="96" spans="2:8">
      <c r="B96">
        <v>460</v>
      </c>
      <c r="C96" t="e">
        <f t="shared" ca="1" si="15"/>
        <v>#VALUE!</v>
      </c>
      <c r="D96" t="e">
        <f t="shared" ca="1" si="13"/>
        <v>#VALUE!</v>
      </c>
      <c r="E96" t="e">
        <f t="shared" ca="1" si="10"/>
        <v>#VALUE!</v>
      </c>
      <c r="F96" t="e">
        <f t="shared" ca="1" si="11"/>
        <v>#VALUE!</v>
      </c>
      <c r="G96" t="e">
        <f t="shared" ca="1" si="12"/>
        <v>#VALUE!</v>
      </c>
      <c r="H96" t="e">
        <f ca="1">INDEX($F$4:$F$148,ROWS(F96:$F$148))</f>
        <v>#VALUE!</v>
      </c>
    </row>
    <row r="97" spans="2:8">
      <c r="B97">
        <v>465</v>
      </c>
      <c r="C97" t="e">
        <f t="shared" ca="1" si="15"/>
        <v>#VALUE!</v>
      </c>
      <c r="D97" t="e">
        <f t="shared" ca="1" si="13"/>
        <v>#VALUE!</v>
      </c>
      <c r="E97" t="e">
        <f t="shared" ca="1" si="10"/>
        <v>#VALUE!</v>
      </c>
      <c r="F97" t="e">
        <f t="shared" ca="1" si="11"/>
        <v>#VALUE!</v>
      </c>
      <c r="G97" t="e">
        <f t="shared" ca="1" si="12"/>
        <v>#VALUE!</v>
      </c>
      <c r="H97" t="e">
        <f ca="1">INDEX($F$4:$F$148,ROWS(F97:$F$148))</f>
        <v>#VALUE!</v>
      </c>
    </row>
    <row r="98" spans="2:8">
      <c r="B98">
        <v>470</v>
      </c>
      <c r="C98" t="e">
        <f t="shared" ca="1" si="15"/>
        <v>#VALUE!</v>
      </c>
      <c r="D98" t="e">
        <f t="shared" ca="1" si="13"/>
        <v>#VALUE!</v>
      </c>
      <c r="E98" t="e">
        <f t="shared" ca="1" si="10"/>
        <v>#VALUE!</v>
      </c>
      <c r="F98" t="e">
        <f t="shared" ca="1" si="11"/>
        <v>#VALUE!</v>
      </c>
      <c r="G98" t="e">
        <f t="shared" ca="1" si="12"/>
        <v>#VALUE!</v>
      </c>
      <c r="H98" t="e">
        <f ca="1">INDEX($F$4:$F$148,ROWS(F98:$F$148))</f>
        <v>#VALUE!</v>
      </c>
    </row>
    <row r="99" spans="2:8">
      <c r="B99">
        <v>475</v>
      </c>
      <c r="C99" t="e">
        <f t="shared" ca="1" si="15"/>
        <v>#VALUE!</v>
      </c>
      <c r="D99" t="e">
        <f t="shared" ca="1" si="13"/>
        <v>#VALUE!</v>
      </c>
      <c r="E99" t="e">
        <f t="shared" ca="1" si="10"/>
        <v>#VALUE!</v>
      </c>
      <c r="F99" t="e">
        <f t="shared" ca="1" si="11"/>
        <v>#VALUE!</v>
      </c>
      <c r="G99" t="e">
        <f t="shared" ca="1" si="12"/>
        <v>#VALUE!</v>
      </c>
      <c r="H99" t="e">
        <f ca="1">INDEX($F$4:$F$148,ROWS(F99:$F$148))</f>
        <v>#VALUE!</v>
      </c>
    </row>
    <row r="100" spans="2:8">
      <c r="B100">
        <v>480</v>
      </c>
      <c r="C100" t="e">
        <f t="shared" ca="1" si="15"/>
        <v>#VALUE!</v>
      </c>
      <c r="D100" t="e">
        <f t="shared" ca="1" si="13"/>
        <v>#VALUE!</v>
      </c>
      <c r="E100" t="e">
        <f t="shared" ca="1" si="10"/>
        <v>#VALUE!</v>
      </c>
      <c r="F100" t="e">
        <f t="shared" ca="1" si="11"/>
        <v>#VALUE!</v>
      </c>
      <c r="G100" t="e">
        <f t="shared" ca="1" si="12"/>
        <v>#VALUE!</v>
      </c>
      <c r="H100" t="e">
        <f ca="1">INDEX($F$4:$F$148,ROWS(F100:$F$148))</f>
        <v>#VALUE!</v>
      </c>
    </row>
    <row r="101" spans="2:8">
      <c r="B101">
        <v>485</v>
      </c>
      <c r="C101" t="e">
        <f ca="1">$M$11/12</f>
        <v>#VALUE!</v>
      </c>
      <c r="D101" t="e">
        <f t="shared" ca="1" si="13"/>
        <v>#VALUE!</v>
      </c>
      <c r="E101" t="e">
        <f t="shared" ca="1" si="10"/>
        <v>#VALUE!</v>
      </c>
      <c r="F101" t="e">
        <f t="shared" ca="1" si="11"/>
        <v>#VALUE!</v>
      </c>
      <c r="G101" t="e">
        <f t="shared" ca="1" si="12"/>
        <v>#VALUE!</v>
      </c>
      <c r="H101" t="e">
        <f ca="1">INDEX($F$4:$F$148,ROWS(F101:$F$148))</f>
        <v>#VALUE!</v>
      </c>
    </row>
    <row r="102" spans="2:8">
      <c r="B102">
        <v>490</v>
      </c>
      <c r="C102" t="e">
        <f t="shared" ref="C102:C112" ca="1" si="16">$M$11/12</f>
        <v>#VALUE!</v>
      </c>
      <c r="D102" t="e">
        <f t="shared" ca="1" si="13"/>
        <v>#VALUE!</v>
      </c>
      <c r="E102" t="e">
        <f t="shared" ca="1" si="10"/>
        <v>#VALUE!</v>
      </c>
      <c r="F102" t="e">
        <f t="shared" ca="1" si="11"/>
        <v>#VALUE!</v>
      </c>
      <c r="G102" t="e">
        <f t="shared" ca="1" si="12"/>
        <v>#VALUE!</v>
      </c>
      <c r="H102" t="e">
        <f ca="1">INDEX($F$4:$F$148,ROWS(F102:$F$148))</f>
        <v>#VALUE!</v>
      </c>
    </row>
    <row r="103" spans="2:8">
      <c r="B103">
        <v>495</v>
      </c>
      <c r="C103" t="e">
        <f t="shared" ca="1" si="16"/>
        <v>#VALUE!</v>
      </c>
      <c r="D103" t="e">
        <f t="shared" ca="1" si="13"/>
        <v>#VALUE!</v>
      </c>
      <c r="E103" t="e">
        <f t="shared" ca="1" si="10"/>
        <v>#VALUE!</v>
      </c>
      <c r="F103" t="e">
        <f t="shared" ca="1" si="11"/>
        <v>#VALUE!</v>
      </c>
      <c r="G103" t="e">
        <f t="shared" ca="1" si="12"/>
        <v>#VALUE!</v>
      </c>
      <c r="H103" t="e">
        <f ca="1">INDEX($F$4:$F$148,ROWS(F103:$F$148))</f>
        <v>#VALUE!</v>
      </c>
    </row>
    <row r="104" spans="2:8">
      <c r="B104">
        <v>500</v>
      </c>
      <c r="C104" t="e">
        <f t="shared" ca="1" si="16"/>
        <v>#VALUE!</v>
      </c>
      <c r="D104" t="e">
        <f t="shared" ca="1" si="13"/>
        <v>#VALUE!</v>
      </c>
      <c r="E104" t="e">
        <f t="shared" ca="1" si="10"/>
        <v>#VALUE!</v>
      </c>
      <c r="F104" t="e">
        <f t="shared" ca="1" si="11"/>
        <v>#VALUE!</v>
      </c>
      <c r="G104" t="e">
        <f t="shared" ca="1" si="12"/>
        <v>#VALUE!</v>
      </c>
      <c r="H104" t="e">
        <f ca="1">INDEX($F$4:$F$148,ROWS(F104:$F$148))</f>
        <v>#VALUE!</v>
      </c>
    </row>
    <row r="105" spans="2:8">
      <c r="B105">
        <v>505</v>
      </c>
      <c r="C105" t="e">
        <f t="shared" ca="1" si="16"/>
        <v>#VALUE!</v>
      </c>
      <c r="D105" t="e">
        <f t="shared" ca="1" si="13"/>
        <v>#VALUE!</v>
      </c>
      <c r="E105" t="e">
        <f t="shared" ca="1" si="10"/>
        <v>#VALUE!</v>
      </c>
      <c r="F105" t="e">
        <f t="shared" ca="1" si="11"/>
        <v>#VALUE!</v>
      </c>
      <c r="G105" t="e">
        <f t="shared" ca="1" si="12"/>
        <v>#VALUE!</v>
      </c>
      <c r="H105" t="e">
        <f ca="1">INDEX($F$4:$F$148,ROWS(F105:$F$148))</f>
        <v>#VALUE!</v>
      </c>
    </row>
    <row r="106" spans="2:8">
      <c r="B106">
        <v>510</v>
      </c>
      <c r="C106" t="e">
        <f t="shared" ca="1" si="16"/>
        <v>#VALUE!</v>
      </c>
      <c r="D106" t="e">
        <f t="shared" ca="1" si="13"/>
        <v>#VALUE!</v>
      </c>
      <c r="E106" t="e">
        <f t="shared" ca="1" si="10"/>
        <v>#VALUE!</v>
      </c>
      <c r="F106" t="e">
        <f t="shared" ca="1" si="11"/>
        <v>#VALUE!</v>
      </c>
      <c r="G106" t="e">
        <f t="shared" ca="1" si="12"/>
        <v>#VALUE!</v>
      </c>
      <c r="H106" t="e">
        <f ca="1">INDEX($F$4:$F$148,ROWS(F106:$F$148))</f>
        <v>#VALUE!</v>
      </c>
    </row>
    <row r="107" spans="2:8">
      <c r="B107">
        <v>515</v>
      </c>
      <c r="C107" t="e">
        <f t="shared" ca="1" si="16"/>
        <v>#VALUE!</v>
      </c>
      <c r="D107" t="e">
        <f t="shared" ca="1" si="13"/>
        <v>#VALUE!</v>
      </c>
      <c r="E107" t="e">
        <f t="shared" ca="1" si="10"/>
        <v>#VALUE!</v>
      </c>
      <c r="F107" t="e">
        <f t="shared" ca="1" si="11"/>
        <v>#VALUE!</v>
      </c>
      <c r="G107" t="e">
        <f t="shared" ca="1" si="12"/>
        <v>#VALUE!</v>
      </c>
      <c r="H107" t="e">
        <f ca="1">INDEX($F$4:$F$148,ROWS(F107:$F$148))</f>
        <v>#VALUE!</v>
      </c>
    </row>
    <row r="108" spans="2:8">
      <c r="B108">
        <v>520</v>
      </c>
      <c r="C108" t="e">
        <f t="shared" ca="1" si="16"/>
        <v>#VALUE!</v>
      </c>
      <c r="D108" t="e">
        <f t="shared" ca="1" si="13"/>
        <v>#VALUE!</v>
      </c>
      <c r="E108" t="e">
        <f t="shared" ca="1" si="10"/>
        <v>#VALUE!</v>
      </c>
      <c r="F108" t="e">
        <f t="shared" ca="1" si="11"/>
        <v>#VALUE!</v>
      </c>
      <c r="G108" t="e">
        <f t="shared" ca="1" si="12"/>
        <v>#VALUE!</v>
      </c>
      <c r="H108" t="e">
        <f ca="1">INDEX($F$4:$F$148,ROWS(F108:$F$148))</f>
        <v>#VALUE!</v>
      </c>
    </row>
    <row r="109" spans="2:8">
      <c r="B109">
        <v>525</v>
      </c>
      <c r="C109" t="e">
        <f t="shared" ca="1" si="16"/>
        <v>#VALUE!</v>
      </c>
      <c r="D109" t="e">
        <f t="shared" ca="1" si="13"/>
        <v>#VALUE!</v>
      </c>
      <c r="E109" t="e">
        <f t="shared" ca="1" si="10"/>
        <v>#VALUE!</v>
      </c>
      <c r="F109" t="e">
        <f t="shared" ca="1" si="11"/>
        <v>#VALUE!</v>
      </c>
      <c r="G109" t="e">
        <f t="shared" ca="1" si="12"/>
        <v>#VALUE!</v>
      </c>
      <c r="H109" t="e">
        <f ca="1">INDEX($F$4:$F$148,ROWS(F109:$F$148))</f>
        <v>#VALUE!</v>
      </c>
    </row>
    <row r="110" spans="2:8">
      <c r="B110">
        <v>530</v>
      </c>
      <c r="C110" t="e">
        <f t="shared" ca="1" si="16"/>
        <v>#VALUE!</v>
      </c>
      <c r="D110" t="e">
        <f t="shared" ca="1" si="13"/>
        <v>#VALUE!</v>
      </c>
      <c r="E110" t="e">
        <f t="shared" ca="1" si="10"/>
        <v>#VALUE!</v>
      </c>
      <c r="F110" t="e">
        <f t="shared" ca="1" si="11"/>
        <v>#VALUE!</v>
      </c>
      <c r="G110" t="e">
        <f t="shared" ca="1" si="12"/>
        <v>#VALUE!</v>
      </c>
      <c r="H110" t="e">
        <f ca="1">INDEX($F$4:$F$148,ROWS(F110:$F$148))</f>
        <v>#VALUE!</v>
      </c>
    </row>
    <row r="111" spans="2:8">
      <c r="B111">
        <v>535</v>
      </c>
      <c r="C111" t="e">
        <f t="shared" ca="1" si="16"/>
        <v>#VALUE!</v>
      </c>
      <c r="D111" t="e">
        <f t="shared" ca="1" si="13"/>
        <v>#VALUE!</v>
      </c>
      <c r="E111" t="e">
        <f t="shared" ca="1" si="10"/>
        <v>#VALUE!</v>
      </c>
      <c r="F111" t="e">
        <f t="shared" ca="1" si="11"/>
        <v>#VALUE!</v>
      </c>
      <c r="G111" t="e">
        <f t="shared" ca="1" si="12"/>
        <v>#VALUE!</v>
      </c>
      <c r="H111" t="e">
        <f ca="1">INDEX($F$4:$F$148,ROWS(F111:$F$148))</f>
        <v>#VALUE!</v>
      </c>
    </row>
    <row r="112" spans="2:8">
      <c r="B112">
        <v>540</v>
      </c>
      <c r="C112" t="e">
        <f t="shared" ca="1" si="16"/>
        <v>#VALUE!</v>
      </c>
      <c r="D112" t="e">
        <f t="shared" ca="1" si="13"/>
        <v>#VALUE!</v>
      </c>
      <c r="E112" t="e">
        <f t="shared" ca="1" si="10"/>
        <v>#VALUE!</v>
      </c>
      <c r="F112" t="e">
        <f t="shared" ca="1" si="11"/>
        <v>#VALUE!</v>
      </c>
      <c r="G112" t="e">
        <f t="shared" ca="1" si="12"/>
        <v>#VALUE!</v>
      </c>
      <c r="H112" t="e">
        <f ca="1">INDEX($F$4:$F$148,ROWS(F112:$F$148))</f>
        <v>#VALUE!</v>
      </c>
    </row>
    <row r="113" spans="2:8">
      <c r="B113">
        <v>545</v>
      </c>
      <c r="C113" t="e">
        <f ca="1">$M$12/12</f>
        <v>#VALUE!</v>
      </c>
      <c r="D113" t="e">
        <f t="shared" ca="1" si="13"/>
        <v>#VALUE!</v>
      </c>
      <c r="E113" t="e">
        <f t="shared" ca="1" si="10"/>
        <v>#VALUE!</v>
      </c>
      <c r="F113" t="e">
        <f t="shared" ca="1" si="11"/>
        <v>#VALUE!</v>
      </c>
      <c r="G113" t="e">
        <f t="shared" ca="1" si="12"/>
        <v>#VALUE!</v>
      </c>
      <c r="H113" t="e">
        <f ca="1">INDEX($F$4:$F$148,ROWS(F113:$F$148))</f>
        <v>#VALUE!</v>
      </c>
    </row>
    <row r="114" spans="2:8">
      <c r="B114">
        <v>550</v>
      </c>
      <c r="C114" t="e">
        <f t="shared" ref="C114:C124" ca="1" si="17">$M$12/12</f>
        <v>#VALUE!</v>
      </c>
      <c r="D114" t="e">
        <f t="shared" ca="1" si="13"/>
        <v>#VALUE!</v>
      </c>
      <c r="E114" t="e">
        <f t="shared" ca="1" si="10"/>
        <v>#VALUE!</v>
      </c>
      <c r="F114" t="e">
        <f t="shared" ca="1" si="11"/>
        <v>#VALUE!</v>
      </c>
      <c r="G114" t="e">
        <f t="shared" ca="1" si="12"/>
        <v>#VALUE!</v>
      </c>
      <c r="H114" t="e">
        <f ca="1">INDEX($F$4:$F$148,ROWS(F114:$F$148))</f>
        <v>#VALUE!</v>
      </c>
    </row>
    <row r="115" spans="2:8">
      <c r="B115">
        <v>555</v>
      </c>
      <c r="C115" t="e">
        <f t="shared" ca="1" si="17"/>
        <v>#VALUE!</v>
      </c>
      <c r="D115" t="e">
        <f t="shared" ca="1" si="13"/>
        <v>#VALUE!</v>
      </c>
      <c r="E115" t="e">
        <f t="shared" ca="1" si="10"/>
        <v>#VALUE!</v>
      </c>
      <c r="F115" t="e">
        <f t="shared" ca="1" si="11"/>
        <v>#VALUE!</v>
      </c>
      <c r="G115" t="e">
        <f t="shared" ca="1" si="12"/>
        <v>#VALUE!</v>
      </c>
      <c r="H115" t="e">
        <f ca="1">INDEX($F$4:$F$148,ROWS(F115:$F$148))</f>
        <v>#VALUE!</v>
      </c>
    </row>
    <row r="116" spans="2:8">
      <c r="B116">
        <v>560</v>
      </c>
      <c r="C116" t="e">
        <f t="shared" ca="1" si="17"/>
        <v>#VALUE!</v>
      </c>
      <c r="D116" t="e">
        <f t="shared" ca="1" si="13"/>
        <v>#VALUE!</v>
      </c>
      <c r="E116" t="e">
        <f t="shared" ca="1" si="10"/>
        <v>#VALUE!</v>
      </c>
      <c r="F116" t="e">
        <f t="shared" ca="1" si="11"/>
        <v>#VALUE!</v>
      </c>
      <c r="G116" t="e">
        <f t="shared" ca="1" si="12"/>
        <v>#VALUE!</v>
      </c>
      <c r="H116" t="e">
        <f ca="1">INDEX($F$4:$F$148,ROWS(F116:$F$148))</f>
        <v>#VALUE!</v>
      </c>
    </row>
    <row r="117" spans="2:8">
      <c r="B117">
        <v>565</v>
      </c>
      <c r="C117" t="e">
        <f t="shared" ca="1" si="17"/>
        <v>#VALUE!</v>
      </c>
      <c r="D117" t="e">
        <f t="shared" ca="1" si="13"/>
        <v>#VALUE!</v>
      </c>
      <c r="E117" t="e">
        <f t="shared" ca="1" si="10"/>
        <v>#VALUE!</v>
      </c>
      <c r="F117" t="e">
        <f t="shared" ca="1" si="11"/>
        <v>#VALUE!</v>
      </c>
      <c r="G117" t="e">
        <f t="shared" ca="1" si="12"/>
        <v>#VALUE!</v>
      </c>
      <c r="H117" t="e">
        <f ca="1">INDEX($F$4:$F$148,ROWS(F117:$F$148))</f>
        <v>#VALUE!</v>
      </c>
    </row>
    <row r="118" spans="2:8">
      <c r="B118">
        <v>570</v>
      </c>
      <c r="C118" t="e">
        <f t="shared" ca="1" si="17"/>
        <v>#VALUE!</v>
      </c>
      <c r="D118" t="e">
        <f t="shared" ca="1" si="13"/>
        <v>#VALUE!</v>
      </c>
      <c r="E118" t="e">
        <f t="shared" ca="1" si="10"/>
        <v>#VALUE!</v>
      </c>
      <c r="F118" t="e">
        <f t="shared" ca="1" si="11"/>
        <v>#VALUE!</v>
      </c>
      <c r="G118" t="e">
        <f t="shared" ca="1" si="12"/>
        <v>#VALUE!</v>
      </c>
      <c r="H118" t="e">
        <f ca="1">INDEX($F$4:$F$148,ROWS(F118:$F$148))</f>
        <v>#VALUE!</v>
      </c>
    </row>
    <row r="119" spans="2:8">
      <c r="B119">
        <v>575</v>
      </c>
      <c r="C119" t="e">
        <f t="shared" ca="1" si="17"/>
        <v>#VALUE!</v>
      </c>
      <c r="D119" t="e">
        <f t="shared" ca="1" si="13"/>
        <v>#VALUE!</v>
      </c>
      <c r="E119" t="e">
        <f t="shared" ca="1" si="10"/>
        <v>#VALUE!</v>
      </c>
      <c r="F119" t="e">
        <f t="shared" ca="1" si="11"/>
        <v>#VALUE!</v>
      </c>
      <c r="G119" t="e">
        <f t="shared" ca="1" si="12"/>
        <v>#VALUE!</v>
      </c>
      <c r="H119" t="e">
        <f ca="1">INDEX($F$4:$F$148,ROWS(F119:$F$148))</f>
        <v>#VALUE!</v>
      </c>
    </row>
    <row r="120" spans="2:8">
      <c r="B120">
        <v>580</v>
      </c>
      <c r="C120" t="e">
        <f t="shared" ca="1" si="17"/>
        <v>#VALUE!</v>
      </c>
      <c r="D120" t="e">
        <f t="shared" ca="1" si="13"/>
        <v>#VALUE!</v>
      </c>
      <c r="E120" t="e">
        <f t="shared" ca="1" si="10"/>
        <v>#VALUE!</v>
      </c>
      <c r="F120" t="e">
        <f t="shared" ca="1" si="11"/>
        <v>#VALUE!</v>
      </c>
      <c r="G120" t="e">
        <f t="shared" ca="1" si="12"/>
        <v>#VALUE!</v>
      </c>
      <c r="H120" t="e">
        <f ca="1">INDEX($F$4:$F$148,ROWS(F120:$F$148))</f>
        <v>#VALUE!</v>
      </c>
    </row>
    <row r="121" spans="2:8">
      <c r="B121">
        <v>585</v>
      </c>
      <c r="C121" t="e">
        <f t="shared" ca="1" si="17"/>
        <v>#VALUE!</v>
      </c>
      <c r="D121" t="e">
        <f t="shared" ca="1" si="13"/>
        <v>#VALUE!</v>
      </c>
      <c r="E121" t="e">
        <f t="shared" ca="1" si="10"/>
        <v>#VALUE!</v>
      </c>
      <c r="F121" t="e">
        <f t="shared" ca="1" si="11"/>
        <v>#VALUE!</v>
      </c>
      <c r="G121" t="e">
        <f t="shared" ca="1" si="12"/>
        <v>#VALUE!</v>
      </c>
      <c r="H121" t="e">
        <f ca="1">INDEX($F$4:$F$148,ROWS(F121:$F$148))</f>
        <v>#VALUE!</v>
      </c>
    </row>
    <row r="122" spans="2:8">
      <c r="B122">
        <v>590</v>
      </c>
      <c r="C122" t="e">
        <f t="shared" ca="1" si="17"/>
        <v>#VALUE!</v>
      </c>
      <c r="D122" t="e">
        <f t="shared" ca="1" si="13"/>
        <v>#VALUE!</v>
      </c>
      <c r="E122" t="e">
        <f t="shared" ca="1" si="10"/>
        <v>#VALUE!</v>
      </c>
      <c r="F122" t="e">
        <f t="shared" ca="1" si="11"/>
        <v>#VALUE!</v>
      </c>
      <c r="G122" t="e">
        <f t="shared" ca="1" si="12"/>
        <v>#VALUE!</v>
      </c>
      <c r="H122" t="e">
        <f ca="1">INDEX($F$4:$F$148,ROWS(F122:$F$148))</f>
        <v>#VALUE!</v>
      </c>
    </row>
    <row r="123" spans="2:8">
      <c r="B123">
        <v>595</v>
      </c>
      <c r="C123" t="e">
        <f t="shared" ca="1" si="17"/>
        <v>#VALUE!</v>
      </c>
      <c r="D123" t="e">
        <f t="shared" ca="1" si="13"/>
        <v>#VALUE!</v>
      </c>
      <c r="E123" t="e">
        <f t="shared" ca="1" si="10"/>
        <v>#VALUE!</v>
      </c>
      <c r="F123" t="e">
        <f t="shared" ca="1" si="11"/>
        <v>#VALUE!</v>
      </c>
      <c r="G123" t="e">
        <f t="shared" ca="1" si="12"/>
        <v>#VALUE!</v>
      </c>
      <c r="H123" t="e">
        <f ca="1">INDEX($F$4:$F$148,ROWS(F123:$F$148))</f>
        <v>#VALUE!</v>
      </c>
    </row>
    <row r="124" spans="2:8">
      <c r="B124">
        <v>600</v>
      </c>
      <c r="C124" t="e">
        <f t="shared" ca="1" si="17"/>
        <v>#VALUE!</v>
      </c>
      <c r="D124" t="e">
        <f t="shared" ca="1" si="13"/>
        <v>#VALUE!</v>
      </c>
      <c r="E124" t="e">
        <f t="shared" ca="1" si="10"/>
        <v>#VALUE!</v>
      </c>
      <c r="F124" t="e">
        <f t="shared" ca="1" si="11"/>
        <v>#VALUE!</v>
      </c>
      <c r="G124" t="e">
        <f t="shared" ca="1" si="12"/>
        <v>#VALUE!</v>
      </c>
      <c r="H124" t="e">
        <f ca="1">INDEX($F$4:$F$148,ROWS(F124:$F$148))</f>
        <v>#VALUE!</v>
      </c>
    </row>
    <row r="125" spans="2:8">
      <c r="B125">
        <v>605</v>
      </c>
      <c r="C125" t="e">
        <f ca="1">$M$13/12</f>
        <v>#VALUE!</v>
      </c>
      <c r="D125" t="e">
        <f t="shared" ca="1" si="13"/>
        <v>#VALUE!</v>
      </c>
      <c r="E125" t="e">
        <f t="shared" ca="1" si="10"/>
        <v>#VALUE!</v>
      </c>
      <c r="F125" t="e">
        <f t="shared" ca="1" si="11"/>
        <v>#VALUE!</v>
      </c>
      <c r="G125" t="e">
        <f t="shared" ca="1" si="12"/>
        <v>#VALUE!</v>
      </c>
      <c r="H125" t="e">
        <f ca="1">INDEX($F$4:$F$148,ROWS(F125:$F$148))</f>
        <v>#VALUE!</v>
      </c>
    </row>
    <row r="126" spans="2:8">
      <c r="B126">
        <v>610</v>
      </c>
      <c r="C126" t="e">
        <f t="shared" ref="C126:C136" ca="1" si="18">$M$13/12</f>
        <v>#VALUE!</v>
      </c>
      <c r="D126" t="e">
        <f t="shared" ca="1" si="13"/>
        <v>#VALUE!</v>
      </c>
      <c r="E126" t="e">
        <f t="shared" ca="1" si="10"/>
        <v>#VALUE!</v>
      </c>
      <c r="F126" t="e">
        <f t="shared" ca="1" si="11"/>
        <v>#VALUE!</v>
      </c>
      <c r="G126" t="e">
        <f t="shared" ca="1" si="12"/>
        <v>#VALUE!</v>
      </c>
      <c r="H126" t="e">
        <f ca="1">INDEX($F$4:$F$148,ROWS(F126:$F$148))</f>
        <v>#VALUE!</v>
      </c>
    </row>
    <row r="127" spans="2:8">
      <c r="B127">
        <v>615</v>
      </c>
      <c r="C127" t="e">
        <f t="shared" ca="1" si="18"/>
        <v>#VALUE!</v>
      </c>
      <c r="D127" t="e">
        <f t="shared" ca="1" si="13"/>
        <v>#VALUE!</v>
      </c>
      <c r="E127" t="e">
        <f t="shared" ca="1" si="10"/>
        <v>#VALUE!</v>
      </c>
      <c r="F127" t="e">
        <f t="shared" ca="1" si="11"/>
        <v>#VALUE!</v>
      </c>
      <c r="G127" t="e">
        <f t="shared" ca="1" si="12"/>
        <v>#VALUE!</v>
      </c>
      <c r="H127" t="e">
        <f ca="1">INDEX($F$4:$F$148,ROWS(F127:$F$148))</f>
        <v>#VALUE!</v>
      </c>
    </row>
    <row r="128" spans="2:8">
      <c r="B128">
        <v>620</v>
      </c>
      <c r="C128" t="e">
        <f t="shared" ca="1" si="18"/>
        <v>#VALUE!</v>
      </c>
      <c r="D128" t="e">
        <f t="shared" ca="1" si="13"/>
        <v>#VALUE!</v>
      </c>
      <c r="E128" t="e">
        <f t="shared" ca="1" si="10"/>
        <v>#VALUE!</v>
      </c>
      <c r="F128" t="e">
        <f t="shared" ca="1" si="11"/>
        <v>#VALUE!</v>
      </c>
      <c r="G128" t="e">
        <f t="shared" ca="1" si="12"/>
        <v>#VALUE!</v>
      </c>
      <c r="H128" t="e">
        <f ca="1">INDEX($F$4:$F$148,ROWS(F128:$F$148))</f>
        <v>#VALUE!</v>
      </c>
    </row>
    <row r="129" spans="2:8">
      <c r="B129">
        <v>625</v>
      </c>
      <c r="C129" t="e">
        <f t="shared" ca="1" si="18"/>
        <v>#VALUE!</v>
      </c>
      <c r="D129" t="e">
        <f t="shared" ca="1" si="13"/>
        <v>#VALUE!</v>
      </c>
      <c r="E129" t="e">
        <f t="shared" ca="1" si="10"/>
        <v>#VALUE!</v>
      </c>
      <c r="F129" t="e">
        <f t="shared" ca="1" si="11"/>
        <v>#VALUE!</v>
      </c>
      <c r="G129" t="e">
        <f t="shared" ca="1" si="12"/>
        <v>#VALUE!</v>
      </c>
      <c r="H129" t="e">
        <f ca="1">INDEX($F$4:$F$148,ROWS(F129:$F$148))</f>
        <v>#VALUE!</v>
      </c>
    </row>
    <row r="130" spans="2:8">
      <c r="B130">
        <v>630</v>
      </c>
      <c r="C130" t="e">
        <f t="shared" ca="1" si="18"/>
        <v>#VALUE!</v>
      </c>
      <c r="D130" t="e">
        <f t="shared" ca="1" si="13"/>
        <v>#VALUE!</v>
      </c>
      <c r="E130" t="e">
        <f t="shared" ca="1" si="10"/>
        <v>#VALUE!</v>
      </c>
      <c r="F130" t="e">
        <f t="shared" ca="1" si="11"/>
        <v>#VALUE!</v>
      </c>
      <c r="G130" t="e">
        <f t="shared" ca="1" si="12"/>
        <v>#VALUE!</v>
      </c>
      <c r="H130" t="e">
        <f ca="1">INDEX($F$4:$F$148,ROWS(F130:$F$148))</f>
        <v>#VALUE!</v>
      </c>
    </row>
    <row r="131" spans="2:8">
      <c r="B131">
        <v>635</v>
      </c>
      <c r="C131" t="e">
        <f t="shared" ca="1" si="18"/>
        <v>#VALUE!</v>
      </c>
      <c r="D131" t="e">
        <f t="shared" ca="1" si="13"/>
        <v>#VALUE!</v>
      </c>
      <c r="E131" t="e">
        <f t="shared" ca="1" si="10"/>
        <v>#VALUE!</v>
      </c>
      <c r="F131" t="e">
        <f t="shared" ca="1" si="11"/>
        <v>#VALUE!</v>
      </c>
      <c r="G131" t="e">
        <f t="shared" ca="1" si="12"/>
        <v>#VALUE!</v>
      </c>
      <c r="H131" t="e">
        <f ca="1">INDEX($F$4:$F$148,ROWS(F131:$F$148))</f>
        <v>#VALUE!</v>
      </c>
    </row>
    <row r="132" spans="2:8">
      <c r="B132">
        <v>640</v>
      </c>
      <c r="C132" t="e">
        <f t="shared" ca="1" si="18"/>
        <v>#VALUE!</v>
      </c>
      <c r="D132" t="e">
        <f t="shared" ca="1" si="13"/>
        <v>#VALUE!</v>
      </c>
      <c r="E132" t="e">
        <f t="shared" ref="E132:E148" ca="1" si="19">C132-F132</f>
        <v>#VALUE!</v>
      </c>
      <c r="F132" t="e">
        <f t="shared" ca="1" si="11"/>
        <v>#VALUE!</v>
      </c>
      <c r="G132" t="e">
        <f t="shared" ca="1" si="12"/>
        <v>#VALUE!</v>
      </c>
      <c r="H132" t="e">
        <f ca="1">INDEX($F$4:$F$148,ROWS(F132:$F$148))</f>
        <v>#VALUE!</v>
      </c>
    </row>
    <row r="133" spans="2:8">
      <c r="B133">
        <v>645</v>
      </c>
      <c r="C133" t="e">
        <f t="shared" ca="1" si="18"/>
        <v>#VALUE!</v>
      </c>
      <c r="D133" t="e">
        <f t="shared" ca="1" si="13"/>
        <v>#VALUE!</v>
      </c>
      <c r="E133" t="e">
        <f t="shared" ca="1" si="19"/>
        <v>#VALUE!</v>
      </c>
      <c r="F133" t="e">
        <f t="shared" ref="F133:F148" ca="1" si="20">G133-G132</f>
        <v>#VALUE!</v>
      </c>
      <c r="G133" t="e">
        <f t="shared" ref="G133:G148" ca="1" si="21">IF(D133&lt;$J$1,0,(D133-0.2*$G$2)^2/(D133+0.8*$G$2))</f>
        <v>#VALUE!</v>
      </c>
      <c r="H133" t="e">
        <f ca="1">INDEX($F$4:$F$148,ROWS(F133:$F$148))</f>
        <v>#VALUE!</v>
      </c>
    </row>
    <row r="134" spans="2:8">
      <c r="B134">
        <v>650</v>
      </c>
      <c r="C134" t="e">
        <f t="shared" ca="1" si="18"/>
        <v>#VALUE!</v>
      </c>
      <c r="D134" t="e">
        <f t="shared" ref="D134:D148" ca="1" si="22">C134+D133</f>
        <v>#VALUE!</v>
      </c>
      <c r="E134" t="e">
        <f t="shared" ca="1" si="19"/>
        <v>#VALUE!</v>
      </c>
      <c r="F134" t="e">
        <f t="shared" ca="1" si="20"/>
        <v>#VALUE!</v>
      </c>
      <c r="G134" t="e">
        <f t="shared" ca="1" si="21"/>
        <v>#VALUE!</v>
      </c>
      <c r="H134" t="e">
        <f ca="1">INDEX($F$4:$F$148,ROWS(F134:$F$148))</f>
        <v>#VALUE!</v>
      </c>
    </row>
    <row r="135" spans="2:8">
      <c r="B135">
        <v>655</v>
      </c>
      <c r="C135" t="e">
        <f t="shared" ca="1" si="18"/>
        <v>#VALUE!</v>
      </c>
      <c r="D135" t="e">
        <f t="shared" ca="1" si="22"/>
        <v>#VALUE!</v>
      </c>
      <c r="E135" t="e">
        <f t="shared" ca="1" si="19"/>
        <v>#VALUE!</v>
      </c>
      <c r="F135" t="e">
        <f t="shared" ca="1" si="20"/>
        <v>#VALUE!</v>
      </c>
      <c r="G135" t="e">
        <f t="shared" ca="1" si="21"/>
        <v>#VALUE!</v>
      </c>
      <c r="H135" t="e">
        <f ca="1">INDEX($F$4:$F$148,ROWS(F135:$F$148))</f>
        <v>#VALUE!</v>
      </c>
    </row>
    <row r="136" spans="2:8">
      <c r="B136">
        <v>660</v>
      </c>
      <c r="C136" t="e">
        <f t="shared" ca="1" si="18"/>
        <v>#VALUE!</v>
      </c>
      <c r="D136" t="e">
        <f t="shared" ca="1" si="22"/>
        <v>#VALUE!</v>
      </c>
      <c r="E136" t="e">
        <f t="shared" ca="1" si="19"/>
        <v>#VALUE!</v>
      </c>
      <c r="F136" t="e">
        <f t="shared" ca="1" si="20"/>
        <v>#VALUE!</v>
      </c>
      <c r="G136" t="e">
        <f t="shared" ca="1" si="21"/>
        <v>#VALUE!</v>
      </c>
      <c r="H136" t="e">
        <f ca="1">INDEX($F$4:$F$148,ROWS(F136:$F$148))</f>
        <v>#VALUE!</v>
      </c>
    </row>
    <row r="137" spans="2:8">
      <c r="B137">
        <v>665</v>
      </c>
      <c r="C137" t="e">
        <f ca="1">$M$14/12</f>
        <v>#VALUE!</v>
      </c>
      <c r="D137" t="e">
        <f t="shared" ca="1" si="22"/>
        <v>#VALUE!</v>
      </c>
      <c r="E137" t="e">
        <f t="shared" ca="1" si="19"/>
        <v>#VALUE!</v>
      </c>
      <c r="F137" t="e">
        <f t="shared" ca="1" si="20"/>
        <v>#VALUE!</v>
      </c>
      <c r="G137" t="e">
        <f t="shared" ca="1" si="21"/>
        <v>#VALUE!</v>
      </c>
      <c r="H137" t="e">
        <f ca="1">INDEX($F$4:$F$148,ROWS(F137:$F$148))</f>
        <v>#VALUE!</v>
      </c>
    </row>
    <row r="138" spans="2:8">
      <c r="B138">
        <v>670</v>
      </c>
      <c r="C138" t="e">
        <f t="shared" ref="C138:C148" ca="1" si="23">$M$14/12</f>
        <v>#VALUE!</v>
      </c>
      <c r="D138" t="e">
        <f t="shared" ca="1" si="22"/>
        <v>#VALUE!</v>
      </c>
      <c r="E138" t="e">
        <f t="shared" ca="1" si="19"/>
        <v>#VALUE!</v>
      </c>
      <c r="F138" t="e">
        <f t="shared" ca="1" si="20"/>
        <v>#VALUE!</v>
      </c>
      <c r="G138" t="e">
        <f t="shared" ca="1" si="21"/>
        <v>#VALUE!</v>
      </c>
      <c r="H138" t="e">
        <f ca="1">INDEX($F$4:$F$148,ROWS(F138:$F$148))</f>
        <v>#VALUE!</v>
      </c>
    </row>
    <row r="139" spans="2:8">
      <c r="B139">
        <v>675</v>
      </c>
      <c r="C139" t="e">
        <f t="shared" ca="1" si="23"/>
        <v>#VALUE!</v>
      </c>
      <c r="D139" t="e">
        <f t="shared" ca="1" si="22"/>
        <v>#VALUE!</v>
      </c>
      <c r="E139" t="e">
        <f t="shared" ca="1" si="19"/>
        <v>#VALUE!</v>
      </c>
      <c r="F139" t="e">
        <f t="shared" ca="1" si="20"/>
        <v>#VALUE!</v>
      </c>
      <c r="G139" t="e">
        <f t="shared" ca="1" si="21"/>
        <v>#VALUE!</v>
      </c>
      <c r="H139" t="e">
        <f ca="1">INDEX($F$4:$F$148,ROWS(F139:$F$148))</f>
        <v>#VALUE!</v>
      </c>
    </row>
    <row r="140" spans="2:8">
      <c r="B140">
        <v>680</v>
      </c>
      <c r="C140" t="e">
        <f t="shared" ca="1" si="23"/>
        <v>#VALUE!</v>
      </c>
      <c r="D140" t="e">
        <f t="shared" ca="1" si="22"/>
        <v>#VALUE!</v>
      </c>
      <c r="E140" t="e">
        <f t="shared" ca="1" si="19"/>
        <v>#VALUE!</v>
      </c>
      <c r="F140" t="e">
        <f t="shared" ca="1" si="20"/>
        <v>#VALUE!</v>
      </c>
      <c r="G140" t="e">
        <f t="shared" ca="1" si="21"/>
        <v>#VALUE!</v>
      </c>
      <c r="H140" t="e">
        <f ca="1">INDEX($F$4:$F$148,ROWS(F140:$F$148))</f>
        <v>#VALUE!</v>
      </c>
    </row>
    <row r="141" spans="2:8">
      <c r="B141">
        <v>685</v>
      </c>
      <c r="C141" t="e">
        <f t="shared" ca="1" si="23"/>
        <v>#VALUE!</v>
      </c>
      <c r="D141" t="e">
        <f t="shared" ca="1" si="22"/>
        <v>#VALUE!</v>
      </c>
      <c r="E141" t="e">
        <f t="shared" ca="1" si="19"/>
        <v>#VALUE!</v>
      </c>
      <c r="F141" t="e">
        <f t="shared" ca="1" si="20"/>
        <v>#VALUE!</v>
      </c>
      <c r="G141" t="e">
        <f t="shared" ca="1" si="21"/>
        <v>#VALUE!</v>
      </c>
      <c r="H141" t="e">
        <f ca="1">INDEX($F$4:$F$148,ROWS(F141:$F$148))</f>
        <v>#VALUE!</v>
      </c>
    </row>
    <row r="142" spans="2:8">
      <c r="B142">
        <v>690</v>
      </c>
      <c r="C142" t="e">
        <f t="shared" ca="1" si="23"/>
        <v>#VALUE!</v>
      </c>
      <c r="D142" t="e">
        <f t="shared" ca="1" si="22"/>
        <v>#VALUE!</v>
      </c>
      <c r="E142" t="e">
        <f t="shared" ca="1" si="19"/>
        <v>#VALUE!</v>
      </c>
      <c r="F142" t="e">
        <f t="shared" ca="1" si="20"/>
        <v>#VALUE!</v>
      </c>
      <c r="G142" t="e">
        <f t="shared" ca="1" si="21"/>
        <v>#VALUE!</v>
      </c>
      <c r="H142" t="e">
        <f ca="1">INDEX($F$4:$F$148,ROWS(F142:$F$148))</f>
        <v>#VALUE!</v>
      </c>
    </row>
    <row r="143" spans="2:8">
      <c r="B143">
        <v>695</v>
      </c>
      <c r="C143" t="e">
        <f t="shared" ca="1" si="23"/>
        <v>#VALUE!</v>
      </c>
      <c r="D143" t="e">
        <f t="shared" ca="1" si="22"/>
        <v>#VALUE!</v>
      </c>
      <c r="E143" t="e">
        <f t="shared" ca="1" si="19"/>
        <v>#VALUE!</v>
      </c>
      <c r="F143" t="e">
        <f t="shared" ca="1" si="20"/>
        <v>#VALUE!</v>
      </c>
      <c r="G143" t="e">
        <f t="shared" ca="1" si="21"/>
        <v>#VALUE!</v>
      </c>
      <c r="H143" t="e">
        <f ca="1">INDEX($F$4:$F$148,ROWS(F143:$F$148))</f>
        <v>#VALUE!</v>
      </c>
    </row>
    <row r="144" spans="2:8">
      <c r="B144">
        <v>700</v>
      </c>
      <c r="C144" t="e">
        <f t="shared" ca="1" si="23"/>
        <v>#VALUE!</v>
      </c>
      <c r="D144" t="e">
        <f t="shared" ca="1" si="22"/>
        <v>#VALUE!</v>
      </c>
      <c r="E144" t="e">
        <f t="shared" ca="1" si="19"/>
        <v>#VALUE!</v>
      </c>
      <c r="F144" t="e">
        <f t="shared" ca="1" si="20"/>
        <v>#VALUE!</v>
      </c>
      <c r="G144" t="e">
        <f t="shared" ca="1" si="21"/>
        <v>#VALUE!</v>
      </c>
      <c r="H144" t="e">
        <f ca="1">INDEX($F$4:$F$148,ROWS(F144:$F$148))</f>
        <v>#VALUE!</v>
      </c>
    </row>
    <row r="145" spans="2:8">
      <c r="B145">
        <v>705</v>
      </c>
      <c r="C145" t="e">
        <f t="shared" ca="1" si="23"/>
        <v>#VALUE!</v>
      </c>
      <c r="D145" t="e">
        <f t="shared" ca="1" si="22"/>
        <v>#VALUE!</v>
      </c>
      <c r="E145" t="e">
        <f t="shared" ca="1" si="19"/>
        <v>#VALUE!</v>
      </c>
      <c r="F145" t="e">
        <f t="shared" ca="1" si="20"/>
        <v>#VALUE!</v>
      </c>
      <c r="G145" t="e">
        <f t="shared" ca="1" si="21"/>
        <v>#VALUE!</v>
      </c>
      <c r="H145" t="e">
        <f ca="1">INDEX($F$4:$F$148,ROWS(F145:$F$148))</f>
        <v>#VALUE!</v>
      </c>
    </row>
    <row r="146" spans="2:8">
      <c r="B146">
        <v>710</v>
      </c>
      <c r="C146" t="e">
        <f t="shared" ca="1" si="23"/>
        <v>#VALUE!</v>
      </c>
      <c r="D146" t="e">
        <f t="shared" ca="1" si="22"/>
        <v>#VALUE!</v>
      </c>
      <c r="E146" t="e">
        <f t="shared" ca="1" si="19"/>
        <v>#VALUE!</v>
      </c>
      <c r="F146" t="e">
        <f t="shared" ca="1" si="20"/>
        <v>#VALUE!</v>
      </c>
      <c r="G146" t="e">
        <f t="shared" ca="1" si="21"/>
        <v>#VALUE!</v>
      </c>
      <c r="H146" t="e">
        <f ca="1">INDEX($F$4:$F$148,ROWS(F146:$F$148))</f>
        <v>#VALUE!</v>
      </c>
    </row>
    <row r="147" spans="2:8">
      <c r="B147">
        <v>715</v>
      </c>
      <c r="C147" t="e">
        <f t="shared" ca="1" si="23"/>
        <v>#VALUE!</v>
      </c>
      <c r="D147" t="e">
        <f t="shared" ca="1" si="22"/>
        <v>#VALUE!</v>
      </c>
      <c r="E147" t="e">
        <f t="shared" ca="1" si="19"/>
        <v>#VALUE!</v>
      </c>
      <c r="F147" t="e">
        <f t="shared" ca="1" si="20"/>
        <v>#VALUE!</v>
      </c>
      <c r="G147" t="e">
        <f t="shared" ca="1" si="21"/>
        <v>#VALUE!</v>
      </c>
      <c r="H147" t="e">
        <f ca="1">INDEX($F$4:$F$148,ROWS(F147:$F$148))</f>
        <v>#VALUE!</v>
      </c>
    </row>
    <row r="148" spans="2:8">
      <c r="B148">
        <v>720</v>
      </c>
      <c r="C148" t="e">
        <f t="shared" ca="1" si="23"/>
        <v>#VALUE!</v>
      </c>
      <c r="D148" t="e">
        <f t="shared" ca="1" si="22"/>
        <v>#VALUE!</v>
      </c>
      <c r="E148" t="e">
        <f t="shared" ca="1" si="19"/>
        <v>#VALUE!</v>
      </c>
      <c r="F148" t="e">
        <f t="shared" ca="1" si="20"/>
        <v>#VALUE!</v>
      </c>
      <c r="G148" t="e">
        <f t="shared" ca="1" si="21"/>
        <v>#VALUE!</v>
      </c>
      <c r="H148" t="e">
        <f>INDEX($F$4:$F$148,ROWS(F148:$F$148))</f>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8405-AA18-4465-83E4-1A57A1769EEC}">
  <sheetPr codeName="Sheet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6</v>
      </c>
      <c r="AI1" s="13">
        <v>6</v>
      </c>
      <c r="AJ1" s="13">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5</v>
      </c>
      <c r="AI2" s="13">
        <v>5</v>
      </c>
      <c r="AJ2" s="13">
        <v>24</v>
      </c>
    </row>
    <row r="3" spans="1:36">
      <c r="A3" s="2">
        <v>9.8000000000000004E-2</v>
      </c>
      <c r="E3" s="2">
        <v>0.86</v>
      </c>
      <c r="F3" s="2">
        <v>9.8000000000000004E-2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1</v>
      </c>
      <c r="AH3" s="13">
        <v>3</v>
      </c>
      <c r="AI3" s="13">
        <v>3</v>
      </c>
      <c r="AJ3" s="13">
        <v>24</v>
      </c>
    </row>
    <row r="4" spans="1:36">
      <c r="A4" s="2">
        <v>0.13800000000000001</v>
      </c>
      <c r="E4" s="2">
        <v>0.72899999999999998</v>
      </c>
      <c r="F4" s="2">
        <v>0.13800000000000001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2</v>
      </c>
      <c r="AI4" s="13">
        <v>2</v>
      </c>
      <c r="AJ4" s="13">
        <v>24</v>
      </c>
    </row>
    <row r="5" spans="1:36">
      <c r="A5" s="2">
        <v>0.28899999999999998</v>
      </c>
      <c r="D5" s="2">
        <v>0.86</v>
      </c>
      <c r="E5" s="2">
        <v>0.998</v>
      </c>
      <c r="F5" s="2">
        <v>0.28899999999999998</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1</v>
      </c>
      <c r="AI5" s="13">
        <v>1</v>
      </c>
      <c r="AJ5" s="13">
        <v>24</v>
      </c>
    </row>
    <row r="6" spans="1:36">
      <c r="A6" s="2">
        <v>0.45500000000000002</v>
      </c>
      <c r="D6" s="2">
        <v>0.72899999999999998</v>
      </c>
      <c r="E6" s="2">
        <v>0.98599999999999999</v>
      </c>
      <c r="F6" s="2">
        <v>0.45500000000000002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4</v>
      </c>
      <c r="AI6" s="13">
        <v>4</v>
      </c>
      <c r="AJ6" s="13">
        <v>6</v>
      </c>
    </row>
    <row r="7" spans="1:36">
      <c r="A7" s="2">
        <v>0.73599999999999999</v>
      </c>
      <c r="B7" s="2">
        <v>0.98599999999999999</v>
      </c>
      <c r="C7" s="2">
        <v>0.998</v>
      </c>
      <c r="D7" s="2">
        <v>0.998</v>
      </c>
      <c r="E7" s="2">
        <v>1.0760000000000001</v>
      </c>
      <c r="F7" s="2">
        <v>0.73599999999999999</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5</v>
      </c>
    </row>
    <row r="8" spans="1:36">
      <c r="A8" s="2">
        <v>0.86</v>
      </c>
      <c r="B8" s="2">
        <v>1.0760000000000001</v>
      </c>
      <c r="C8" s="2">
        <v>0.98599999999999999</v>
      </c>
      <c r="D8" s="2">
        <v>0.98599999999999999</v>
      </c>
      <c r="E8" s="2">
        <v>0.752</v>
      </c>
      <c r="F8" s="2">
        <v>0.86</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3</v>
      </c>
    </row>
    <row r="9" spans="1:36">
      <c r="A9" s="2">
        <v>0.72899999999999998</v>
      </c>
      <c r="B9" s="6">
        <f>SUM(B7:B8)</f>
        <v>2.0620000000000003</v>
      </c>
      <c r="C9" s="2">
        <v>1.0760000000000001</v>
      </c>
      <c r="D9" s="2">
        <v>1.0760000000000001</v>
      </c>
      <c r="E9" s="2">
        <v>0.503</v>
      </c>
      <c r="F9" s="2">
        <v>0.72899999999999998</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v>
      </c>
    </row>
    <row r="10" spans="1:36">
      <c r="A10" s="2">
        <v>0.998</v>
      </c>
      <c r="B10" s="115"/>
      <c r="C10" s="6">
        <f>SUM(C7:C9)</f>
        <v>3.06</v>
      </c>
      <c r="D10" s="2">
        <v>0.752</v>
      </c>
      <c r="E10" s="2">
        <v>0.69299999999999995</v>
      </c>
      <c r="F10" s="2">
        <v>0.998</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v>
      </c>
    </row>
    <row r="11" spans="1:36">
      <c r="A11" s="2">
        <v>0.98599999999999999</v>
      </c>
      <c r="B11" s="115"/>
      <c r="C11" s="115"/>
      <c r="D11" s="6">
        <f>SUM(D5:D10)</f>
        <v>5.4009999999999989</v>
      </c>
      <c r="E11" s="2">
        <v>0.61799999999999999</v>
      </c>
      <c r="F11" s="2">
        <v>0.98599999999999999</v>
      </c>
      <c r="H11" s="13">
        <v>6</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4</v>
      </c>
    </row>
    <row r="12" spans="1:36">
      <c r="A12" s="2">
        <v>1.0760000000000001</v>
      </c>
      <c r="B12" s="115"/>
      <c r="C12" s="115"/>
      <c r="D12" s="115"/>
      <c r="E12" s="2">
        <v>0.54100000000000004</v>
      </c>
      <c r="F12" s="2">
        <v>1.0760000000000001</v>
      </c>
      <c r="H12" s="13">
        <v>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2">
        <v>0.752</v>
      </c>
      <c r="B13" s="115"/>
      <c r="C13" s="115"/>
      <c r="D13" s="115"/>
      <c r="E13" s="2">
        <v>0.82</v>
      </c>
      <c r="F13" s="2">
        <v>0.752</v>
      </c>
      <c r="H13" s="13">
        <v>3</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12</v>
      </c>
    </row>
    <row r="14" spans="1:36">
      <c r="A14" s="2">
        <v>0.503</v>
      </c>
      <c r="B14" s="115"/>
      <c r="C14" s="115"/>
      <c r="D14" s="115"/>
      <c r="E14" s="2">
        <v>1.091</v>
      </c>
      <c r="F14" s="2">
        <v>0.503</v>
      </c>
      <c r="H14" s="13">
        <v>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12</v>
      </c>
    </row>
    <row r="15" spans="1:36">
      <c r="A15" s="2">
        <v>0.69299999999999995</v>
      </c>
      <c r="B15" s="115"/>
      <c r="C15" s="115"/>
      <c r="D15" s="115"/>
      <c r="E15" s="6">
        <f>SUM(E3:E14)</f>
        <v>9.666999999999998</v>
      </c>
      <c r="F15" s="2">
        <v>0.69299999999999995</v>
      </c>
      <c r="H15" s="13">
        <v>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12</v>
      </c>
    </row>
    <row r="16" spans="1:36">
      <c r="A16" s="2">
        <v>0.61799999999999999</v>
      </c>
      <c r="F16" s="2">
        <v>0.61799999999999999</v>
      </c>
      <c r="H16" s="13">
        <v>4</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12</v>
      </c>
    </row>
    <row r="17" spans="1:44">
      <c r="A17" s="2">
        <v>0.54100000000000004</v>
      </c>
      <c r="F17" s="2">
        <v>0.54100000000000004</v>
      </c>
      <c r="H17" s="13">
        <v>12</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12</v>
      </c>
    </row>
    <row r="18" spans="1:44">
      <c r="A18" s="2">
        <v>0.82</v>
      </c>
      <c r="F18" s="2">
        <v>0.82</v>
      </c>
      <c r="H18" s="13">
        <v>12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2">
        <v>1.091</v>
      </c>
      <c r="F19" s="2">
        <v>1.091</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2">
        <v>0.443</v>
      </c>
      <c r="F20" s="2">
        <v>0.443</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2">
        <v>0.45400000000000001</v>
      </c>
      <c r="F21" s="2">
        <v>0.45400000000000001</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2">
        <v>0.90100000000000002</v>
      </c>
      <c r="F22" s="2">
        <v>0.90100000000000002</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2">
        <v>0.36299999999999999</v>
      </c>
      <c r="F23" s="2">
        <v>0.36299999999999999</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0.34699999999999998</v>
      </c>
      <c r="F24" s="2">
        <v>0.34699999999999998</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0.26200000000000001</v>
      </c>
      <c r="F25" s="2">
        <v>0.26200000000000001</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0.158</v>
      </c>
      <c r="F26" s="2">
        <v>0.158</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14.31101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1.091</v>
      </c>
      <c r="C30" s="115">
        <f>_xlfn.AGGREGATE(14,6,A3:A26+A4:A26,1)</f>
        <v>2.0620000000000003</v>
      </c>
      <c r="D30" s="115">
        <f>_xlfn.AGGREGATE(14,6,A3:A26+A4:A26+A5:A26,1)</f>
        <v>3.06</v>
      </c>
      <c r="E30" s="115">
        <f>_xlfn.AGGREGATE(14,6,A3:A26+A4:A26+A5:A26+A6:A26,1)</f>
        <v>3.8120000000000003</v>
      </c>
      <c r="F30" s="115">
        <f>_xlfn.AGGREGATE(14,6,A3:A26+A4:A26+A5:A26+A6:A26+A7:A26,1)</f>
        <v>4.6489999999999991</v>
      </c>
      <c r="G30" s="115">
        <f>_xlfn.AGGREGATE(14,6,A3:A26+A4:A26+A5:A26+A6:A26+A7:A26+A8:A26,1)</f>
        <v>5.4009999999999989</v>
      </c>
      <c r="H30" s="6">
        <f>E15</f>
        <v>9.666999999999998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1.091</v>
      </c>
      <c r="C54" s="115">
        <f>_xlfn.AGGREGATE(14,6,A3:A26+A4:A26,1)</f>
        <v>2.0620000000000003</v>
      </c>
      <c r="D54" s="115">
        <f>_xlfn.AGGREGATE(14,6,A3:A26+A4:A26+A5:A26,1)</f>
        <v>3.06</v>
      </c>
      <c r="E54" s="115">
        <f>_xlfn.AGGREGATE(14,6,A3:A26+A4:A26+A5:A26+A6:A26,1)</f>
        <v>3.8120000000000003</v>
      </c>
      <c r="F54" s="115">
        <f>_xlfn.AGGREGATE(14,6,A3:A26+A4:A26+A5:A26+A6:A26+A7:A26,1)</f>
        <v>4.6489999999999991</v>
      </c>
      <c r="G54" s="115">
        <f>_xlfn.AGGREGATE(14,6,A3:A26+A4:A26+A5:A26+A6:A26+A7:A26+A8:A26,1)</f>
        <v>5.4009999999999989</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4</v>
      </c>
      <c r="M59" s="13" t="e">
        <f t="shared" si="51"/>
        <v>#DIV/0!</v>
      </c>
      <c r="N59" s="13" t="e">
        <f t="shared" si="52"/>
        <v>#DIV/0!</v>
      </c>
      <c r="O59" s="115"/>
      <c r="P59" s="13" t="e">
        <f t="shared" si="53"/>
        <v>#DIV/0!</v>
      </c>
      <c r="Q59" s="13">
        <f t="shared" si="54"/>
        <v>4</v>
      </c>
      <c r="R59" s="13" t="e">
        <f t="shared" si="55"/>
        <v>#DIV/0!</v>
      </c>
      <c r="S59" s="13" t="e">
        <f t="shared" si="56"/>
        <v>#DIV/0!</v>
      </c>
      <c r="T59" s="115"/>
      <c r="U59" s="13" t="e">
        <f t="shared" si="57"/>
        <v>#DIV/0!</v>
      </c>
      <c r="V59" s="13">
        <f t="shared" si="58"/>
        <v>4</v>
      </c>
      <c r="W59" s="13" t="e">
        <f t="shared" si="59"/>
        <v>#DIV/0!</v>
      </c>
      <c r="X59" s="13" t="e">
        <f t="shared" si="60"/>
        <v>#DIV/0!</v>
      </c>
      <c r="Y59" s="115"/>
      <c r="Z59" s="13" t="e">
        <f t="shared" si="61"/>
        <v>#DIV/0!</v>
      </c>
      <c r="AA59" s="13">
        <f t="shared" si="62"/>
        <v>4</v>
      </c>
      <c r="AB59" s="13" t="e">
        <f t="shared" si="63"/>
        <v>#DIV/0!</v>
      </c>
      <c r="AC59" s="13" t="e">
        <f t="shared" si="64"/>
        <v>#DIV/0!</v>
      </c>
      <c r="AD59" s="115"/>
      <c r="AE59" s="13" t="e">
        <f t="shared" si="65"/>
        <v>#DIV/0!</v>
      </c>
      <c r="AF59" s="13">
        <f t="shared" si="66"/>
        <v>4</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1.091</v>
      </c>
      <c r="C71" s="115">
        <f>C54</f>
        <v>2.0620000000000003</v>
      </c>
      <c r="D71" s="115">
        <f>D54</f>
        <v>3.06</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1.091</v>
      </c>
      <c r="C82" s="115">
        <f>_xlfn.AGGREGATE(14,6,A3:A26+A4:A26,1)</f>
        <v>2.0620000000000003</v>
      </c>
      <c r="D82" s="115">
        <f>_xlfn.AGGREGATE(14,6,A3:A26+A4:A26+A5:A26,1)</f>
        <v>3.06</v>
      </c>
      <c r="E82" s="115">
        <f>_xlfn.AGGREGATE(14,6,A3:A26+A4:A26+A5:A26+A6:A26,1)</f>
        <v>3.8120000000000003</v>
      </c>
      <c r="F82" s="115">
        <f>_xlfn.AGGREGATE(14,6,A3:A26+A4:A26+A5:A26+A6:A26+A7:A26,1)</f>
        <v>4.6489999999999991</v>
      </c>
      <c r="G82" s="115">
        <f>_xlfn.AGGREGATE(14,6,A3:A26+A4:A26+A5:A26+A6:A26+A7:A26+A8:A26,1)</f>
        <v>5.4009999999999989</v>
      </c>
      <c r="H82" s="6">
        <f>E15</f>
        <v>9.666999999999998</v>
      </c>
      <c r="I82" s="6">
        <f>F27</f>
        <v>14.31101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5DBC-0194-4E6F-B4B9-2BCFB18EABB1}">
  <dimension ref="B1:S40"/>
  <sheetViews>
    <sheetView workbookViewId="0">
      <selection activeCell="F1" sqref="F1:J2"/>
    </sheetView>
  </sheetViews>
  <sheetFormatPr defaultRowHeight="15"/>
  <sheetData>
    <row r="1" spans="2:19">
      <c r="F1" t="s">
        <v>55</v>
      </c>
      <c r="G1" t="e">
        <f>ROUND(1000/(H2+10),0)</f>
        <v>#REF!</v>
      </c>
      <c r="I1" t="s">
        <v>56</v>
      </c>
      <c r="J1" t="e">
        <f>0.05*G2</f>
        <v>#REF!</v>
      </c>
    </row>
    <row r="2" spans="2:19">
      <c r="F2" t="s">
        <v>57</v>
      </c>
      <c r="G2" t="e">
        <f>1000/G1-10</f>
        <v>#REF!</v>
      </c>
      <c r="H2" t="e">
        <f>'Ia 0.2'!G2*1.42</f>
        <v>#REF!</v>
      </c>
    </row>
    <row r="3" spans="2:19">
      <c r="B3" t="s">
        <v>58</v>
      </c>
      <c r="C3" t="s">
        <v>59</v>
      </c>
      <c r="D3" t="s">
        <v>60</v>
      </c>
      <c r="E3" t="s">
        <v>61</v>
      </c>
      <c r="F3" t="s">
        <v>62</v>
      </c>
      <c r="G3" t="s">
        <v>63</v>
      </c>
      <c r="M3" t="str">
        <f ca="1">Compare!B6</f>
        <v/>
      </c>
    </row>
    <row r="4" spans="2:19">
      <c r="B4">
        <v>0</v>
      </c>
      <c r="C4">
        <v>0</v>
      </c>
      <c r="D4">
        <f>C4</f>
        <v>0</v>
      </c>
      <c r="E4" t="e">
        <f t="shared" ref="E4:E40" si="0">C4-F4</f>
        <v>#REF!</v>
      </c>
      <c r="F4" t="e">
        <f>G4</f>
        <v>#REF!</v>
      </c>
      <c r="G4" t="e">
        <f>IF(D4&lt;$J$1,0,(D4-0.05*$G$2)^2/(D4+0.95*$G$2))</f>
        <v>#REF!</v>
      </c>
      <c r="H4" t="e">
        <f ca="1">INDEX($F$4:$F$40,ROWS(F4:$F$40))</f>
        <v>#VALUE!</v>
      </c>
      <c r="M4" t="str">
        <f ca="1">Compare!B7</f>
        <v/>
      </c>
    </row>
    <row r="5" spans="2:19">
      <c r="B5">
        <v>5</v>
      </c>
      <c r="C5" t="e">
        <f t="shared" ref="C5:C16" ca="1" si="1">$M$3/12</f>
        <v>#VALUE!</v>
      </c>
      <c r="D5" t="e">
        <f ca="1">C5+D4</f>
        <v>#VALUE!</v>
      </c>
      <c r="E5" t="e">
        <f t="shared" ca="1" si="0"/>
        <v>#VALUE!</v>
      </c>
      <c r="F5" t="e">
        <f t="shared" ref="F5:F40" ca="1" si="2">G5-G4</f>
        <v>#VALUE!</v>
      </c>
      <c r="G5" t="e">
        <f t="shared" ref="G5:G40" ca="1" si="3">IF(D5&lt;$J$1,0,(D5-0.05*$G$2)^2/(D5+0.95*$G$2))</f>
        <v>#VALUE!</v>
      </c>
      <c r="H5" t="e">
        <f ca="1">INDEX($F$4:$F$40,ROWS(F5:$F$40))</f>
        <v>#VALUE!</v>
      </c>
      <c r="M5" t="str">
        <f ca="1">Compare!B8</f>
        <v/>
      </c>
    </row>
    <row r="6" spans="2:19">
      <c r="B6">
        <v>10</v>
      </c>
      <c r="C6" t="e">
        <f t="shared" ca="1" si="1"/>
        <v>#VALUE!</v>
      </c>
      <c r="D6" t="e">
        <f t="shared" ref="D6:D40" ca="1" si="4">C6+D5</f>
        <v>#VALUE!</v>
      </c>
      <c r="E6" t="e">
        <f t="shared" ca="1" si="0"/>
        <v>#VALUE!</v>
      </c>
      <c r="F6" t="e">
        <f t="shared" ca="1" si="2"/>
        <v>#VALUE!</v>
      </c>
      <c r="G6" t="e">
        <f t="shared" ca="1" si="3"/>
        <v>#VALUE!</v>
      </c>
      <c r="H6" t="e">
        <f ca="1">INDEX($F$4:$F$40,ROWS(F6:$F$40))</f>
        <v>#VALUE!</v>
      </c>
      <c r="M6">
        <f>Compare!B9</f>
        <v>0</v>
      </c>
    </row>
    <row r="7" spans="2:19">
      <c r="B7">
        <v>15</v>
      </c>
      <c r="C7" t="e">
        <f t="shared" ca="1" si="1"/>
        <v>#VALUE!</v>
      </c>
      <c r="D7" t="e">
        <f t="shared" ca="1" si="4"/>
        <v>#VALUE!</v>
      </c>
      <c r="E7" t="e">
        <f t="shared" ca="1" si="0"/>
        <v>#VALUE!</v>
      </c>
      <c r="F7" t="e">
        <f t="shared" ca="1" si="2"/>
        <v>#VALUE!</v>
      </c>
      <c r="G7" t="e">
        <f t="shared" ca="1" si="3"/>
        <v>#VALUE!</v>
      </c>
      <c r="H7" t="e">
        <f ca="1">INDEX($F$4:$F$40,ROWS(F7:$F$40))</f>
        <v>#VALUE!</v>
      </c>
      <c r="M7">
        <f>Compare!B10</f>
        <v>0</v>
      </c>
    </row>
    <row r="8" spans="2:19">
      <c r="B8">
        <v>20</v>
      </c>
      <c r="C8" t="e">
        <f t="shared" ca="1" si="1"/>
        <v>#VALUE!</v>
      </c>
      <c r="D8" t="e">
        <f t="shared" ca="1" si="4"/>
        <v>#VALUE!</v>
      </c>
      <c r="E8" t="e">
        <f t="shared" ca="1" si="0"/>
        <v>#VALUE!</v>
      </c>
      <c r="F8" t="e">
        <f t="shared" ca="1" si="2"/>
        <v>#VALUE!</v>
      </c>
      <c r="G8" t="e">
        <f t="shared" ca="1" si="3"/>
        <v>#VALUE!</v>
      </c>
      <c r="H8" t="e">
        <f ca="1">INDEX($F$4:$F$40,ROWS(F8:$F$40))</f>
        <v>#VALUE!</v>
      </c>
      <c r="M8">
        <f>Compare!B11</f>
        <v>0</v>
      </c>
    </row>
    <row r="9" spans="2:19">
      <c r="B9">
        <v>25</v>
      </c>
      <c r="C9" t="e">
        <f t="shared" ca="1" si="1"/>
        <v>#VALUE!</v>
      </c>
      <c r="D9" t="e">
        <f t="shared" ca="1" si="4"/>
        <v>#VALUE!</v>
      </c>
      <c r="E9" t="e">
        <f t="shared" ca="1" si="0"/>
        <v>#VALUE!</v>
      </c>
      <c r="F9" t="e">
        <f t="shared" ca="1" si="2"/>
        <v>#VALUE!</v>
      </c>
      <c r="G9" t="e">
        <f t="shared" ca="1" si="3"/>
        <v>#VALUE!</v>
      </c>
      <c r="H9" t="e">
        <f ca="1">INDEX($F$4:$F$40,ROWS(F9:$F$40))</f>
        <v>#VALUE!</v>
      </c>
    </row>
    <row r="10" spans="2:19">
      <c r="B10">
        <v>30</v>
      </c>
      <c r="C10" t="e">
        <f t="shared" ca="1" si="1"/>
        <v>#VALUE!</v>
      </c>
      <c r="D10" t="e">
        <f t="shared" ca="1" si="4"/>
        <v>#VALUE!</v>
      </c>
      <c r="E10" t="e">
        <f t="shared" ca="1" si="0"/>
        <v>#VALUE!</v>
      </c>
      <c r="F10" t="e">
        <f t="shared" ca="1" si="2"/>
        <v>#VALUE!</v>
      </c>
      <c r="G10" t="e">
        <f t="shared" ca="1" si="3"/>
        <v>#VALUE!</v>
      </c>
      <c r="H10" t="e">
        <f ca="1">INDEX($F$4:$F$40,ROWS(F10:$F$40))</f>
        <v>#VALUE!</v>
      </c>
    </row>
    <row r="11" spans="2:19">
      <c r="B11">
        <v>35</v>
      </c>
      <c r="C11" t="e">
        <f t="shared" ca="1" si="1"/>
        <v>#VALUE!</v>
      </c>
      <c r="D11" t="e">
        <f t="shared" ca="1" si="4"/>
        <v>#VALUE!</v>
      </c>
      <c r="E11" t="e">
        <f t="shared" ca="1" si="0"/>
        <v>#VALUE!</v>
      </c>
      <c r="F11" t="e">
        <f t="shared" ca="1" si="2"/>
        <v>#VALUE!</v>
      </c>
      <c r="G11" t="e">
        <f t="shared" ca="1" si="3"/>
        <v>#VALUE!</v>
      </c>
      <c r="H11" t="e">
        <f ca="1">INDEX($F$4:$F$40,ROWS(F11:$F$40))</f>
        <v>#VALUE!</v>
      </c>
      <c r="P11">
        <v>100</v>
      </c>
    </row>
    <row r="12" spans="2:19">
      <c r="B12">
        <v>40</v>
      </c>
      <c r="C12" t="e">
        <f t="shared" ca="1" si="1"/>
        <v>#VALUE!</v>
      </c>
      <c r="D12" t="e">
        <f t="shared" ca="1" si="4"/>
        <v>#VALUE!</v>
      </c>
      <c r="E12" t="e">
        <f t="shared" ca="1" si="0"/>
        <v>#VALUE!</v>
      </c>
      <c r="F12" t="e">
        <f t="shared" ca="1" si="2"/>
        <v>#VALUE!</v>
      </c>
      <c r="G12" t="e">
        <f t="shared" ca="1" si="3"/>
        <v>#VALUE!</v>
      </c>
      <c r="H12" t="e">
        <f ca="1">INDEX($F$4:$F$40,ROWS(F12:$F$40))</f>
        <v>#VALUE!</v>
      </c>
      <c r="P12">
        <v>5128</v>
      </c>
    </row>
    <row r="13" spans="2:19">
      <c r="B13">
        <v>45</v>
      </c>
      <c r="C13" t="e">
        <f t="shared" ca="1" si="1"/>
        <v>#VALUE!</v>
      </c>
      <c r="D13" t="e">
        <f t="shared" ca="1" si="4"/>
        <v>#VALUE!</v>
      </c>
      <c r="E13" t="e">
        <f t="shared" ca="1" si="0"/>
        <v>#VALUE!</v>
      </c>
      <c r="F13" t="e">
        <f t="shared" ca="1" si="2"/>
        <v>#VALUE!</v>
      </c>
      <c r="G13" t="e">
        <f t="shared" ca="1" si="3"/>
        <v>#VALUE!</v>
      </c>
      <c r="H13" t="e">
        <f ca="1">INDEX($F$4:$F$40,ROWS(F13:$F$40))</f>
        <v>#VALUE!</v>
      </c>
      <c r="P13">
        <v>1832</v>
      </c>
    </row>
    <row r="14" spans="2:19">
      <c r="B14">
        <v>50</v>
      </c>
      <c r="C14" t="e">
        <f t="shared" ca="1" si="1"/>
        <v>#VALUE!</v>
      </c>
      <c r="D14" t="e">
        <f t="shared" ca="1" si="4"/>
        <v>#VALUE!</v>
      </c>
      <c r="E14" t="e">
        <f t="shared" ca="1" si="0"/>
        <v>#VALUE!</v>
      </c>
      <c r="F14" t="e">
        <f t="shared" ca="1" si="2"/>
        <v>#VALUE!</v>
      </c>
      <c r="G14" t="e">
        <f t="shared" ca="1" si="3"/>
        <v>#VALUE!</v>
      </c>
      <c r="H14" t="e">
        <f ca="1">INDEX($F$4:$F$40,ROWS(F14:$F$40))</f>
        <v>#VALUE!</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INDEX($F$4:$F$40,ROWS(F15:$F$40))</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INDEX($F$4:$F$40,ROWS(F16:$F$40))</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INDEX($F$4:$F$40,ROWS(F17:$F$40))</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INDEX($F$4:$F$40,ROWS(F18:$F$40))</f>
        <v>#VALUE!</v>
      </c>
      <c r="P18">
        <v>24241</v>
      </c>
    </row>
    <row r="19" spans="2:16">
      <c r="B19">
        <v>75</v>
      </c>
      <c r="C19" t="e">
        <f t="shared" ca="1" si="5"/>
        <v>#VALUE!</v>
      </c>
      <c r="D19" t="e">
        <f t="shared" ca="1" si="4"/>
        <v>#VALUE!</v>
      </c>
      <c r="E19" t="e">
        <f t="shared" ca="1" si="0"/>
        <v>#VALUE!</v>
      </c>
      <c r="F19" t="e">
        <f t="shared" ca="1" si="2"/>
        <v>#VALUE!</v>
      </c>
      <c r="G19" t="e">
        <f t="shared" ca="1" si="3"/>
        <v>#VALUE!</v>
      </c>
      <c r="H19" t="e">
        <f ca="1">INDEX($F$4:$F$40,ROWS(F19:$F$40))</f>
        <v>#VALUE!</v>
      </c>
      <c r="P19">
        <v>40723</v>
      </c>
    </row>
    <row r="20" spans="2:16">
      <c r="B20">
        <v>80</v>
      </c>
      <c r="C20" t="e">
        <f t="shared" ca="1" si="5"/>
        <v>#VALUE!</v>
      </c>
      <c r="D20" t="e">
        <f t="shared" ca="1" si="4"/>
        <v>#VALUE!</v>
      </c>
      <c r="E20" t="e">
        <f t="shared" ca="1" si="0"/>
        <v>#VALUE!</v>
      </c>
      <c r="F20" t="e">
        <f t="shared" ca="1" si="2"/>
        <v>#VALUE!</v>
      </c>
      <c r="G20" t="e">
        <f t="shared" ca="1" si="3"/>
        <v>#VALUE!</v>
      </c>
      <c r="H20" t="e">
        <f ca="1">INDEX($F$4:$F$40,ROWS(F20:$F$40))</f>
        <v>#VALUE!</v>
      </c>
      <c r="P20">
        <v>92590</v>
      </c>
    </row>
    <row r="21" spans="2:16">
      <c r="B21">
        <v>85</v>
      </c>
      <c r="C21" t="e">
        <f t="shared" ca="1" si="5"/>
        <v>#VALUE!</v>
      </c>
      <c r="D21" t="e">
        <f t="shared" ca="1" si="4"/>
        <v>#VALUE!</v>
      </c>
      <c r="E21" t="e">
        <f t="shared" ca="1" si="0"/>
        <v>#VALUE!</v>
      </c>
      <c r="F21" t="e">
        <f t="shared" ca="1" si="2"/>
        <v>#VALUE!</v>
      </c>
      <c r="G21" t="e">
        <f t="shared" ca="1" si="3"/>
        <v>#VALUE!</v>
      </c>
      <c r="H21" t="e">
        <f ca="1">INDEX($F$4:$F$40,ROWS(F21:$F$40))</f>
        <v>#VALUE!</v>
      </c>
      <c r="P21">
        <v>9882</v>
      </c>
    </row>
    <row r="22" spans="2:16">
      <c r="B22">
        <v>90</v>
      </c>
      <c r="C22" t="e">
        <f t="shared" ca="1" si="5"/>
        <v>#VALUE!</v>
      </c>
      <c r="D22" t="e">
        <f t="shared" ca="1" si="4"/>
        <v>#VALUE!</v>
      </c>
      <c r="E22" t="e">
        <f t="shared" ca="1" si="0"/>
        <v>#VALUE!</v>
      </c>
      <c r="F22" t="e">
        <f t="shared" ca="1" si="2"/>
        <v>#VALUE!</v>
      </c>
      <c r="G22" t="e">
        <f t="shared" ca="1" si="3"/>
        <v>#VALUE!</v>
      </c>
      <c r="H22" t="e">
        <f ca="1">INDEX($F$4:$F$40,ROWS(F22:$F$40))</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INDEX($F$4:$F$40,ROWS(F23:$F$40))</f>
        <v>#VALUE!</v>
      </c>
    </row>
    <row r="24" spans="2:16">
      <c r="B24">
        <v>100</v>
      </c>
      <c r="C24" t="e">
        <f t="shared" ca="1" si="5"/>
        <v>#VALUE!</v>
      </c>
      <c r="D24" t="e">
        <f t="shared" ca="1" si="4"/>
        <v>#VALUE!</v>
      </c>
      <c r="E24" t="e">
        <f t="shared" ca="1" si="0"/>
        <v>#VALUE!</v>
      </c>
      <c r="F24" t="e">
        <f t="shared" ca="1" si="2"/>
        <v>#VALUE!</v>
      </c>
      <c r="G24" t="e">
        <f t="shared" ca="1" si="3"/>
        <v>#VALUE!</v>
      </c>
      <c r="H24" t="e">
        <f ca="1">INDEX($F$4:$F$40,ROWS(F24:$F$40))</f>
        <v>#VALUE!</v>
      </c>
    </row>
    <row r="25" spans="2:16">
      <c r="B25">
        <v>105</v>
      </c>
      <c r="C25" t="e">
        <f t="shared" ca="1" si="5"/>
        <v>#VALUE!</v>
      </c>
      <c r="D25" t="e">
        <f t="shared" ca="1" si="4"/>
        <v>#VALUE!</v>
      </c>
      <c r="E25" t="e">
        <f t="shared" ca="1" si="0"/>
        <v>#VALUE!</v>
      </c>
      <c r="F25" t="e">
        <f t="shared" ca="1" si="2"/>
        <v>#VALUE!</v>
      </c>
      <c r="G25" t="e">
        <f t="shared" ca="1" si="3"/>
        <v>#VALUE!</v>
      </c>
      <c r="H25" t="e">
        <f ca="1">INDEX($F$4:$F$40,ROWS(F25:$F$40))</f>
        <v>#VALUE!</v>
      </c>
    </row>
    <row r="26" spans="2:16">
      <c r="B26">
        <v>110</v>
      </c>
      <c r="C26" t="e">
        <f t="shared" ca="1" si="5"/>
        <v>#VALUE!</v>
      </c>
      <c r="D26" t="e">
        <f t="shared" ca="1" si="4"/>
        <v>#VALUE!</v>
      </c>
      <c r="E26" t="e">
        <f t="shared" ca="1" si="0"/>
        <v>#VALUE!</v>
      </c>
      <c r="F26" t="e">
        <f t="shared" ca="1" si="2"/>
        <v>#VALUE!</v>
      </c>
      <c r="G26" t="e">
        <f t="shared" ca="1" si="3"/>
        <v>#VALUE!</v>
      </c>
      <c r="H26" t="e">
        <f ca="1">INDEX($F$4:$F$40,ROWS(F26:$F$40))</f>
        <v>#VALUE!</v>
      </c>
    </row>
    <row r="27" spans="2:16">
      <c r="B27">
        <v>115</v>
      </c>
      <c r="C27" t="e">
        <f t="shared" ca="1" si="5"/>
        <v>#VALUE!</v>
      </c>
      <c r="D27" t="e">
        <f t="shared" ca="1" si="4"/>
        <v>#VALUE!</v>
      </c>
      <c r="E27" t="e">
        <f t="shared" ca="1" si="0"/>
        <v>#VALUE!</v>
      </c>
      <c r="F27" t="e">
        <f t="shared" ca="1" si="2"/>
        <v>#VALUE!</v>
      </c>
      <c r="G27" t="e">
        <f t="shared" ca="1" si="3"/>
        <v>#VALUE!</v>
      </c>
      <c r="H27" t="e">
        <f ca="1">INDEX($F$4:$F$40,ROWS(F27:$F$40))</f>
        <v>#VALUE!</v>
      </c>
    </row>
    <row r="28" spans="2:16">
      <c r="B28">
        <v>120</v>
      </c>
      <c r="C28" t="e">
        <f t="shared" ca="1" si="5"/>
        <v>#VALUE!</v>
      </c>
      <c r="D28" t="e">
        <f t="shared" ca="1" si="4"/>
        <v>#VALUE!</v>
      </c>
      <c r="E28" t="e">
        <f t="shared" ca="1" si="0"/>
        <v>#VALUE!</v>
      </c>
      <c r="F28" t="e">
        <f t="shared" ca="1" si="2"/>
        <v>#VALUE!</v>
      </c>
      <c r="G28" t="e">
        <f t="shared" ca="1" si="3"/>
        <v>#VALUE!</v>
      </c>
      <c r="H28" t="e">
        <f ca="1">INDEX($F$4:$F$40,ROWS(F28:$F$40))</f>
        <v>#VALUE!</v>
      </c>
    </row>
    <row r="29" spans="2:16">
      <c r="B29">
        <v>125</v>
      </c>
      <c r="C29" t="e">
        <f ca="1">$M$5/12</f>
        <v>#VALUE!</v>
      </c>
      <c r="D29" t="e">
        <f t="shared" ca="1" si="4"/>
        <v>#VALUE!</v>
      </c>
      <c r="E29" t="e">
        <f t="shared" ca="1" si="0"/>
        <v>#VALUE!</v>
      </c>
      <c r="F29" t="e">
        <f t="shared" ca="1" si="2"/>
        <v>#VALUE!</v>
      </c>
      <c r="G29" t="e">
        <f t="shared" ca="1" si="3"/>
        <v>#VALUE!</v>
      </c>
      <c r="H29" t="e">
        <f ca="1">INDEX($F$4:$F$40,ROWS(F29:$F$40))</f>
        <v>#VALUE!</v>
      </c>
    </row>
    <row r="30" spans="2:16">
      <c r="B30">
        <v>130</v>
      </c>
      <c r="C30" t="e">
        <f t="shared" ref="C30:C40" ca="1" si="6">$M$5/12</f>
        <v>#VALUE!</v>
      </c>
      <c r="D30" t="e">
        <f t="shared" ca="1" si="4"/>
        <v>#VALUE!</v>
      </c>
      <c r="E30" t="e">
        <f t="shared" ca="1" si="0"/>
        <v>#VALUE!</v>
      </c>
      <c r="F30" t="e">
        <f t="shared" ca="1" si="2"/>
        <v>#VALUE!</v>
      </c>
      <c r="G30" t="e">
        <f t="shared" ca="1" si="3"/>
        <v>#VALUE!</v>
      </c>
      <c r="H30" t="e">
        <f ca="1">INDEX($F$4:$F$40,ROWS(F30:$F$40))</f>
        <v>#VALUE!</v>
      </c>
    </row>
    <row r="31" spans="2:16">
      <c r="B31">
        <v>135</v>
      </c>
      <c r="C31" t="e">
        <f t="shared" ca="1" si="6"/>
        <v>#VALUE!</v>
      </c>
      <c r="D31" t="e">
        <f t="shared" ca="1" si="4"/>
        <v>#VALUE!</v>
      </c>
      <c r="E31" t="e">
        <f t="shared" ca="1" si="0"/>
        <v>#VALUE!</v>
      </c>
      <c r="F31" t="e">
        <f t="shared" ca="1" si="2"/>
        <v>#VALUE!</v>
      </c>
      <c r="G31" t="e">
        <f t="shared" ca="1" si="3"/>
        <v>#VALUE!</v>
      </c>
      <c r="H31" t="e">
        <f ca="1">INDEX($F$4:$F$40,ROWS(F31:$F$40))</f>
        <v>#VALUE!</v>
      </c>
    </row>
    <row r="32" spans="2:16">
      <c r="B32">
        <v>140</v>
      </c>
      <c r="C32" t="e">
        <f t="shared" ca="1" si="6"/>
        <v>#VALUE!</v>
      </c>
      <c r="D32" t="e">
        <f t="shared" ca="1" si="4"/>
        <v>#VALUE!</v>
      </c>
      <c r="E32" t="e">
        <f t="shared" ca="1" si="0"/>
        <v>#VALUE!</v>
      </c>
      <c r="F32" t="e">
        <f t="shared" ca="1" si="2"/>
        <v>#VALUE!</v>
      </c>
      <c r="G32" t="e">
        <f t="shared" ca="1" si="3"/>
        <v>#VALUE!</v>
      </c>
      <c r="H32" t="e">
        <f ca="1">INDEX($F$4:$F$40,ROWS(F32:$F$40))</f>
        <v>#VALUE!</v>
      </c>
    </row>
    <row r="33" spans="2:8">
      <c r="B33">
        <v>145</v>
      </c>
      <c r="C33" t="e">
        <f t="shared" ca="1" si="6"/>
        <v>#VALUE!</v>
      </c>
      <c r="D33" t="e">
        <f t="shared" ca="1" si="4"/>
        <v>#VALUE!</v>
      </c>
      <c r="E33" t="e">
        <f t="shared" ca="1" si="0"/>
        <v>#VALUE!</v>
      </c>
      <c r="F33" t="e">
        <f t="shared" ca="1" si="2"/>
        <v>#VALUE!</v>
      </c>
      <c r="G33" t="e">
        <f t="shared" ca="1" si="3"/>
        <v>#VALUE!</v>
      </c>
      <c r="H33" t="e">
        <f ca="1">INDEX($F$4:$F$40,ROWS(F33:$F$40))</f>
        <v>#VALUE!</v>
      </c>
    </row>
    <row r="34" spans="2:8">
      <c r="B34">
        <v>150</v>
      </c>
      <c r="C34" t="e">
        <f t="shared" ca="1" si="6"/>
        <v>#VALUE!</v>
      </c>
      <c r="D34" t="e">
        <f t="shared" ca="1" si="4"/>
        <v>#VALUE!</v>
      </c>
      <c r="E34" t="e">
        <f t="shared" ca="1" si="0"/>
        <v>#VALUE!</v>
      </c>
      <c r="F34" t="e">
        <f t="shared" ca="1" si="2"/>
        <v>#VALUE!</v>
      </c>
      <c r="G34" t="e">
        <f t="shared" ca="1" si="3"/>
        <v>#VALUE!</v>
      </c>
      <c r="H34" t="e">
        <f ca="1">INDEX($F$4:$F$40,ROWS(F34:$F$40))</f>
        <v>#VALUE!</v>
      </c>
    </row>
    <row r="35" spans="2:8">
      <c r="B35">
        <v>155</v>
      </c>
      <c r="C35" t="e">
        <f t="shared" ca="1" si="6"/>
        <v>#VALUE!</v>
      </c>
      <c r="D35" t="e">
        <f t="shared" ca="1" si="4"/>
        <v>#VALUE!</v>
      </c>
      <c r="E35" t="e">
        <f t="shared" ca="1" si="0"/>
        <v>#VALUE!</v>
      </c>
      <c r="F35" t="e">
        <f t="shared" ca="1" si="2"/>
        <v>#VALUE!</v>
      </c>
      <c r="G35" t="e">
        <f t="shared" ca="1" si="3"/>
        <v>#VALUE!</v>
      </c>
      <c r="H35" t="e">
        <f ca="1">INDEX($F$4:$F$40,ROWS(F35:$F$40))</f>
        <v>#VALUE!</v>
      </c>
    </row>
    <row r="36" spans="2:8">
      <c r="B36">
        <v>160</v>
      </c>
      <c r="C36" t="e">
        <f t="shared" ca="1" si="6"/>
        <v>#VALUE!</v>
      </c>
      <c r="D36" t="e">
        <f t="shared" ca="1" si="4"/>
        <v>#VALUE!</v>
      </c>
      <c r="E36" t="e">
        <f t="shared" ca="1" si="0"/>
        <v>#VALUE!</v>
      </c>
      <c r="F36" t="e">
        <f t="shared" ca="1" si="2"/>
        <v>#VALUE!</v>
      </c>
      <c r="G36" t="e">
        <f t="shared" ca="1" si="3"/>
        <v>#VALUE!</v>
      </c>
      <c r="H36" t="e">
        <f ca="1">INDEX($F$4:$F$40,ROWS(F36:$F$40))</f>
        <v>#VALUE!</v>
      </c>
    </row>
    <row r="37" spans="2:8">
      <c r="B37">
        <v>165</v>
      </c>
      <c r="C37" t="e">
        <f t="shared" ca="1" si="6"/>
        <v>#VALUE!</v>
      </c>
      <c r="D37" t="e">
        <f t="shared" ca="1" si="4"/>
        <v>#VALUE!</v>
      </c>
      <c r="E37" t="e">
        <f t="shared" ca="1" si="0"/>
        <v>#VALUE!</v>
      </c>
      <c r="F37" t="e">
        <f t="shared" ca="1" si="2"/>
        <v>#VALUE!</v>
      </c>
      <c r="G37" t="e">
        <f t="shared" ca="1" si="3"/>
        <v>#VALUE!</v>
      </c>
      <c r="H37" t="e">
        <f ca="1">INDEX($F$4:$F$40,ROWS(F37:$F$40))</f>
        <v>#VALUE!</v>
      </c>
    </row>
    <row r="38" spans="2:8">
      <c r="B38">
        <v>170</v>
      </c>
      <c r="C38" t="e">
        <f t="shared" ca="1" si="6"/>
        <v>#VALUE!</v>
      </c>
      <c r="D38" t="e">
        <f t="shared" ca="1" si="4"/>
        <v>#VALUE!</v>
      </c>
      <c r="E38" t="e">
        <f t="shared" ca="1" si="0"/>
        <v>#VALUE!</v>
      </c>
      <c r="F38" t="e">
        <f t="shared" ca="1" si="2"/>
        <v>#VALUE!</v>
      </c>
      <c r="G38" t="e">
        <f t="shared" ca="1" si="3"/>
        <v>#VALUE!</v>
      </c>
      <c r="H38" t="e">
        <f ca="1">INDEX($F$4:$F$40,ROWS(F38:$F$40))</f>
        <v>#VALUE!</v>
      </c>
    </row>
    <row r="39" spans="2:8">
      <c r="B39">
        <v>175</v>
      </c>
      <c r="C39" t="e">
        <f t="shared" ca="1" si="6"/>
        <v>#VALUE!</v>
      </c>
      <c r="D39" t="e">
        <f t="shared" ca="1" si="4"/>
        <v>#VALUE!</v>
      </c>
      <c r="E39" t="e">
        <f t="shared" ca="1" si="0"/>
        <v>#VALUE!</v>
      </c>
      <c r="F39" t="e">
        <f t="shared" ca="1" si="2"/>
        <v>#VALUE!</v>
      </c>
      <c r="G39" t="e">
        <f t="shared" ca="1" si="3"/>
        <v>#VALUE!</v>
      </c>
      <c r="H39" t="e">
        <f ca="1">INDEX($F$4:$F$40,ROWS(F39:$F$40))</f>
        <v>#VALUE!</v>
      </c>
    </row>
    <row r="40" spans="2:8">
      <c r="B40">
        <v>180</v>
      </c>
      <c r="C40" t="e">
        <f t="shared" ca="1" si="6"/>
        <v>#VALUE!</v>
      </c>
      <c r="D40" t="e">
        <f t="shared" ca="1" si="4"/>
        <v>#VALUE!</v>
      </c>
      <c r="E40" t="e">
        <f t="shared" ca="1" si="0"/>
        <v>#VALUE!</v>
      </c>
      <c r="F40" t="e">
        <f t="shared" ca="1" si="2"/>
        <v>#VALUE!</v>
      </c>
      <c r="G40" t="e">
        <f t="shared" ca="1" si="3"/>
        <v>#VALUE!</v>
      </c>
      <c r="H40" t="e">
        <f>INDEX($F$4:$F$40,ROWS(F40:$F$40))</f>
        <v>#REF!</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22D9-99AF-4F64-84E8-C000979E73AA}">
  <dimension ref="B1:S40"/>
  <sheetViews>
    <sheetView workbookViewId="0">
      <selection activeCell="M36" sqref="M36"/>
    </sheetView>
  </sheetViews>
  <sheetFormatPr defaultRowHeight="15"/>
  <sheetData>
    <row r="1" spans="2:19">
      <c r="F1" t="s">
        <v>55</v>
      </c>
      <c r="G1" t="e">
        <f>Compare!C1</f>
        <v>#REF!</v>
      </c>
      <c r="I1" t="s">
        <v>56</v>
      </c>
      <c r="J1" t="e">
        <f>0.2*G2</f>
        <v>#REF!</v>
      </c>
    </row>
    <row r="2" spans="2:19">
      <c r="F2" t="s">
        <v>57</v>
      </c>
      <c r="G2" t="e">
        <f>1000/G1-10</f>
        <v>#REF!</v>
      </c>
    </row>
    <row r="3" spans="2:19">
      <c r="B3" t="s">
        <v>58</v>
      </c>
      <c r="C3" t="s">
        <v>59</v>
      </c>
      <c r="D3" t="s">
        <v>60</v>
      </c>
      <c r="E3" t="s">
        <v>61</v>
      </c>
      <c r="F3" t="s">
        <v>62</v>
      </c>
      <c r="G3" t="s">
        <v>63</v>
      </c>
      <c r="M3" t="str">
        <f ca="1">Compare!B6</f>
        <v/>
      </c>
    </row>
    <row r="4" spans="2:19">
      <c r="B4">
        <v>0</v>
      </c>
      <c r="C4">
        <v>0</v>
      </c>
      <c r="D4">
        <f>C4</f>
        <v>0</v>
      </c>
      <c r="E4" t="e">
        <f t="shared" ref="E4:E40" si="0">C4-F4</f>
        <v>#REF!</v>
      </c>
      <c r="F4" t="e">
        <f>G4</f>
        <v>#REF!</v>
      </c>
      <c r="G4" t="e">
        <f>IF(D4&lt;$J$1,0,(D4-0.2*$G$2)^2/(D4+0.8*$G$2))</f>
        <v>#REF!</v>
      </c>
      <c r="H4" t="e">
        <f ca="1">INDEX($F$4:$F$40,ROWS(F4:$F$40))</f>
        <v>#VALUE!</v>
      </c>
      <c r="M4" t="str">
        <f ca="1">Compare!B7</f>
        <v/>
      </c>
    </row>
    <row r="5" spans="2:19">
      <c r="B5">
        <v>5</v>
      </c>
      <c r="C5" t="e">
        <f t="shared" ref="C5:C16" ca="1" si="1">$M$3/12</f>
        <v>#VALUE!</v>
      </c>
      <c r="D5" t="e">
        <f ca="1">C5+D4</f>
        <v>#VALUE!</v>
      </c>
      <c r="E5" t="e">
        <f t="shared" ca="1" si="0"/>
        <v>#VALUE!</v>
      </c>
      <c r="F5" t="e">
        <f t="shared" ref="F5:F40" ca="1" si="2">G5-G4</f>
        <v>#VALUE!</v>
      </c>
      <c r="G5" t="e">
        <f t="shared" ref="G5:G40" ca="1" si="3">IF(D5&lt;$J$1,0,(D5-0.2*$G$2)^2/(D5+0.8*$G$2))</f>
        <v>#VALUE!</v>
      </c>
      <c r="H5" t="e">
        <f ca="1">INDEX($F$4:$F$40,ROWS(F5:$F$40))</f>
        <v>#VALUE!</v>
      </c>
      <c r="M5" t="str">
        <f ca="1">Compare!B8</f>
        <v/>
      </c>
    </row>
    <row r="6" spans="2:19">
      <c r="B6">
        <v>10</v>
      </c>
      <c r="C6" t="e">
        <f t="shared" ca="1" si="1"/>
        <v>#VALUE!</v>
      </c>
      <c r="D6" t="e">
        <f t="shared" ref="D6:D40" ca="1" si="4">C6+D5</f>
        <v>#VALUE!</v>
      </c>
      <c r="E6" t="e">
        <f t="shared" ca="1" si="0"/>
        <v>#VALUE!</v>
      </c>
      <c r="F6" t="e">
        <f t="shared" ca="1" si="2"/>
        <v>#VALUE!</v>
      </c>
      <c r="G6" t="e">
        <f t="shared" ca="1" si="3"/>
        <v>#VALUE!</v>
      </c>
      <c r="H6" t="e">
        <f ca="1">INDEX($F$4:$F$40,ROWS(F6:$F$40))</f>
        <v>#VALUE!</v>
      </c>
      <c r="M6">
        <f>Compare!B9</f>
        <v>0</v>
      </c>
    </row>
    <row r="7" spans="2:19">
      <c r="B7">
        <v>15</v>
      </c>
      <c r="C7" t="e">
        <f t="shared" ca="1" si="1"/>
        <v>#VALUE!</v>
      </c>
      <c r="D7" t="e">
        <f t="shared" ca="1" si="4"/>
        <v>#VALUE!</v>
      </c>
      <c r="E7" t="e">
        <f t="shared" ca="1" si="0"/>
        <v>#VALUE!</v>
      </c>
      <c r="F7" t="e">
        <f t="shared" ca="1" si="2"/>
        <v>#VALUE!</v>
      </c>
      <c r="G7" t="e">
        <f t="shared" ca="1" si="3"/>
        <v>#VALUE!</v>
      </c>
      <c r="H7" t="e">
        <f ca="1">INDEX($F$4:$F$40,ROWS(F7:$F$40))</f>
        <v>#VALUE!</v>
      </c>
      <c r="M7">
        <f>Compare!B10</f>
        <v>0</v>
      </c>
    </row>
    <row r="8" spans="2:19">
      <c r="B8">
        <v>20</v>
      </c>
      <c r="C8" t="e">
        <f t="shared" ca="1" si="1"/>
        <v>#VALUE!</v>
      </c>
      <c r="D8" t="e">
        <f t="shared" ca="1" si="4"/>
        <v>#VALUE!</v>
      </c>
      <c r="E8" t="e">
        <f t="shared" ca="1" si="0"/>
        <v>#VALUE!</v>
      </c>
      <c r="F8" t="e">
        <f t="shared" ca="1" si="2"/>
        <v>#VALUE!</v>
      </c>
      <c r="G8" t="e">
        <f t="shared" ca="1" si="3"/>
        <v>#VALUE!</v>
      </c>
      <c r="H8" t="e">
        <f ca="1">INDEX($F$4:$F$40,ROWS(F8:$F$40))</f>
        <v>#VALUE!</v>
      </c>
      <c r="M8">
        <f>Compare!B11</f>
        <v>0</v>
      </c>
    </row>
    <row r="9" spans="2:19">
      <c r="B9">
        <v>25</v>
      </c>
      <c r="C9" t="e">
        <f t="shared" ca="1" si="1"/>
        <v>#VALUE!</v>
      </c>
      <c r="D9" t="e">
        <f t="shared" ca="1" si="4"/>
        <v>#VALUE!</v>
      </c>
      <c r="E9" t="e">
        <f t="shared" ca="1" si="0"/>
        <v>#VALUE!</v>
      </c>
      <c r="F9" t="e">
        <f t="shared" ca="1" si="2"/>
        <v>#VALUE!</v>
      </c>
      <c r="G9" t="e">
        <f t="shared" ca="1" si="3"/>
        <v>#VALUE!</v>
      </c>
      <c r="H9" t="e">
        <f ca="1">INDEX($F$4:$F$40,ROWS(F9:$F$40))</f>
        <v>#VALUE!</v>
      </c>
    </row>
    <row r="10" spans="2:19">
      <c r="B10">
        <v>30</v>
      </c>
      <c r="C10" t="e">
        <f t="shared" ca="1" si="1"/>
        <v>#VALUE!</v>
      </c>
      <c r="D10" t="e">
        <f t="shared" ca="1" si="4"/>
        <v>#VALUE!</v>
      </c>
      <c r="E10" t="e">
        <f t="shared" ca="1" si="0"/>
        <v>#VALUE!</v>
      </c>
      <c r="F10" t="e">
        <f t="shared" ca="1" si="2"/>
        <v>#VALUE!</v>
      </c>
      <c r="G10" t="e">
        <f t="shared" ca="1" si="3"/>
        <v>#VALUE!</v>
      </c>
      <c r="H10" t="e">
        <f ca="1">INDEX($F$4:$F$40,ROWS(F10:$F$40))</f>
        <v>#VALUE!</v>
      </c>
    </row>
    <row r="11" spans="2:19">
      <c r="B11">
        <v>35</v>
      </c>
      <c r="C11" t="e">
        <f t="shared" ca="1" si="1"/>
        <v>#VALUE!</v>
      </c>
      <c r="D11" t="e">
        <f t="shared" ca="1" si="4"/>
        <v>#VALUE!</v>
      </c>
      <c r="E11" t="e">
        <f t="shared" ca="1" si="0"/>
        <v>#VALUE!</v>
      </c>
      <c r="F11" t="e">
        <f t="shared" ca="1" si="2"/>
        <v>#VALUE!</v>
      </c>
      <c r="G11" t="e">
        <f t="shared" ca="1" si="3"/>
        <v>#VALUE!</v>
      </c>
      <c r="H11" t="e">
        <f ca="1">INDEX($F$4:$F$40,ROWS(F11:$F$40))</f>
        <v>#VALUE!</v>
      </c>
      <c r="P11">
        <v>100</v>
      </c>
    </row>
    <row r="12" spans="2:19">
      <c r="B12">
        <v>40</v>
      </c>
      <c r="C12" t="e">
        <f t="shared" ca="1" si="1"/>
        <v>#VALUE!</v>
      </c>
      <c r="D12" t="e">
        <f t="shared" ca="1" si="4"/>
        <v>#VALUE!</v>
      </c>
      <c r="E12" t="e">
        <f t="shared" ca="1" si="0"/>
        <v>#VALUE!</v>
      </c>
      <c r="F12" t="e">
        <f t="shared" ca="1" si="2"/>
        <v>#VALUE!</v>
      </c>
      <c r="G12" t="e">
        <f t="shared" ca="1" si="3"/>
        <v>#VALUE!</v>
      </c>
      <c r="H12" t="e">
        <f ca="1">INDEX($F$4:$F$40,ROWS(F12:$F$40))</f>
        <v>#VALUE!</v>
      </c>
      <c r="P12">
        <v>5128</v>
      </c>
    </row>
    <row r="13" spans="2:19">
      <c r="B13">
        <v>45</v>
      </c>
      <c r="C13" t="e">
        <f t="shared" ca="1" si="1"/>
        <v>#VALUE!</v>
      </c>
      <c r="D13" t="e">
        <f t="shared" ca="1" si="4"/>
        <v>#VALUE!</v>
      </c>
      <c r="E13" t="e">
        <f t="shared" ca="1" si="0"/>
        <v>#VALUE!</v>
      </c>
      <c r="F13" t="e">
        <f t="shared" ca="1" si="2"/>
        <v>#VALUE!</v>
      </c>
      <c r="G13" t="e">
        <f t="shared" ca="1" si="3"/>
        <v>#VALUE!</v>
      </c>
      <c r="H13" t="e">
        <f ca="1">INDEX($F$4:$F$40,ROWS(F13:$F$40))</f>
        <v>#VALUE!</v>
      </c>
      <c r="P13">
        <v>1832</v>
      </c>
    </row>
    <row r="14" spans="2:19">
      <c r="B14">
        <v>50</v>
      </c>
      <c r="C14" t="e">
        <f t="shared" ca="1" si="1"/>
        <v>#VALUE!</v>
      </c>
      <c r="D14" t="e">
        <f t="shared" ca="1" si="4"/>
        <v>#VALUE!</v>
      </c>
      <c r="E14" t="e">
        <f t="shared" ca="1" si="0"/>
        <v>#VALUE!</v>
      </c>
      <c r="F14" t="e">
        <f t="shared" ca="1" si="2"/>
        <v>#VALUE!</v>
      </c>
      <c r="G14" t="e">
        <f t="shared" ca="1" si="3"/>
        <v>#VALUE!</v>
      </c>
      <c r="H14" t="e">
        <f ca="1">INDEX($F$4:$F$40,ROWS(F14:$F$40))</f>
        <v>#VALUE!</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INDEX($F$4:$F$40,ROWS(F15:$F$40))</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INDEX($F$4:$F$40,ROWS(F16:$F$40))</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INDEX($F$4:$F$40,ROWS(F17:$F$40))</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INDEX($F$4:$F$40,ROWS(F18:$F$40))</f>
        <v>#VALUE!</v>
      </c>
      <c r="P18">
        <v>24241</v>
      </c>
    </row>
    <row r="19" spans="2:16">
      <c r="B19">
        <v>75</v>
      </c>
      <c r="C19" t="e">
        <f t="shared" ca="1" si="5"/>
        <v>#VALUE!</v>
      </c>
      <c r="D19" t="e">
        <f t="shared" ca="1" si="4"/>
        <v>#VALUE!</v>
      </c>
      <c r="E19" t="e">
        <f t="shared" ca="1" si="0"/>
        <v>#VALUE!</v>
      </c>
      <c r="F19" t="e">
        <f t="shared" ca="1" si="2"/>
        <v>#VALUE!</v>
      </c>
      <c r="G19" t="e">
        <f t="shared" ca="1" si="3"/>
        <v>#VALUE!</v>
      </c>
      <c r="H19" t="e">
        <f ca="1">INDEX($F$4:$F$40,ROWS(F19:$F$40))</f>
        <v>#VALUE!</v>
      </c>
      <c r="P19">
        <v>40723</v>
      </c>
    </row>
    <row r="20" spans="2:16">
      <c r="B20">
        <v>80</v>
      </c>
      <c r="C20" t="e">
        <f t="shared" ca="1" si="5"/>
        <v>#VALUE!</v>
      </c>
      <c r="D20" t="e">
        <f t="shared" ca="1" si="4"/>
        <v>#VALUE!</v>
      </c>
      <c r="E20" t="e">
        <f t="shared" ca="1" si="0"/>
        <v>#VALUE!</v>
      </c>
      <c r="F20" t="e">
        <f t="shared" ca="1" si="2"/>
        <v>#VALUE!</v>
      </c>
      <c r="G20" t="e">
        <f t="shared" ca="1" si="3"/>
        <v>#VALUE!</v>
      </c>
      <c r="H20" t="e">
        <f ca="1">INDEX($F$4:$F$40,ROWS(F20:$F$40))</f>
        <v>#VALUE!</v>
      </c>
      <c r="P20">
        <v>92590</v>
      </c>
    </row>
    <row r="21" spans="2:16">
      <c r="B21">
        <v>85</v>
      </c>
      <c r="C21" t="e">
        <f t="shared" ca="1" si="5"/>
        <v>#VALUE!</v>
      </c>
      <c r="D21" t="e">
        <f t="shared" ca="1" si="4"/>
        <v>#VALUE!</v>
      </c>
      <c r="E21" t="e">
        <f t="shared" ca="1" si="0"/>
        <v>#VALUE!</v>
      </c>
      <c r="F21" t="e">
        <f t="shared" ca="1" si="2"/>
        <v>#VALUE!</v>
      </c>
      <c r="G21" t="e">
        <f t="shared" ca="1" si="3"/>
        <v>#VALUE!</v>
      </c>
      <c r="H21" t="e">
        <f ca="1">INDEX($F$4:$F$40,ROWS(F21:$F$40))</f>
        <v>#VALUE!</v>
      </c>
      <c r="P21">
        <v>9882</v>
      </c>
    </row>
    <row r="22" spans="2:16">
      <c r="B22">
        <v>90</v>
      </c>
      <c r="C22" t="e">
        <f t="shared" ca="1" si="5"/>
        <v>#VALUE!</v>
      </c>
      <c r="D22" t="e">
        <f t="shared" ca="1" si="4"/>
        <v>#VALUE!</v>
      </c>
      <c r="E22" t="e">
        <f t="shared" ca="1" si="0"/>
        <v>#VALUE!</v>
      </c>
      <c r="F22" t="e">
        <f t="shared" ca="1" si="2"/>
        <v>#VALUE!</v>
      </c>
      <c r="G22" t="e">
        <f t="shared" ca="1" si="3"/>
        <v>#VALUE!</v>
      </c>
      <c r="H22" t="e">
        <f ca="1">INDEX($F$4:$F$40,ROWS(F22:$F$40))</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INDEX($F$4:$F$40,ROWS(F23:$F$40))</f>
        <v>#VALUE!</v>
      </c>
    </row>
    <row r="24" spans="2:16">
      <c r="B24">
        <v>100</v>
      </c>
      <c r="C24" t="e">
        <f t="shared" ca="1" si="5"/>
        <v>#VALUE!</v>
      </c>
      <c r="D24" t="e">
        <f t="shared" ca="1" si="4"/>
        <v>#VALUE!</v>
      </c>
      <c r="E24" t="e">
        <f t="shared" ca="1" si="0"/>
        <v>#VALUE!</v>
      </c>
      <c r="F24" t="e">
        <f t="shared" ca="1" si="2"/>
        <v>#VALUE!</v>
      </c>
      <c r="G24" t="e">
        <f t="shared" ca="1" si="3"/>
        <v>#VALUE!</v>
      </c>
      <c r="H24" t="e">
        <f ca="1">INDEX($F$4:$F$40,ROWS(F24:$F$40))</f>
        <v>#VALUE!</v>
      </c>
    </row>
    <row r="25" spans="2:16">
      <c r="B25">
        <v>105</v>
      </c>
      <c r="C25" t="e">
        <f t="shared" ca="1" si="5"/>
        <v>#VALUE!</v>
      </c>
      <c r="D25" t="e">
        <f t="shared" ca="1" si="4"/>
        <v>#VALUE!</v>
      </c>
      <c r="E25" t="e">
        <f t="shared" ca="1" si="0"/>
        <v>#VALUE!</v>
      </c>
      <c r="F25" t="e">
        <f t="shared" ca="1" si="2"/>
        <v>#VALUE!</v>
      </c>
      <c r="G25" t="e">
        <f t="shared" ca="1" si="3"/>
        <v>#VALUE!</v>
      </c>
      <c r="H25" t="e">
        <f ca="1">INDEX($F$4:$F$40,ROWS(F25:$F$40))</f>
        <v>#VALUE!</v>
      </c>
    </row>
    <row r="26" spans="2:16">
      <c r="B26">
        <v>110</v>
      </c>
      <c r="C26" t="e">
        <f t="shared" ca="1" si="5"/>
        <v>#VALUE!</v>
      </c>
      <c r="D26" t="e">
        <f t="shared" ca="1" si="4"/>
        <v>#VALUE!</v>
      </c>
      <c r="E26" t="e">
        <f t="shared" ca="1" si="0"/>
        <v>#VALUE!</v>
      </c>
      <c r="F26" t="e">
        <f t="shared" ca="1" si="2"/>
        <v>#VALUE!</v>
      </c>
      <c r="G26" t="e">
        <f t="shared" ca="1" si="3"/>
        <v>#VALUE!</v>
      </c>
      <c r="H26" t="e">
        <f ca="1">INDEX($F$4:$F$40,ROWS(F26:$F$40))</f>
        <v>#VALUE!</v>
      </c>
    </row>
    <row r="27" spans="2:16">
      <c r="B27">
        <v>115</v>
      </c>
      <c r="C27" t="e">
        <f t="shared" ca="1" si="5"/>
        <v>#VALUE!</v>
      </c>
      <c r="D27" t="e">
        <f t="shared" ca="1" si="4"/>
        <v>#VALUE!</v>
      </c>
      <c r="E27" t="e">
        <f t="shared" ca="1" si="0"/>
        <v>#VALUE!</v>
      </c>
      <c r="F27" t="e">
        <f t="shared" ca="1" si="2"/>
        <v>#VALUE!</v>
      </c>
      <c r="G27" t="e">
        <f t="shared" ca="1" si="3"/>
        <v>#VALUE!</v>
      </c>
      <c r="H27" t="e">
        <f ca="1">INDEX($F$4:$F$40,ROWS(F27:$F$40))</f>
        <v>#VALUE!</v>
      </c>
    </row>
    <row r="28" spans="2:16">
      <c r="B28">
        <v>120</v>
      </c>
      <c r="C28" t="e">
        <f t="shared" ca="1" si="5"/>
        <v>#VALUE!</v>
      </c>
      <c r="D28" t="e">
        <f t="shared" ca="1" si="4"/>
        <v>#VALUE!</v>
      </c>
      <c r="E28" t="e">
        <f t="shared" ca="1" si="0"/>
        <v>#VALUE!</v>
      </c>
      <c r="F28" t="e">
        <f t="shared" ca="1" si="2"/>
        <v>#VALUE!</v>
      </c>
      <c r="G28" t="e">
        <f t="shared" ca="1" si="3"/>
        <v>#VALUE!</v>
      </c>
      <c r="H28" t="e">
        <f ca="1">INDEX($F$4:$F$40,ROWS(F28:$F$40))</f>
        <v>#VALUE!</v>
      </c>
    </row>
    <row r="29" spans="2:16">
      <c r="B29">
        <v>125</v>
      </c>
      <c r="C29" t="e">
        <f ca="1">$M$5/12</f>
        <v>#VALUE!</v>
      </c>
      <c r="D29" t="e">
        <f t="shared" ca="1" si="4"/>
        <v>#VALUE!</v>
      </c>
      <c r="E29" t="e">
        <f t="shared" ca="1" si="0"/>
        <v>#VALUE!</v>
      </c>
      <c r="F29" t="e">
        <f t="shared" ca="1" si="2"/>
        <v>#VALUE!</v>
      </c>
      <c r="G29" t="e">
        <f t="shared" ca="1" si="3"/>
        <v>#VALUE!</v>
      </c>
      <c r="H29" t="e">
        <f ca="1">INDEX($F$4:$F$40,ROWS(F29:$F$40))</f>
        <v>#VALUE!</v>
      </c>
    </row>
    <row r="30" spans="2:16">
      <c r="B30">
        <v>130</v>
      </c>
      <c r="C30" t="e">
        <f t="shared" ref="C30:C40" ca="1" si="6">$M$5/12</f>
        <v>#VALUE!</v>
      </c>
      <c r="D30" t="e">
        <f t="shared" ca="1" si="4"/>
        <v>#VALUE!</v>
      </c>
      <c r="E30" t="e">
        <f t="shared" ca="1" si="0"/>
        <v>#VALUE!</v>
      </c>
      <c r="F30" t="e">
        <f t="shared" ca="1" si="2"/>
        <v>#VALUE!</v>
      </c>
      <c r="G30" t="e">
        <f t="shared" ca="1" si="3"/>
        <v>#VALUE!</v>
      </c>
      <c r="H30" t="e">
        <f ca="1">INDEX($F$4:$F$40,ROWS(F30:$F$40))</f>
        <v>#VALUE!</v>
      </c>
    </row>
    <row r="31" spans="2:16">
      <c r="B31">
        <v>135</v>
      </c>
      <c r="C31" t="e">
        <f t="shared" ca="1" si="6"/>
        <v>#VALUE!</v>
      </c>
      <c r="D31" t="e">
        <f t="shared" ca="1" si="4"/>
        <v>#VALUE!</v>
      </c>
      <c r="E31" t="e">
        <f t="shared" ca="1" si="0"/>
        <v>#VALUE!</v>
      </c>
      <c r="F31" t="e">
        <f t="shared" ca="1" si="2"/>
        <v>#VALUE!</v>
      </c>
      <c r="G31" t="e">
        <f t="shared" ca="1" si="3"/>
        <v>#VALUE!</v>
      </c>
      <c r="H31" t="e">
        <f ca="1">INDEX($F$4:$F$40,ROWS(F31:$F$40))</f>
        <v>#VALUE!</v>
      </c>
    </row>
    <row r="32" spans="2:16">
      <c r="B32">
        <v>140</v>
      </c>
      <c r="C32" t="e">
        <f t="shared" ca="1" si="6"/>
        <v>#VALUE!</v>
      </c>
      <c r="D32" t="e">
        <f t="shared" ca="1" si="4"/>
        <v>#VALUE!</v>
      </c>
      <c r="E32" t="e">
        <f t="shared" ca="1" si="0"/>
        <v>#VALUE!</v>
      </c>
      <c r="F32" t="e">
        <f t="shared" ca="1" si="2"/>
        <v>#VALUE!</v>
      </c>
      <c r="G32" t="e">
        <f t="shared" ca="1" si="3"/>
        <v>#VALUE!</v>
      </c>
      <c r="H32" t="e">
        <f ca="1">INDEX($F$4:$F$40,ROWS(F32:$F$40))</f>
        <v>#VALUE!</v>
      </c>
    </row>
    <row r="33" spans="2:8">
      <c r="B33">
        <v>145</v>
      </c>
      <c r="C33" t="e">
        <f t="shared" ca="1" si="6"/>
        <v>#VALUE!</v>
      </c>
      <c r="D33" t="e">
        <f t="shared" ca="1" si="4"/>
        <v>#VALUE!</v>
      </c>
      <c r="E33" t="e">
        <f t="shared" ca="1" si="0"/>
        <v>#VALUE!</v>
      </c>
      <c r="F33" t="e">
        <f t="shared" ca="1" si="2"/>
        <v>#VALUE!</v>
      </c>
      <c r="G33" t="e">
        <f t="shared" ca="1" si="3"/>
        <v>#VALUE!</v>
      </c>
      <c r="H33" t="e">
        <f ca="1">INDEX($F$4:$F$40,ROWS(F33:$F$40))</f>
        <v>#VALUE!</v>
      </c>
    </row>
    <row r="34" spans="2:8">
      <c r="B34">
        <v>150</v>
      </c>
      <c r="C34" t="e">
        <f t="shared" ca="1" si="6"/>
        <v>#VALUE!</v>
      </c>
      <c r="D34" t="e">
        <f t="shared" ca="1" si="4"/>
        <v>#VALUE!</v>
      </c>
      <c r="E34" t="e">
        <f t="shared" ca="1" si="0"/>
        <v>#VALUE!</v>
      </c>
      <c r="F34" t="e">
        <f t="shared" ca="1" si="2"/>
        <v>#VALUE!</v>
      </c>
      <c r="G34" t="e">
        <f t="shared" ca="1" si="3"/>
        <v>#VALUE!</v>
      </c>
      <c r="H34" t="e">
        <f ca="1">INDEX($F$4:$F$40,ROWS(F34:$F$40))</f>
        <v>#VALUE!</v>
      </c>
    </row>
    <row r="35" spans="2:8">
      <c r="B35">
        <v>155</v>
      </c>
      <c r="C35" t="e">
        <f t="shared" ca="1" si="6"/>
        <v>#VALUE!</v>
      </c>
      <c r="D35" t="e">
        <f t="shared" ca="1" si="4"/>
        <v>#VALUE!</v>
      </c>
      <c r="E35" t="e">
        <f t="shared" ca="1" si="0"/>
        <v>#VALUE!</v>
      </c>
      <c r="F35" t="e">
        <f t="shared" ca="1" si="2"/>
        <v>#VALUE!</v>
      </c>
      <c r="G35" t="e">
        <f t="shared" ca="1" si="3"/>
        <v>#VALUE!</v>
      </c>
      <c r="H35" t="e">
        <f ca="1">INDEX($F$4:$F$40,ROWS(F35:$F$40))</f>
        <v>#VALUE!</v>
      </c>
    </row>
    <row r="36" spans="2:8">
      <c r="B36">
        <v>160</v>
      </c>
      <c r="C36" t="e">
        <f t="shared" ca="1" si="6"/>
        <v>#VALUE!</v>
      </c>
      <c r="D36" t="e">
        <f t="shared" ca="1" si="4"/>
        <v>#VALUE!</v>
      </c>
      <c r="E36" t="e">
        <f t="shared" ca="1" si="0"/>
        <v>#VALUE!</v>
      </c>
      <c r="F36" t="e">
        <f t="shared" ca="1" si="2"/>
        <v>#VALUE!</v>
      </c>
      <c r="G36" t="e">
        <f t="shared" ca="1" si="3"/>
        <v>#VALUE!</v>
      </c>
      <c r="H36" t="e">
        <f ca="1">INDEX($F$4:$F$40,ROWS(F36:$F$40))</f>
        <v>#VALUE!</v>
      </c>
    </row>
    <row r="37" spans="2:8">
      <c r="B37">
        <v>165</v>
      </c>
      <c r="C37" t="e">
        <f t="shared" ca="1" si="6"/>
        <v>#VALUE!</v>
      </c>
      <c r="D37" t="e">
        <f t="shared" ca="1" si="4"/>
        <v>#VALUE!</v>
      </c>
      <c r="E37" t="e">
        <f t="shared" ca="1" si="0"/>
        <v>#VALUE!</v>
      </c>
      <c r="F37" t="e">
        <f t="shared" ca="1" si="2"/>
        <v>#VALUE!</v>
      </c>
      <c r="G37" t="e">
        <f t="shared" ca="1" si="3"/>
        <v>#VALUE!</v>
      </c>
      <c r="H37" t="e">
        <f ca="1">INDEX($F$4:$F$40,ROWS(F37:$F$40))</f>
        <v>#VALUE!</v>
      </c>
    </row>
    <row r="38" spans="2:8">
      <c r="B38">
        <v>170</v>
      </c>
      <c r="C38" t="e">
        <f t="shared" ca="1" si="6"/>
        <v>#VALUE!</v>
      </c>
      <c r="D38" t="e">
        <f t="shared" ca="1" si="4"/>
        <v>#VALUE!</v>
      </c>
      <c r="E38" t="e">
        <f t="shared" ca="1" si="0"/>
        <v>#VALUE!</v>
      </c>
      <c r="F38" t="e">
        <f t="shared" ca="1" si="2"/>
        <v>#VALUE!</v>
      </c>
      <c r="G38" t="e">
        <f t="shared" ca="1" si="3"/>
        <v>#VALUE!</v>
      </c>
      <c r="H38" t="e">
        <f ca="1">INDEX($F$4:$F$40,ROWS(F38:$F$40))</f>
        <v>#VALUE!</v>
      </c>
    </row>
    <row r="39" spans="2:8">
      <c r="B39">
        <v>175</v>
      </c>
      <c r="C39" t="e">
        <f t="shared" ca="1" si="6"/>
        <v>#VALUE!</v>
      </c>
      <c r="D39" t="e">
        <f t="shared" ca="1" si="4"/>
        <v>#VALUE!</v>
      </c>
      <c r="E39" t="e">
        <f t="shared" ca="1" si="0"/>
        <v>#VALUE!</v>
      </c>
      <c r="F39" t="e">
        <f t="shared" ca="1" si="2"/>
        <v>#VALUE!</v>
      </c>
      <c r="G39" t="e">
        <f t="shared" ca="1" si="3"/>
        <v>#VALUE!</v>
      </c>
      <c r="H39" t="e">
        <f ca="1">INDEX($F$4:$F$40,ROWS(F39:$F$40))</f>
        <v>#VALUE!</v>
      </c>
    </row>
    <row r="40" spans="2:8">
      <c r="B40">
        <v>180</v>
      </c>
      <c r="C40" t="e">
        <f t="shared" ca="1" si="6"/>
        <v>#VALUE!</v>
      </c>
      <c r="D40" t="e">
        <f t="shared" ca="1" si="4"/>
        <v>#VALUE!</v>
      </c>
      <c r="E40" t="e">
        <f t="shared" ca="1" si="0"/>
        <v>#VALUE!</v>
      </c>
      <c r="F40" t="e">
        <f t="shared" ca="1" si="2"/>
        <v>#VALUE!</v>
      </c>
      <c r="G40" t="e">
        <f t="shared" ca="1" si="3"/>
        <v>#VALUE!</v>
      </c>
      <c r="H40" t="e">
        <f>INDEX($F$4:$F$40,ROWS(F40:$F$40))</f>
        <v>#REF!</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9FA-E714-49D6-881C-EB9D40FEA514}">
  <dimension ref="B1:S76"/>
  <sheetViews>
    <sheetView workbookViewId="0">
      <selection activeCell="M3" sqref="M3:M8"/>
    </sheetView>
  </sheetViews>
  <sheetFormatPr defaultRowHeight="15"/>
  <sheetData>
    <row r="1" spans="2:19">
      <c r="F1" t="s">
        <v>55</v>
      </c>
      <c r="G1" t="e">
        <f>Compare!C1</f>
        <v>#REF!</v>
      </c>
      <c r="I1" t="s">
        <v>56</v>
      </c>
      <c r="J1" t="e">
        <f>0.2*G2</f>
        <v>#REF!</v>
      </c>
    </row>
    <row r="2" spans="2:19">
      <c r="F2" t="s">
        <v>57</v>
      </c>
      <c r="G2" t="e">
        <f>1000/G1-10</f>
        <v>#REF!</v>
      </c>
    </row>
    <row r="3" spans="2:19">
      <c r="B3" t="s">
        <v>58</v>
      </c>
      <c r="C3" t="s">
        <v>59</v>
      </c>
      <c r="D3" t="s">
        <v>60</v>
      </c>
      <c r="E3" t="s">
        <v>61</v>
      </c>
      <c r="F3" t="s">
        <v>62</v>
      </c>
      <c r="G3" t="s">
        <v>63</v>
      </c>
      <c r="M3" t="str">
        <f ca="1">Compare!D6</f>
        <v/>
      </c>
    </row>
    <row r="4" spans="2:19">
      <c r="B4">
        <v>0</v>
      </c>
      <c r="C4">
        <v>0</v>
      </c>
      <c r="D4">
        <f>C4</f>
        <v>0</v>
      </c>
      <c r="E4" t="e">
        <f t="shared" ref="E4:E67" si="0">C4-F4</f>
        <v>#REF!</v>
      </c>
      <c r="F4" t="e">
        <f>G4</f>
        <v>#REF!</v>
      </c>
      <c r="G4" t="e">
        <f>IF(D4&lt;$J$1,0,(D4-0.2*$G$2)^2/(D4+0.8*$G$2))</f>
        <v>#REF!</v>
      </c>
      <c r="H4" t="e">
        <f ca="1">INDEX($F$4:$F$76,ROWS(F4:$F$76))</f>
        <v>#VALUE!</v>
      </c>
      <c r="M4" t="str">
        <f ca="1">Compare!D7</f>
        <v/>
      </c>
    </row>
    <row r="5" spans="2:19">
      <c r="B5">
        <v>5</v>
      </c>
      <c r="C5" t="e">
        <f t="shared" ref="C5:C16" ca="1" si="1">$M$3/12</f>
        <v>#VALUE!</v>
      </c>
      <c r="D5" t="e">
        <f ca="1">C5+D4</f>
        <v>#VALUE!</v>
      </c>
      <c r="E5" t="e">
        <f t="shared" ca="1" si="0"/>
        <v>#VALUE!</v>
      </c>
      <c r="F5" t="e">
        <f t="shared" ref="F5:F68" ca="1" si="2">G5-G4</f>
        <v>#VALUE!</v>
      </c>
      <c r="G5" t="e">
        <f t="shared" ref="G5:G68" ca="1" si="3">IF(D5&lt;$J$1,0,(D5-0.2*$G$2)^2/(D5+0.8*$G$2))</f>
        <v>#VALUE!</v>
      </c>
      <c r="H5" t="e">
        <f ca="1">INDEX($F$4:$F$76,ROWS(F5:$F$76))</f>
        <v>#VALUE!</v>
      </c>
      <c r="M5" t="str">
        <f ca="1">Compare!D8</f>
        <v/>
      </c>
    </row>
    <row r="6" spans="2:19">
      <c r="B6">
        <v>10</v>
      </c>
      <c r="C6" t="e">
        <f t="shared" ca="1" si="1"/>
        <v>#VALUE!</v>
      </c>
      <c r="D6" t="e">
        <f t="shared" ref="D6:D69" ca="1" si="4">C6+D5</f>
        <v>#VALUE!</v>
      </c>
      <c r="E6" t="e">
        <f t="shared" ca="1" si="0"/>
        <v>#VALUE!</v>
      </c>
      <c r="F6" t="e">
        <f t="shared" ca="1" si="2"/>
        <v>#VALUE!</v>
      </c>
      <c r="G6" t="e">
        <f t="shared" ca="1" si="3"/>
        <v>#VALUE!</v>
      </c>
      <c r="H6" t="e">
        <f ca="1">INDEX($F$4:$F$76,ROWS(F6:$F$76))</f>
        <v>#VALUE!</v>
      </c>
      <c r="M6" t="str">
        <f ca="1">Compare!D9</f>
        <v/>
      </c>
    </row>
    <row r="7" spans="2:19">
      <c r="B7">
        <v>15</v>
      </c>
      <c r="C7" t="e">
        <f t="shared" ca="1" si="1"/>
        <v>#VALUE!</v>
      </c>
      <c r="D7" t="e">
        <f t="shared" ca="1" si="4"/>
        <v>#VALUE!</v>
      </c>
      <c r="E7" t="e">
        <f t="shared" ca="1" si="0"/>
        <v>#VALUE!</v>
      </c>
      <c r="F7" t="e">
        <f t="shared" ca="1" si="2"/>
        <v>#VALUE!</v>
      </c>
      <c r="G7" t="e">
        <f t="shared" ca="1" si="3"/>
        <v>#VALUE!</v>
      </c>
      <c r="H7" t="e">
        <f ca="1">INDEX($F$4:$F$76,ROWS(F7:$F$76))</f>
        <v>#VALUE!</v>
      </c>
      <c r="M7" t="str">
        <f ca="1">Compare!D10</f>
        <v/>
      </c>
    </row>
    <row r="8" spans="2:19">
      <c r="B8">
        <v>20</v>
      </c>
      <c r="C8" t="e">
        <f t="shared" ca="1" si="1"/>
        <v>#VALUE!</v>
      </c>
      <c r="D8" t="e">
        <f t="shared" ca="1" si="4"/>
        <v>#VALUE!</v>
      </c>
      <c r="E8" t="e">
        <f t="shared" ca="1" si="0"/>
        <v>#VALUE!</v>
      </c>
      <c r="F8" t="e">
        <f t="shared" ca="1" si="2"/>
        <v>#VALUE!</v>
      </c>
      <c r="G8" t="e">
        <f t="shared" ca="1" si="3"/>
        <v>#VALUE!</v>
      </c>
      <c r="H8" t="e">
        <f ca="1">INDEX($F$4:$F$76,ROWS(F8:$F$76))</f>
        <v>#VALUE!</v>
      </c>
      <c r="M8" t="str">
        <f ca="1">Compare!D11</f>
        <v/>
      </c>
    </row>
    <row r="9" spans="2:19">
      <c r="B9">
        <v>25</v>
      </c>
      <c r="C9" t="e">
        <f t="shared" ca="1" si="1"/>
        <v>#VALUE!</v>
      </c>
      <c r="D9" t="e">
        <f t="shared" ca="1" si="4"/>
        <v>#VALUE!</v>
      </c>
      <c r="E9" t="e">
        <f t="shared" ca="1" si="0"/>
        <v>#VALUE!</v>
      </c>
      <c r="F9" t="e">
        <f t="shared" ca="1" si="2"/>
        <v>#VALUE!</v>
      </c>
      <c r="G9" t="e">
        <f t="shared" ca="1" si="3"/>
        <v>#VALUE!</v>
      </c>
      <c r="H9" t="e">
        <f ca="1">INDEX($F$4:$F$76,ROWS(F9:$F$76))</f>
        <v>#VALUE!</v>
      </c>
    </row>
    <row r="10" spans="2:19">
      <c r="B10">
        <v>30</v>
      </c>
      <c r="C10" t="e">
        <f t="shared" ca="1" si="1"/>
        <v>#VALUE!</v>
      </c>
      <c r="D10" t="e">
        <f t="shared" ca="1" si="4"/>
        <v>#VALUE!</v>
      </c>
      <c r="E10" t="e">
        <f t="shared" ca="1" si="0"/>
        <v>#VALUE!</v>
      </c>
      <c r="F10" t="e">
        <f t="shared" ca="1" si="2"/>
        <v>#VALUE!</v>
      </c>
      <c r="G10" t="e">
        <f t="shared" ca="1" si="3"/>
        <v>#VALUE!</v>
      </c>
      <c r="H10" t="e">
        <f ca="1">INDEX($F$4:$F$76,ROWS(F10:$F$76))</f>
        <v>#VALUE!</v>
      </c>
    </row>
    <row r="11" spans="2:19">
      <c r="B11">
        <v>35</v>
      </c>
      <c r="C11" t="e">
        <f t="shared" ca="1" si="1"/>
        <v>#VALUE!</v>
      </c>
      <c r="D11" t="e">
        <f t="shared" ca="1" si="4"/>
        <v>#VALUE!</v>
      </c>
      <c r="E11" t="e">
        <f t="shared" ca="1" si="0"/>
        <v>#VALUE!</v>
      </c>
      <c r="F11" t="e">
        <f t="shared" ca="1" si="2"/>
        <v>#VALUE!</v>
      </c>
      <c r="G11" t="e">
        <f t="shared" ca="1" si="3"/>
        <v>#VALUE!</v>
      </c>
      <c r="H11" t="e">
        <f ca="1">INDEX($F$4:$F$76,ROWS(F11:$F$76))</f>
        <v>#VALUE!</v>
      </c>
      <c r="P11">
        <v>100</v>
      </c>
    </row>
    <row r="12" spans="2:19">
      <c r="B12">
        <v>40</v>
      </c>
      <c r="C12" t="e">
        <f t="shared" ca="1" si="1"/>
        <v>#VALUE!</v>
      </c>
      <c r="D12" t="e">
        <f t="shared" ca="1" si="4"/>
        <v>#VALUE!</v>
      </c>
      <c r="E12" t="e">
        <f t="shared" ca="1" si="0"/>
        <v>#VALUE!</v>
      </c>
      <c r="F12" t="e">
        <f t="shared" ca="1" si="2"/>
        <v>#VALUE!</v>
      </c>
      <c r="G12" t="e">
        <f t="shared" ca="1" si="3"/>
        <v>#VALUE!</v>
      </c>
      <c r="H12" t="e">
        <f ca="1">INDEX($F$4:$F$76,ROWS(F12:$F$76))</f>
        <v>#VALUE!</v>
      </c>
      <c r="P12">
        <v>5128</v>
      </c>
    </row>
    <row r="13" spans="2:19">
      <c r="B13">
        <v>45</v>
      </c>
      <c r="C13" t="e">
        <f t="shared" ca="1" si="1"/>
        <v>#VALUE!</v>
      </c>
      <c r="D13" t="e">
        <f t="shared" ca="1" si="4"/>
        <v>#VALUE!</v>
      </c>
      <c r="E13" t="e">
        <f t="shared" ca="1" si="0"/>
        <v>#VALUE!</v>
      </c>
      <c r="F13" t="e">
        <f t="shared" ca="1" si="2"/>
        <v>#VALUE!</v>
      </c>
      <c r="G13" t="e">
        <f t="shared" ca="1" si="3"/>
        <v>#VALUE!</v>
      </c>
      <c r="H13" t="e">
        <f ca="1">INDEX($F$4:$F$76,ROWS(F13:$F$76))</f>
        <v>#VALUE!</v>
      </c>
      <c r="P13">
        <v>1832</v>
      </c>
    </row>
    <row r="14" spans="2:19">
      <c r="B14">
        <v>50</v>
      </c>
      <c r="C14" t="e">
        <f t="shared" ca="1" si="1"/>
        <v>#VALUE!</v>
      </c>
      <c r="D14" t="e">
        <f t="shared" ca="1" si="4"/>
        <v>#VALUE!</v>
      </c>
      <c r="E14" t="e">
        <f t="shared" ca="1" si="0"/>
        <v>#VALUE!</v>
      </c>
      <c r="F14" t="e">
        <f t="shared" ca="1" si="2"/>
        <v>#VALUE!</v>
      </c>
      <c r="G14" t="e">
        <f t="shared" ca="1" si="3"/>
        <v>#VALUE!</v>
      </c>
      <c r="H14" t="e">
        <f ca="1">INDEX($F$4:$F$76,ROWS(F14:$F$76))</f>
        <v>#VALUE!</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INDEX($F$4:$F$76,ROWS(F15:$F$76))</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INDEX($F$4:$F$76,ROWS(F16:$F$76))</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INDEX($F$4:$F$76,ROWS(F17:$F$76))</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INDEX($F$4:$F$76,ROWS(F18:$F$76))</f>
        <v>#VALUE!</v>
      </c>
      <c r="P18">
        <v>24241</v>
      </c>
    </row>
    <row r="19" spans="2:16">
      <c r="B19">
        <v>75</v>
      </c>
      <c r="C19" t="e">
        <f t="shared" ca="1" si="5"/>
        <v>#VALUE!</v>
      </c>
      <c r="D19" t="e">
        <f t="shared" ca="1" si="4"/>
        <v>#VALUE!</v>
      </c>
      <c r="E19" t="e">
        <f t="shared" ca="1" si="0"/>
        <v>#VALUE!</v>
      </c>
      <c r="F19" t="e">
        <f t="shared" ca="1" si="2"/>
        <v>#VALUE!</v>
      </c>
      <c r="G19" t="e">
        <f t="shared" ca="1" si="3"/>
        <v>#VALUE!</v>
      </c>
      <c r="H19" t="e">
        <f ca="1">INDEX($F$4:$F$76,ROWS(F19:$F$76))</f>
        <v>#VALUE!</v>
      </c>
      <c r="P19">
        <v>40723</v>
      </c>
    </row>
    <row r="20" spans="2:16">
      <c r="B20">
        <v>80</v>
      </c>
      <c r="C20" t="e">
        <f t="shared" ca="1" si="5"/>
        <v>#VALUE!</v>
      </c>
      <c r="D20" t="e">
        <f t="shared" ca="1" si="4"/>
        <v>#VALUE!</v>
      </c>
      <c r="E20" t="e">
        <f t="shared" ca="1" si="0"/>
        <v>#VALUE!</v>
      </c>
      <c r="F20" t="e">
        <f t="shared" ca="1" si="2"/>
        <v>#VALUE!</v>
      </c>
      <c r="G20" t="e">
        <f t="shared" ca="1" si="3"/>
        <v>#VALUE!</v>
      </c>
      <c r="H20" t="e">
        <f ca="1">INDEX($F$4:$F$76,ROWS(F20:$F$76))</f>
        <v>#VALUE!</v>
      </c>
      <c r="P20">
        <v>92590</v>
      </c>
    </row>
    <row r="21" spans="2:16">
      <c r="B21">
        <v>85</v>
      </c>
      <c r="C21" t="e">
        <f t="shared" ca="1" si="5"/>
        <v>#VALUE!</v>
      </c>
      <c r="D21" t="e">
        <f t="shared" ca="1" si="4"/>
        <v>#VALUE!</v>
      </c>
      <c r="E21" t="e">
        <f t="shared" ca="1" si="0"/>
        <v>#VALUE!</v>
      </c>
      <c r="F21" t="e">
        <f t="shared" ca="1" si="2"/>
        <v>#VALUE!</v>
      </c>
      <c r="G21" t="e">
        <f t="shared" ca="1" si="3"/>
        <v>#VALUE!</v>
      </c>
      <c r="H21" t="e">
        <f ca="1">INDEX($F$4:$F$76,ROWS(F21:$F$76))</f>
        <v>#VALUE!</v>
      </c>
      <c r="P21">
        <v>9882</v>
      </c>
    </row>
    <row r="22" spans="2:16">
      <c r="B22">
        <v>90</v>
      </c>
      <c r="C22" t="e">
        <f t="shared" ca="1" si="5"/>
        <v>#VALUE!</v>
      </c>
      <c r="D22" t="e">
        <f t="shared" ca="1" si="4"/>
        <v>#VALUE!</v>
      </c>
      <c r="E22" t="e">
        <f t="shared" ca="1" si="0"/>
        <v>#VALUE!</v>
      </c>
      <c r="F22" t="e">
        <f t="shared" ca="1" si="2"/>
        <v>#VALUE!</v>
      </c>
      <c r="G22" t="e">
        <f t="shared" ca="1" si="3"/>
        <v>#VALUE!</v>
      </c>
      <c r="H22" t="e">
        <f ca="1">INDEX($F$4:$F$76,ROWS(F22:$F$76))</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INDEX($F$4:$F$76,ROWS(F23:$F$76))</f>
        <v>#VALUE!</v>
      </c>
    </row>
    <row r="24" spans="2:16">
      <c r="B24">
        <v>100</v>
      </c>
      <c r="C24" t="e">
        <f t="shared" ca="1" si="5"/>
        <v>#VALUE!</v>
      </c>
      <c r="D24" t="e">
        <f t="shared" ca="1" si="4"/>
        <v>#VALUE!</v>
      </c>
      <c r="E24" t="e">
        <f t="shared" ca="1" si="0"/>
        <v>#VALUE!</v>
      </c>
      <c r="F24" t="e">
        <f t="shared" ca="1" si="2"/>
        <v>#VALUE!</v>
      </c>
      <c r="G24" t="e">
        <f t="shared" ca="1" si="3"/>
        <v>#VALUE!</v>
      </c>
      <c r="H24" t="e">
        <f ca="1">INDEX($F$4:$F$76,ROWS(F24:$F$76))</f>
        <v>#VALUE!</v>
      </c>
    </row>
    <row r="25" spans="2:16">
      <c r="B25">
        <v>105</v>
      </c>
      <c r="C25" t="e">
        <f t="shared" ca="1" si="5"/>
        <v>#VALUE!</v>
      </c>
      <c r="D25" t="e">
        <f t="shared" ca="1" si="4"/>
        <v>#VALUE!</v>
      </c>
      <c r="E25" t="e">
        <f t="shared" ca="1" si="0"/>
        <v>#VALUE!</v>
      </c>
      <c r="F25" t="e">
        <f t="shared" ca="1" si="2"/>
        <v>#VALUE!</v>
      </c>
      <c r="G25" t="e">
        <f t="shared" ca="1" si="3"/>
        <v>#VALUE!</v>
      </c>
      <c r="H25" t="e">
        <f ca="1">INDEX($F$4:$F$76,ROWS(F25:$F$76))</f>
        <v>#VALUE!</v>
      </c>
    </row>
    <row r="26" spans="2:16">
      <c r="B26">
        <v>110</v>
      </c>
      <c r="C26" t="e">
        <f t="shared" ca="1" si="5"/>
        <v>#VALUE!</v>
      </c>
      <c r="D26" t="e">
        <f t="shared" ca="1" si="4"/>
        <v>#VALUE!</v>
      </c>
      <c r="E26" t="e">
        <f t="shared" ca="1" si="0"/>
        <v>#VALUE!</v>
      </c>
      <c r="F26" t="e">
        <f t="shared" ca="1" si="2"/>
        <v>#VALUE!</v>
      </c>
      <c r="G26" t="e">
        <f t="shared" ca="1" si="3"/>
        <v>#VALUE!</v>
      </c>
      <c r="H26" t="e">
        <f ca="1">INDEX($F$4:$F$76,ROWS(F26:$F$76))</f>
        <v>#VALUE!</v>
      </c>
    </row>
    <row r="27" spans="2:16">
      <c r="B27">
        <v>115</v>
      </c>
      <c r="C27" t="e">
        <f t="shared" ca="1" si="5"/>
        <v>#VALUE!</v>
      </c>
      <c r="D27" t="e">
        <f t="shared" ca="1" si="4"/>
        <v>#VALUE!</v>
      </c>
      <c r="E27" t="e">
        <f t="shared" ca="1" si="0"/>
        <v>#VALUE!</v>
      </c>
      <c r="F27" t="e">
        <f t="shared" ca="1" si="2"/>
        <v>#VALUE!</v>
      </c>
      <c r="G27" t="e">
        <f t="shared" ca="1" si="3"/>
        <v>#VALUE!</v>
      </c>
      <c r="H27" t="e">
        <f ca="1">INDEX($F$4:$F$76,ROWS(F27:$F$76))</f>
        <v>#VALUE!</v>
      </c>
    </row>
    <row r="28" spans="2:16">
      <c r="B28">
        <v>120</v>
      </c>
      <c r="C28" t="e">
        <f t="shared" ca="1" si="5"/>
        <v>#VALUE!</v>
      </c>
      <c r="D28" t="e">
        <f t="shared" ca="1" si="4"/>
        <v>#VALUE!</v>
      </c>
      <c r="E28" t="e">
        <f t="shared" ca="1" si="0"/>
        <v>#VALUE!</v>
      </c>
      <c r="F28" t="e">
        <f t="shared" ca="1" si="2"/>
        <v>#VALUE!</v>
      </c>
      <c r="G28" t="e">
        <f t="shared" ca="1" si="3"/>
        <v>#VALUE!</v>
      </c>
      <c r="H28" t="e">
        <f ca="1">INDEX($F$4:$F$76,ROWS(F28:$F$76))</f>
        <v>#VALUE!</v>
      </c>
    </row>
    <row r="29" spans="2:16">
      <c r="B29">
        <v>125</v>
      </c>
      <c r="C29" t="e">
        <f ca="1">$M$5/12</f>
        <v>#VALUE!</v>
      </c>
      <c r="D29" t="e">
        <f t="shared" ca="1" si="4"/>
        <v>#VALUE!</v>
      </c>
      <c r="E29" t="e">
        <f t="shared" ca="1" si="0"/>
        <v>#VALUE!</v>
      </c>
      <c r="F29" t="e">
        <f t="shared" ca="1" si="2"/>
        <v>#VALUE!</v>
      </c>
      <c r="G29" t="e">
        <f t="shared" ca="1" si="3"/>
        <v>#VALUE!</v>
      </c>
      <c r="H29" t="e">
        <f ca="1">INDEX($F$4:$F$76,ROWS(F29:$F$76))</f>
        <v>#VALUE!</v>
      </c>
    </row>
    <row r="30" spans="2:16">
      <c r="B30">
        <v>130</v>
      </c>
      <c r="C30" t="e">
        <f t="shared" ref="C30:C40" ca="1" si="6">$M$5/12</f>
        <v>#VALUE!</v>
      </c>
      <c r="D30" t="e">
        <f t="shared" ca="1" si="4"/>
        <v>#VALUE!</v>
      </c>
      <c r="E30" t="e">
        <f t="shared" ca="1" si="0"/>
        <v>#VALUE!</v>
      </c>
      <c r="F30" t="e">
        <f t="shared" ca="1" si="2"/>
        <v>#VALUE!</v>
      </c>
      <c r="G30" t="e">
        <f t="shared" ca="1" si="3"/>
        <v>#VALUE!</v>
      </c>
      <c r="H30" t="e">
        <f ca="1">INDEX($F$4:$F$76,ROWS(F30:$F$76))</f>
        <v>#VALUE!</v>
      </c>
    </row>
    <row r="31" spans="2:16">
      <c r="B31">
        <v>135</v>
      </c>
      <c r="C31" t="e">
        <f t="shared" ca="1" si="6"/>
        <v>#VALUE!</v>
      </c>
      <c r="D31" t="e">
        <f t="shared" ca="1" si="4"/>
        <v>#VALUE!</v>
      </c>
      <c r="E31" t="e">
        <f t="shared" ca="1" si="0"/>
        <v>#VALUE!</v>
      </c>
      <c r="F31" t="e">
        <f t="shared" ca="1" si="2"/>
        <v>#VALUE!</v>
      </c>
      <c r="G31" t="e">
        <f t="shared" ca="1" si="3"/>
        <v>#VALUE!</v>
      </c>
      <c r="H31" t="e">
        <f ca="1">INDEX($F$4:$F$76,ROWS(F31:$F$76))</f>
        <v>#VALUE!</v>
      </c>
    </row>
    <row r="32" spans="2:16">
      <c r="B32">
        <v>140</v>
      </c>
      <c r="C32" t="e">
        <f t="shared" ca="1" si="6"/>
        <v>#VALUE!</v>
      </c>
      <c r="D32" t="e">
        <f t="shared" ca="1" si="4"/>
        <v>#VALUE!</v>
      </c>
      <c r="E32" t="e">
        <f t="shared" ca="1" si="0"/>
        <v>#VALUE!</v>
      </c>
      <c r="F32" t="e">
        <f t="shared" ca="1" si="2"/>
        <v>#VALUE!</v>
      </c>
      <c r="G32" t="e">
        <f t="shared" ca="1" si="3"/>
        <v>#VALUE!</v>
      </c>
      <c r="H32" t="e">
        <f ca="1">INDEX($F$4:$F$76,ROWS(F32:$F$76))</f>
        <v>#VALUE!</v>
      </c>
    </row>
    <row r="33" spans="2:8">
      <c r="B33">
        <v>145</v>
      </c>
      <c r="C33" t="e">
        <f t="shared" ca="1" si="6"/>
        <v>#VALUE!</v>
      </c>
      <c r="D33" t="e">
        <f t="shared" ca="1" si="4"/>
        <v>#VALUE!</v>
      </c>
      <c r="E33" t="e">
        <f t="shared" ca="1" si="0"/>
        <v>#VALUE!</v>
      </c>
      <c r="F33" t="e">
        <f t="shared" ca="1" si="2"/>
        <v>#VALUE!</v>
      </c>
      <c r="G33" t="e">
        <f t="shared" ca="1" si="3"/>
        <v>#VALUE!</v>
      </c>
      <c r="H33" t="e">
        <f ca="1">INDEX($F$4:$F$76,ROWS(F33:$F$76))</f>
        <v>#VALUE!</v>
      </c>
    </row>
    <row r="34" spans="2:8">
      <c r="B34">
        <v>150</v>
      </c>
      <c r="C34" t="e">
        <f t="shared" ca="1" si="6"/>
        <v>#VALUE!</v>
      </c>
      <c r="D34" t="e">
        <f t="shared" ca="1" si="4"/>
        <v>#VALUE!</v>
      </c>
      <c r="E34" t="e">
        <f t="shared" ca="1" si="0"/>
        <v>#VALUE!</v>
      </c>
      <c r="F34" t="e">
        <f t="shared" ca="1" si="2"/>
        <v>#VALUE!</v>
      </c>
      <c r="G34" t="e">
        <f t="shared" ca="1" si="3"/>
        <v>#VALUE!</v>
      </c>
      <c r="H34" t="e">
        <f ca="1">INDEX($F$4:$F$76,ROWS(F34:$F$76))</f>
        <v>#VALUE!</v>
      </c>
    </row>
    <row r="35" spans="2:8">
      <c r="B35">
        <v>155</v>
      </c>
      <c r="C35" t="e">
        <f t="shared" ca="1" si="6"/>
        <v>#VALUE!</v>
      </c>
      <c r="D35" t="e">
        <f t="shared" ca="1" si="4"/>
        <v>#VALUE!</v>
      </c>
      <c r="E35" t="e">
        <f t="shared" ca="1" si="0"/>
        <v>#VALUE!</v>
      </c>
      <c r="F35" t="e">
        <f t="shared" ca="1" si="2"/>
        <v>#VALUE!</v>
      </c>
      <c r="G35" t="e">
        <f t="shared" ca="1" si="3"/>
        <v>#VALUE!</v>
      </c>
      <c r="H35" t="e">
        <f ca="1">INDEX($F$4:$F$76,ROWS(F35:$F$76))</f>
        <v>#VALUE!</v>
      </c>
    </row>
    <row r="36" spans="2:8">
      <c r="B36">
        <v>160</v>
      </c>
      <c r="C36" t="e">
        <f t="shared" ca="1" si="6"/>
        <v>#VALUE!</v>
      </c>
      <c r="D36" t="e">
        <f t="shared" ca="1" si="4"/>
        <v>#VALUE!</v>
      </c>
      <c r="E36" t="e">
        <f t="shared" ca="1" si="0"/>
        <v>#VALUE!</v>
      </c>
      <c r="F36" t="e">
        <f t="shared" ca="1" si="2"/>
        <v>#VALUE!</v>
      </c>
      <c r="G36" t="e">
        <f t="shared" ca="1" si="3"/>
        <v>#VALUE!</v>
      </c>
      <c r="H36" t="e">
        <f ca="1">INDEX($F$4:$F$76,ROWS(F36:$F$76))</f>
        <v>#VALUE!</v>
      </c>
    </row>
    <row r="37" spans="2:8">
      <c r="B37">
        <v>165</v>
      </c>
      <c r="C37" t="e">
        <f t="shared" ca="1" si="6"/>
        <v>#VALUE!</v>
      </c>
      <c r="D37" t="e">
        <f t="shared" ca="1" si="4"/>
        <v>#VALUE!</v>
      </c>
      <c r="E37" t="e">
        <f t="shared" ca="1" si="0"/>
        <v>#VALUE!</v>
      </c>
      <c r="F37" t="e">
        <f t="shared" ca="1" si="2"/>
        <v>#VALUE!</v>
      </c>
      <c r="G37" t="e">
        <f t="shared" ca="1" si="3"/>
        <v>#VALUE!</v>
      </c>
      <c r="H37" t="e">
        <f ca="1">INDEX($F$4:$F$76,ROWS(F37:$F$76))</f>
        <v>#VALUE!</v>
      </c>
    </row>
    <row r="38" spans="2:8">
      <c r="B38">
        <v>170</v>
      </c>
      <c r="C38" t="e">
        <f t="shared" ca="1" si="6"/>
        <v>#VALUE!</v>
      </c>
      <c r="D38" t="e">
        <f t="shared" ca="1" si="4"/>
        <v>#VALUE!</v>
      </c>
      <c r="E38" t="e">
        <f t="shared" ca="1" si="0"/>
        <v>#VALUE!</v>
      </c>
      <c r="F38" t="e">
        <f t="shared" ca="1" si="2"/>
        <v>#VALUE!</v>
      </c>
      <c r="G38" t="e">
        <f t="shared" ca="1" si="3"/>
        <v>#VALUE!</v>
      </c>
      <c r="H38" t="e">
        <f ca="1">INDEX($F$4:$F$76,ROWS(F38:$F$76))</f>
        <v>#VALUE!</v>
      </c>
    </row>
    <row r="39" spans="2:8">
      <c r="B39">
        <v>175</v>
      </c>
      <c r="C39" t="e">
        <f t="shared" ca="1" si="6"/>
        <v>#VALUE!</v>
      </c>
      <c r="D39" t="e">
        <f t="shared" ca="1" si="4"/>
        <v>#VALUE!</v>
      </c>
      <c r="E39" t="e">
        <f t="shared" ca="1" si="0"/>
        <v>#VALUE!</v>
      </c>
      <c r="F39" t="e">
        <f t="shared" ca="1" si="2"/>
        <v>#VALUE!</v>
      </c>
      <c r="G39" t="e">
        <f t="shared" ca="1" si="3"/>
        <v>#VALUE!</v>
      </c>
      <c r="H39" t="e">
        <f ca="1">INDEX($F$4:$F$76,ROWS(F39:$F$76))</f>
        <v>#VALUE!</v>
      </c>
    </row>
    <row r="40" spans="2:8">
      <c r="B40">
        <v>180</v>
      </c>
      <c r="C40" t="e">
        <f t="shared" ca="1" si="6"/>
        <v>#VALUE!</v>
      </c>
      <c r="D40" t="e">
        <f t="shared" ca="1" si="4"/>
        <v>#VALUE!</v>
      </c>
      <c r="E40" t="e">
        <f t="shared" ca="1" si="0"/>
        <v>#VALUE!</v>
      </c>
      <c r="F40" t="e">
        <f t="shared" ca="1" si="2"/>
        <v>#VALUE!</v>
      </c>
      <c r="G40" t="e">
        <f t="shared" ca="1" si="3"/>
        <v>#VALUE!</v>
      </c>
      <c r="H40" t="e">
        <f ca="1">INDEX($F$4:$F$76,ROWS(F40:$F$76))</f>
        <v>#VALUE!</v>
      </c>
    </row>
    <row r="41" spans="2:8">
      <c r="B41">
        <v>185</v>
      </c>
      <c r="C41" t="e">
        <f ca="1">$M$6/12</f>
        <v>#VALUE!</v>
      </c>
      <c r="D41" t="e">
        <f t="shared" ca="1" si="4"/>
        <v>#VALUE!</v>
      </c>
      <c r="E41" t="e">
        <f t="shared" ca="1" si="0"/>
        <v>#VALUE!</v>
      </c>
      <c r="F41" t="e">
        <f t="shared" ca="1" si="2"/>
        <v>#VALUE!</v>
      </c>
      <c r="G41" t="e">
        <f t="shared" ca="1" si="3"/>
        <v>#VALUE!</v>
      </c>
      <c r="H41" t="e">
        <f ca="1">INDEX($F$4:$F$76,ROWS(F41:$F$76))</f>
        <v>#VALUE!</v>
      </c>
    </row>
    <row r="42" spans="2:8">
      <c r="B42">
        <v>190</v>
      </c>
      <c r="C42" t="e">
        <f t="shared" ref="C42:C52" ca="1" si="7">$M$6/12</f>
        <v>#VALUE!</v>
      </c>
      <c r="D42" t="e">
        <f t="shared" ca="1" si="4"/>
        <v>#VALUE!</v>
      </c>
      <c r="E42" t="e">
        <f t="shared" ca="1" si="0"/>
        <v>#VALUE!</v>
      </c>
      <c r="F42" t="e">
        <f t="shared" ca="1" si="2"/>
        <v>#VALUE!</v>
      </c>
      <c r="G42" t="e">
        <f t="shared" ca="1" si="3"/>
        <v>#VALUE!</v>
      </c>
      <c r="H42" t="e">
        <f ca="1">INDEX($F$4:$F$76,ROWS(F42:$F$76))</f>
        <v>#VALUE!</v>
      </c>
    </row>
    <row r="43" spans="2:8">
      <c r="B43">
        <v>195</v>
      </c>
      <c r="C43" t="e">
        <f t="shared" ca="1" si="7"/>
        <v>#VALUE!</v>
      </c>
      <c r="D43" t="e">
        <f t="shared" ca="1" si="4"/>
        <v>#VALUE!</v>
      </c>
      <c r="E43" t="e">
        <f t="shared" ca="1" si="0"/>
        <v>#VALUE!</v>
      </c>
      <c r="F43" t="e">
        <f t="shared" ca="1" si="2"/>
        <v>#VALUE!</v>
      </c>
      <c r="G43" t="e">
        <f t="shared" ca="1" si="3"/>
        <v>#VALUE!</v>
      </c>
      <c r="H43" t="e">
        <f ca="1">INDEX($F$4:$F$76,ROWS(F43:$F$76))</f>
        <v>#VALUE!</v>
      </c>
    </row>
    <row r="44" spans="2:8">
      <c r="B44">
        <v>200</v>
      </c>
      <c r="C44" t="e">
        <f t="shared" ca="1" si="7"/>
        <v>#VALUE!</v>
      </c>
      <c r="D44" t="e">
        <f t="shared" ca="1" si="4"/>
        <v>#VALUE!</v>
      </c>
      <c r="E44" t="e">
        <f t="shared" ca="1" si="0"/>
        <v>#VALUE!</v>
      </c>
      <c r="F44" t="e">
        <f t="shared" ca="1" si="2"/>
        <v>#VALUE!</v>
      </c>
      <c r="G44" t="e">
        <f t="shared" ca="1" si="3"/>
        <v>#VALUE!</v>
      </c>
      <c r="H44" t="e">
        <f ca="1">INDEX($F$4:$F$76,ROWS(F44:$F$76))</f>
        <v>#VALUE!</v>
      </c>
    </row>
    <row r="45" spans="2:8">
      <c r="B45">
        <v>205</v>
      </c>
      <c r="C45" t="e">
        <f t="shared" ca="1" si="7"/>
        <v>#VALUE!</v>
      </c>
      <c r="D45" t="e">
        <f t="shared" ca="1" si="4"/>
        <v>#VALUE!</v>
      </c>
      <c r="E45" t="e">
        <f t="shared" ca="1" si="0"/>
        <v>#VALUE!</v>
      </c>
      <c r="F45" t="e">
        <f t="shared" ca="1" si="2"/>
        <v>#VALUE!</v>
      </c>
      <c r="G45" t="e">
        <f t="shared" ca="1" si="3"/>
        <v>#VALUE!</v>
      </c>
      <c r="H45" t="e">
        <f ca="1">INDEX($F$4:$F$76,ROWS(F45:$F$76))</f>
        <v>#VALUE!</v>
      </c>
    </row>
    <row r="46" spans="2:8">
      <c r="B46">
        <v>210</v>
      </c>
      <c r="C46" t="e">
        <f t="shared" ca="1" si="7"/>
        <v>#VALUE!</v>
      </c>
      <c r="D46" t="e">
        <f t="shared" ca="1" si="4"/>
        <v>#VALUE!</v>
      </c>
      <c r="E46" t="e">
        <f t="shared" ca="1" si="0"/>
        <v>#VALUE!</v>
      </c>
      <c r="F46" t="e">
        <f t="shared" ca="1" si="2"/>
        <v>#VALUE!</v>
      </c>
      <c r="G46" t="e">
        <f t="shared" ca="1" si="3"/>
        <v>#VALUE!</v>
      </c>
      <c r="H46" t="e">
        <f ca="1">INDEX($F$4:$F$76,ROWS(F46:$F$76))</f>
        <v>#VALUE!</v>
      </c>
    </row>
    <row r="47" spans="2:8">
      <c r="B47">
        <v>215</v>
      </c>
      <c r="C47" t="e">
        <f t="shared" ca="1" si="7"/>
        <v>#VALUE!</v>
      </c>
      <c r="D47" t="e">
        <f t="shared" ca="1" si="4"/>
        <v>#VALUE!</v>
      </c>
      <c r="E47" t="e">
        <f t="shared" ca="1" si="0"/>
        <v>#VALUE!</v>
      </c>
      <c r="F47" t="e">
        <f t="shared" ca="1" si="2"/>
        <v>#VALUE!</v>
      </c>
      <c r="G47" t="e">
        <f t="shared" ca="1" si="3"/>
        <v>#VALUE!</v>
      </c>
      <c r="H47" t="e">
        <f ca="1">INDEX($F$4:$F$76,ROWS(F47:$F$76))</f>
        <v>#VALUE!</v>
      </c>
    </row>
    <row r="48" spans="2:8">
      <c r="B48">
        <v>220</v>
      </c>
      <c r="C48" t="e">
        <f t="shared" ca="1" si="7"/>
        <v>#VALUE!</v>
      </c>
      <c r="D48" t="e">
        <f t="shared" ca="1" si="4"/>
        <v>#VALUE!</v>
      </c>
      <c r="E48" t="e">
        <f t="shared" ca="1" si="0"/>
        <v>#VALUE!</v>
      </c>
      <c r="F48" t="e">
        <f t="shared" ca="1" si="2"/>
        <v>#VALUE!</v>
      </c>
      <c r="G48" t="e">
        <f t="shared" ca="1" si="3"/>
        <v>#VALUE!</v>
      </c>
      <c r="H48" t="e">
        <f ca="1">INDEX($F$4:$F$76,ROWS(F48:$F$76))</f>
        <v>#VALUE!</v>
      </c>
    </row>
    <row r="49" spans="2:8">
      <c r="B49">
        <v>225</v>
      </c>
      <c r="C49" t="e">
        <f t="shared" ca="1" si="7"/>
        <v>#VALUE!</v>
      </c>
      <c r="D49" t="e">
        <f t="shared" ca="1" si="4"/>
        <v>#VALUE!</v>
      </c>
      <c r="E49" t="e">
        <f t="shared" ca="1" si="0"/>
        <v>#VALUE!</v>
      </c>
      <c r="F49" t="e">
        <f t="shared" ca="1" si="2"/>
        <v>#VALUE!</v>
      </c>
      <c r="G49" t="e">
        <f t="shared" ca="1" si="3"/>
        <v>#VALUE!</v>
      </c>
      <c r="H49" t="e">
        <f ca="1">INDEX($F$4:$F$76,ROWS(F49:$F$76))</f>
        <v>#VALUE!</v>
      </c>
    </row>
    <row r="50" spans="2:8">
      <c r="B50">
        <v>230</v>
      </c>
      <c r="C50" t="e">
        <f t="shared" ca="1" si="7"/>
        <v>#VALUE!</v>
      </c>
      <c r="D50" t="e">
        <f t="shared" ca="1" si="4"/>
        <v>#VALUE!</v>
      </c>
      <c r="E50" t="e">
        <f t="shared" ca="1" si="0"/>
        <v>#VALUE!</v>
      </c>
      <c r="F50" t="e">
        <f t="shared" ca="1" si="2"/>
        <v>#VALUE!</v>
      </c>
      <c r="G50" t="e">
        <f t="shared" ca="1" si="3"/>
        <v>#VALUE!</v>
      </c>
      <c r="H50" t="e">
        <f ca="1">INDEX($F$4:$F$76,ROWS(F50:$F$76))</f>
        <v>#VALUE!</v>
      </c>
    </row>
    <row r="51" spans="2:8">
      <c r="B51">
        <v>235</v>
      </c>
      <c r="C51" t="e">
        <f t="shared" ca="1" si="7"/>
        <v>#VALUE!</v>
      </c>
      <c r="D51" t="e">
        <f t="shared" ca="1" si="4"/>
        <v>#VALUE!</v>
      </c>
      <c r="E51" t="e">
        <f t="shared" ca="1" si="0"/>
        <v>#VALUE!</v>
      </c>
      <c r="F51" t="e">
        <f t="shared" ca="1" si="2"/>
        <v>#VALUE!</v>
      </c>
      <c r="G51" t="e">
        <f t="shared" ca="1" si="3"/>
        <v>#VALUE!</v>
      </c>
      <c r="H51" t="e">
        <f ca="1">INDEX($F$4:$F$76,ROWS(F51:$F$76))</f>
        <v>#VALUE!</v>
      </c>
    </row>
    <row r="52" spans="2:8">
      <c r="B52">
        <v>240</v>
      </c>
      <c r="C52" t="e">
        <f t="shared" ca="1" si="7"/>
        <v>#VALUE!</v>
      </c>
      <c r="D52" t="e">
        <f t="shared" ca="1" si="4"/>
        <v>#VALUE!</v>
      </c>
      <c r="E52" t="e">
        <f t="shared" ca="1" si="0"/>
        <v>#VALUE!</v>
      </c>
      <c r="F52" t="e">
        <f t="shared" ca="1" si="2"/>
        <v>#VALUE!</v>
      </c>
      <c r="G52" t="e">
        <f t="shared" ca="1" si="3"/>
        <v>#VALUE!</v>
      </c>
      <c r="H52" t="e">
        <f ca="1">INDEX($F$4:$F$76,ROWS(F52:$F$76))</f>
        <v>#VALUE!</v>
      </c>
    </row>
    <row r="53" spans="2:8">
      <c r="B53">
        <v>245</v>
      </c>
      <c r="C53" t="e">
        <f ca="1">$M$7/12</f>
        <v>#VALUE!</v>
      </c>
      <c r="D53" t="e">
        <f t="shared" ca="1" si="4"/>
        <v>#VALUE!</v>
      </c>
      <c r="E53" t="e">
        <f t="shared" ca="1" si="0"/>
        <v>#VALUE!</v>
      </c>
      <c r="F53" t="e">
        <f t="shared" ca="1" si="2"/>
        <v>#VALUE!</v>
      </c>
      <c r="G53" t="e">
        <f t="shared" ca="1" si="3"/>
        <v>#VALUE!</v>
      </c>
      <c r="H53" t="e">
        <f ca="1">INDEX($F$4:$F$76,ROWS(F53:$F$76))</f>
        <v>#VALUE!</v>
      </c>
    </row>
    <row r="54" spans="2:8">
      <c r="B54">
        <v>250</v>
      </c>
      <c r="C54" t="e">
        <f t="shared" ref="C54:C64" ca="1" si="8">$M$7/12</f>
        <v>#VALUE!</v>
      </c>
      <c r="D54" t="e">
        <f t="shared" ca="1" si="4"/>
        <v>#VALUE!</v>
      </c>
      <c r="E54" t="e">
        <f t="shared" ca="1" si="0"/>
        <v>#VALUE!</v>
      </c>
      <c r="F54" t="e">
        <f t="shared" ca="1" si="2"/>
        <v>#VALUE!</v>
      </c>
      <c r="G54" t="e">
        <f t="shared" ca="1" si="3"/>
        <v>#VALUE!</v>
      </c>
      <c r="H54" t="e">
        <f ca="1">INDEX($F$4:$F$76,ROWS(F54:$F$76))</f>
        <v>#VALUE!</v>
      </c>
    </row>
    <row r="55" spans="2:8">
      <c r="B55">
        <v>255</v>
      </c>
      <c r="C55" t="e">
        <f t="shared" ca="1" si="8"/>
        <v>#VALUE!</v>
      </c>
      <c r="D55" t="e">
        <f t="shared" ca="1" si="4"/>
        <v>#VALUE!</v>
      </c>
      <c r="E55" t="e">
        <f t="shared" ca="1" si="0"/>
        <v>#VALUE!</v>
      </c>
      <c r="F55" t="e">
        <f t="shared" ca="1" si="2"/>
        <v>#VALUE!</v>
      </c>
      <c r="G55" t="e">
        <f t="shared" ca="1" si="3"/>
        <v>#VALUE!</v>
      </c>
      <c r="H55" t="e">
        <f ca="1">INDEX($F$4:$F$76,ROWS(F55:$F$76))</f>
        <v>#VALUE!</v>
      </c>
    </row>
    <row r="56" spans="2:8">
      <c r="B56">
        <v>260</v>
      </c>
      <c r="C56" t="e">
        <f t="shared" ca="1" si="8"/>
        <v>#VALUE!</v>
      </c>
      <c r="D56" t="e">
        <f t="shared" ca="1" si="4"/>
        <v>#VALUE!</v>
      </c>
      <c r="E56" t="e">
        <f t="shared" ca="1" si="0"/>
        <v>#VALUE!</v>
      </c>
      <c r="F56" t="e">
        <f t="shared" ca="1" si="2"/>
        <v>#VALUE!</v>
      </c>
      <c r="G56" t="e">
        <f t="shared" ca="1" si="3"/>
        <v>#VALUE!</v>
      </c>
      <c r="H56" t="e">
        <f ca="1">INDEX($F$4:$F$76,ROWS(F56:$F$76))</f>
        <v>#VALUE!</v>
      </c>
    </row>
    <row r="57" spans="2:8">
      <c r="B57">
        <v>265</v>
      </c>
      <c r="C57" t="e">
        <f t="shared" ca="1" si="8"/>
        <v>#VALUE!</v>
      </c>
      <c r="D57" t="e">
        <f t="shared" ca="1" si="4"/>
        <v>#VALUE!</v>
      </c>
      <c r="E57" t="e">
        <f t="shared" ca="1" si="0"/>
        <v>#VALUE!</v>
      </c>
      <c r="F57" t="e">
        <f t="shared" ca="1" si="2"/>
        <v>#VALUE!</v>
      </c>
      <c r="G57" t="e">
        <f t="shared" ca="1" si="3"/>
        <v>#VALUE!</v>
      </c>
      <c r="H57" t="e">
        <f ca="1">INDEX($F$4:$F$76,ROWS(F57:$F$76))</f>
        <v>#VALUE!</v>
      </c>
    </row>
    <row r="58" spans="2:8">
      <c r="B58">
        <v>270</v>
      </c>
      <c r="C58" t="e">
        <f t="shared" ca="1" si="8"/>
        <v>#VALUE!</v>
      </c>
      <c r="D58" t="e">
        <f t="shared" ca="1" si="4"/>
        <v>#VALUE!</v>
      </c>
      <c r="E58" t="e">
        <f t="shared" ca="1" si="0"/>
        <v>#VALUE!</v>
      </c>
      <c r="F58" t="e">
        <f t="shared" ca="1" si="2"/>
        <v>#VALUE!</v>
      </c>
      <c r="G58" t="e">
        <f t="shared" ca="1" si="3"/>
        <v>#VALUE!</v>
      </c>
      <c r="H58" t="e">
        <f ca="1">INDEX($F$4:$F$76,ROWS(F58:$F$76))</f>
        <v>#VALUE!</v>
      </c>
    </row>
    <row r="59" spans="2:8">
      <c r="B59">
        <v>275</v>
      </c>
      <c r="C59" t="e">
        <f t="shared" ca="1" si="8"/>
        <v>#VALUE!</v>
      </c>
      <c r="D59" t="e">
        <f t="shared" ca="1" si="4"/>
        <v>#VALUE!</v>
      </c>
      <c r="E59" t="e">
        <f t="shared" ca="1" si="0"/>
        <v>#VALUE!</v>
      </c>
      <c r="F59" t="e">
        <f t="shared" ca="1" si="2"/>
        <v>#VALUE!</v>
      </c>
      <c r="G59" t="e">
        <f t="shared" ca="1" si="3"/>
        <v>#VALUE!</v>
      </c>
      <c r="H59" t="e">
        <f ca="1">INDEX($F$4:$F$76,ROWS(F59:$F$76))</f>
        <v>#VALUE!</v>
      </c>
    </row>
    <row r="60" spans="2:8">
      <c r="B60">
        <v>280</v>
      </c>
      <c r="C60" t="e">
        <f t="shared" ca="1" si="8"/>
        <v>#VALUE!</v>
      </c>
      <c r="D60" t="e">
        <f t="shared" ca="1" si="4"/>
        <v>#VALUE!</v>
      </c>
      <c r="E60" t="e">
        <f t="shared" ca="1" si="0"/>
        <v>#VALUE!</v>
      </c>
      <c r="F60" t="e">
        <f t="shared" ca="1" si="2"/>
        <v>#VALUE!</v>
      </c>
      <c r="G60" t="e">
        <f t="shared" ca="1" si="3"/>
        <v>#VALUE!</v>
      </c>
      <c r="H60" t="e">
        <f ca="1">INDEX($F$4:$F$76,ROWS(F60:$F$76))</f>
        <v>#VALUE!</v>
      </c>
    </row>
    <row r="61" spans="2:8">
      <c r="B61">
        <v>285</v>
      </c>
      <c r="C61" t="e">
        <f t="shared" ca="1" si="8"/>
        <v>#VALUE!</v>
      </c>
      <c r="D61" t="e">
        <f t="shared" ca="1" si="4"/>
        <v>#VALUE!</v>
      </c>
      <c r="E61" t="e">
        <f t="shared" ca="1" si="0"/>
        <v>#VALUE!</v>
      </c>
      <c r="F61" t="e">
        <f t="shared" ca="1" si="2"/>
        <v>#VALUE!</v>
      </c>
      <c r="G61" t="e">
        <f t="shared" ca="1" si="3"/>
        <v>#VALUE!</v>
      </c>
      <c r="H61" t="e">
        <f ca="1">INDEX($F$4:$F$76,ROWS(F61:$F$76))</f>
        <v>#VALUE!</v>
      </c>
    </row>
    <row r="62" spans="2:8">
      <c r="B62">
        <v>290</v>
      </c>
      <c r="C62" t="e">
        <f t="shared" ca="1" si="8"/>
        <v>#VALUE!</v>
      </c>
      <c r="D62" t="e">
        <f t="shared" ca="1" si="4"/>
        <v>#VALUE!</v>
      </c>
      <c r="E62" t="e">
        <f t="shared" ca="1" si="0"/>
        <v>#VALUE!</v>
      </c>
      <c r="F62" t="e">
        <f t="shared" ca="1" si="2"/>
        <v>#VALUE!</v>
      </c>
      <c r="G62" t="e">
        <f t="shared" ca="1" si="3"/>
        <v>#VALUE!</v>
      </c>
      <c r="H62" t="e">
        <f ca="1">INDEX($F$4:$F$76,ROWS(F62:$F$76))</f>
        <v>#VALUE!</v>
      </c>
    </row>
    <row r="63" spans="2:8">
      <c r="B63">
        <v>295</v>
      </c>
      <c r="C63" t="e">
        <f t="shared" ca="1" si="8"/>
        <v>#VALUE!</v>
      </c>
      <c r="D63" t="e">
        <f t="shared" ca="1" si="4"/>
        <v>#VALUE!</v>
      </c>
      <c r="E63" t="e">
        <f t="shared" ca="1" si="0"/>
        <v>#VALUE!</v>
      </c>
      <c r="F63" t="e">
        <f t="shared" ca="1" si="2"/>
        <v>#VALUE!</v>
      </c>
      <c r="G63" t="e">
        <f t="shared" ca="1" si="3"/>
        <v>#VALUE!</v>
      </c>
      <c r="H63" t="e">
        <f ca="1">INDEX($F$4:$F$76,ROWS(F63:$F$76))</f>
        <v>#VALUE!</v>
      </c>
    </row>
    <row r="64" spans="2:8">
      <c r="B64">
        <v>300</v>
      </c>
      <c r="C64" t="e">
        <f t="shared" ca="1" si="8"/>
        <v>#VALUE!</v>
      </c>
      <c r="D64" t="e">
        <f t="shared" ca="1" si="4"/>
        <v>#VALUE!</v>
      </c>
      <c r="E64" t="e">
        <f t="shared" ca="1" si="0"/>
        <v>#VALUE!</v>
      </c>
      <c r="F64" t="e">
        <f t="shared" ca="1" si="2"/>
        <v>#VALUE!</v>
      </c>
      <c r="G64" t="e">
        <f t="shared" ca="1" si="3"/>
        <v>#VALUE!</v>
      </c>
      <c r="H64" t="e">
        <f ca="1">INDEX($F$4:$F$76,ROWS(F64:$F$76))</f>
        <v>#VALUE!</v>
      </c>
    </row>
    <row r="65" spans="2:8">
      <c r="B65">
        <v>305</v>
      </c>
      <c r="C65" t="e">
        <f ca="1">$M$8/12</f>
        <v>#VALUE!</v>
      </c>
      <c r="D65" t="e">
        <f t="shared" ca="1" si="4"/>
        <v>#VALUE!</v>
      </c>
      <c r="E65" t="e">
        <f t="shared" ca="1" si="0"/>
        <v>#VALUE!</v>
      </c>
      <c r="F65" t="e">
        <f t="shared" ca="1" si="2"/>
        <v>#VALUE!</v>
      </c>
      <c r="G65" t="e">
        <f t="shared" ca="1" si="3"/>
        <v>#VALUE!</v>
      </c>
      <c r="H65" t="e">
        <f ca="1">INDEX($F$4:$F$76,ROWS(F65:$F$76))</f>
        <v>#VALUE!</v>
      </c>
    </row>
    <row r="66" spans="2:8">
      <c r="B66">
        <v>310</v>
      </c>
      <c r="C66" t="e">
        <f t="shared" ref="C66:C76" ca="1" si="9">$M$8/12</f>
        <v>#VALUE!</v>
      </c>
      <c r="D66" t="e">
        <f t="shared" ca="1" si="4"/>
        <v>#VALUE!</v>
      </c>
      <c r="E66" t="e">
        <f t="shared" ca="1" si="0"/>
        <v>#VALUE!</v>
      </c>
      <c r="F66" t="e">
        <f t="shared" ca="1" si="2"/>
        <v>#VALUE!</v>
      </c>
      <c r="G66" t="e">
        <f t="shared" ca="1" si="3"/>
        <v>#VALUE!</v>
      </c>
      <c r="H66" t="e">
        <f ca="1">INDEX($F$4:$F$76,ROWS(F66:$F$76))</f>
        <v>#VALUE!</v>
      </c>
    </row>
    <row r="67" spans="2:8">
      <c r="B67">
        <v>315</v>
      </c>
      <c r="C67" t="e">
        <f t="shared" ca="1" si="9"/>
        <v>#VALUE!</v>
      </c>
      <c r="D67" t="e">
        <f t="shared" ca="1" si="4"/>
        <v>#VALUE!</v>
      </c>
      <c r="E67" t="e">
        <f t="shared" ca="1" si="0"/>
        <v>#VALUE!</v>
      </c>
      <c r="F67" t="e">
        <f t="shared" ca="1" si="2"/>
        <v>#VALUE!</v>
      </c>
      <c r="G67" t="e">
        <f t="shared" ca="1" si="3"/>
        <v>#VALUE!</v>
      </c>
      <c r="H67" t="e">
        <f ca="1">INDEX($F$4:$F$76,ROWS(F67:$F$76))</f>
        <v>#VALUE!</v>
      </c>
    </row>
    <row r="68" spans="2:8">
      <c r="B68">
        <v>320</v>
      </c>
      <c r="C68" t="e">
        <f t="shared" ca="1" si="9"/>
        <v>#VALUE!</v>
      </c>
      <c r="D68" t="e">
        <f t="shared" ca="1" si="4"/>
        <v>#VALUE!</v>
      </c>
      <c r="E68" t="e">
        <f t="shared" ref="E68:E76" ca="1" si="10">C68-F68</f>
        <v>#VALUE!</v>
      </c>
      <c r="F68" t="e">
        <f t="shared" ca="1" si="2"/>
        <v>#VALUE!</v>
      </c>
      <c r="G68" t="e">
        <f t="shared" ca="1" si="3"/>
        <v>#VALUE!</v>
      </c>
      <c r="H68" t="e">
        <f ca="1">INDEX($F$4:$F$76,ROWS(F68:$F$76))</f>
        <v>#VALUE!</v>
      </c>
    </row>
    <row r="69" spans="2:8">
      <c r="B69">
        <v>325</v>
      </c>
      <c r="C69" t="e">
        <f t="shared" ca="1" si="9"/>
        <v>#VALUE!</v>
      </c>
      <c r="D69" t="e">
        <f t="shared" ca="1" si="4"/>
        <v>#VALUE!</v>
      </c>
      <c r="E69" t="e">
        <f t="shared" ca="1" si="10"/>
        <v>#VALUE!</v>
      </c>
      <c r="F69" t="e">
        <f t="shared" ref="F69:F76" ca="1" si="11">G69-G68</f>
        <v>#VALUE!</v>
      </c>
      <c r="G69" t="e">
        <f t="shared" ref="G69:G76" ca="1" si="12">IF(D69&lt;$J$1,0,(D69-0.2*$G$2)^2/(D69+0.8*$G$2))</f>
        <v>#VALUE!</v>
      </c>
      <c r="H69" t="e">
        <f ca="1">INDEX($F$4:$F$76,ROWS(F69:$F$76))</f>
        <v>#VALUE!</v>
      </c>
    </row>
    <row r="70" spans="2:8">
      <c r="B70">
        <v>330</v>
      </c>
      <c r="C70" t="e">
        <f t="shared" ca="1" si="9"/>
        <v>#VALUE!</v>
      </c>
      <c r="D70" t="e">
        <f t="shared" ref="D70:D76" ca="1" si="13">C70+D69</f>
        <v>#VALUE!</v>
      </c>
      <c r="E70" t="e">
        <f t="shared" ca="1" si="10"/>
        <v>#VALUE!</v>
      </c>
      <c r="F70" t="e">
        <f t="shared" ca="1" si="11"/>
        <v>#VALUE!</v>
      </c>
      <c r="G70" t="e">
        <f t="shared" ca="1" si="12"/>
        <v>#VALUE!</v>
      </c>
      <c r="H70" t="e">
        <f ca="1">INDEX($F$4:$F$76,ROWS(F70:$F$76))</f>
        <v>#VALUE!</v>
      </c>
    </row>
    <row r="71" spans="2:8">
      <c r="B71">
        <v>335</v>
      </c>
      <c r="C71" t="e">
        <f t="shared" ca="1" si="9"/>
        <v>#VALUE!</v>
      </c>
      <c r="D71" t="e">
        <f t="shared" ca="1" si="13"/>
        <v>#VALUE!</v>
      </c>
      <c r="E71" t="e">
        <f t="shared" ca="1" si="10"/>
        <v>#VALUE!</v>
      </c>
      <c r="F71" t="e">
        <f t="shared" ca="1" si="11"/>
        <v>#VALUE!</v>
      </c>
      <c r="G71" t="e">
        <f t="shared" ca="1" si="12"/>
        <v>#VALUE!</v>
      </c>
      <c r="H71" t="e">
        <f ca="1">INDEX($F$4:$F$76,ROWS(F71:$F$76))</f>
        <v>#VALUE!</v>
      </c>
    </row>
    <row r="72" spans="2:8">
      <c r="B72">
        <v>340</v>
      </c>
      <c r="C72" t="e">
        <f t="shared" ca="1" si="9"/>
        <v>#VALUE!</v>
      </c>
      <c r="D72" t="e">
        <f t="shared" ca="1" si="13"/>
        <v>#VALUE!</v>
      </c>
      <c r="E72" t="e">
        <f t="shared" ca="1" si="10"/>
        <v>#VALUE!</v>
      </c>
      <c r="F72" t="e">
        <f t="shared" ca="1" si="11"/>
        <v>#VALUE!</v>
      </c>
      <c r="G72" t="e">
        <f t="shared" ca="1" si="12"/>
        <v>#VALUE!</v>
      </c>
      <c r="H72" t="e">
        <f ca="1">INDEX($F$4:$F$76,ROWS(F72:$F$76))</f>
        <v>#VALUE!</v>
      </c>
    </row>
    <row r="73" spans="2:8">
      <c r="B73">
        <v>345</v>
      </c>
      <c r="C73" t="e">
        <f t="shared" ca="1" si="9"/>
        <v>#VALUE!</v>
      </c>
      <c r="D73" t="e">
        <f t="shared" ca="1" si="13"/>
        <v>#VALUE!</v>
      </c>
      <c r="E73" t="e">
        <f t="shared" ca="1" si="10"/>
        <v>#VALUE!</v>
      </c>
      <c r="F73" t="e">
        <f t="shared" ca="1" si="11"/>
        <v>#VALUE!</v>
      </c>
      <c r="G73" t="e">
        <f t="shared" ca="1" si="12"/>
        <v>#VALUE!</v>
      </c>
      <c r="H73" t="e">
        <f ca="1">INDEX($F$4:$F$76,ROWS(F73:$F$76))</f>
        <v>#VALUE!</v>
      </c>
    </row>
    <row r="74" spans="2:8">
      <c r="B74">
        <v>350</v>
      </c>
      <c r="C74" t="e">
        <f t="shared" ca="1" si="9"/>
        <v>#VALUE!</v>
      </c>
      <c r="D74" t="e">
        <f t="shared" ca="1" si="13"/>
        <v>#VALUE!</v>
      </c>
      <c r="E74" t="e">
        <f t="shared" ca="1" si="10"/>
        <v>#VALUE!</v>
      </c>
      <c r="F74" t="e">
        <f t="shared" ca="1" si="11"/>
        <v>#VALUE!</v>
      </c>
      <c r="G74" t="e">
        <f t="shared" ca="1" si="12"/>
        <v>#VALUE!</v>
      </c>
      <c r="H74" t="e">
        <f ca="1">INDEX($F$4:$F$76,ROWS(F74:$F$76))</f>
        <v>#VALUE!</v>
      </c>
    </row>
    <row r="75" spans="2:8">
      <c r="B75">
        <v>355</v>
      </c>
      <c r="C75" t="e">
        <f t="shared" ca="1" si="9"/>
        <v>#VALUE!</v>
      </c>
      <c r="D75" t="e">
        <f t="shared" ca="1" si="13"/>
        <v>#VALUE!</v>
      </c>
      <c r="E75" t="e">
        <f t="shared" ca="1" si="10"/>
        <v>#VALUE!</v>
      </c>
      <c r="F75" t="e">
        <f t="shared" ca="1" si="11"/>
        <v>#VALUE!</v>
      </c>
      <c r="G75" t="e">
        <f t="shared" ca="1" si="12"/>
        <v>#VALUE!</v>
      </c>
      <c r="H75" t="e">
        <f ca="1">INDEX($F$4:$F$76,ROWS(F75:$F$76))</f>
        <v>#VALUE!</v>
      </c>
    </row>
    <row r="76" spans="2:8">
      <c r="B76">
        <v>360</v>
      </c>
      <c r="C76" t="e">
        <f t="shared" ca="1" si="9"/>
        <v>#VALUE!</v>
      </c>
      <c r="D76" t="e">
        <f t="shared" ca="1" si="13"/>
        <v>#VALUE!</v>
      </c>
      <c r="E76" t="e">
        <f t="shared" ca="1" si="10"/>
        <v>#VALUE!</v>
      </c>
      <c r="F76" t="e">
        <f t="shared" ca="1" si="11"/>
        <v>#VALUE!</v>
      </c>
      <c r="G76" t="e">
        <f t="shared" ca="1" si="12"/>
        <v>#VALUE!</v>
      </c>
      <c r="H76" t="e">
        <f>INDEX($F$4:$F$76,ROWS(F76:$F$76))</f>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CF83-4AF6-4C53-A43F-EEA8048BBB1D}">
  <dimension ref="B1:S76"/>
  <sheetViews>
    <sheetView workbookViewId="0">
      <selection activeCell="M3" sqref="M3:M8"/>
    </sheetView>
  </sheetViews>
  <sheetFormatPr defaultRowHeight="15"/>
  <sheetData>
    <row r="1" spans="2:19">
      <c r="F1" t="s">
        <v>55</v>
      </c>
      <c r="G1" t="e">
        <f>ROUND(1000/(H2+10),0)</f>
        <v>#REF!</v>
      </c>
      <c r="I1" t="s">
        <v>56</v>
      </c>
      <c r="J1" t="e">
        <f>0.05*G2</f>
        <v>#REF!</v>
      </c>
    </row>
    <row r="2" spans="2:19">
      <c r="F2" t="s">
        <v>57</v>
      </c>
      <c r="G2" t="e">
        <f>1000/G1-10</f>
        <v>#REF!</v>
      </c>
      <c r="H2" t="e">
        <f>'Ia 0.2'!G2*1.42</f>
        <v>#REF!</v>
      </c>
    </row>
    <row r="3" spans="2:19">
      <c r="B3" t="s">
        <v>58</v>
      </c>
      <c r="C3" t="s">
        <v>59</v>
      </c>
      <c r="D3" t="s">
        <v>60</v>
      </c>
      <c r="E3" t="s">
        <v>61</v>
      </c>
      <c r="F3" t="s">
        <v>62</v>
      </c>
      <c r="G3" t="s">
        <v>63</v>
      </c>
      <c r="M3" t="str">
        <f ca="1">Compare!D6</f>
        <v/>
      </c>
    </row>
    <row r="4" spans="2:19">
      <c r="B4">
        <v>0</v>
      </c>
      <c r="C4">
        <v>0</v>
      </c>
      <c r="D4">
        <f>C4</f>
        <v>0</v>
      </c>
      <c r="E4" t="e">
        <f t="shared" ref="E4:E67" si="0">C4-F4</f>
        <v>#REF!</v>
      </c>
      <c r="F4" t="e">
        <f>G4</f>
        <v>#REF!</v>
      </c>
      <c r="G4" t="e">
        <f>IF(D4&lt;$J$1,0,(D4-0.05*$G$2)^2/(D4+0.95*$G$2))</f>
        <v>#REF!</v>
      </c>
      <c r="H4" t="e">
        <f ca="1">INDEX($F$4:$F$76,ROWS(F4:$F$76))</f>
        <v>#VALUE!</v>
      </c>
      <c r="M4" t="str">
        <f ca="1">Compare!D7</f>
        <v/>
      </c>
    </row>
    <row r="5" spans="2:19">
      <c r="B5">
        <v>5</v>
      </c>
      <c r="C5" t="e">
        <f t="shared" ref="C5:C16" ca="1" si="1">$M$3/12</f>
        <v>#VALUE!</v>
      </c>
      <c r="D5" t="e">
        <f ca="1">C5+D4</f>
        <v>#VALUE!</v>
      </c>
      <c r="E5" t="e">
        <f t="shared" ca="1" si="0"/>
        <v>#VALUE!</v>
      </c>
      <c r="F5" t="e">
        <f t="shared" ref="F5:F68" ca="1" si="2">G5-G4</f>
        <v>#VALUE!</v>
      </c>
      <c r="G5" t="e">
        <f t="shared" ref="G5:G68" ca="1" si="3">IF(D5&lt;$J$1,0,(D5-0.05*$G$2)^2/(D5+0.95*$G$2))</f>
        <v>#VALUE!</v>
      </c>
      <c r="H5" t="e">
        <f ca="1">INDEX($F$4:$F$76,ROWS(F5:$F$76))</f>
        <v>#VALUE!</v>
      </c>
      <c r="M5" t="str">
        <f ca="1">Compare!D8</f>
        <v/>
      </c>
    </row>
    <row r="6" spans="2:19">
      <c r="B6">
        <v>10</v>
      </c>
      <c r="C6" t="e">
        <f t="shared" ca="1" si="1"/>
        <v>#VALUE!</v>
      </c>
      <c r="D6" t="e">
        <f t="shared" ref="D6:D69" ca="1" si="4">C6+D5</f>
        <v>#VALUE!</v>
      </c>
      <c r="E6" t="e">
        <f t="shared" ca="1" si="0"/>
        <v>#VALUE!</v>
      </c>
      <c r="F6" t="e">
        <f t="shared" ca="1" si="2"/>
        <v>#VALUE!</v>
      </c>
      <c r="G6" t="e">
        <f t="shared" ca="1" si="3"/>
        <v>#VALUE!</v>
      </c>
      <c r="H6" t="e">
        <f ca="1">INDEX($F$4:$F$76,ROWS(F6:$F$76))</f>
        <v>#VALUE!</v>
      </c>
      <c r="M6" t="str">
        <f ca="1">Compare!D9</f>
        <v/>
      </c>
    </row>
    <row r="7" spans="2:19">
      <c r="B7">
        <v>15</v>
      </c>
      <c r="C7" t="e">
        <f t="shared" ca="1" si="1"/>
        <v>#VALUE!</v>
      </c>
      <c r="D7" t="e">
        <f t="shared" ca="1" si="4"/>
        <v>#VALUE!</v>
      </c>
      <c r="E7" t="e">
        <f t="shared" ca="1" si="0"/>
        <v>#VALUE!</v>
      </c>
      <c r="F7" t="e">
        <f t="shared" ca="1" si="2"/>
        <v>#VALUE!</v>
      </c>
      <c r="G7" t="e">
        <f t="shared" ca="1" si="3"/>
        <v>#VALUE!</v>
      </c>
      <c r="H7" t="e">
        <f ca="1">INDEX($F$4:$F$76,ROWS(F7:$F$76))</f>
        <v>#VALUE!</v>
      </c>
      <c r="M7" t="str">
        <f ca="1">Compare!D10</f>
        <v/>
      </c>
    </row>
    <row r="8" spans="2:19">
      <c r="B8">
        <v>20</v>
      </c>
      <c r="C8" t="e">
        <f t="shared" ca="1" si="1"/>
        <v>#VALUE!</v>
      </c>
      <c r="D8" t="e">
        <f t="shared" ca="1" si="4"/>
        <v>#VALUE!</v>
      </c>
      <c r="E8" t="e">
        <f t="shared" ca="1" si="0"/>
        <v>#VALUE!</v>
      </c>
      <c r="F8" t="e">
        <f t="shared" ca="1" si="2"/>
        <v>#VALUE!</v>
      </c>
      <c r="G8" t="e">
        <f t="shared" ca="1" si="3"/>
        <v>#VALUE!</v>
      </c>
      <c r="H8" t="e">
        <f ca="1">INDEX($F$4:$F$76,ROWS(F8:$F$76))</f>
        <v>#VALUE!</v>
      </c>
      <c r="M8" t="str">
        <f ca="1">Compare!D11</f>
        <v/>
      </c>
    </row>
    <row r="9" spans="2:19">
      <c r="B9">
        <v>25</v>
      </c>
      <c r="C9" t="e">
        <f t="shared" ca="1" si="1"/>
        <v>#VALUE!</v>
      </c>
      <c r="D9" t="e">
        <f t="shared" ca="1" si="4"/>
        <v>#VALUE!</v>
      </c>
      <c r="E9" t="e">
        <f t="shared" ca="1" si="0"/>
        <v>#VALUE!</v>
      </c>
      <c r="F9" t="e">
        <f t="shared" ca="1" si="2"/>
        <v>#VALUE!</v>
      </c>
      <c r="G9" t="e">
        <f t="shared" ca="1" si="3"/>
        <v>#VALUE!</v>
      </c>
      <c r="H9" t="e">
        <f ca="1">INDEX($F$4:$F$76,ROWS(F9:$F$76))</f>
        <v>#VALUE!</v>
      </c>
    </row>
    <row r="10" spans="2:19">
      <c r="B10">
        <v>30</v>
      </c>
      <c r="C10" t="e">
        <f t="shared" ca="1" si="1"/>
        <v>#VALUE!</v>
      </c>
      <c r="D10" t="e">
        <f t="shared" ca="1" si="4"/>
        <v>#VALUE!</v>
      </c>
      <c r="E10" t="e">
        <f t="shared" ca="1" si="0"/>
        <v>#VALUE!</v>
      </c>
      <c r="F10" t="e">
        <f t="shared" ca="1" si="2"/>
        <v>#VALUE!</v>
      </c>
      <c r="G10" t="e">
        <f t="shared" ca="1" si="3"/>
        <v>#VALUE!</v>
      </c>
      <c r="H10" t="e">
        <f ca="1">INDEX($F$4:$F$76,ROWS(F10:$F$76))</f>
        <v>#VALUE!</v>
      </c>
    </row>
    <row r="11" spans="2:19">
      <c r="B11">
        <v>35</v>
      </c>
      <c r="C11" t="e">
        <f t="shared" ca="1" si="1"/>
        <v>#VALUE!</v>
      </c>
      <c r="D11" t="e">
        <f t="shared" ca="1" si="4"/>
        <v>#VALUE!</v>
      </c>
      <c r="E11" t="e">
        <f t="shared" ca="1" si="0"/>
        <v>#VALUE!</v>
      </c>
      <c r="F11" t="e">
        <f t="shared" ca="1" si="2"/>
        <v>#VALUE!</v>
      </c>
      <c r="G11" t="e">
        <f t="shared" ca="1" si="3"/>
        <v>#VALUE!</v>
      </c>
      <c r="H11" t="e">
        <f ca="1">INDEX($F$4:$F$76,ROWS(F11:$F$76))</f>
        <v>#VALUE!</v>
      </c>
      <c r="P11">
        <v>100</v>
      </c>
    </row>
    <row r="12" spans="2:19">
      <c r="B12">
        <v>40</v>
      </c>
      <c r="C12" t="e">
        <f t="shared" ca="1" si="1"/>
        <v>#VALUE!</v>
      </c>
      <c r="D12" t="e">
        <f t="shared" ca="1" si="4"/>
        <v>#VALUE!</v>
      </c>
      <c r="E12" t="e">
        <f t="shared" ca="1" si="0"/>
        <v>#VALUE!</v>
      </c>
      <c r="F12" t="e">
        <f t="shared" ca="1" si="2"/>
        <v>#VALUE!</v>
      </c>
      <c r="G12" t="e">
        <f t="shared" ca="1" si="3"/>
        <v>#VALUE!</v>
      </c>
      <c r="H12" t="e">
        <f ca="1">INDEX($F$4:$F$76,ROWS(F12:$F$76))</f>
        <v>#VALUE!</v>
      </c>
      <c r="P12">
        <v>5128</v>
      </c>
    </row>
    <row r="13" spans="2:19">
      <c r="B13">
        <v>45</v>
      </c>
      <c r="C13" t="e">
        <f t="shared" ca="1" si="1"/>
        <v>#VALUE!</v>
      </c>
      <c r="D13" t="e">
        <f t="shared" ca="1" si="4"/>
        <v>#VALUE!</v>
      </c>
      <c r="E13" t="e">
        <f t="shared" ca="1" si="0"/>
        <v>#VALUE!</v>
      </c>
      <c r="F13" t="e">
        <f t="shared" ca="1" si="2"/>
        <v>#VALUE!</v>
      </c>
      <c r="G13" t="e">
        <f t="shared" ca="1" si="3"/>
        <v>#VALUE!</v>
      </c>
      <c r="H13" t="e">
        <f ca="1">INDEX($F$4:$F$76,ROWS(F13:$F$76))</f>
        <v>#VALUE!</v>
      </c>
      <c r="P13">
        <v>1832</v>
      </c>
    </row>
    <row r="14" spans="2:19">
      <c r="B14">
        <v>50</v>
      </c>
      <c r="C14" t="e">
        <f t="shared" ca="1" si="1"/>
        <v>#VALUE!</v>
      </c>
      <c r="D14" t="e">
        <f t="shared" ca="1" si="4"/>
        <v>#VALUE!</v>
      </c>
      <c r="E14" t="e">
        <f t="shared" ca="1" si="0"/>
        <v>#VALUE!</v>
      </c>
      <c r="F14" t="e">
        <f t="shared" ca="1" si="2"/>
        <v>#VALUE!</v>
      </c>
      <c r="G14" t="e">
        <f t="shared" ca="1" si="3"/>
        <v>#VALUE!</v>
      </c>
      <c r="H14" t="e">
        <f ca="1">INDEX($F$4:$F$76,ROWS(F14:$F$76))</f>
        <v>#VALUE!</v>
      </c>
      <c r="P14">
        <v>2626</v>
      </c>
      <c r="S14" t="e">
        <f>(P22^0.8*(G2+1)^0.7)/(1140*15.3^0.5)</f>
        <v>#REF!</v>
      </c>
    </row>
    <row r="15" spans="2:19">
      <c r="B15">
        <v>55</v>
      </c>
      <c r="C15" t="e">
        <f t="shared" ca="1" si="1"/>
        <v>#VALUE!</v>
      </c>
      <c r="D15" t="e">
        <f t="shared" ca="1" si="4"/>
        <v>#VALUE!</v>
      </c>
      <c r="E15" t="e">
        <f t="shared" ca="1" si="0"/>
        <v>#VALUE!</v>
      </c>
      <c r="F15" t="e">
        <f t="shared" ca="1" si="2"/>
        <v>#VALUE!</v>
      </c>
      <c r="G15" t="e">
        <f t="shared" ca="1" si="3"/>
        <v>#VALUE!</v>
      </c>
      <c r="H15" t="e">
        <f ca="1">INDEX($F$4:$F$76,ROWS(F15:$F$76))</f>
        <v>#VALUE!</v>
      </c>
      <c r="P15">
        <v>1930</v>
      </c>
      <c r="S15" t="e">
        <f>S14*0.6</f>
        <v>#REF!</v>
      </c>
    </row>
    <row r="16" spans="2:19">
      <c r="B16">
        <v>60</v>
      </c>
      <c r="C16" t="e">
        <f t="shared" ca="1" si="1"/>
        <v>#VALUE!</v>
      </c>
      <c r="D16" t="e">
        <f t="shared" ca="1" si="4"/>
        <v>#VALUE!</v>
      </c>
      <c r="E16" t="e">
        <f t="shared" ca="1" si="0"/>
        <v>#VALUE!</v>
      </c>
      <c r="F16" t="e">
        <f t="shared" ca="1" si="2"/>
        <v>#VALUE!</v>
      </c>
      <c r="G16" t="e">
        <f t="shared" ca="1" si="3"/>
        <v>#VALUE!</v>
      </c>
      <c r="H16" t="e">
        <f ca="1">INDEX($F$4:$F$76,ROWS(F16:$F$76))</f>
        <v>#VALUE!</v>
      </c>
      <c r="P16">
        <v>6974</v>
      </c>
      <c r="S16" t="e">
        <f>S15*60</f>
        <v>#REF!</v>
      </c>
    </row>
    <row r="17" spans="2:16">
      <c r="B17">
        <v>65</v>
      </c>
      <c r="C17" t="e">
        <f ca="1">$M$4/12</f>
        <v>#VALUE!</v>
      </c>
      <c r="D17" t="e">
        <f t="shared" ca="1" si="4"/>
        <v>#VALUE!</v>
      </c>
      <c r="E17" t="e">
        <f t="shared" ca="1" si="0"/>
        <v>#VALUE!</v>
      </c>
      <c r="F17" t="e">
        <f t="shared" ca="1" si="2"/>
        <v>#VALUE!</v>
      </c>
      <c r="G17" t="e">
        <f t="shared" ca="1" si="3"/>
        <v>#VALUE!</v>
      </c>
      <c r="H17" t="e">
        <f ca="1">INDEX($F$4:$F$76,ROWS(F17:$F$76))</f>
        <v>#VALUE!</v>
      </c>
      <c r="P17">
        <v>6064</v>
      </c>
    </row>
    <row r="18" spans="2:16">
      <c r="B18">
        <v>70</v>
      </c>
      <c r="C18" t="e">
        <f t="shared" ref="C18:C28" ca="1" si="5">$M$4/12</f>
        <v>#VALUE!</v>
      </c>
      <c r="D18" t="e">
        <f t="shared" ca="1" si="4"/>
        <v>#VALUE!</v>
      </c>
      <c r="E18" t="e">
        <f t="shared" ca="1" si="0"/>
        <v>#VALUE!</v>
      </c>
      <c r="F18" t="e">
        <f t="shared" ca="1" si="2"/>
        <v>#VALUE!</v>
      </c>
      <c r="G18" t="e">
        <f t="shared" ca="1" si="3"/>
        <v>#VALUE!</v>
      </c>
      <c r="H18" t="e">
        <f ca="1">INDEX($F$4:$F$76,ROWS(F18:$F$76))</f>
        <v>#VALUE!</v>
      </c>
      <c r="P18">
        <v>24241</v>
      </c>
    </row>
    <row r="19" spans="2:16">
      <c r="B19">
        <v>75</v>
      </c>
      <c r="C19" t="e">
        <f t="shared" ca="1" si="5"/>
        <v>#VALUE!</v>
      </c>
      <c r="D19" t="e">
        <f t="shared" ca="1" si="4"/>
        <v>#VALUE!</v>
      </c>
      <c r="E19" t="e">
        <f t="shared" ca="1" si="0"/>
        <v>#VALUE!</v>
      </c>
      <c r="F19" t="e">
        <f t="shared" ca="1" si="2"/>
        <v>#VALUE!</v>
      </c>
      <c r="G19" t="e">
        <f t="shared" ca="1" si="3"/>
        <v>#VALUE!</v>
      </c>
      <c r="H19" t="e">
        <f ca="1">INDEX($F$4:$F$76,ROWS(F19:$F$76))</f>
        <v>#VALUE!</v>
      </c>
      <c r="P19">
        <v>40723</v>
      </c>
    </row>
    <row r="20" spans="2:16">
      <c r="B20">
        <v>80</v>
      </c>
      <c r="C20" t="e">
        <f t="shared" ca="1" si="5"/>
        <v>#VALUE!</v>
      </c>
      <c r="D20" t="e">
        <f t="shared" ca="1" si="4"/>
        <v>#VALUE!</v>
      </c>
      <c r="E20" t="e">
        <f t="shared" ca="1" si="0"/>
        <v>#VALUE!</v>
      </c>
      <c r="F20" t="e">
        <f t="shared" ca="1" si="2"/>
        <v>#VALUE!</v>
      </c>
      <c r="G20" t="e">
        <f t="shared" ca="1" si="3"/>
        <v>#VALUE!</v>
      </c>
      <c r="H20" t="e">
        <f ca="1">INDEX($F$4:$F$76,ROWS(F20:$F$76))</f>
        <v>#VALUE!</v>
      </c>
      <c r="P20">
        <v>92590</v>
      </c>
    </row>
    <row r="21" spans="2:16">
      <c r="B21">
        <v>85</v>
      </c>
      <c r="C21" t="e">
        <f t="shared" ca="1" si="5"/>
        <v>#VALUE!</v>
      </c>
      <c r="D21" t="e">
        <f t="shared" ca="1" si="4"/>
        <v>#VALUE!</v>
      </c>
      <c r="E21" t="e">
        <f t="shared" ca="1" si="0"/>
        <v>#VALUE!</v>
      </c>
      <c r="F21" t="e">
        <f t="shared" ca="1" si="2"/>
        <v>#VALUE!</v>
      </c>
      <c r="G21" t="e">
        <f t="shared" ca="1" si="3"/>
        <v>#VALUE!</v>
      </c>
      <c r="H21" t="e">
        <f ca="1">INDEX($F$4:$F$76,ROWS(F21:$F$76))</f>
        <v>#VALUE!</v>
      </c>
      <c r="P21">
        <v>9882</v>
      </c>
    </row>
    <row r="22" spans="2:16">
      <c r="B22">
        <v>90</v>
      </c>
      <c r="C22" t="e">
        <f t="shared" ca="1" si="5"/>
        <v>#VALUE!</v>
      </c>
      <c r="D22" t="e">
        <f t="shared" ca="1" si="4"/>
        <v>#VALUE!</v>
      </c>
      <c r="E22" t="e">
        <f t="shared" ca="1" si="0"/>
        <v>#VALUE!</v>
      </c>
      <c r="F22" t="e">
        <f t="shared" ca="1" si="2"/>
        <v>#VALUE!</v>
      </c>
      <c r="G22" t="e">
        <f t="shared" ca="1" si="3"/>
        <v>#VALUE!</v>
      </c>
      <c r="H22" t="e">
        <f ca="1">INDEX($F$4:$F$76,ROWS(F22:$F$76))</f>
        <v>#VALUE!</v>
      </c>
      <c r="P22">
        <f>SUM(P11:P21)</f>
        <v>192090</v>
      </c>
    </row>
    <row r="23" spans="2:16">
      <c r="B23">
        <v>95</v>
      </c>
      <c r="C23" t="e">
        <f t="shared" ca="1" si="5"/>
        <v>#VALUE!</v>
      </c>
      <c r="D23" t="e">
        <f t="shared" ca="1" si="4"/>
        <v>#VALUE!</v>
      </c>
      <c r="E23" t="e">
        <f t="shared" ca="1" si="0"/>
        <v>#VALUE!</v>
      </c>
      <c r="F23" t="e">
        <f t="shared" ca="1" si="2"/>
        <v>#VALUE!</v>
      </c>
      <c r="G23" t="e">
        <f t="shared" ca="1" si="3"/>
        <v>#VALUE!</v>
      </c>
      <c r="H23" t="e">
        <f ca="1">INDEX($F$4:$F$76,ROWS(F23:$F$76))</f>
        <v>#VALUE!</v>
      </c>
    </row>
    <row r="24" spans="2:16">
      <c r="B24">
        <v>100</v>
      </c>
      <c r="C24" t="e">
        <f t="shared" ca="1" si="5"/>
        <v>#VALUE!</v>
      </c>
      <c r="D24" t="e">
        <f t="shared" ca="1" si="4"/>
        <v>#VALUE!</v>
      </c>
      <c r="E24" t="e">
        <f t="shared" ca="1" si="0"/>
        <v>#VALUE!</v>
      </c>
      <c r="F24" t="e">
        <f t="shared" ca="1" si="2"/>
        <v>#VALUE!</v>
      </c>
      <c r="G24" t="e">
        <f t="shared" ca="1" si="3"/>
        <v>#VALUE!</v>
      </c>
      <c r="H24" t="e">
        <f ca="1">INDEX($F$4:$F$76,ROWS(F24:$F$76))</f>
        <v>#VALUE!</v>
      </c>
    </row>
    <row r="25" spans="2:16">
      <c r="B25">
        <v>105</v>
      </c>
      <c r="C25" t="e">
        <f t="shared" ca="1" si="5"/>
        <v>#VALUE!</v>
      </c>
      <c r="D25" t="e">
        <f t="shared" ca="1" si="4"/>
        <v>#VALUE!</v>
      </c>
      <c r="E25" t="e">
        <f t="shared" ca="1" si="0"/>
        <v>#VALUE!</v>
      </c>
      <c r="F25" t="e">
        <f t="shared" ca="1" si="2"/>
        <v>#VALUE!</v>
      </c>
      <c r="G25" t="e">
        <f t="shared" ca="1" si="3"/>
        <v>#VALUE!</v>
      </c>
      <c r="H25" t="e">
        <f ca="1">INDEX($F$4:$F$76,ROWS(F25:$F$76))</f>
        <v>#VALUE!</v>
      </c>
    </row>
    <row r="26" spans="2:16">
      <c r="B26">
        <v>110</v>
      </c>
      <c r="C26" t="e">
        <f t="shared" ca="1" si="5"/>
        <v>#VALUE!</v>
      </c>
      <c r="D26" t="e">
        <f t="shared" ca="1" si="4"/>
        <v>#VALUE!</v>
      </c>
      <c r="E26" t="e">
        <f t="shared" ca="1" si="0"/>
        <v>#VALUE!</v>
      </c>
      <c r="F26" t="e">
        <f t="shared" ca="1" si="2"/>
        <v>#VALUE!</v>
      </c>
      <c r="G26" t="e">
        <f t="shared" ca="1" si="3"/>
        <v>#VALUE!</v>
      </c>
      <c r="H26" t="e">
        <f ca="1">INDEX($F$4:$F$76,ROWS(F26:$F$76))</f>
        <v>#VALUE!</v>
      </c>
    </row>
    <row r="27" spans="2:16">
      <c r="B27">
        <v>115</v>
      </c>
      <c r="C27" t="e">
        <f t="shared" ca="1" si="5"/>
        <v>#VALUE!</v>
      </c>
      <c r="D27" t="e">
        <f t="shared" ca="1" si="4"/>
        <v>#VALUE!</v>
      </c>
      <c r="E27" t="e">
        <f t="shared" ca="1" si="0"/>
        <v>#VALUE!</v>
      </c>
      <c r="F27" t="e">
        <f t="shared" ca="1" si="2"/>
        <v>#VALUE!</v>
      </c>
      <c r="G27" t="e">
        <f t="shared" ca="1" si="3"/>
        <v>#VALUE!</v>
      </c>
      <c r="H27" t="e">
        <f ca="1">INDEX($F$4:$F$76,ROWS(F27:$F$76))</f>
        <v>#VALUE!</v>
      </c>
    </row>
    <row r="28" spans="2:16">
      <c r="B28">
        <v>120</v>
      </c>
      <c r="C28" t="e">
        <f t="shared" ca="1" si="5"/>
        <v>#VALUE!</v>
      </c>
      <c r="D28" t="e">
        <f t="shared" ca="1" si="4"/>
        <v>#VALUE!</v>
      </c>
      <c r="E28" t="e">
        <f t="shared" ca="1" si="0"/>
        <v>#VALUE!</v>
      </c>
      <c r="F28" t="e">
        <f t="shared" ca="1" si="2"/>
        <v>#VALUE!</v>
      </c>
      <c r="G28" t="e">
        <f t="shared" ca="1" si="3"/>
        <v>#VALUE!</v>
      </c>
      <c r="H28" t="e">
        <f ca="1">INDEX($F$4:$F$76,ROWS(F28:$F$76))</f>
        <v>#VALUE!</v>
      </c>
    </row>
    <row r="29" spans="2:16">
      <c r="B29">
        <v>125</v>
      </c>
      <c r="C29" t="e">
        <f ca="1">$M$5/12</f>
        <v>#VALUE!</v>
      </c>
      <c r="D29" t="e">
        <f t="shared" ca="1" si="4"/>
        <v>#VALUE!</v>
      </c>
      <c r="E29" t="e">
        <f t="shared" ca="1" si="0"/>
        <v>#VALUE!</v>
      </c>
      <c r="F29" t="e">
        <f t="shared" ca="1" si="2"/>
        <v>#VALUE!</v>
      </c>
      <c r="G29" t="e">
        <f t="shared" ca="1" si="3"/>
        <v>#VALUE!</v>
      </c>
      <c r="H29" t="e">
        <f ca="1">INDEX($F$4:$F$76,ROWS(F29:$F$76))</f>
        <v>#VALUE!</v>
      </c>
    </row>
    <row r="30" spans="2:16">
      <c r="B30">
        <v>130</v>
      </c>
      <c r="C30" t="e">
        <f t="shared" ref="C30:C40" ca="1" si="6">$M$5/12</f>
        <v>#VALUE!</v>
      </c>
      <c r="D30" t="e">
        <f t="shared" ca="1" si="4"/>
        <v>#VALUE!</v>
      </c>
      <c r="E30" t="e">
        <f t="shared" ca="1" si="0"/>
        <v>#VALUE!</v>
      </c>
      <c r="F30" t="e">
        <f t="shared" ca="1" si="2"/>
        <v>#VALUE!</v>
      </c>
      <c r="G30" t="e">
        <f t="shared" ca="1" si="3"/>
        <v>#VALUE!</v>
      </c>
      <c r="H30" t="e">
        <f ca="1">INDEX($F$4:$F$76,ROWS(F30:$F$76))</f>
        <v>#VALUE!</v>
      </c>
    </row>
    <row r="31" spans="2:16">
      <c r="B31">
        <v>135</v>
      </c>
      <c r="C31" t="e">
        <f t="shared" ca="1" si="6"/>
        <v>#VALUE!</v>
      </c>
      <c r="D31" t="e">
        <f t="shared" ca="1" si="4"/>
        <v>#VALUE!</v>
      </c>
      <c r="E31" t="e">
        <f t="shared" ca="1" si="0"/>
        <v>#VALUE!</v>
      </c>
      <c r="F31" t="e">
        <f t="shared" ca="1" si="2"/>
        <v>#VALUE!</v>
      </c>
      <c r="G31" t="e">
        <f t="shared" ca="1" si="3"/>
        <v>#VALUE!</v>
      </c>
      <c r="H31" t="e">
        <f ca="1">INDEX($F$4:$F$76,ROWS(F31:$F$76))</f>
        <v>#VALUE!</v>
      </c>
    </row>
    <row r="32" spans="2:16">
      <c r="B32">
        <v>140</v>
      </c>
      <c r="C32" t="e">
        <f t="shared" ca="1" si="6"/>
        <v>#VALUE!</v>
      </c>
      <c r="D32" t="e">
        <f t="shared" ca="1" si="4"/>
        <v>#VALUE!</v>
      </c>
      <c r="E32" t="e">
        <f t="shared" ca="1" si="0"/>
        <v>#VALUE!</v>
      </c>
      <c r="F32" t="e">
        <f t="shared" ca="1" si="2"/>
        <v>#VALUE!</v>
      </c>
      <c r="G32" t="e">
        <f t="shared" ca="1" si="3"/>
        <v>#VALUE!</v>
      </c>
      <c r="H32" t="e">
        <f ca="1">INDEX($F$4:$F$76,ROWS(F32:$F$76))</f>
        <v>#VALUE!</v>
      </c>
    </row>
    <row r="33" spans="2:8">
      <c r="B33">
        <v>145</v>
      </c>
      <c r="C33" t="e">
        <f t="shared" ca="1" si="6"/>
        <v>#VALUE!</v>
      </c>
      <c r="D33" t="e">
        <f t="shared" ca="1" si="4"/>
        <v>#VALUE!</v>
      </c>
      <c r="E33" t="e">
        <f t="shared" ca="1" si="0"/>
        <v>#VALUE!</v>
      </c>
      <c r="F33" t="e">
        <f t="shared" ca="1" si="2"/>
        <v>#VALUE!</v>
      </c>
      <c r="G33" t="e">
        <f t="shared" ca="1" si="3"/>
        <v>#VALUE!</v>
      </c>
      <c r="H33" t="e">
        <f ca="1">INDEX($F$4:$F$76,ROWS(F33:$F$76))</f>
        <v>#VALUE!</v>
      </c>
    </row>
    <row r="34" spans="2:8">
      <c r="B34">
        <v>150</v>
      </c>
      <c r="C34" t="e">
        <f t="shared" ca="1" si="6"/>
        <v>#VALUE!</v>
      </c>
      <c r="D34" t="e">
        <f t="shared" ca="1" si="4"/>
        <v>#VALUE!</v>
      </c>
      <c r="E34" t="e">
        <f t="shared" ca="1" si="0"/>
        <v>#VALUE!</v>
      </c>
      <c r="F34" t="e">
        <f t="shared" ca="1" si="2"/>
        <v>#VALUE!</v>
      </c>
      <c r="G34" t="e">
        <f t="shared" ca="1" si="3"/>
        <v>#VALUE!</v>
      </c>
      <c r="H34" t="e">
        <f ca="1">INDEX($F$4:$F$76,ROWS(F34:$F$76))</f>
        <v>#VALUE!</v>
      </c>
    </row>
    <row r="35" spans="2:8">
      <c r="B35">
        <v>155</v>
      </c>
      <c r="C35" t="e">
        <f t="shared" ca="1" si="6"/>
        <v>#VALUE!</v>
      </c>
      <c r="D35" t="e">
        <f t="shared" ca="1" si="4"/>
        <v>#VALUE!</v>
      </c>
      <c r="E35" t="e">
        <f t="shared" ca="1" si="0"/>
        <v>#VALUE!</v>
      </c>
      <c r="F35" t="e">
        <f t="shared" ca="1" si="2"/>
        <v>#VALUE!</v>
      </c>
      <c r="G35" t="e">
        <f t="shared" ca="1" si="3"/>
        <v>#VALUE!</v>
      </c>
      <c r="H35" t="e">
        <f ca="1">INDEX($F$4:$F$76,ROWS(F35:$F$76))</f>
        <v>#VALUE!</v>
      </c>
    </row>
    <row r="36" spans="2:8">
      <c r="B36">
        <v>160</v>
      </c>
      <c r="C36" t="e">
        <f t="shared" ca="1" si="6"/>
        <v>#VALUE!</v>
      </c>
      <c r="D36" t="e">
        <f t="shared" ca="1" si="4"/>
        <v>#VALUE!</v>
      </c>
      <c r="E36" t="e">
        <f t="shared" ca="1" si="0"/>
        <v>#VALUE!</v>
      </c>
      <c r="F36" t="e">
        <f t="shared" ca="1" si="2"/>
        <v>#VALUE!</v>
      </c>
      <c r="G36" t="e">
        <f t="shared" ca="1" si="3"/>
        <v>#VALUE!</v>
      </c>
      <c r="H36" t="e">
        <f ca="1">INDEX($F$4:$F$76,ROWS(F36:$F$76))</f>
        <v>#VALUE!</v>
      </c>
    </row>
    <row r="37" spans="2:8">
      <c r="B37">
        <v>165</v>
      </c>
      <c r="C37" t="e">
        <f t="shared" ca="1" si="6"/>
        <v>#VALUE!</v>
      </c>
      <c r="D37" t="e">
        <f t="shared" ca="1" si="4"/>
        <v>#VALUE!</v>
      </c>
      <c r="E37" t="e">
        <f t="shared" ca="1" si="0"/>
        <v>#VALUE!</v>
      </c>
      <c r="F37" t="e">
        <f t="shared" ca="1" si="2"/>
        <v>#VALUE!</v>
      </c>
      <c r="G37" t="e">
        <f t="shared" ca="1" si="3"/>
        <v>#VALUE!</v>
      </c>
      <c r="H37" t="e">
        <f ca="1">INDEX($F$4:$F$76,ROWS(F37:$F$76))</f>
        <v>#VALUE!</v>
      </c>
    </row>
    <row r="38" spans="2:8">
      <c r="B38">
        <v>170</v>
      </c>
      <c r="C38" t="e">
        <f t="shared" ca="1" si="6"/>
        <v>#VALUE!</v>
      </c>
      <c r="D38" t="e">
        <f t="shared" ca="1" si="4"/>
        <v>#VALUE!</v>
      </c>
      <c r="E38" t="e">
        <f t="shared" ca="1" si="0"/>
        <v>#VALUE!</v>
      </c>
      <c r="F38" t="e">
        <f t="shared" ca="1" si="2"/>
        <v>#VALUE!</v>
      </c>
      <c r="G38" t="e">
        <f t="shared" ca="1" si="3"/>
        <v>#VALUE!</v>
      </c>
      <c r="H38" t="e">
        <f ca="1">INDEX($F$4:$F$76,ROWS(F38:$F$76))</f>
        <v>#VALUE!</v>
      </c>
    </row>
    <row r="39" spans="2:8">
      <c r="B39">
        <v>175</v>
      </c>
      <c r="C39" t="e">
        <f t="shared" ca="1" si="6"/>
        <v>#VALUE!</v>
      </c>
      <c r="D39" t="e">
        <f t="shared" ca="1" si="4"/>
        <v>#VALUE!</v>
      </c>
      <c r="E39" t="e">
        <f t="shared" ca="1" si="0"/>
        <v>#VALUE!</v>
      </c>
      <c r="F39" t="e">
        <f t="shared" ca="1" si="2"/>
        <v>#VALUE!</v>
      </c>
      <c r="G39" t="e">
        <f t="shared" ca="1" si="3"/>
        <v>#VALUE!</v>
      </c>
      <c r="H39" t="e">
        <f ca="1">INDEX($F$4:$F$76,ROWS(F39:$F$76))</f>
        <v>#VALUE!</v>
      </c>
    </row>
    <row r="40" spans="2:8">
      <c r="B40">
        <v>180</v>
      </c>
      <c r="C40" t="e">
        <f t="shared" ca="1" si="6"/>
        <v>#VALUE!</v>
      </c>
      <c r="D40" t="e">
        <f t="shared" ca="1" si="4"/>
        <v>#VALUE!</v>
      </c>
      <c r="E40" t="e">
        <f t="shared" ca="1" si="0"/>
        <v>#VALUE!</v>
      </c>
      <c r="F40" t="e">
        <f t="shared" ca="1" si="2"/>
        <v>#VALUE!</v>
      </c>
      <c r="G40" t="e">
        <f t="shared" ca="1" si="3"/>
        <v>#VALUE!</v>
      </c>
      <c r="H40" t="e">
        <f ca="1">INDEX($F$4:$F$76,ROWS(F40:$F$76))</f>
        <v>#VALUE!</v>
      </c>
    </row>
    <row r="41" spans="2:8">
      <c r="B41">
        <v>185</v>
      </c>
      <c r="C41" t="e">
        <f ca="1">$M$6/12</f>
        <v>#VALUE!</v>
      </c>
      <c r="D41" t="e">
        <f t="shared" ca="1" si="4"/>
        <v>#VALUE!</v>
      </c>
      <c r="E41" t="e">
        <f t="shared" ca="1" si="0"/>
        <v>#VALUE!</v>
      </c>
      <c r="F41" t="e">
        <f t="shared" ca="1" si="2"/>
        <v>#VALUE!</v>
      </c>
      <c r="G41" t="e">
        <f t="shared" ca="1" si="3"/>
        <v>#VALUE!</v>
      </c>
      <c r="H41" t="e">
        <f ca="1">INDEX($F$4:$F$76,ROWS(F41:$F$76))</f>
        <v>#VALUE!</v>
      </c>
    </row>
    <row r="42" spans="2:8">
      <c r="B42">
        <v>190</v>
      </c>
      <c r="C42" t="e">
        <f t="shared" ref="C42:C52" ca="1" si="7">$M$6/12</f>
        <v>#VALUE!</v>
      </c>
      <c r="D42" t="e">
        <f t="shared" ca="1" si="4"/>
        <v>#VALUE!</v>
      </c>
      <c r="E42" t="e">
        <f t="shared" ca="1" si="0"/>
        <v>#VALUE!</v>
      </c>
      <c r="F42" t="e">
        <f t="shared" ca="1" si="2"/>
        <v>#VALUE!</v>
      </c>
      <c r="G42" t="e">
        <f t="shared" ca="1" si="3"/>
        <v>#VALUE!</v>
      </c>
      <c r="H42" t="e">
        <f ca="1">INDEX($F$4:$F$76,ROWS(F42:$F$76))</f>
        <v>#VALUE!</v>
      </c>
    </row>
    <row r="43" spans="2:8">
      <c r="B43">
        <v>195</v>
      </c>
      <c r="C43" t="e">
        <f t="shared" ca="1" si="7"/>
        <v>#VALUE!</v>
      </c>
      <c r="D43" t="e">
        <f t="shared" ca="1" si="4"/>
        <v>#VALUE!</v>
      </c>
      <c r="E43" t="e">
        <f t="shared" ca="1" si="0"/>
        <v>#VALUE!</v>
      </c>
      <c r="F43" t="e">
        <f t="shared" ca="1" si="2"/>
        <v>#VALUE!</v>
      </c>
      <c r="G43" t="e">
        <f t="shared" ca="1" si="3"/>
        <v>#VALUE!</v>
      </c>
      <c r="H43" t="e">
        <f ca="1">INDEX($F$4:$F$76,ROWS(F43:$F$76))</f>
        <v>#VALUE!</v>
      </c>
    </row>
    <row r="44" spans="2:8">
      <c r="B44">
        <v>200</v>
      </c>
      <c r="C44" t="e">
        <f t="shared" ca="1" si="7"/>
        <v>#VALUE!</v>
      </c>
      <c r="D44" t="e">
        <f t="shared" ca="1" si="4"/>
        <v>#VALUE!</v>
      </c>
      <c r="E44" t="e">
        <f t="shared" ca="1" si="0"/>
        <v>#VALUE!</v>
      </c>
      <c r="F44" t="e">
        <f t="shared" ca="1" si="2"/>
        <v>#VALUE!</v>
      </c>
      <c r="G44" t="e">
        <f t="shared" ca="1" si="3"/>
        <v>#VALUE!</v>
      </c>
      <c r="H44" t="e">
        <f ca="1">INDEX($F$4:$F$76,ROWS(F44:$F$76))</f>
        <v>#VALUE!</v>
      </c>
    </row>
    <row r="45" spans="2:8">
      <c r="B45">
        <v>205</v>
      </c>
      <c r="C45" t="e">
        <f t="shared" ca="1" si="7"/>
        <v>#VALUE!</v>
      </c>
      <c r="D45" t="e">
        <f t="shared" ca="1" si="4"/>
        <v>#VALUE!</v>
      </c>
      <c r="E45" t="e">
        <f t="shared" ca="1" si="0"/>
        <v>#VALUE!</v>
      </c>
      <c r="F45" t="e">
        <f t="shared" ca="1" si="2"/>
        <v>#VALUE!</v>
      </c>
      <c r="G45" t="e">
        <f t="shared" ca="1" si="3"/>
        <v>#VALUE!</v>
      </c>
      <c r="H45" t="e">
        <f ca="1">INDEX($F$4:$F$76,ROWS(F45:$F$76))</f>
        <v>#VALUE!</v>
      </c>
    </row>
    <row r="46" spans="2:8">
      <c r="B46">
        <v>210</v>
      </c>
      <c r="C46" t="e">
        <f t="shared" ca="1" si="7"/>
        <v>#VALUE!</v>
      </c>
      <c r="D46" t="e">
        <f t="shared" ca="1" si="4"/>
        <v>#VALUE!</v>
      </c>
      <c r="E46" t="e">
        <f t="shared" ca="1" si="0"/>
        <v>#VALUE!</v>
      </c>
      <c r="F46" t="e">
        <f t="shared" ca="1" si="2"/>
        <v>#VALUE!</v>
      </c>
      <c r="G46" t="e">
        <f t="shared" ca="1" si="3"/>
        <v>#VALUE!</v>
      </c>
      <c r="H46" t="e">
        <f ca="1">INDEX($F$4:$F$76,ROWS(F46:$F$76))</f>
        <v>#VALUE!</v>
      </c>
    </row>
    <row r="47" spans="2:8">
      <c r="B47">
        <v>215</v>
      </c>
      <c r="C47" t="e">
        <f t="shared" ca="1" si="7"/>
        <v>#VALUE!</v>
      </c>
      <c r="D47" t="e">
        <f t="shared" ca="1" si="4"/>
        <v>#VALUE!</v>
      </c>
      <c r="E47" t="e">
        <f t="shared" ca="1" si="0"/>
        <v>#VALUE!</v>
      </c>
      <c r="F47" t="e">
        <f t="shared" ca="1" si="2"/>
        <v>#VALUE!</v>
      </c>
      <c r="G47" t="e">
        <f t="shared" ca="1" si="3"/>
        <v>#VALUE!</v>
      </c>
      <c r="H47" t="e">
        <f ca="1">INDEX($F$4:$F$76,ROWS(F47:$F$76))</f>
        <v>#VALUE!</v>
      </c>
    </row>
    <row r="48" spans="2:8">
      <c r="B48">
        <v>220</v>
      </c>
      <c r="C48" t="e">
        <f t="shared" ca="1" si="7"/>
        <v>#VALUE!</v>
      </c>
      <c r="D48" t="e">
        <f t="shared" ca="1" si="4"/>
        <v>#VALUE!</v>
      </c>
      <c r="E48" t="e">
        <f t="shared" ca="1" si="0"/>
        <v>#VALUE!</v>
      </c>
      <c r="F48" t="e">
        <f t="shared" ca="1" si="2"/>
        <v>#VALUE!</v>
      </c>
      <c r="G48" t="e">
        <f t="shared" ca="1" si="3"/>
        <v>#VALUE!</v>
      </c>
      <c r="H48" t="e">
        <f ca="1">INDEX($F$4:$F$76,ROWS(F48:$F$76))</f>
        <v>#VALUE!</v>
      </c>
    </row>
    <row r="49" spans="2:8">
      <c r="B49">
        <v>225</v>
      </c>
      <c r="C49" t="e">
        <f t="shared" ca="1" si="7"/>
        <v>#VALUE!</v>
      </c>
      <c r="D49" t="e">
        <f t="shared" ca="1" si="4"/>
        <v>#VALUE!</v>
      </c>
      <c r="E49" t="e">
        <f t="shared" ca="1" si="0"/>
        <v>#VALUE!</v>
      </c>
      <c r="F49" t="e">
        <f t="shared" ca="1" si="2"/>
        <v>#VALUE!</v>
      </c>
      <c r="G49" t="e">
        <f t="shared" ca="1" si="3"/>
        <v>#VALUE!</v>
      </c>
      <c r="H49" t="e">
        <f ca="1">INDEX($F$4:$F$76,ROWS(F49:$F$76))</f>
        <v>#VALUE!</v>
      </c>
    </row>
    <row r="50" spans="2:8">
      <c r="B50">
        <v>230</v>
      </c>
      <c r="C50" t="e">
        <f t="shared" ca="1" si="7"/>
        <v>#VALUE!</v>
      </c>
      <c r="D50" t="e">
        <f t="shared" ca="1" si="4"/>
        <v>#VALUE!</v>
      </c>
      <c r="E50" t="e">
        <f t="shared" ca="1" si="0"/>
        <v>#VALUE!</v>
      </c>
      <c r="F50" t="e">
        <f t="shared" ca="1" si="2"/>
        <v>#VALUE!</v>
      </c>
      <c r="G50" t="e">
        <f t="shared" ca="1" si="3"/>
        <v>#VALUE!</v>
      </c>
      <c r="H50" t="e">
        <f ca="1">INDEX($F$4:$F$76,ROWS(F50:$F$76))</f>
        <v>#VALUE!</v>
      </c>
    </row>
    <row r="51" spans="2:8">
      <c r="B51">
        <v>235</v>
      </c>
      <c r="C51" t="e">
        <f t="shared" ca="1" si="7"/>
        <v>#VALUE!</v>
      </c>
      <c r="D51" t="e">
        <f t="shared" ca="1" si="4"/>
        <v>#VALUE!</v>
      </c>
      <c r="E51" t="e">
        <f t="shared" ca="1" si="0"/>
        <v>#VALUE!</v>
      </c>
      <c r="F51" t="e">
        <f t="shared" ca="1" si="2"/>
        <v>#VALUE!</v>
      </c>
      <c r="G51" t="e">
        <f t="shared" ca="1" si="3"/>
        <v>#VALUE!</v>
      </c>
      <c r="H51" t="e">
        <f ca="1">INDEX($F$4:$F$76,ROWS(F51:$F$76))</f>
        <v>#VALUE!</v>
      </c>
    </row>
    <row r="52" spans="2:8">
      <c r="B52">
        <v>240</v>
      </c>
      <c r="C52" t="e">
        <f t="shared" ca="1" si="7"/>
        <v>#VALUE!</v>
      </c>
      <c r="D52" t="e">
        <f t="shared" ca="1" si="4"/>
        <v>#VALUE!</v>
      </c>
      <c r="E52" t="e">
        <f t="shared" ca="1" si="0"/>
        <v>#VALUE!</v>
      </c>
      <c r="F52" t="e">
        <f t="shared" ca="1" si="2"/>
        <v>#VALUE!</v>
      </c>
      <c r="G52" t="e">
        <f t="shared" ca="1" si="3"/>
        <v>#VALUE!</v>
      </c>
      <c r="H52" t="e">
        <f ca="1">INDEX($F$4:$F$76,ROWS(F52:$F$76))</f>
        <v>#VALUE!</v>
      </c>
    </row>
    <row r="53" spans="2:8">
      <c r="B53">
        <v>245</v>
      </c>
      <c r="C53" t="e">
        <f ca="1">$M$7/12</f>
        <v>#VALUE!</v>
      </c>
      <c r="D53" t="e">
        <f t="shared" ca="1" si="4"/>
        <v>#VALUE!</v>
      </c>
      <c r="E53" t="e">
        <f t="shared" ca="1" si="0"/>
        <v>#VALUE!</v>
      </c>
      <c r="F53" t="e">
        <f t="shared" ca="1" si="2"/>
        <v>#VALUE!</v>
      </c>
      <c r="G53" t="e">
        <f t="shared" ca="1" si="3"/>
        <v>#VALUE!</v>
      </c>
      <c r="H53" t="e">
        <f ca="1">INDEX($F$4:$F$76,ROWS(F53:$F$76))</f>
        <v>#VALUE!</v>
      </c>
    </row>
    <row r="54" spans="2:8">
      <c r="B54">
        <v>250</v>
      </c>
      <c r="C54" t="e">
        <f t="shared" ref="C54:C64" ca="1" si="8">$M$7/12</f>
        <v>#VALUE!</v>
      </c>
      <c r="D54" t="e">
        <f t="shared" ca="1" si="4"/>
        <v>#VALUE!</v>
      </c>
      <c r="E54" t="e">
        <f t="shared" ca="1" si="0"/>
        <v>#VALUE!</v>
      </c>
      <c r="F54" t="e">
        <f t="shared" ca="1" si="2"/>
        <v>#VALUE!</v>
      </c>
      <c r="G54" t="e">
        <f t="shared" ca="1" si="3"/>
        <v>#VALUE!</v>
      </c>
      <c r="H54" t="e">
        <f ca="1">INDEX($F$4:$F$76,ROWS(F54:$F$76))</f>
        <v>#VALUE!</v>
      </c>
    </row>
    <row r="55" spans="2:8">
      <c r="B55">
        <v>255</v>
      </c>
      <c r="C55" t="e">
        <f t="shared" ca="1" si="8"/>
        <v>#VALUE!</v>
      </c>
      <c r="D55" t="e">
        <f t="shared" ca="1" si="4"/>
        <v>#VALUE!</v>
      </c>
      <c r="E55" t="e">
        <f t="shared" ca="1" si="0"/>
        <v>#VALUE!</v>
      </c>
      <c r="F55" t="e">
        <f t="shared" ca="1" si="2"/>
        <v>#VALUE!</v>
      </c>
      <c r="G55" t="e">
        <f t="shared" ca="1" si="3"/>
        <v>#VALUE!</v>
      </c>
      <c r="H55" t="e">
        <f ca="1">INDEX($F$4:$F$76,ROWS(F55:$F$76))</f>
        <v>#VALUE!</v>
      </c>
    </row>
    <row r="56" spans="2:8">
      <c r="B56">
        <v>260</v>
      </c>
      <c r="C56" t="e">
        <f t="shared" ca="1" si="8"/>
        <v>#VALUE!</v>
      </c>
      <c r="D56" t="e">
        <f t="shared" ca="1" si="4"/>
        <v>#VALUE!</v>
      </c>
      <c r="E56" t="e">
        <f t="shared" ca="1" si="0"/>
        <v>#VALUE!</v>
      </c>
      <c r="F56" t="e">
        <f t="shared" ca="1" si="2"/>
        <v>#VALUE!</v>
      </c>
      <c r="G56" t="e">
        <f t="shared" ca="1" si="3"/>
        <v>#VALUE!</v>
      </c>
      <c r="H56" t="e">
        <f ca="1">INDEX($F$4:$F$76,ROWS(F56:$F$76))</f>
        <v>#VALUE!</v>
      </c>
    </row>
    <row r="57" spans="2:8">
      <c r="B57">
        <v>265</v>
      </c>
      <c r="C57" t="e">
        <f t="shared" ca="1" si="8"/>
        <v>#VALUE!</v>
      </c>
      <c r="D57" t="e">
        <f t="shared" ca="1" si="4"/>
        <v>#VALUE!</v>
      </c>
      <c r="E57" t="e">
        <f t="shared" ca="1" si="0"/>
        <v>#VALUE!</v>
      </c>
      <c r="F57" t="e">
        <f t="shared" ca="1" si="2"/>
        <v>#VALUE!</v>
      </c>
      <c r="G57" t="e">
        <f t="shared" ca="1" si="3"/>
        <v>#VALUE!</v>
      </c>
      <c r="H57" t="e">
        <f ca="1">INDEX($F$4:$F$76,ROWS(F57:$F$76))</f>
        <v>#VALUE!</v>
      </c>
    </row>
    <row r="58" spans="2:8">
      <c r="B58">
        <v>270</v>
      </c>
      <c r="C58" t="e">
        <f t="shared" ca="1" si="8"/>
        <v>#VALUE!</v>
      </c>
      <c r="D58" t="e">
        <f t="shared" ca="1" si="4"/>
        <v>#VALUE!</v>
      </c>
      <c r="E58" t="e">
        <f t="shared" ca="1" si="0"/>
        <v>#VALUE!</v>
      </c>
      <c r="F58" t="e">
        <f t="shared" ca="1" si="2"/>
        <v>#VALUE!</v>
      </c>
      <c r="G58" t="e">
        <f t="shared" ca="1" si="3"/>
        <v>#VALUE!</v>
      </c>
      <c r="H58" t="e">
        <f ca="1">INDEX($F$4:$F$76,ROWS(F58:$F$76))</f>
        <v>#VALUE!</v>
      </c>
    </row>
    <row r="59" spans="2:8">
      <c r="B59">
        <v>275</v>
      </c>
      <c r="C59" t="e">
        <f t="shared" ca="1" si="8"/>
        <v>#VALUE!</v>
      </c>
      <c r="D59" t="e">
        <f t="shared" ca="1" si="4"/>
        <v>#VALUE!</v>
      </c>
      <c r="E59" t="e">
        <f t="shared" ca="1" si="0"/>
        <v>#VALUE!</v>
      </c>
      <c r="F59" t="e">
        <f t="shared" ca="1" si="2"/>
        <v>#VALUE!</v>
      </c>
      <c r="G59" t="e">
        <f t="shared" ca="1" si="3"/>
        <v>#VALUE!</v>
      </c>
      <c r="H59" t="e">
        <f ca="1">INDEX($F$4:$F$76,ROWS(F59:$F$76))</f>
        <v>#VALUE!</v>
      </c>
    </row>
    <row r="60" spans="2:8">
      <c r="B60">
        <v>280</v>
      </c>
      <c r="C60" t="e">
        <f t="shared" ca="1" si="8"/>
        <v>#VALUE!</v>
      </c>
      <c r="D60" t="e">
        <f t="shared" ca="1" si="4"/>
        <v>#VALUE!</v>
      </c>
      <c r="E60" t="e">
        <f t="shared" ca="1" si="0"/>
        <v>#VALUE!</v>
      </c>
      <c r="F60" t="e">
        <f t="shared" ca="1" si="2"/>
        <v>#VALUE!</v>
      </c>
      <c r="G60" t="e">
        <f t="shared" ca="1" si="3"/>
        <v>#VALUE!</v>
      </c>
      <c r="H60" t="e">
        <f ca="1">INDEX($F$4:$F$76,ROWS(F60:$F$76))</f>
        <v>#VALUE!</v>
      </c>
    </row>
    <row r="61" spans="2:8">
      <c r="B61">
        <v>285</v>
      </c>
      <c r="C61" t="e">
        <f t="shared" ca="1" si="8"/>
        <v>#VALUE!</v>
      </c>
      <c r="D61" t="e">
        <f t="shared" ca="1" si="4"/>
        <v>#VALUE!</v>
      </c>
      <c r="E61" t="e">
        <f t="shared" ca="1" si="0"/>
        <v>#VALUE!</v>
      </c>
      <c r="F61" t="e">
        <f t="shared" ca="1" si="2"/>
        <v>#VALUE!</v>
      </c>
      <c r="G61" t="e">
        <f t="shared" ca="1" si="3"/>
        <v>#VALUE!</v>
      </c>
      <c r="H61" t="e">
        <f ca="1">INDEX($F$4:$F$76,ROWS(F61:$F$76))</f>
        <v>#VALUE!</v>
      </c>
    </row>
    <row r="62" spans="2:8">
      <c r="B62">
        <v>290</v>
      </c>
      <c r="C62" t="e">
        <f t="shared" ca="1" si="8"/>
        <v>#VALUE!</v>
      </c>
      <c r="D62" t="e">
        <f t="shared" ca="1" si="4"/>
        <v>#VALUE!</v>
      </c>
      <c r="E62" t="e">
        <f t="shared" ca="1" si="0"/>
        <v>#VALUE!</v>
      </c>
      <c r="F62" t="e">
        <f t="shared" ca="1" si="2"/>
        <v>#VALUE!</v>
      </c>
      <c r="G62" t="e">
        <f t="shared" ca="1" si="3"/>
        <v>#VALUE!</v>
      </c>
      <c r="H62" t="e">
        <f ca="1">INDEX($F$4:$F$76,ROWS(F62:$F$76))</f>
        <v>#VALUE!</v>
      </c>
    </row>
    <row r="63" spans="2:8">
      <c r="B63">
        <v>295</v>
      </c>
      <c r="C63" t="e">
        <f t="shared" ca="1" si="8"/>
        <v>#VALUE!</v>
      </c>
      <c r="D63" t="e">
        <f t="shared" ca="1" si="4"/>
        <v>#VALUE!</v>
      </c>
      <c r="E63" t="e">
        <f t="shared" ca="1" si="0"/>
        <v>#VALUE!</v>
      </c>
      <c r="F63" t="e">
        <f t="shared" ca="1" si="2"/>
        <v>#VALUE!</v>
      </c>
      <c r="G63" t="e">
        <f t="shared" ca="1" si="3"/>
        <v>#VALUE!</v>
      </c>
      <c r="H63" t="e">
        <f ca="1">INDEX($F$4:$F$76,ROWS(F63:$F$76))</f>
        <v>#VALUE!</v>
      </c>
    </row>
    <row r="64" spans="2:8">
      <c r="B64">
        <v>300</v>
      </c>
      <c r="C64" t="e">
        <f t="shared" ca="1" si="8"/>
        <v>#VALUE!</v>
      </c>
      <c r="D64" t="e">
        <f t="shared" ca="1" si="4"/>
        <v>#VALUE!</v>
      </c>
      <c r="E64" t="e">
        <f t="shared" ca="1" si="0"/>
        <v>#VALUE!</v>
      </c>
      <c r="F64" t="e">
        <f t="shared" ca="1" si="2"/>
        <v>#VALUE!</v>
      </c>
      <c r="G64" t="e">
        <f t="shared" ca="1" si="3"/>
        <v>#VALUE!</v>
      </c>
      <c r="H64" t="e">
        <f ca="1">INDEX($F$4:$F$76,ROWS(F64:$F$76))</f>
        <v>#VALUE!</v>
      </c>
    </row>
    <row r="65" spans="2:8">
      <c r="B65">
        <v>305</v>
      </c>
      <c r="C65" t="e">
        <f ca="1">$M$8/12</f>
        <v>#VALUE!</v>
      </c>
      <c r="D65" t="e">
        <f t="shared" ca="1" si="4"/>
        <v>#VALUE!</v>
      </c>
      <c r="E65" t="e">
        <f t="shared" ca="1" si="0"/>
        <v>#VALUE!</v>
      </c>
      <c r="F65" t="e">
        <f t="shared" ca="1" si="2"/>
        <v>#VALUE!</v>
      </c>
      <c r="G65" t="e">
        <f t="shared" ca="1" si="3"/>
        <v>#VALUE!</v>
      </c>
      <c r="H65" t="e">
        <f ca="1">INDEX($F$4:$F$76,ROWS(F65:$F$76))</f>
        <v>#VALUE!</v>
      </c>
    </row>
    <row r="66" spans="2:8">
      <c r="B66">
        <v>310</v>
      </c>
      <c r="C66" t="e">
        <f t="shared" ref="C66:C76" ca="1" si="9">$M$8/12</f>
        <v>#VALUE!</v>
      </c>
      <c r="D66" t="e">
        <f t="shared" ca="1" si="4"/>
        <v>#VALUE!</v>
      </c>
      <c r="E66" t="e">
        <f t="shared" ca="1" si="0"/>
        <v>#VALUE!</v>
      </c>
      <c r="F66" t="e">
        <f t="shared" ca="1" si="2"/>
        <v>#VALUE!</v>
      </c>
      <c r="G66" t="e">
        <f t="shared" ca="1" si="3"/>
        <v>#VALUE!</v>
      </c>
      <c r="H66" t="e">
        <f ca="1">INDEX($F$4:$F$76,ROWS(F66:$F$76))</f>
        <v>#VALUE!</v>
      </c>
    </row>
    <row r="67" spans="2:8">
      <c r="B67">
        <v>315</v>
      </c>
      <c r="C67" t="e">
        <f t="shared" ca="1" si="9"/>
        <v>#VALUE!</v>
      </c>
      <c r="D67" t="e">
        <f t="shared" ca="1" si="4"/>
        <v>#VALUE!</v>
      </c>
      <c r="E67" t="e">
        <f t="shared" ca="1" si="0"/>
        <v>#VALUE!</v>
      </c>
      <c r="F67" t="e">
        <f t="shared" ca="1" si="2"/>
        <v>#VALUE!</v>
      </c>
      <c r="G67" t="e">
        <f t="shared" ca="1" si="3"/>
        <v>#VALUE!</v>
      </c>
      <c r="H67" t="e">
        <f ca="1">INDEX($F$4:$F$76,ROWS(F67:$F$76))</f>
        <v>#VALUE!</v>
      </c>
    </row>
    <row r="68" spans="2:8">
      <c r="B68">
        <v>320</v>
      </c>
      <c r="C68" t="e">
        <f t="shared" ca="1" si="9"/>
        <v>#VALUE!</v>
      </c>
      <c r="D68" t="e">
        <f t="shared" ca="1" si="4"/>
        <v>#VALUE!</v>
      </c>
      <c r="E68" t="e">
        <f t="shared" ref="E68:E76" ca="1" si="10">C68-F68</f>
        <v>#VALUE!</v>
      </c>
      <c r="F68" t="e">
        <f t="shared" ca="1" si="2"/>
        <v>#VALUE!</v>
      </c>
      <c r="G68" t="e">
        <f t="shared" ca="1" si="3"/>
        <v>#VALUE!</v>
      </c>
      <c r="H68" t="e">
        <f ca="1">INDEX($F$4:$F$76,ROWS(F68:$F$76))</f>
        <v>#VALUE!</v>
      </c>
    </row>
    <row r="69" spans="2:8">
      <c r="B69">
        <v>325</v>
      </c>
      <c r="C69" t="e">
        <f t="shared" ca="1" si="9"/>
        <v>#VALUE!</v>
      </c>
      <c r="D69" t="e">
        <f t="shared" ca="1" si="4"/>
        <v>#VALUE!</v>
      </c>
      <c r="E69" t="e">
        <f t="shared" ca="1" si="10"/>
        <v>#VALUE!</v>
      </c>
      <c r="F69" t="e">
        <f t="shared" ref="F69:F76" ca="1" si="11">G69-G68</f>
        <v>#VALUE!</v>
      </c>
      <c r="G69" t="e">
        <f t="shared" ref="G69:G76" ca="1" si="12">IF(D69&lt;$J$1,0,(D69-0.05*$G$2)^2/(D69+0.95*$G$2))</f>
        <v>#VALUE!</v>
      </c>
      <c r="H69" t="e">
        <f ca="1">INDEX($F$4:$F$76,ROWS(F69:$F$76))</f>
        <v>#VALUE!</v>
      </c>
    </row>
    <row r="70" spans="2:8">
      <c r="B70">
        <v>330</v>
      </c>
      <c r="C70" t="e">
        <f t="shared" ca="1" si="9"/>
        <v>#VALUE!</v>
      </c>
      <c r="D70" t="e">
        <f t="shared" ref="D70:D76" ca="1" si="13">C70+D69</f>
        <v>#VALUE!</v>
      </c>
      <c r="E70" t="e">
        <f t="shared" ca="1" si="10"/>
        <v>#VALUE!</v>
      </c>
      <c r="F70" t="e">
        <f t="shared" ca="1" si="11"/>
        <v>#VALUE!</v>
      </c>
      <c r="G70" t="e">
        <f t="shared" ca="1" si="12"/>
        <v>#VALUE!</v>
      </c>
      <c r="H70" t="e">
        <f ca="1">INDEX($F$4:$F$76,ROWS(F70:$F$76))</f>
        <v>#VALUE!</v>
      </c>
    </row>
    <row r="71" spans="2:8">
      <c r="B71">
        <v>335</v>
      </c>
      <c r="C71" t="e">
        <f t="shared" ca="1" si="9"/>
        <v>#VALUE!</v>
      </c>
      <c r="D71" t="e">
        <f t="shared" ca="1" si="13"/>
        <v>#VALUE!</v>
      </c>
      <c r="E71" t="e">
        <f t="shared" ca="1" si="10"/>
        <v>#VALUE!</v>
      </c>
      <c r="F71" t="e">
        <f t="shared" ca="1" si="11"/>
        <v>#VALUE!</v>
      </c>
      <c r="G71" t="e">
        <f t="shared" ca="1" si="12"/>
        <v>#VALUE!</v>
      </c>
      <c r="H71" t="e">
        <f ca="1">INDEX($F$4:$F$76,ROWS(F71:$F$76))</f>
        <v>#VALUE!</v>
      </c>
    </row>
    <row r="72" spans="2:8">
      <c r="B72">
        <v>340</v>
      </c>
      <c r="C72" t="e">
        <f t="shared" ca="1" si="9"/>
        <v>#VALUE!</v>
      </c>
      <c r="D72" t="e">
        <f t="shared" ca="1" si="13"/>
        <v>#VALUE!</v>
      </c>
      <c r="E72" t="e">
        <f t="shared" ca="1" si="10"/>
        <v>#VALUE!</v>
      </c>
      <c r="F72" t="e">
        <f t="shared" ca="1" si="11"/>
        <v>#VALUE!</v>
      </c>
      <c r="G72" t="e">
        <f t="shared" ca="1" si="12"/>
        <v>#VALUE!</v>
      </c>
      <c r="H72" t="e">
        <f ca="1">INDEX($F$4:$F$76,ROWS(F72:$F$76))</f>
        <v>#VALUE!</v>
      </c>
    </row>
    <row r="73" spans="2:8">
      <c r="B73">
        <v>345</v>
      </c>
      <c r="C73" t="e">
        <f t="shared" ca="1" si="9"/>
        <v>#VALUE!</v>
      </c>
      <c r="D73" t="e">
        <f t="shared" ca="1" si="13"/>
        <v>#VALUE!</v>
      </c>
      <c r="E73" t="e">
        <f t="shared" ca="1" si="10"/>
        <v>#VALUE!</v>
      </c>
      <c r="F73" t="e">
        <f t="shared" ca="1" si="11"/>
        <v>#VALUE!</v>
      </c>
      <c r="G73" t="e">
        <f t="shared" ca="1" si="12"/>
        <v>#VALUE!</v>
      </c>
      <c r="H73" t="e">
        <f ca="1">INDEX($F$4:$F$76,ROWS(F73:$F$76))</f>
        <v>#VALUE!</v>
      </c>
    </row>
    <row r="74" spans="2:8">
      <c r="B74">
        <v>350</v>
      </c>
      <c r="C74" t="e">
        <f t="shared" ca="1" si="9"/>
        <v>#VALUE!</v>
      </c>
      <c r="D74" t="e">
        <f t="shared" ca="1" si="13"/>
        <v>#VALUE!</v>
      </c>
      <c r="E74" t="e">
        <f t="shared" ca="1" si="10"/>
        <v>#VALUE!</v>
      </c>
      <c r="F74" t="e">
        <f t="shared" ca="1" si="11"/>
        <v>#VALUE!</v>
      </c>
      <c r="G74" t="e">
        <f t="shared" ca="1" si="12"/>
        <v>#VALUE!</v>
      </c>
      <c r="H74" t="e">
        <f ca="1">INDEX($F$4:$F$76,ROWS(F74:$F$76))</f>
        <v>#VALUE!</v>
      </c>
    </row>
    <row r="75" spans="2:8">
      <c r="B75">
        <v>355</v>
      </c>
      <c r="C75" t="e">
        <f t="shared" ca="1" si="9"/>
        <v>#VALUE!</v>
      </c>
      <c r="D75" t="e">
        <f t="shared" ca="1" si="13"/>
        <v>#VALUE!</v>
      </c>
      <c r="E75" t="e">
        <f t="shared" ca="1" si="10"/>
        <v>#VALUE!</v>
      </c>
      <c r="F75" t="e">
        <f t="shared" ca="1" si="11"/>
        <v>#VALUE!</v>
      </c>
      <c r="G75" t="e">
        <f t="shared" ca="1" si="12"/>
        <v>#VALUE!</v>
      </c>
      <c r="H75" t="e">
        <f ca="1">INDEX($F$4:$F$76,ROWS(F75:$F$76))</f>
        <v>#VALUE!</v>
      </c>
    </row>
    <row r="76" spans="2:8">
      <c r="B76">
        <v>360</v>
      </c>
      <c r="C76" t="e">
        <f t="shared" ca="1" si="9"/>
        <v>#VALUE!</v>
      </c>
      <c r="D76" t="e">
        <f t="shared" ca="1" si="13"/>
        <v>#VALUE!</v>
      </c>
      <c r="E76" t="e">
        <f t="shared" ca="1" si="10"/>
        <v>#VALUE!</v>
      </c>
      <c r="F76" t="e">
        <f t="shared" ca="1" si="11"/>
        <v>#VALUE!</v>
      </c>
      <c r="G76" t="e">
        <f t="shared" ca="1" si="12"/>
        <v>#VALUE!</v>
      </c>
      <c r="H76" t="e">
        <f>INDEX($F$4:$F$76,ROWS(F76:$F$76))</f>
        <v>#REF!</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9E87-53F7-4B47-8D21-B24DE16DEDF2}">
  <dimension ref="A1:H29"/>
  <sheetViews>
    <sheetView workbookViewId="0">
      <selection activeCell="C25" sqref="C25"/>
    </sheetView>
  </sheetViews>
  <sheetFormatPr defaultRowHeight="15"/>
  <cols>
    <col min="2" max="2" width="13.42578125" bestFit="1" customWidth="1"/>
  </cols>
  <sheetData>
    <row r="1" spans="1:8">
      <c r="B1" t="s">
        <v>64</v>
      </c>
      <c r="C1" s="94" t="e">
        <f>'Storm Specific Dist'!#REF!</f>
        <v>#REF!</v>
      </c>
      <c r="D1" s="99" t="s">
        <v>65</v>
      </c>
      <c r="E1" s="95" t="e">
        <f ca="1">'Ia 0.2'!G76</f>
        <v>#VALUE!</v>
      </c>
      <c r="H1" t="s">
        <v>66</v>
      </c>
    </row>
    <row r="2" spans="1:8">
      <c r="B2" t="s">
        <v>67</v>
      </c>
      <c r="C2" s="96" t="e">
        <f>'Ia 0.05'!G1</f>
        <v>#REF!</v>
      </c>
      <c r="D2" s="99" t="s">
        <v>65</v>
      </c>
      <c r="E2" s="95" t="e">
        <f ca="1">'Ia 0.05'!G76</f>
        <v>#VALUE!</v>
      </c>
      <c r="H2" t="s">
        <v>68</v>
      </c>
    </row>
    <row r="3" spans="1:8">
      <c r="B3" t="s">
        <v>69</v>
      </c>
      <c r="C3" s="94" t="e">
        <f>'Storm Specific Dist'!#REF!</f>
        <v>#REF!</v>
      </c>
      <c r="D3" t="s">
        <v>70</v>
      </c>
      <c r="E3" s="94" t="e">
        <f>'Storm Specific Dist'!#REF!</f>
        <v>#REF!</v>
      </c>
    </row>
    <row r="4" spans="1:8">
      <c r="B4" t="s">
        <v>71</v>
      </c>
      <c r="C4" s="94">
        <v>484</v>
      </c>
      <c r="E4" s="25"/>
    </row>
    <row r="5" spans="1:8">
      <c r="B5" t="s">
        <v>59</v>
      </c>
    </row>
    <row r="6" spans="1:8">
      <c r="A6">
        <v>1</v>
      </c>
      <c r="B6" t="str">
        <f ca="1">'Storm Specific Dist'!AD6</f>
        <v/>
      </c>
      <c r="C6">
        <v>1</v>
      </c>
      <c r="D6" s="94" t="str">
        <f ca="1">'Storm Specific Dist'!AF6</f>
        <v/>
      </c>
      <c r="E6">
        <v>1</v>
      </c>
      <c r="F6" s="77" t="str">
        <f ca="1">'Storm Specific Dist'!AH6</f>
        <v/>
      </c>
      <c r="G6">
        <v>1</v>
      </c>
      <c r="H6" t="str">
        <f ca="1">'Storm Specific Dist'!AJ6</f>
        <v/>
      </c>
    </row>
    <row r="7" spans="1:8">
      <c r="A7">
        <v>2</v>
      </c>
      <c r="B7" t="str">
        <f ca="1">'Storm Specific Dist'!AD7</f>
        <v/>
      </c>
      <c r="C7">
        <v>2</v>
      </c>
      <c r="D7" s="94" t="str">
        <f ca="1">'Storm Specific Dist'!AF7</f>
        <v/>
      </c>
      <c r="E7">
        <v>2</v>
      </c>
      <c r="F7" s="77" t="str">
        <f ca="1">'Storm Specific Dist'!AH7</f>
        <v/>
      </c>
      <c r="G7">
        <v>2</v>
      </c>
      <c r="H7" t="str">
        <f ca="1">'Storm Specific Dist'!AJ7</f>
        <v/>
      </c>
    </row>
    <row r="8" spans="1:8">
      <c r="A8">
        <v>3</v>
      </c>
      <c r="B8" t="str">
        <f ca="1">'Storm Specific Dist'!AD8</f>
        <v/>
      </c>
      <c r="C8">
        <v>3</v>
      </c>
      <c r="D8" s="94" t="str">
        <f ca="1">'Storm Specific Dist'!AF8</f>
        <v/>
      </c>
      <c r="E8">
        <v>3</v>
      </c>
      <c r="F8" s="77" t="str">
        <f ca="1">'Storm Specific Dist'!AH8</f>
        <v/>
      </c>
      <c r="G8">
        <v>3</v>
      </c>
      <c r="H8" t="str">
        <f ca="1">'Storm Specific Dist'!AJ8</f>
        <v/>
      </c>
    </row>
    <row r="9" spans="1:8">
      <c r="C9">
        <v>4</v>
      </c>
      <c r="D9" s="94" t="str">
        <f ca="1">'Storm Specific Dist'!AF9</f>
        <v/>
      </c>
      <c r="E9">
        <v>4</v>
      </c>
      <c r="F9" s="77" t="str">
        <f ca="1">'Storm Specific Dist'!AH9</f>
        <v/>
      </c>
      <c r="G9">
        <v>4</v>
      </c>
      <c r="H9" t="str">
        <f ca="1">'Storm Specific Dist'!AJ9</f>
        <v/>
      </c>
    </row>
    <row r="10" spans="1:8">
      <c r="C10">
        <v>5</v>
      </c>
      <c r="D10" s="94" t="str">
        <f ca="1">'Storm Specific Dist'!AF10</f>
        <v/>
      </c>
      <c r="E10">
        <v>5</v>
      </c>
      <c r="F10" s="77" t="str">
        <f ca="1">'Storm Specific Dist'!AH10</f>
        <v/>
      </c>
      <c r="G10">
        <v>5</v>
      </c>
      <c r="H10" t="str">
        <f ca="1">'Storm Specific Dist'!AJ10</f>
        <v/>
      </c>
    </row>
    <row r="11" spans="1:8">
      <c r="C11">
        <v>6</v>
      </c>
      <c r="D11" s="94" t="str">
        <f ca="1">'Storm Specific Dist'!AF11</f>
        <v/>
      </c>
      <c r="E11">
        <v>6</v>
      </c>
      <c r="F11" s="77" t="str">
        <f ca="1">'Storm Specific Dist'!AH11</f>
        <v/>
      </c>
      <c r="G11">
        <v>6</v>
      </c>
      <c r="H11" t="str">
        <f ca="1">'Storm Specific Dist'!AJ11</f>
        <v/>
      </c>
    </row>
    <row r="12" spans="1:8">
      <c r="E12">
        <v>7</v>
      </c>
      <c r="F12" s="77" t="str">
        <f ca="1">'Storm Specific Dist'!AH12</f>
        <v/>
      </c>
      <c r="G12">
        <v>7</v>
      </c>
      <c r="H12" t="str">
        <f ca="1">'Storm Specific Dist'!AJ12</f>
        <v/>
      </c>
    </row>
    <row r="13" spans="1:8">
      <c r="A13" t="s">
        <v>3</v>
      </c>
      <c r="B13" t="s">
        <v>72</v>
      </c>
      <c r="C13" s="102" t="e">
        <f>MAX(Sheet3!G:G)</f>
        <v>#REF!</v>
      </c>
      <c r="E13">
        <v>8</v>
      </c>
      <c r="F13" s="77" t="str">
        <f ca="1">'Storm Specific Dist'!AH13</f>
        <v/>
      </c>
      <c r="G13">
        <v>8</v>
      </c>
      <c r="H13" t="str">
        <f ca="1">'Storm Specific Dist'!AJ13</f>
        <v/>
      </c>
    </row>
    <row r="14" spans="1:8">
      <c r="B14" t="s">
        <v>73</v>
      </c>
      <c r="C14" s="102" t="e">
        <f ca="1">MAX(Sheet3!O:O)</f>
        <v>#REF!</v>
      </c>
      <c r="E14">
        <v>9</v>
      </c>
      <c r="F14" s="77" t="str">
        <f ca="1">'Storm Specific Dist'!AH14</f>
        <v/>
      </c>
      <c r="G14">
        <v>9</v>
      </c>
      <c r="H14" t="str">
        <f ca="1">'Storm Specific Dist'!AJ14</f>
        <v/>
      </c>
    </row>
    <row r="15" spans="1:8">
      <c r="E15">
        <v>10</v>
      </c>
      <c r="F15" s="77" t="str">
        <f ca="1">'Storm Specific Dist'!AH15</f>
        <v/>
      </c>
      <c r="G15">
        <v>10</v>
      </c>
      <c r="H15" t="str">
        <f ca="1">'Storm Specific Dist'!AJ15</f>
        <v/>
      </c>
    </row>
    <row r="16" spans="1:8">
      <c r="A16" t="s">
        <v>4</v>
      </c>
      <c r="B16" t="s">
        <v>72</v>
      </c>
      <c r="C16" s="102" t="e">
        <f>MAX(Sheet3!I:I)</f>
        <v>#REF!</v>
      </c>
      <c r="E16">
        <v>11</v>
      </c>
      <c r="F16" s="77" t="str">
        <f ca="1">'Storm Specific Dist'!AH16</f>
        <v/>
      </c>
      <c r="G16">
        <v>11</v>
      </c>
      <c r="H16" t="str">
        <f ca="1">'Storm Specific Dist'!AJ16</f>
        <v/>
      </c>
    </row>
    <row r="17" spans="1:8">
      <c r="B17" t="s">
        <v>73</v>
      </c>
      <c r="C17" s="102" t="e">
        <f>MAX(Sheet3!Q:Q)</f>
        <v>#REF!</v>
      </c>
      <c r="D17" s="97"/>
      <c r="E17">
        <v>12</v>
      </c>
      <c r="F17" s="77" t="str">
        <f ca="1">'Storm Specific Dist'!AH17</f>
        <v/>
      </c>
      <c r="G17">
        <v>12</v>
      </c>
      <c r="H17" t="str">
        <f ca="1">'Storm Specific Dist'!AJ17</f>
        <v/>
      </c>
    </row>
    <row r="18" spans="1:8">
      <c r="G18">
        <v>13</v>
      </c>
      <c r="H18" t="str">
        <f ca="1">'Storm Specific Dist'!AJ18</f>
        <v/>
      </c>
    </row>
    <row r="19" spans="1:8">
      <c r="A19" t="s">
        <v>5</v>
      </c>
      <c r="B19" t="s">
        <v>72</v>
      </c>
      <c r="C19" s="102" t="e">
        <f ca="1">MAX(Sheet3!K:K)</f>
        <v>#REF!</v>
      </c>
      <c r="G19">
        <v>14</v>
      </c>
      <c r="H19" t="str">
        <f ca="1">'Storm Specific Dist'!AJ19</f>
        <v/>
      </c>
    </row>
    <row r="20" spans="1:8">
      <c r="B20" t="s">
        <v>73</v>
      </c>
      <c r="C20" s="102" t="e">
        <f ca="1">MAX(Sheet3!S:S)</f>
        <v>#REF!</v>
      </c>
      <c r="G20">
        <v>15</v>
      </c>
      <c r="H20" t="str">
        <f ca="1">'Storm Specific Dist'!AJ20</f>
        <v/>
      </c>
    </row>
    <row r="21" spans="1:8">
      <c r="G21">
        <v>16</v>
      </c>
      <c r="H21" t="str">
        <f ca="1">'Storm Specific Dist'!AJ21</f>
        <v/>
      </c>
    </row>
    <row r="22" spans="1:8">
      <c r="A22" t="s">
        <v>6</v>
      </c>
      <c r="B22" t="s">
        <v>72</v>
      </c>
      <c r="C22" s="102" t="e">
        <f ca="1">MAX(Sheet3!M:M)</f>
        <v>#REF!</v>
      </c>
      <c r="G22">
        <v>17</v>
      </c>
      <c r="H22" t="str">
        <f ca="1">'Storm Specific Dist'!AJ22</f>
        <v/>
      </c>
    </row>
    <row r="23" spans="1:8">
      <c r="B23" t="s">
        <v>73</v>
      </c>
      <c r="C23" s="102" t="e">
        <f ca="1">MAX(Sheet3!U:U)</f>
        <v>#REF!</v>
      </c>
      <c r="G23">
        <v>18</v>
      </c>
      <c r="H23" t="str">
        <f ca="1">'Storm Specific Dist'!AJ23</f>
        <v/>
      </c>
    </row>
    <row r="24" spans="1:8">
      <c r="G24">
        <v>19</v>
      </c>
      <c r="H24" t="str">
        <f ca="1">'Storm Specific Dist'!AJ24</f>
        <v/>
      </c>
    </row>
    <row r="25" spans="1:8">
      <c r="A25" t="s">
        <v>2</v>
      </c>
      <c r="B25" t="s">
        <v>72</v>
      </c>
      <c r="C25" s="102" t="e">
        <f>MAX(Sheet3!W:W)</f>
        <v>#REF!</v>
      </c>
      <c r="G25">
        <v>20</v>
      </c>
      <c r="H25" t="str">
        <f ca="1">'Storm Specific Dist'!AJ25</f>
        <v/>
      </c>
    </row>
    <row r="26" spans="1:8">
      <c r="B26" t="s">
        <v>73</v>
      </c>
      <c r="C26" s="102" t="e">
        <f>MAX(Sheet3!Y:Y)</f>
        <v>#REF!</v>
      </c>
      <c r="G26">
        <v>21</v>
      </c>
      <c r="H26" t="str">
        <f ca="1">'Storm Specific Dist'!AJ26</f>
        <v/>
      </c>
    </row>
    <row r="27" spans="1:8">
      <c r="G27">
        <v>22</v>
      </c>
      <c r="H27" t="str">
        <f ca="1">'Storm Specific Dist'!AJ27</f>
        <v/>
      </c>
    </row>
    <row r="28" spans="1:8">
      <c r="G28">
        <v>23</v>
      </c>
      <c r="H28" t="str">
        <f ca="1">'Storm Specific Dist'!AJ28</f>
        <v/>
      </c>
    </row>
    <row r="29" spans="1:8">
      <c r="G29">
        <v>24</v>
      </c>
      <c r="H29" t="str">
        <f ca="1">'Storm Specific Dist'!AJ29</f>
        <v/>
      </c>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3A02-6C57-4DF1-A6AA-22E6E72C41DC}">
  <sheetPr codeName="Sheet14"/>
  <dimension ref="B1:BH103"/>
  <sheetViews>
    <sheetView tabSelected="1" topLeftCell="A14" workbookViewId="0">
      <selection activeCell="H22" sqref="H22"/>
    </sheetView>
  </sheetViews>
  <sheetFormatPr defaultRowHeight="15"/>
  <cols>
    <col min="1" max="1" width="8.5703125" customWidth="1"/>
    <col min="2" max="10" width="10.5703125" customWidth="1"/>
    <col min="11" max="11" width="9.140625" style="25"/>
    <col min="12" max="12" width="9.140625" hidden="1" customWidth="1"/>
    <col min="13" max="24" width="10" style="28" hidden="1" customWidth="1"/>
    <col min="25" max="25" width="10.140625" hidden="1" customWidth="1"/>
    <col min="26" max="26" width="9.28515625" hidden="1" customWidth="1"/>
    <col min="27" max="28" width="9.140625" hidden="1" customWidth="1"/>
    <col min="39" max="39" width="12.7109375" customWidth="1"/>
    <col min="42" max="44" width="9.140625" customWidth="1"/>
    <col min="45" max="60" width="9.140625" hidden="1" customWidth="1"/>
    <col min="61" max="73" width="9.140625" customWidth="1"/>
  </cols>
  <sheetData>
    <row r="1" spans="2:59" ht="15.75" thickBot="1">
      <c r="Q1" s="142" t="s">
        <v>74</v>
      </c>
      <c r="R1" s="143"/>
      <c r="S1" s="143"/>
      <c r="T1" s="143"/>
      <c r="U1" s="143"/>
      <c r="V1" s="143"/>
      <c r="W1" s="143"/>
      <c r="X1" s="144"/>
      <c r="AB1" s="89"/>
      <c r="AC1" s="160" t="s">
        <v>74</v>
      </c>
      <c r="AD1" s="161"/>
      <c r="AE1" s="161"/>
      <c r="AF1" s="161"/>
      <c r="AG1" s="161"/>
      <c r="AH1" s="161"/>
      <c r="AI1" s="161"/>
      <c r="AJ1" s="162"/>
      <c r="AK1" s="145" t="s">
        <v>75</v>
      </c>
      <c r="AL1" s="146"/>
      <c r="AV1" s="121" t="s">
        <v>76</v>
      </c>
      <c r="AW1" s="121"/>
      <c r="AX1" s="121" t="s">
        <v>77</v>
      </c>
      <c r="AY1" s="121"/>
      <c r="BD1" s="121" t="s">
        <v>76</v>
      </c>
      <c r="BE1" s="121"/>
      <c r="BF1" s="121" t="s">
        <v>77</v>
      </c>
      <c r="BG1" s="121"/>
    </row>
    <row r="2" spans="2:59" ht="15" customHeight="1">
      <c r="B2" s="122" t="s">
        <v>78</v>
      </c>
      <c r="C2" s="123"/>
      <c r="D2" s="123"/>
      <c r="E2" s="123"/>
      <c r="F2" s="123"/>
      <c r="G2" s="123"/>
      <c r="H2" s="123"/>
      <c r="I2" s="123"/>
      <c r="J2" s="124"/>
      <c r="K2" s="23"/>
      <c r="M2" s="154">
        <f>B35</f>
        <v>0</v>
      </c>
      <c r="N2" s="155"/>
      <c r="O2" s="154">
        <f>D35</f>
        <v>0</v>
      </c>
      <c r="P2" s="155"/>
      <c r="Q2" s="120" t="str">
        <f>D18</f>
        <v>3 HR</v>
      </c>
      <c r="R2" s="121"/>
      <c r="S2" s="121" t="str">
        <f>$G$18</f>
        <v>6 HR</v>
      </c>
      <c r="T2" s="121"/>
      <c r="U2" s="121" t="str">
        <f>D21</f>
        <v>12 HR</v>
      </c>
      <c r="V2" s="121"/>
      <c r="W2" s="121" t="str">
        <f>G21</f>
        <v>24 HR</v>
      </c>
      <c r="X2" s="151"/>
      <c r="AB2" s="89"/>
      <c r="AC2" s="156" t="str">
        <f>$D$18</f>
        <v>3 HR</v>
      </c>
      <c r="AD2" s="157"/>
      <c r="AE2" s="164" t="str">
        <f>$G$18</f>
        <v>6 HR</v>
      </c>
      <c r="AF2" s="157"/>
      <c r="AG2" s="164" t="str">
        <f>$D$21</f>
        <v>12 HR</v>
      </c>
      <c r="AH2" s="157"/>
      <c r="AI2" s="156" t="str">
        <f>$G$21</f>
        <v>24 HR</v>
      </c>
      <c r="AJ2" s="163"/>
      <c r="AK2" s="147"/>
      <c r="AL2" s="148"/>
      <c r="AV2" s="121" t="str">
        <f>$D$21</f>
        <v>12 HR</v>
      </c>
      <c r="AW2" s="121"/>
      <c r="AX2" s="121" t="str">
        <f>$D$21</f>
        <v>12 HR</v>
      </c>
      <c r="AY2" s="121"/>
      <c r="BD2" s="121" t="str">
        <f>$G$21</f>
        <v>24 HR</v>
      </c>
      <c r="BE2" s="121"/>
      <c r="BF2" s="121" t="str">
        <f>$G$21</f>
        <v>24 HR</v>
      </c>
      <c r="BG2" s="121"/>
    </row>
    <row r="3" spans="2:59">
      <c r="B3" s="125"/>
      <c r="C3" s="126"/>
      <c r="D3" s="126"/>
      <c r="E3" s="126"/>
      <c r="F3" s="126"/>
      <c r="G3" s="126"/>
      <c r="H3" s="126"/>
      <c r="I3" s="126"/>
      <c r="J3" s="127"/>
      <c r="K3" s="23"/>
      <c r="M3" s="152" t="str">
        <f>IF(C36=0,"",C36)</f>
        <v/>
      </c>
      <c r="N3" s="153"/>
      <c r="O3" s="152" t="str">
        <f>IF(E36=0,"",E36)</f>
        <v/>
      </c>
      <c r="P3" s="153"/>
      <c r="Q3" s="120" t="str">
        <f>IF(E19=0,"",E19)</f>
        <v>1406_1</v>
      </c>
      <c r="R3" s="121"/>
      <c r="S3" s="121" t="str">
        <f>IF($H$19=0,"",$H$19)</f>
        <v>1406_1</v>
      </c>
      <c r="T3" s="121"/>
      <c r="U3" s="121" t="str">
        <f>IF($E$22=0,"",$E$22)</f>
        <v>1406_1</v>
      </c>
      <c r="V3" s="121"/>
      <c r="W3" s="121" t="str">
        <f>IF(H22=0,"",H22)</f>
        <v>1406_1</v>
      </c>
      <c r="X3" s="151"/>
      <c r="AB3" s="89"/>
      <c r="AC3" s="156" t="str">
        <f>IF($E$19=0,"",$E$19)</f>
        <v>1406_1</v>
      </c>
      <c r="AD3" s="157"/>
      <c r="AE3" s="158" t="str">
        <f>IF($H$19=0,"",$H$19)</f>
        <v>1406_1</v>
      </c>
      <c r="AF3" s="159"/>
      <c r="AG3" s="158" t="str">
        <f>IF($E$22=0,"",$E$22)</f>
        <v>1406_1</v>
      </c>
      <c r="AH3" s="159"/>
      <c r="AI3" s="156" t="str">
        <f>IF($H$22=0,"",$H$22)</f>
        <v>1406_1</v>
      </c>
      <c r="AJ3" s="163"/>
      <c r="AK3" s="149"/>
      <c r="AL3" s="150"/>
      <c r="AV3" s="121" t="str">
        <f>IF($E$22=0,"",$E$22)</f>
        <v>1406_1</v>
      </c>
      <c r="AW3" s="121"/>
      <c r="AX3" s="121" t="str">
        <f>IF($E$22=0,"",$E$22)</f>
        <v>1406_1</v>
      </c>
      <c r="AY3" s="121"/>
      <c r="BD3" s="121" t="str">
        <f>IF($H$22=0,"",$H$22)</f>
        <v>1406_1</v>
      </c>
      <c r="BE3" s="121"/>
      <c r="BF3" s="121" t="str">
        <f>IF($H$22=0,"",$H$22)</f>
        <v>1406_1</v>
      </c>
      <c r="BG3" s="121"/>
    </row>
    <row r="4" spans="2:59" ht="15.75" thickBot="1">
      <c r="B4" s="128"/>
      <c r="C4" s="129"/>
      <c r="D4" s="129"/>
      <c r="E4" s="129"/>
      <c r="F4" s="129"/>
      <c r="G4" s="129"/>
      <c r="H4" s="129"/>
      <c r="I4" s="129"/>
      <c r="J4" s="130"/>
      <c r="K4" s="23"/>
      <c r="L4" s="14">
        <v>2</v>
      </c>
      <c r="M4" s="116" t="s">
        <v>79</v>
      </c>
      <c r="N4" s="117" t="str">
        <f ca="1">IFERROR(INDIRECT("'"&amp;$M$3&amp;"'!l"&amp;$L4),"")</f>
        <v/>
      </c>
      <c r="O4" s="116" t="str">
        <f ca="1">IFERROR(INDIRECT("'"&amp;$O$3&amp;"'!m"&amp;$L4),"")</f>
        <v/>
      </c>
      <c r="P4" s="117" t="str">
        <f ca="1">IFERROR(INDIRECT("'"&amp;$O$3&amp;"'!n"&amp;$L4),"")</f>
        <v/>
      </c>
      <c r="Q4" s="43" t="str">
        <f ca="1">IFERROR(INDIRECT("'"&amp;$Q$3&amp;"'!o"&amp;$L4),"")</f>
        <v>MIN</v>
      </c>
      <c r="R4" s="44" t="str">
        <f ca="1">IFERROR(INDIRECT("'"&amp;$Q$3&amp;"'!r"&amp;$L4),"")</f>
        <v>INC</v>
      </c>
      <c r="S4" s="44" t="str">
        <f ca="1">IFERROR(INDIRECT("'"&amp;$S$3&amp;"'!s"&amp;$L4),"")</f>
        <v>MIN</v>
      </c>
      <c r="T4" s="44" t="str">
        <f ca="1">IFERROR(INDIRECT("'"&amp;$S$3&amp;"'!v"&amp;$L4),"")</f>
        <v>INC</v>
      </c>
      <c r="U4" s="44" t="str">
        <f ca="1">IFERROR(INDIRECT("'"&amp;$U$3&amp;"'!w"&amp;$L4),"")</f>
        <v>MIN</v>
      </c>
      <c r="V4" s="44" t="str">
        <f ca="1">IFERROR(INDIRECT("'"&amp;$U$3&amp;"'!z"&amp;$L4),"")</f>
        <v>INC</v>
      </c>
      <c r="W4" s="44" t="str">
        <f ca="1">IFERROR(INDIRECT("'"&amp;$W$3&amp;"'!aa"&amp;$L4),"")</f>
        <v>MIN</v>
      </c>
      <c r="X4" s="45" t="str">
        <f ca="1">IFERROR(INDIRECT("'"&amp;$W$3&amp;"'!ad"&amp;$L4),"")</f>
        <v>INC</v>
      </c>
      <c r="AA4">
        <v>6.1700000000000088E-2</v>
      </c>
      <c r="AB4" s="89"/>
      <c r="AC4" s="44" t="s">
        <v>7</v>
      </c>
      <c r="AD4" s="44" t="s">
        <v>8</v>
      </c>
      <c r="AE4" s="90" t="s">
        <v>7</v>
      </c>
      <c r="AF4" s="44" t="s">
        <v>8</v>
      </c>
      <c r="AG4" s="44" t="s">
        <v>7</v>
      </c>
      <c r="AH4" s="91" t="s">
        <v>8</v>
      </c>
      <c r="AI4" s="78" t="s">
        <v>7</v>
      </c>
      <c r="AJ4" s="45" t="s">
        <v>8</v>
      </c>
      <c r="AK4" s="46" t="s">
        <v>7</v>
      </c>
      <c r="AL4" s="47" t="s">
        <v>8</v>
      </c>
      <c r="AV4" s="66" t="s">
        <v>8</v>
      </c>
      <c r="AW4" s="66" t="s">
        <v>80</v>
      </c>
      <c r="AX4" s="66" t="s">
        <v>8</v>
      </c>
      <c r="AY4" s="66" t="s">
        <v>80</v>
      </c>
      <c r="BD4" s="66" t="s">
        <v>8</v>
      </c>
      <c r="BE4" s="66" t="s">
        <v>80</v>
      </c>
      <c r="BF4" s="66" t="s">
        <v>8</v>
      </c>
      <c r="BG4" s="66" t="s">
        <v>80</v>
      </c>
    </row>
    <row r="5" spans="2:59">
      <c r="C5" s="53" t="s">
        <v>1</v>
      </c>
      <c r="D5" s="53" t="s">
        <v>2</v>
      </c>
      <c r="E5" s="53" t="s">
        <v>3</v>
      </c>
      <c r="F5" s="53" t="s">
        <v>81</v>
      </c>
      <c r="G5" s="53" t="s">
        <v>82</v>
      </c>
      <c r="H5" s="53" t="s">
        <v>83</v>
      </c>
      <c r="I5" s="53" t="s">
        <v>5</v>
      </c>
      <c r="J5" s="53" t="s">
        <v>6</v>
      </c>
      <c r="K5" s="24"/>
      <c r="L5" s="14">
        <f>L4+1</f>
        <v>3</v>
      </c>
      <c r="M5" s="116" t="str">
        <f t="shared" ref="M5" ca="1" si="0">IFERROR(INDIRECT("'"&amp;$M$3&amp;"'!k"&amp;$L5),"")</f>
        <v/>
      </c>
      <c r="N5" s="117" t="str">
        <f t="shared" ref="N5:N29" ca="1" si="1">IFERROR(INDIRECT("'"&amp;$M$3&amp;"'!l"&amp;$L5),"")</f>
        <v/>
      </c>
      <c r="O5" s="116" t="str">
        <f t="shared" ref="O5:O29" ca="1" si="2">IFERROR(INDIRECT("'"&amp;$O$3&amp;"'!m"&amp;$L5),"")</f>
        <v/>
      </c>
      <c r="P5" s="117" t="str">
        <f t="shared" ref="P5:P29" ca="1" si="3">IFERROR(INDIRECT("'"&amp;$O$3&amp;"'!n"&amp;$L5),"")</f>
        <v/>
      </c>
      <c r="Q5" s="118">
        <f t="shared" ref="Q5:Q29" ca="1" si="4">IFERROR(INDIRECT("'"&amp;$Q$3&amp;"'!o"&amp;$L5),"")</f>
        <v>0</v>
      </c>
      <c r="R5" s="57" t="str">
        <f ca="1">IFERROR(INDIRECT("'"&amp;$Q$3&amp;"'!r"&amp;$L5),"")</f>
        <v/>
      </c>
      <c r="S5" s="55">
        <f ca="1">IFERROR(INDIRECT("'"&amp;$S$3&amp;"'!s"&amp;$L5),"")</f>
        <v>0</v>
      </c>
      <c r="T5" s="59" t="str">
        <f ca="1">IFERROR(INDIRECT("'"&amp;$S$3&amp;"'!v"&amp;$L5),"")</f>
        <v/>
      </c>
      <c r="U5" s="54">
        <f ca="1">IFERROR(INDIRECT("'"&amp;$U$3&amp;"'!w"&amp;$L5),"")</f>
        <v>0</v>
      </c>
      <c r="V5" s="59" t="str">
        <f ca="1">IFERROR(INDIRECT("'"&amp;$U$3&amp;"'!z"&amp;$L5),"")</f>
        <v/>
      </c>
      <c r="W5" s="34">
        <f ca="1">IFERROR(INDIRECT("'"&amp;$W$3&amp;"'!aa"&amp;$L5),"")</f>
        <v>0</v>
      </c>
      <c r="X5" s="33" t="str">
        <f ca="1">IFERROR(INDIRECT("'"&amp;$W$3&amp;"'!ad"&amp;$L5),"")</f>
        <v/>
      </c>
      <c r="AA5">
        <v>6.6599999999999993E-2</v>
      </c>
      <c r="AC5" s="83">
        <v>0</v>
      </c>
      <c r="AD5" s="74">
        <v>0</v>
      </c>
      <c r="AE5" s="83">
        <v>0</v>
      </c>
      <c r="AF5" s="74">
        <v>0</v>
      </c>
      <c r="AG5" s="83">
        <v>0</v>
      </c>
      <c r="AH5" s="85">
        <v>0</v>
      </c>
      <c r="AI5" s="84">
        <v>0</v>
      </c>
      <c r="AJ5" s="86">
        <v>0</v>
      </c>
      <c r="AK5" s="40">
        <v>0</v>
      </c>
      <c r="AL5" s="38">
        <v>0</v>
      </c>
      <c r="AV5" s="67" t="str">
        <f t="shared" ref="AV5:AV17" ca="1" si="5">IFERROR(INDIRECT("'"&amp;$U$3&amp;"'!z"&amp;$L5),"")</f>
        <v/>
      </c>
      <c r="AW5" s="70" t="str">
        <f ca="1">AV5</f>
        <v/>
      </c>
      <c r="AX5" s="57">
        <f t="shared" ref="AX5:AX17" ca="1" si="6">IFERROR(INDIRECT("'"&amp;$U$3&amp;"'!x"&amp;$L5),"")</f>
        <v>0</v>
      </c>
      <c r="AY5" s="70">
        <f ca="1">AX5</f>
        <v>0</v>
      </c>
      <c r="BA5">
        <v>3</v>
      </c>
      <c r="BD5" s="67" t="str">
        <f t="shared" ref="BD5:BD29" ca="1" si="7">IFERROR(INDIRECT("'"&amp;$BD$3&amp;"'!ad"&amp;$BA5),"")</f>
        <v/>
      </c>
      <c r="BE5" s="70" t="str">
        <f ca="1">BD5</f>
        <v/>
      </c>
      <c r="BF5" s="67">
        <f t="shared" ref="BF5:BF29" ca="1" si="8">IFERROR(INDIRECT("'"&amp;$BF$3&amp;"'!ab"&amp;$BA5),"")</f>
        <v>0</v>
      </c>
      <c r="BG5" s="70">
        <f ca="1">BF5</f>
        <v>0</v>
      </c>
    </row>
    <row r="6" spans="2:59">
      <c r="B6" s="21" t="s">
        <v>9</v>
      </c>
      <c r="C6" s="27">
        <v>0</v>
      </c>
      <c r="D6" s="27">
        <v>0</v>
      </c>
      <c r="E6" s="27">
        <v>0</v>
      </c>
      <c r="F6" s="27">
        <v>0</v>
      </c>
      <c r="G6" s="27">
        <v>0</v>
      </c>
      <c r="H6" s="27">
        <v>0</v>
      </c>
      <c r="I6" s="27">
        <v>0</v>
      </c>
      <c r="J6" s="27">
        <v>0</v>
      </c>
      <c r="K6" s="14"/>
      <c r="L6" s="14">
        <f>L5+1</f>
        <v>4</v>
      </c>
      <c r="M6" s="116">
        <v>1</v>
      </c>
      <c r="N6" s="117" t="str">
        <f t="shared" ca="1" si="1"/>
        <v/>
      </c>
      <c r="O6" s="116" t="str">
        <f t="shared" ca="1" si="2"/>
        <v/>
      </c>
      <c r="P6" s="117" t="str">
        <f t="shared" ca="1" si="3"/>
        <v/>
      </c>
      <c r="Q6" s="116">
        <f t="shared" ca="1" si="4"/>
        <v>60</v>
      </c>
      <c r="R6" s="31" t="str">
        <f t="shared" ref="R6:R29" ca="1" si="9">IFERROR(INDIRECT("'"&amp;$Q$3&amp;"'!r"&amp;$L6),"")</f>
        <v/>
      </c>
      <c r="S6" s="36">
        <f t="shared" ref="S6:S29" ca="1" si="10">IFERROR(INDIRECT("'"&amp;$S$3&amp;"'!s"&amp;$L6),"")</f>
        <v>60</v>
      </c>
      <c r="T6" s="32" t="str">
        <f t="shared" ref="T6:T29" ca="1" si="11">IFERROR(INDIRECT("'"&amp;$S$3&amp;"'!v"&amp;$L6),"")</f>
        <v/>
      </c>
      <c r="U6" s="34">
        <f t="shared" ref="U6:U29" ca="1" si="12">IFERROR(INDIRECT("'"&amp;$U$3&amp;"'!w"&amp;$L6),"")</f>
        <v>60</v>
      </c>
      <c r="V6" s="32" t="str">
        <f t="shared" ref="V6:V29" ca="1" si="13">IFERROR(INDIRECT("'"&amp;$U$3&amp;"'!z"&amp;$L6),"")</f>
        <v/>
      </c>
      <c r="W6" s="34">
        <f t="shared" ref="W6:W29" ca="1" si="14">IFERROR(INDIRECT("'"&amp;$W$3&amp;"'!aa"&amp;$L6),"")</f>
        <v>60</v>
      </c>
      <c r="X6" s="33" t="str">
        <f t="shared" ref="X6:X29" ca="1" si="15">IFERROR(INDIRECT("'"&amp;$W$3&amp;"'!ad"&amp;$L6),"")</f>
        <v/>
      </c>
      <c r="AA6">
        <v>7.3000000000000065E-2</v>
      </c>
      <c r="AB6">
        <v>32</v>
      </c>
      <c r="AC6" s="79">
        <v>60</v>
      </c>
      <c r="AD6" s="71" t="str">
        <f ca="1">IFERROR(INDIRECT("'"&amp;$AC$3&amp;"'!x"&amp;$AB38),"")</f>
        <v/>
      </c>
      <c r="AE6" s="79">
        <v>60</v>
      </c>
      <c r="AF6" s="71" t="str">
        <f t="shared" ref="AF6:AF11" ca="1" si="16">IFERROR(INDIRECT("'"&amp;$AE$3&amp;"'!ah"&amp;$AB25),"")</f>
        <v/>
      </c>
      <c r="AG6" s="79">
        <v>60</v>
      </c>
      <c r="AH6" s="77" t="str">
        <f t="shared" ref="AH6:AH17" ca="1" si="17">IFERROR(INDIRECT("'"&amp;$U$3&amp;"'!ar"&amp;$AB6),"")</f>
        <v/>
      </c>
      <c r="AI6" s="80">
        <v>60</v>
      </c>
      <c r="AJ6" s="87" t="str">
        <f t="shared" ref="AJ6:AJ29" ca="1" si="18">IFERROR(INDIRECT("'"&amp;$AI$3&amp;"'!ar"&amp;$AZ6),"")</f>
        <v/>
      </c>
      <c r="AK6" s="40">
        <f>5+AK5</f>
        <v>5</v>
      </c>
      <c r="AL6" s="38">
        <f>($D$6-$C$6)/12</f>
        <v>0</v>
      </c>
      <c r="AV6" s="68" t="str">
        <f t="shared" ca="1" si="5"/>
        <v/>
      </c>
      <c r="AW6" s="38" t="e">
        <f ca="1">AV6+AW5</f>
        <v>#VALUE!</v>
      </c>
      <c r="AX6" s="31">
        <f t="shared" ca="1" si="6"/>
        <v>0</v>
      </c>
      <c r="AY6" s="38">
        <f ca="1">AX6+AY5</f>
        <v>0</v>
      </c>
      <c r="AZ6">
        <v>84</v>
      </c>
      <c r="BA6">
        <v>4</v>
      </c>
      <c r="BD6" s="68" t="str">
        <f t="shared" ca="1" si="7"/>
        <v/>
      </c>
      <c r="BE6" s="38" t="e">
        <f ca="1">BD6+BE5</f>
        <v>#VALUE!</v>
      </c>
      <c r="BF6" s="68">
        <f t="shared" ca="1" si="8"/>
        <v>0</v>
      </c>
      <c r="BG6" s="38">
        <f ca="1">BF6+BG5</f>
        <v>0</v>
      </c>
    </row>
    <row r="7" spans="2:59">
      <c r="B7" s="21" t="s">
        <v>10</v>
      </c>
      <c r="C7" s="51">
        <v>0</v>
      </c>
      <c r="D7" s="51">
        <v>0</v>
      </c>
      <c r="E7" s="51">
        <v>0</v>
      </c>
      <c r="F7" s="51">
        <v>0</v>
      </c>
      <c r="G7" s="51">
        <v>0</v>
      </c>
      <c r="H7" s="51">
        <v>0</v>
      </c>
      <c r="I7" s="51">
        <v>0</v>
      </c>
      <c r="J7" s="51">
        <v>0</v>
      </c>
      <c r="K7" s="14"/>
      <c r="L7" s="14">
        <f t="shared" ref="L7:L70" si="19">L6+1</f>
        <v>5</v>
      </c>
      <c r="M7" s="116">
        <v>2</v>
      </c>
      <c r="N7" s="117" t="str">
        <f t="shared" ca="1" si="1"/>
        <v/>
      </c>
      <c r="O7" s="116" t="str">
        <f t="shared" ca="1" si="2"/>
        <v/>
      </c>
      <c r="P7" s="117" t="str">
        <f t="shared" ca="1" si="3"/>
        <v/>
      </c>
      <c r="Q7" s="116">
        <f t="shared" ca="1" si="4"/>
        <v>120</v>
      </c>
      <c r="R7" s="31" t="str">
        <f t="shared" ca="1" si="9"/>
        <v/>
      </c>
      <c r="S7" s="36">
        <f t="shared" ca="1" si="10"/>
        <v>120</v>
      </c>
      <c r="T7" s="32" t="str">
        <f t="shared" ca="1" si="11"/>
        <v/>
      </c>
      <c r="U7" s="34">
        <f t="shared" ca="1" si="12"/>
        <v>120</v>
      </c>
      <c r="V7" s="32" t="str">
        <f t="shared" ca="1" si="13"/>
        <v/>
      </c>
      <c r="W7" s="34">
        <f t="shared" ca="1" si="14"/>
        <v>120</v>
      </c>
      <c r="X7" s="33" t="str">
        <f t="shared" ca="1" si="15"/>
        <v/>
      </c>
      <c r="AA7">
        <v>9.0200000000000002E-2</v>
      </c>
      <c r="AB7">
        <v>33</v>
      </c>
      <c r="AC7" s="79">
        <v>120</v>
      </c>
      <c r="AD7" s="71" t="str">
        <f t="shared" ref="AD7:AD8" ca="1" si="20">IFERROR(INDIRECT("'"&amp;$AC$3&amp;"'!x"&amp;$AB39),"")</f>
        <v/>
      </c>
      <c r="AE7" s="79">
        <v>120</v>
      </c>
      <c r="AF7" s="71" t="str">
        <f t="shared" ca="1" si="16"/>
        <v/>
      </c>
      <c r="AG7" s="79">
        <v>120</v>
      </c>
      <c r="AH7" s="77" t="str">
        <f t="shared" ca="1" si="17"/>
        <v/>
      </c>
      <c r="AI7" s="80">
        <v>120</v>
      </c>
      <c r="AJ7" s="87" t="str">
        <f t="shared" ca="1" si="18"/>
        <v/>
      </c>
      <c r="AK7" s="40">
        <f t="shared" ref="AK7:AK29" si="21">5+AK6</f>
        <v>10</v>
      </c>
      <c r="AL7" s="38">
        <f t="shared" ref="AL7:AL11" si="22">($D$6-$C$6)/12</f>
        <v>0</v>
      </c>
      <c r="AV7" s="68" t="str">
        <f t="shared" ca="1" si="5"/>
        <v/>
      </c>
      <c r="AW7" s="38" t="e">
        <f t="shared" ref="AW7:AY17" ca="1" si="23">AV7+AW6</f>
        <v>#VALUE!</v>
      </c>
      <c r="AX7" s="31">
        <f t="shared" ca="1" si="6"/>
        <v>0</v>
      </c>
      <c r="AY7" s="38">
        <f t="shared" ca="1" si="23"/>
        <v>0</v>
      </c>
      <c r="AZ7">
        <v>85</v>
      </c>
      <c r="BA7">
        <v>5</v>
      </c>
      <c r="BD7" s="68" t="str">
        <f t="shared" ca="1" si="7"/>
        <v/>
      </c>
      <c r="BE7" s="38" t="e">
        <f t="shared" ref="BE7:BE29" ca="1" si="24">BD7+BE6</f>
        <v>#VALUE!</v>
      </c>
      <c r="BF7" s="68">
        <f t="shared" ca="1" si="8"/>
        <v>0</v>
      </c>
      <c r="BG7" s="38">
        <f t="shared" ref="BG7:BG29" ca="1" si="25">BF7+BG6</f>
        <v>0</v>
      </c>
    </row>
    <row r="8" spans="2:59">
      <c r="B8" s="21" t="s">
        <v>11</v>
      </c>
      <c r="C8" s="27">
        <v>0</v>
      </c>
      <c r="D8" s="27">
        <v>0</v>
      </c>
      <c r="E8" s="27">
        <v>0</v>
      </c>
      <c r="F8" s="27">
        <v>0</v>
      </c>
      <c r="G8" s="27">
        <v>0</v>
      </c>
      <c r="H8" s="27">
        <v>0</v>
      </c>
      <c r="I8" s="27">
        <v>0</v>
      </c>
      <c r="J8" s="27">
        <v>0</v>
      </c>
      <c r="K8" s="14"/>
      <c r="L8" s="14">
        <f t="shared" si="19"/>
        <v>6</v>
      </c>
      <c r="M8" s="116">
        <v>3</v>
      </c>
      <c r="N8" s="117" t="str">
        <f t="shared" ca="1" si="1"/>
        <v/>
      </c>
      <c r="O8" s="116" t="str">
        <f t="shared" ca="1" si="2"/>
        <v/>
      </c>
      <c r="P8" s="117" t="str">
        <f t="shared" ca="1" si="3"/>
        <v/>
      </c>
      <c r="Q8" s="116">
        <f t="shared" ca="1" si="4"/>
        <v>180</v>
      </c>
      <c r="R8" s="31" t="str">
        <f t="shared" ca="1" si="9"/>
        <v/>
      </c>
      <c r="S8" s="36">
        <f t="shared" ca="1" si="10"/>
        <v>180</v>
      </c>
      <c r="T8" s="32" t="str">
        <f t="shared" ca="1" si="11"/>
        <v/>
      </c>
      <c r="U8" s="34">
        <f t="shared" ca="1" si="12"/>
        <v>180</v>
      </c>
      <c r="V8" s="32" t="str">
        <f t="shared" ca="1" si="13"/>
        <v/>
      </c>
      <c r="W8" s="34">
        <f t="shared" ca="1" si="14"/>
        <v>180</v>
      </c>
      <c r="X8" s="33" t="str">
        <f t="shared" ca="1" si="15"/>
        <v/>
      </c>
      <c r="AA8">
        <v>0.1273</v>
      </c>
      <c r="AB8">
        <v>34</v>
      </c>
      <c r="AC8" s="79">
        <v>180</v>
      </c>
      <c r="AD8" s="71" t="str">
        <f t="shared" ca="1" si="20"/>
        <v/>
      </c>
      <c r="AE8" s="79">
        <v>180</v>
      </c>
      <c r="AF8" s="71" t="str">
        <f t="shared" ca="1" si="16"/>
        <v/>
      </c>
      <c r="AG8" s="79">
        <v>180</v>
      </c>
      <c r="AH8" s="77" t="str">
        <f t="shared" ca="1" si="17"/>
        <v/>
      </c>
      <c r="AI8" s="80">
        <v>180</v>
      </c>
      <c r="AJ8" s="87" t="str">
        <f t="shared" ca="1" si="18"/>
        <v/>
      </c>
      <c r="AK8" s="40">
        <f t="shared" si="21"/>
        <v>15</v>
      </c>
      <c r="AL8" s="38">
        <f t="shared" si="22"/>
        <v>0</v>
      </c>
      <c r="AV8" s="68" t="str">
        <f t="shared" ca="1" si="5"/>
        <v/>
      </c>
      <c r="AW8" s="38" t="e">
        <f t="shared" ca="1" si="23"/>
        <v>#VALUE!</v>
      </c>
      <c r="AX8" s="31">
        <f t="shared" ca="1" si="6"/>
        <v>0</v>
      </c>
      <c r="AY8" s="38">
        <f t="shared" ca="1" si="23"/>
        <v>0</v>
      </c>
      <c r="AZ8">
        <v>86</v>
      </c>
      <c r="BA8">
        <v>6</v>
      </c>
      <c r="BD8" s="68" t="str">
        <f t="shared" ca="1" si="7"/>
        <v/>
      </c>
      <c r="BE8" s="38" t="e">
        <f t="shared" ca="1" si="24"/>
        <v>#VALUE!</v>
      </c>
      <c r="BF8" s="68">
        <f t="shared" ca="1" si="8"/>
        <v>0</v>
      </c>
      <c r="BG8" s="38">
        <f t="shared" ca="1" si="25"/>
        <v>0</v>
      </c>
    </row>
    <row r="9" spans="2:59" ht="15.75" thickBot="1">
      <c r="L9" s="14">
        <f t="shared" si="19"/>
        <v>7</v>
      </c>
      <c r="M9" s="116">
        <v>4</v>
      </c>
      <c r="N9" s="117" t="str">
        <f t="shared" ca="1" si="1"/>
        <v/>
      </c>
      <c r="O9" s="116" t="str">
        <f t="shared" ca="1" si="2"/>
        <v/>
      </c>
      <c r="P9" s="117" t="str">
        <f t="shared" ca="1" si="3"/>
        <v/>
      </c>
      <c r="Q9" s="116">
        <f t="shared" ca="1" si="4"/>
        <v>240</v>
      </c>
      <c r="R9" s="31" t="str">
        <f t="shared" ca="1" si="9"/>
        <v/>
      </c>
      <c r="S9" s="36">
        <f t="shared" ca="1" si="10"/>
        <v>240</v>
      </c>
      <c r="T9" s="32" t="str">
        <f t="shared" ca="1" si="11"/>
        <v/>
      </c>
      <c r="U9" s="34">
        <f t="shared" ca="1" si="12"/>
        <v>240</v>
      </c>
      <c r="V9" s="32" t="str">
        <f t="shared" ca="1" si="13"/>
        <v/>
      </c>
      <c r="W9" s="34">
        <f t="shared" ca="1" si="14"/>
        <v>240</v>
      </c>
      <c r="X9" s="33" t="str">
        <f t="shared" ca="1" si="15"/>
        <v/>
      </c>
      <c r="AA9">
        <v>0.15609999999999999</v>
      </c>
      <c r="AB9">
        <v>35</v>
      </c>
      <c r="AC9" s="79">
        <v>240</v>
      </c>
      <c r="AD9" s="71">
        <v>0</v>
      </c>
      <c r="AE9" s="79">
        <v>240</v>
      </c>
      <c r="AF9" s="71" t="str">
        <f t="shared" ca="1" si="16"/>
        <v/>
      </c>
      <c r="AG9" s="79">
        <v>240</v>
      </c>
      <c r="AH9" s="77" t="str">
        <f t="shared" ca="1" si="17"/>
        <v/>
      </c>
      <c r="AI9" s="80">
        <v>240</v>
      </c>
      <c r="AJ9" s="87" t="str">
        <f t="shared" ca="1" si="18"/>
        <v/>
      </c>
      <c r="AK9" s="40">
        <f t="shared" si="21"/>
        <v>20</v>
      </c>
      <c r="AL9" s="38">
        <f t="shared" si="22"/>
        <v>0</v>
      </c>
      <c r="AV9" s="68" t="str">
        <f t="shared" ca="1" si="5"/>
        <v/>
      </c>
      <c r="AW9" s="38" t="e">
        <f t="shared" ca="1" si="23"/>
        <v>#VALUE!</v>
      </c>
      <c r="AX9" s="31">
        <f t="shared" ca="1" si="6"/>
        <v>0</v>
      </c>
      <c r="AY9" s="38">
        <f t="shared" ca="1" si="23"/>
        <v>0</v>
      </c>
      <c r="AZ9">
        <v>87</v>
      </c>
      <c r="BA9">
        <v>7</v>
      </c>
      <c r="BD9" s="68" t="str">
        <f t="shared" ca="1" si="7"/>
        <v/>
      </c>
      <c r="BE9" s="38" t="e">
        <f t="shared" ca="1" si="24"/>
        <v>#VALUE!</v>
      </c>
      <c r="BF9" s="68">
        <f t="shared" ca="1" si="8"/>
        <v>0</v>
      </c>
      <c r="BG9" s="38">
        <f t="shared" ca="1" si="25"/>
        <v>0</v>
      </c>
    </row>
    <row r="10" spans="2:59" ht="15" customHeight="1">
      <c r="B10" s="133" t="s">
        <v>84</v>
      </c>
      <c r="C10" s="134"/>
      <c r="D10" s="134"/>
      <c r="E10" s="134"/>
      <c r="F10" s="134"/>
      <c r="G10" s="134"/>
      <c r="H10" s="134"/>
      <c r="I10" s="134"/>
      <c r="J10" s="135"/>
      <c r="K10" s="26"/>
      <c r="L10" s="14">
        <f t="shared" si="19"/>
        <v>8</v>
      </c>
      <c r="M10" s="116">
        <v>5</v>
      </c>
      <c r="N10" s="117" t="str">
        <f t="shared" ca="1" si="1"/>
        <v/>
      </c>
      <c r="O10" s="116" t="str">
        <f t="shared" ca="1" si="2"/>
        <v/>
      </c>
      <c r="P10" s="117" t="str">
        <f t="shared" ca="1" si="3"/>
        <v/>
      </c>
      <c r="Q10" s="116">
        <f t="shared" ca="1" si="4"/>
        <v>300</v>
      </c>
      <c r="R10" s="31" t="str">
        <f t="shared" ca="1" si="9"/>
        <v/>
      </c>
      <c r="S10" s="36">
        <f t="shared" ca="1" si="10"/>
        <v>300</v>
      </c>
      <c r="T10" s="32" t="str">
        <f t="shared" ca="1" si="11"/>
        <v/>
      </c>
      <c r="U10" s="34">
        <f t="shared" ca="1" si="12"/>
        <v>300</v>
      </c>
      <c r="V10" s="32" t="str">
        <f t="shared" ca="1" si="13"/>
        <v/>
      </c>
      <c r="W10" s="34">
        <f t="shared" ca="1" si="14"/>
        <v>300</v>
      </c>
      <c r="X10" s="33" t="str">
        <f t="shared" ca="1" si="15"/>
        <v/>
      </c>
      <c r="AA10">
        <v>0.10560000000000003</v>
      </c>
      <c r="AB10">
        <v>36</v>
      </c>
      <c r="AC10" s="79">
        <v>300</v>
      </c>
      <c r="AD10" s="71">
        <v>0</v>
      </c>
      <c r="AE10" s="79">
        <v>300</v>
      </c>
      <c r="AF10" s="71" t="str">
        <f t="shared" ca="1" si="16"/>
        <v/>
      </c>
      <c r="AG10" s="79">
        <v>300</v>
      </c>
      <c r="AH10" s="77" t="str">
        <f t="shared" ca="1" si="17"/>
        <v/>
      </c>
      <c r="AI10" s="80">
        <v>300</v>
      </c>
      <c r="AJ10" s="87" t="str">
        <f t="shared" ca="1" si="18"/>
        <v/>
      </c>
      <c r="AK10" s="40">
        <f t="shared" si="21"/>
        <v>25</v>
      </c>
      <c r="AL10" s="38">
        <f t="shared" si="22"/>
        <v>0</v>
      </c>
      <c r="AV10" s="68" t="str">
        <f t="shared" ca="1" si="5"/>
        <v/>
      </c>
      <c r="AW10" s="38" t="e">
        <f t="shared" ca="1" si="23"/>
        <v>#VALUE!</v>
      </c>
      <c r="AX10" s="31">
        <f t="shared" ca="1" si="6"/>
        <v>0</v>
      </c>
      <c r="AY10" s="38">
        <f t="shared" ca="1" si="23"/>
        <v>0</v>
      </c>
      <c r="AZ10">
        <v>88</v>
      </c>
      <c r="BA10">
        <v>8</v>
      </c>
      <c r="BD10" s="68" t="str">
        <f t="shared" ca="1" si="7"/>
        <v/>
      </c>
      <c r="BE10" s="38" t="e">
        <f t="shared" ca="1" si="24"/>
        <v>#VALUE!</v>
      </c>
      <c r="BF10" s="68">
        <f t="shared" ca="1" si="8"/>
        <v>0</v>
      </c>
      <c r="BG10" s="38">
        <f t="shared" ca="1" si="25"/>
        <v>0</v>
      </c>
    </row>
    <row r="11" spans="2:59">
      <c r="B11" s="136"/>
      <c r="C11" s="137"/>
      <c r="D11" s="137"/>
      <c r="E11" s="137"/>
      <c r="F11" s="137"/>
      <c r="G11" s="137"/>
      <c r="H11" s="137"/>
      <c r="I11" s="137"/>
      <c r="J11" s="138"/>
      <c r="K11" s="26"/>
      <c r="L11" s="14">
        <f t="shared" si="19"/>
        <v>9</v>
      </c>
      <c r="M11" s="116">
        <v>6</v>
      </c>
      <c r="N11" s="117" t="str">
        <f t="shared" ca="1" si="1"/>
        <v/>
      </c>
      <c r="O11" s="116" t="str">
        <f t="shared" ca="1" si="2"/>
        <v/>
      </c>
      <c r="P11" s="117" t="str">
        <f t="shared" ca="1" si="3"/>
        <v/>
      </c>
      <c r="Q11" s="116">
        <f t="shared" ca="1" si="4"/>
        <v>360</v>
      </c>
      <c r="R11" s="31" t="str">
        <f t="shared" ca="1" si="9"/>
        <v/>
      </c>
      <c r="S11" s="36">
        <f t="shared" ca="1" si="10"/>
        <v>360</v>
      </c>
      <c r="T11" s="32" t="str">
        <f t="shared" ca="1" si="11"/>
        <v/>
      </c>
      <c r="U11" s="34">
        <f t="shared" ca="1" si="12"/>
        <v>360</v>
      </c>
      <c r="V11" s="32" t="str">
        <f t="shared" ca="1" si="13"/>
        <v/>
      </c>
      <c r="W11" s="34">
        <f t="shared" ca="1" si="14"/>
        <v>360</v>
      </c>
      <c r="X11" s="33" t="str">
        <f t="shared" ca="1" si="15"/>
        <v/>
      </c>
      <c r="AA11">
        <v>7.9599999999999949E-2</v>
      </c>
      <c r="AB11">
        <v>37</v>
      </c>
      <c r="AC11" s="79">
        <v>360</v>
      </c>
      <c r="AD11" s="71">
        <v>0</v>
      </c>
      <c r="AE11" s="79">
        <v>360</v>
      </c>
      <c r="AF11" s="71" t="str">
        <f t="shared" ca="1" si="16"/>
        <v/>
      </c>
      <c r="AG11" s="79">
        <v>360</v>
      </c>
      <c r="AH11" s="77" t="str">
        <f t="shared" ca="1" si="17"/>
        <v/>
      </c>
      <c r="AI11" s="80">
        <v>360</v>
      </c>
      <c r="AJ11" s="87" t="str">
        <f t="shared" ca="1" si="18"/>
        <v/>
      </c>
      <c r="AK11" s="40">
        <f t="shared" si="21"/>
        <v>30</v>
      </c>
      <c r="AL11" s="38">
        <f t="shared" si="22"/>
        <v>0</v>
      </c>
      <c r="AV11" s="68" t="str">
        <f t="shared" ca="1" si="5"/>
        <v/>
      </c>
      <c r="AW11" s="38" t="e">
        <f t="shared" ca="1" si="23"/>
        <v>#VALUE!</v>
      </c>
      <c r="AX11" s="31">
        <f t="shared" ca="1" si="6"/>
        <v>0</v>
      </c>
      <c r="AY11" s="38">
        <f t="shared" ca="1" si="23"/>
        <v>0</v>
      </c>
      <c r="AZ11">
        <v>89</v>
      </c>
      <c r="BA11">
        <v>9</v>
      </c>
      <c r="BD11" s="68" t="str">
        <f t="shared" ca="1" si="7"/>
        <v/>
      </c>
      <c r="BE11" s="38" t="e">
        <f t="shared" ca="1" si="24"/>
        <v>#VALUE!</v>
      </c>
      <c r="BF11" s="68">
        <f t="shared" ca="1" si="8"/>
        <v>0</v>
      </c>
      <c r="BG11" s="38">
        <f t="shared" ca="1" si="25"/>
        <v>0</v>
      </c>
    </row>
    <row r="12" spans="2:59">
      <c r="B12" s="136"/>
      <c r="C12" s="137"/>
      <c r="D12" s="137"/>
      <c r="E12" s="137"/>
      <c r="F12" s="137"/>
      <c r="G12" s="137"/>
      <c r="H12" s="137"/>
      <c r="I12" s="137"/>
      <c r="J12" s="138"/>
      <c r="K12" s="26"/>
      <c r="L12" s="14">
        <f t="shared" si="19"/>
        <v>10</v>
      </c>
      <c r="M12" s="116">
        <v>7</v>
      </c>
      <c r="N12" s="117" t="str">
        <f t="shared" ca="1" si="1"/>
        <v/>
      </c>
      <c r="O12" s="116" t="str">
        <f t="shared" ca="1" si="2"/>
        <v/>
      </c>
      <c r="P12" s="117" t="str">
        <f t="shared" ca="1" si="3"/>
        <v/>
      </c>
      <c r="Q12" s="116">
        <f t="shared" ca="1" si="4"/>
        <v>420</v>
      </c>
      <c r="R12" s="31" t="str">
        <f t="shared" ca="1" si="9"/>
        <v/>
      </c>
      <c r="S12" s="36">
        <f t="shared" ca="1" si="10"/>
        <v>420</v>
      </c>
      <c r="T12" s="32" t="str">
        <f t="shared" ca="1" si="11"/>
        <v/>
      </c>
      <c r="U12" s="34">
        <f t="shared" ca="1" si="12"/>
        <v>420</v>
      </c>
      <c r="V12" s="32" t="str">
        <f t="shared" ca="1" si="13"/>
        <v/>
      </c>
      <c r="W12" s="34">
        <f t="shared" ca="1" si="14"/>
        <v>420</v>
      </c>
      <c r="X12" s="33" t="str">
        <f t="shared" ca="1" si="15"/>
        <v/>
      </c>
      <c r="AA12">
        <v>6.9099999999999939E-2</v>
      </c>
      <c r="AB12">
        <v>38</v>
      </c>
      <c r="AC12" s="79">
        <v>420</v>
      </c>
      <c r="AD12" s="71">
        <v>0</v>
      </c>
      <c r="AE12" s="79">
        <v>420</v>
      </c>
      <c r="AF12" s="71">
        <v>0</v>
      </c>
      <c r="AG12" s="79">
        <v>420</v>
      </c>
      <c r="AH12" s="77" t="str">
        <f t="shared" ca="1" si="17"/>
        <v/>
      </c>
      <c r="AI12" s="80">
        <v>420</v>
      </c>
      <c r="AJ12" s="87" t="str">
        <f t="shared" ca="1" si="18"/>
        <v/>
      </c>
      <c r="AK12" s="40">
        <f t="shared" si="21"/>
        <v>35</v>
      </c>
      <c r="AL12" s="38">
        <f t="shared" ref="AL12:AL23" si="26">AA4*$C$6</f>
        <v>0</v>
      </c>
      <c r="AV12" s="68" t="str">
        <f t="shared" ca="1" si="5"/>
        <v/>
      </c>
      <c r="AW12" s="38" t="e">
        <f t="shared" ca="1" si="23"/>
        <v>#VALUE!</v>
      </c>
      <c r="AX12" s="31">
        <f t="shared" ca="1" si="6"/>
        <v>0</v>
      </c>
      <c r="AY12" s="38">
        <f t="shared" ca="1" si="23"/>
        <v>0</v>
      </c>
      <c r="AZ12">
        <v>90</v>
      </c>
      <c r="BA12">
        <v>10</v>
      </c>
      <c r="BD12" s="68" t="str">
        <f t="shared" ca="1" si="7"/>
        <v/>
      </c>
      <c r="BE12" s="38" t="e">
        <f t="shared" ca="1" si="24"/>
        <v>#VALUE!</v>
      </c>
      <c r="BF12" s="68">
        <f t="shared" ca="1" si="8"/>
        <v>0</v>
      </c>
      <c r="BG12" s="38">
        <f t="shared" ca="1" si="25"/>
        <v>0</v>
      </c>
    </row>
    <row r="13" spans="2:59" ht="15" customHeight="1">
      <c r="B13" s="136"/>
      <c r="C13" s="137"/>
      <c r="D13" s="137"/>
      <c r="E13" s="137"/>
      <c r="F13" s="137"/>
      <c r="G13" s="137"/>
      <c r="H13" s="137"/>
      <c r="I13" s="137"/>
      <c r="J13" s="138"/>
      <c r="L13" s="14">
        <f t="shared" si="19"/>
        <v>11</v>
      </c>
      <c r="M13" s="116">
        <v>8</v>
      </c>
      <c r="N13" s="117" t="str">
        <f t="shared" ca="1" si="1"/>
        <v/>
      </c>
      <c r="O13" s="116" t="str">
        <f t="shared" ca="1" si="2"/>
        <v/>
      </c>
      <c r="P13" s="117" t="str">
        <f t="shared" ca="1" si="3"/>
        <v/>
      </c>
      <c r="Q13" s="116">
        <f t="shared" ca="1" si="4"/>
        <v>480</v>
      </c>
      <c r="R13" s="31" t="str">
        <f t="shared" ca="1" si="9"/>
        <v/>
      </c>
      <c r="S13" s="36">
        <f t="shared" ca="1" si="10"/>
        <v>480</v>
      </c>
      <c r="T13" s="32" t="str">
        <f t="shared" ca="1" si="11"/>
        <v/>
      </c>
      <c r="U13" s="34">
        <f t="shared" ca="1" si="12"/>
        <v>480</v>
      </c>
      <c r="V13" s="32" t="str">
        <f t="shared" ca="1" si="13"/>
        <v/>
      </c>
      <c r="W13" s="34">
        <f t="shared" ca="1" si="14"/>
        <v>480</v>
      </c>
      <c r="X13" s="33" t="str">
        <f t="shared" ca="1" si="15"/>
        <v/>
      </c>
      <c r="AA13">
        <v>6.4599999999999991E-2</v>
      </c>
      <c r="AB13">
        <v>39</v>
      </c>
      <c r="AC13" s="79">
        <v>480</v>
      </c>
      <c r="AD13" s="71">
        <v>0</v>
      </c>
      <c r="AE13" s="79">
        <v>480</v>
      </c>
      <c r="AF13" s="71">
        <v>0</v>
      </c>
      <c r="AG13" s="79">
        <v>480</v>
      </c>
      <c r="AH13" s="77" t="str">
        <f t="shared" ca="1" si="17"/>
        <v/>
      </c>
      <c r="AI13" s="80">
        <v>480</v>
      </c>
      <c r="AJ13" s="87" t="str">
        <f t="shared" ca="1" si="18"/>
        <v/>
      </c>
      <c r="AK13" s="40">
        <f t="shared" si="21"/>
        <v>40</v>
      </c>
      <c r="AL13" s="38">
        <f t="shared" si="26"/>
        <v>0</v>
      </c>
      <c r="AV13" s="68" t="str">
        <f t="shared" ca="1" si="5"/>
        <v/>
      </c>
      <c r="AW13" s="38" t="e">
        <f t="shared" ca="1" si="23"/>
        <v>#VALUE!</v>
      </c>
      <c r="AX13" s="31">
        <f t="shared" ca="1" si="6"/>
        <v>0</v>
      </c>
      <c r="AY13" s="38">
        <f t="shared" ca="1" si="23"/>
        <v>0</v>
      </c>
      <c r="AZ13">
        <v>91</v>
      </c>
      <c r="BA13">
        <v>11</v>
      </c>
      <c r="BD13" s="68" t="str">
        <f t="shared" ca="1" si="7"/>
        <v/>
      </c>
      <c r="BE13" s="38" t="e">
        <f t="shared" ca="1" si="24"/>
        <v>#VALUE!</v>
      </c>
      <c r="BF13" s="68">
        <f t="shared" ca="1" si="8"/>
        <v>0</v>
      </c>
      <c r="BG13" s="38">
        <f t="shared" ca="1" si="25"/>
        <v>0</v>
      </c>
    </row>
    <row r="14" spans="2:59">
      <c r="B14" s="136"/>
      <c r="C14" s="137"/>
      <c r="D14" s="137"/>
      <c r="E14" s="137"/>
      <c r="F14" s="137"/>
      <c r="G14" s="137"/>
      <c r="H14" s="137"/>
      <c r="I14" s="137"/>
      <c r="J14" s="138"/>
      <c r="L14" s="14">
        <f t="shared" si="19"/>
        <v>12</v>
      </c>
      <c r="M14" s="116">
        <v>9</v>
      </c>
      <c r="N14" s="117" t="str">
        <f t="shared" ca="1" si="1"/>
        <v/>
      </c>
      <c r="O14" s="116" t="str">
        <f t="shared" ca="1" si="2"/>
        <v/>
      </c>
      <c r="P14" s="117" t="str">
        <f t="shared" ca="1" si="3"/>
        <v/>
      </c>
      <c r="Q14" s="116">
        <f t="shared" ca="1" si="4"/>
        <v>540</v>
      </c>
      <c r="R14" s="31" t="str">
        <f t="shared" ca="1" si="9"/>
        <v/>
      </c>
      <c r="S14" s="36">
        <f t="shared" ca="1" si="10"/>
        <v>540</v>
      </c>
      <c r="T14" s="32" t="str">
        <f t="shared" ca="1" si="11"/>
        <v/>
      </c>
      <c r="U14" s="34">
        <f t="shared" ca="1" si="12"/>
        <v>540</v>
      </c>
      <c r="V14" s="32" t="str">
        <f t="shared" ca="1" si="13"/>
        <v/>
      </c>
      <c r="W14" s="34">
        <f t="shared" ca="1" si="14"/>
        <v>540</v>
      </c>
      <c r="X14" s="33" t="str">
        <f t="shared" ca="1" si="15"/>
        <v/>
      </c>
      <c r="AA14">
        <v>5.6899999999999951E-2</v>
      </c>
      <c r="AB14">
        <v>40</v>
      </c>
      <c r="AC14" s="79">
        <v>540</v>
      </c>
      <c r="AD14" s="71">
        <v>0</v>
      </c>
      <c r="AE14" s="79">
        <v>540</v>
      </c>
      <c r="AF14" s="71">
        <v>0</v>
      </c>
      <c r="AG14" s="79">
        <v>540</v>
      </c>
      <c r="AH14" s="77" t="str">
        <f t="shared" ca="1" si="17"/>
        <v/>
      </c>
      <c r="AI14" s="80">
        <v>540</v>
      </c>
      <c r="AJ14" s="87" t="str">
        <f t="shared" ca="1" si="18"/>
        <v/>
      </c>
      <c r="AK14" s="40">
        <f t="shared" si="21"/>
        <v>45</v>
      </c>
      <c r="AL14" s="38">
        <f t="shared" si="26"/>
        <v>0</v>
      </c>
      <c r="AV14" s="68" t="str">
        <f t="shared" ca="1" si="5"/>
        <v/>
      </c>
      <c r="AW14" s="38" t="e">
        <f t="shared" ca="1" si="23"/>
        <v>#VALUE!</v>
      </c>
      <c r="AX14" s="31">
        <f t="shared" ca="1" si="6"/>
        <v>0</v>
      </c>
      <c r="AY14" s="38">
        <f t="shared" ca="1" si="23"/>
        <v>0</v>
      </c>
      <c r="AZ14">
        <v>92</v>
      </c>
      <c r="BA14">
        <v>12</v>
      </c>
      <c r="BD14" s="68" t="str">
        <f t="shared" ca="1" si="7"/>
        <v/>
      </c>
      <c r="BE14" s="38" t="e">
        <f t="shared" ca="1" si="24"/>
        <v>#VALUE!</v>
      </c>
      <c r="BF14" s="68">
        <f t="shared" ca="1" si="8"/>
        <v>0</v>
      </c>
      <c r="BG14" s="38">
        <f t="shared" ca="1" si="25"/>
        <v>0</v>
      </c>
    </row>
    <row r="15" spans="2:59">
      <c r="B15" s="136"/>
      <c r="C15" s="137"/>
      <c r="D15" s="137"/>
      <c r="E15" s="137"/>
      <c r="F15" s="137"/>
      <c r="G15" s="137"/>
      <c r="H15" s="137"/>
      <c r="I15" s="137"/>
      <c r="J15" s="138"/>
      <c r="L15" s="14">
        <f t="shared" si="19"/>
        <v>13</v>
      </c>
      <c r="M15" s="116">
        <v>10</v>
      </c>
      <c r="N15" s="117" t="str">
        <f t="shared" ca="1" si="1"/>
        <v/>
      </c>
      <c r="O15" s="116" t="str">
        <f t="shared" ca="1" si="2"/>
        <v/>
      </c>
      <c r="P15" s="117" t="str">
        <f t="shared" ca="1" si="3"/>
        <v/>
      </c>
      <c r="Q15" s="116">
        <f t="shared" ca="1" si="4"/>
        <v>600</v>
      </c>
      <c r="R15" s="31" t="str">
        <f t="shared" ca="1" si="9"/>
        <v/>
      </c>
      <c r="S15" s="36">
        <f t="shared" ca="1" si="10"/>
        <v>600</v>
      </c>
      <c r="T15" s="32" t="str">
        <f t="shared" ca="1" si="11"/>
        <v/>
      </c>
      <c r="U15" s="34">
        <f t="shared" ca="1" si="12"/>
        <v>600</v>
      </c>
      <c r="V15" s="32" t="str">
        <f t="shared" ca="1" si="13"/>
        <v/>
      </c>
      <c r="W15" s="34">
        <f t="shared" ca="1" si="14"/>
        <v>600</v>
      </c>
      <c r="X15" s="33" t="str">
        <f t="shared" ca="1" si="15"/>
        <v/>
      </c>
      <c r="AA15">
        <v>4.9100000000000033E-2</v>
      </c>
      <c r="AB15">
        <v>41</v>
      </c>
      <c r="AC15" s="79">
        <v>600</v>
      </c>
      <c r="AD15" s="71">
        <v>0</v>
      </c>
      <c r="AE15" s="79">
        <v>600</v>
      </c>
      <c r="AF15" s="71">
        <v>0</v>
      </c>
      <c r="AG15" s="79">
        <v>600</v>
      </c>
      <c r="AH15" s="77" t="str">
        <f t="shared" ca="1" si="17"/>
        <v/>
      </c>
      <c r="AI15" s="80">
        <v>600</v>
      </c>
      <c r="AJ15" s="87" t="str">
        <f t="shared" ca="1" si="18"/>
        <v/>
      </c>
      <c r="AK15" s="40">
        <f t="shared" si="21"/>
        <v>50</v>
      </c>
      <c r="AL15" s="38">
        <f t="shared" si="26"/>
        <v>0</v>
      </c>
      <c r="AV15" s="68" t="str">
        <f t="shared" ca="1" si="5"/>
        <v/>
      </c>
      <c r="AW15" s="38" t="e">
        <f t="shared" ca="1" si="23"/>
        <v>#VALUE!</v>
      </c>
      <c r="AX15" s="31">
        <f t="shared" ca="1" si="6"/>
        <v>0</v>
      </c>
      <c r="AY15" s="38">
        <f t="shared" ca="1" si="23"/>
        <v>0</v>
      </c>
      <c r="AZ15">
        <v>93</v>
      </c>
      <c r="BA15">
        <v>13</v>
      </c>
      <c r="BD15" s="68" t="str">
        <f t="shared" ca="1" si="7"/>
        <v/>
      </c>
      <c r="BE15" s="38" t="e">
        <f t="shared" ca="1" si="24"/>
        <v>#VALUE!</v>
      </c>
      <c r="BF15" s="68">
        <f t="shared" ca="1" si="8"/>
        <v>0</v>
      </c>
      <c r="BG15" s="38">
        <f t="shared" ca="1" si="25"/>
        <v>0</v>
      </c>
    </row>
    <row r="16" spans="2:59" ht="15.75" thickBot="1">
      <c r="B16" s="139"/>
      <c r="C16" s="140"/>
      <c r="D16" s="140"/>
      <c r="E16" s="140"/>
      <c r="F16" s="140"/>
      <c r="G16" s="140"/>
      <c r="H16" s="140"/>
      <c r="I16" s="140"/>
      <c r="J16" s="141"/>
      <c r="L16" s="14">
        <f t="shared" si="19"/>
        <v>14</v>
      </c>
      <c r="M16" s="116">
        <v>11</v>
      </c>
      <c r="N16" s="117" t="str">
        <f t="shared" ca="1" si="1"/>
        <v/>
      </c>
      <c r="O16" s="116" t="str">
        <f t="shared" ca="1" si="2"/>
        <v/>
      </c>
      <c r="P16" s="117" t="str">
        <f t="shared" ca="1" si="3"/>
        <v/>
      </c>
      <c r="Q16" s="116">
        <f t="shared" ca="1" si="4"/>
        <v>660</v>
      </c>
      <c r="R16" s="31" t="str">
        <f t="shared" ca="1" si="9"/>
        <v/>
      </c>
      <c r="S16" s="36">
        <f t="shared" ca="1" si="10"/>
        <v>660</v>
      </c>
      <c r="T16" s="32" t="str">
        <f t="shared" ca="1" si="11"/>
        <v/>
      </c>
      <c r="U16" s="34">
        <f t="shared" ca="1" si="12"/>
        <v>660</v>
      </c>
      <c r="V16" s="32" t="str">
        <f t="shared" ca="1" si="13"/>
        <v/>
      </c>
      <c r="W16" s="34">
        <f t="shared" ca="1" si="14"/>
        <v>660</v>
      </c>
      <c r="X16" s="33" t="str">
        <f t="shared" ca="1" si="15"/>
        <v/>
      </c>
      <c r="AB16">
        <v>42</v>
      </c>
      <c r="AC16" s="79">
        <v>660</v>
      </c>
      <c r="AD16" s="71">
        <v>0</v>
      </c>
      <c r="AE16" s="79">
        <v>660</v>
      </c>
      <c r="AF16" s="71">
        <v>0</v>
      </c>
      <c r="AG16" s="79">
        <v>660</v>
      </c>
      <c r="AH16" s="77" t="str">
        <f t="shared" ca="1" si="17"/>
        <v/>
      </c>
      <c r="AI16" s="80">
        <v>660</v>
      </c>
      <c r="AJ16" s="87" t="str">
        <f t="shared" ca="1" si="18"/>
        <v/>
      </c>
      <c r="AK16" s="40">
        <f t="shared" si="21"/>
        <v>55</v>
      </c>
      <c r="AL16" s="38">
        <f t="shared" si="26"/>
        <v>0</v>
      </c>
      <c r="AV16" s="68" t="str">
        <f t="shared" ca="1" si="5"/>
        <v/>
      </c>
      <c r="AW16" s="38" t="e">
        <f t="shared" ca="1" si="23"/>
        <v>#VALUE!</v>
      </c>
      <c r="AX16" s="31">
        <f t="shared" ca="1" si="6"/>
        <v>0</v>
      </c>
      <c r="AY16" s="38">
        <f t="shared" ca="1" si="23"/>
        <v>0</v>
      </c>
      <c r="AZ16">
        <v>94</v>
      </c>
      <c r="BA16">
        <v>14</v>
      </c>
      <c r="BD16" s="68" t="str">
        <f t="shared" ca="1" si="7"/>
        <v/>
      </c>
      <c r="BE16" s="38" t="e">
        <f t="shared" ca="1" si="24"/>
        <v>#VALUE!</v>
      </c>
      <c r="BF16" s="68">
        <f t="shared" ca="1" si="8"/>
        <v>0</v>
      </c>
      <c r="BG16" s="38">
        <f t="shared" ca="1" si="25"/>
        <v>0</v>
      </c>
    </row>
    <row r="17" spans="2:59" ht="15.75" thickBot="1">
      <c r="L17" s="14">
        <f t="shared" si="19"/>
        <v>15</v>
      </c>
      <c r="M17" s="116">
        <v>12</v>
      </c>
      <c r="N17" s="117" t="str">
        <f t="shared" ca="1" si="1"/>
        <v/>
      </c>
      <c r="O17" s="116" t="str">
        <f t="shared" ca="1" si="2"/>
        <v/>
      </c>
      <c r="P17" s="117" t="str">
        <f t="shared" ca="1" si="3"/>
        <v/>
      </c>
      <c r="Q17" s="116">
        <f t="shared" ca="1" si="4"/>
        <v>720</v>
      </c>
      <c r="R17" s="31" t="str">
        <f t="shared" ca="1" si="9"/>
        <v/>
      </c>
      <c r="S17" s="36">
        <f t="shared" ca="1" si="10"/>
        <v>720</v>
      </c>
      <c r="T17" s="32" t="str">
        <f t="shared" ca="1" si="11"/>
        <v/>
      </c>
      <c r="U17" s="34">
        <f t="shared" ca="1" si="12"/>
        <v>720</v>
      </c>
      <c r="V17" s="32" t="str">
        <f t="shared" ca="1" si="13"/>
        <v/>
      </c>
      <c r="W17" s="34">
        <f t="shared" ca="1" si="14"/>
        <v>720</v>
      </c>
      <c r="X17" s="33" t="str">
        <f t="shared" ca="1" si="15"/>
        <v/>
      </c>
      <c r="AB17">
        <v>43</v>
      </c>
      <c r="AC17" s="79">
        <v>720</v>
      </c>
      <c r="AD17" s="71">
        <v>0</v>
      </c>
      <c r="AE17" s="79">
        <v>720</v>
      </c>
      <c r="AF17" s="71">
        <v>0</v>
      </c>
      <c r="AG17" s="79">
        <v>720</v>
      </c>
      <c r="AH17" s="77" t="str">
        <f t="shared" ca="1" si="17"/>
        <v/>
      </c>
      <c r="AI17" s="80">
        <v>720</v>
      </c>
      <c r="AJ17" s="87" t="str">
        <f t="shared" ca="1" si="18"/>
        <v/>
      </c>
      <c r="AK17" s="40">
        <f t="shared" si="21"/>
        <v>60</v>
      </c>
      <c r="AL17" s="38">
        <f t="shared" si="26"/>
        <v>0</v>
      </c>
      <c r="AV17" s="69" t="str">
        <f t="shared" ca="1" si="5"/>
        <v/>
      </c>
      <c r="AW17" s="39" t="e">
        <f t="shared" ca="1" si="23"/>
        <v>#VALUE!</v>
      </c>
      <c r="AX17" s="58">
        <f t="shared" ca="1" si="6"/>
        <v>0</v>
      </c>
      <c r="AY17" s="39">
        <f t="shared" ca="1" si="23"/>
        <v>0</v>
      </c>
      <c r="AZ17">
        <v>95</v>
      </c>
      <c r="BA17">
        <v>15</v>
      </c>
      <c r="BD17" s="68" t="str">
        <f t="shared" ca="1" si="7"/>
        <v/>
      </c>
      <c r="BE17" s="38" t="e">
        <f t="shared" ca="1" si="24"/>
        <v>#VALUE!</v>
      </c>
      <c r="BF17" s="68">
        <f t="shared" ca="1" si="8"/>
        <v>0</v>
      </c>
      <c r="BG17" s="38">
        <f t="shared" ca="1" si="25"/>
        <v>0</v>
      </c>
    </row>
    <row r="18" spans="2:59" ht="15.75" thickBot="1">
      <c r="D18" s="131" t="s">
        <v>3</v>
      </c>
      <c r="E18" s="132"/>
      <c r="G18" s="131" t="s">
        <v>4</v>
      </c>
      <c r="H18" s="132"/>
      <c r="I18" s="108"/>
      <c r="J18" s="108"/>
      <c r="K18" s="107"/>
      <c r="L18" s="14">
        <f t="shared" si="19"/>
        <v>16</v>
      </c>
      <c r="M18" s="116">
        <v>13</v>
      </c>
      <c r="N18" s="117" t="str">
        <f t="shared" ca="1" si="1"/>
        <v/>
      </c>
      <c r="O18" s="116" t="str">
        <f t="shared" ca="1" si="2"/>
        <v/>
      </c>
      <c r="P18" s="117" t="str">
        <f t="shared" ca="1" si="3"/>
        <v/>
      </c>
      <c r="Q18" s="116">
        <f t="shared" ca="1" si="4"/>
        <v>780</v>
      </c>
      <c r="R18" s="31" t="str">
        <f t="shared" ca="1" si="9"/>
        <v/>
      </c>
      <c r="S18" s="36">
        <f t="shared" ca="1" si="10"/>
        <v>780</v>
      </c>
      <c r="T18" s="32" t="str">
        <f t="shared" ca="1" si="11"/>
        <v/>
      </c>
      <c r="U18" s="34">
        <f t="shared" ca="1" si="12"/>
        <v>780</v>
      </c>
      <c r="V18" s="32" t="str">
        <f t="shared" ca="1" si="13"/>
        <v/>
      </c>
      <c r="W18" s="34">
        <f t="shared" ca="1" si="14"/>
        <v>780</v>
      </c>
      <c r="X18" s="33" t="str">
        <f t="shared" ca="1" si="15"/>
        <v/>
      </c>
      <c r="AC18" s="79">
        <v>780</v>
      </c>
      <c r="AD18" s="71">
        <v>0</v>
      </c>
      <c r="AE18" s="79">
        <v>780</v>
      </c>
      <c r="AF18" s="71">
        <v>0</v>
      </c>
      <c r="AG18" s="79">
        <v>780</v>
      </c>
      <c r="AH18" s="77">
        <v>0</v>
      </c>
      <c r="AI18" s="80">
        <v>780</v>
      </c>
      <c r="AJ18" s="87" t="str">
        <f t="shared" ca="1" si="18"/>
        <v/>
      </c>
      <c r="AK18" s="40">
        <f t="shared" si="21"/>
        <v>65</v>
      </c>
      <c r="AL18" s="38">
        <f t="shared" si="26"/>
        <v>0</v>
      </c>
      <c r="AZ18">
        <v>96</v>
      </c>
      <c r="BA18">
        <v>16</v>
      </c>
      <c r="BD18" s="68" t="str">
        <f t="shared" ca="1" si="7"/>
        <v/>
      </c>
      <c r="BE18" s="38" t="e">
        <f t="shared" ca="1" si="24"/>
        <v>#VALUE!</v>
      </c>
      <c r="BF18" s="68">
        <f t="shared" ca="1" si="8"/>
        <v>0</v>
      </c>
      <c r="BG18" s="38">
        <f t="shared" ca="1" si="25"/>
        <v>0</v>
      </c>
    </row>
    <row r="19" spans="2:59" ht="15.75" thickBot="1">
      <c r="B19" s="73">
        <v>1000</v>
      </c>
      <c r="D19" s="110" t="str">
        <f>IFERROR(INDEX($B$6:$B$8,MATCH(MAX(E6:E8),E6:E8,0)),"")</f>
        <v>Local</v>
      </c>
      <c r="E19" s="100" t="s">
        <v>27</v>
      </c>
      <c r="F19" s="42"/>
      <c r="G19" s="52" t="str">
        <f>IFERROR(INDEX($B$6:$B$8,MATCH(MAX(H6:H8),H6:H8,0)),"")</f>
        <v>Local</v>
      </c>
      <c r="H19" s="101" t="s">
        <v>27</v>
      </c>
      <c r="I19" s="108"/>
      <c r="J19" s="108"/>
      <c r="K19" s="107"/>
      <c r="L19" s="14">
        <f t="shared" si="19"/>
        <v>17</v>
      </c>
      <c r="M19" s="116">
        <v>14</v>
      </c>
      <c r="N19" s="117" t="str">
        <f t="shared" ca="1" si="1"/>
        <v/>
      </c>
      <c r="O19" s="116" t="str">
        <f t="shared" ca="1" si="2"/>
        <v/>
      </c>
      <c r="P19" s="117" t="str">
        <f t="shared" ca="1" si="3"/>
        <v/>
      </c>
      <c r="Q19" s="116">
        <f t="shared" ca="1" si="4"/>
        <v>840</v>
      </c>
      <c r="R19" s="31" t="str">
        <f t="shared" ca="1" si="9"/>
        <v/>
      </c>
      <c r="S19" s="36">
        <f t="shared" ca="1" si="10"/>
        <v>840</v>
      </c>
      <c r="T19" s="32" t="str">
        <f t="shared" ca="1" si="11"/>
        <v/>
      </c>
      <c r="U19" s="34">
        <f t="shared" ca="1" si="12"/>
        <v>840</v>
      </c>
      <c r="V19" s="32" t="str">
        <f t="shared" ca="1" si="13"/>
        <v/>
      </c>
      <c r="W19" s="34">
        <f t="shared" ca="1" si="14"/>
        <v>840</v>
      </c>
      <c r="X19" s="33" t="str">
        <f t="shared" ca="1" si="15"/>
        <v/>
      </c>
      <c r="AC19" s="79">
        <v>840</v>
      </c>
      <c r="AD19" s="71">
        <v>0</v>
      </c>
      <c r="AE19" s="79">
        <v>840</v>
      </c>
      <c r="AF19" s="71">
        <v>0</v>
      </c>
      <c r="AG19" s="79">
        <v>840</v>
      </c>
      <c r="AH19" s="77">
        <v>0</v>
      </c>
      <c r="AI19" s="80">
        <v>840</v>
      </c>
      <c r="AJ19" s="87" t="str">
        <f t="shared" ca="1" si="18"/>
        <v/>
      </c>
      <c r="AK19" s="40">
        <f t="shared" si="21"/>
        <v>70</v>
      </c>
      <c r="AL19" s="38">
        <f t="shared" si="26"/>
        <v>0</v>
      </c>
      <c r="AV19" s="121" t="s">
        <v>76</v>
      </c>
      <c r="AW19" s="121"/>
      <c r="AX19" s="121" t="s">
        <v>77</v>
      </c>
      <c r="AY19" s="121"/>
      <c r="AZ19">
        <v>97</v>
      </c>
      <c r="BA19">
        <v>17</v>
      </c>
      <c r="BD19" s="68" t="str">
        <f t="shared" ca="1" si="7"/>
        <v/>
      </c>
      <c r="BE19" s="38" t="e">
        <f t="shared" ca="1" si="24"/>
        <v>#VALUE!</v>
      </c>
      <c r="BF19" s="68">
        <f t="shared" ca="1" si="8"/>
        <v>0</v>
      </c>
      <c r="BG19" s="38">
        <f t="shared" ca="1" si="25"/>
        <v>0</v>
      </c>
    </row>
    <row r="20" spans="2:59" ht="15.75" thickBot="1">
      <c r="I20" s="108"/>
      <c r="J20" s="108"/>
      <c r="K20" s="107"/>
      <c r="L20" s="14">
        <f t="shared" si="19"/>
        <v>18</v>
      </c>
      <c r="M20" s="116">
        <v>15</v>
      </c>
      <c r="N20" s="117" t="str">
        <f t="shared" ca="1" si="1"/>
        <v/>
      </c>
      <c r="O20" s="116" t="str">
        <f t="shared" ca="1" si="2"/>
        <v/>
      </c>
      <c r="P20" s="117" t="str">
        <f t="shared" ca="1" si="3"/>
        <v/>
      </c>
      <c r="Q20" s="116">
        <f t="shared" ca="1" si="4"/>
        <v>900</v>
      </c>
      <c r="R20" s="31" t="str">
        <f t="shared" ca="1" si="9"/>
        <v/>
      </c>
      <c r="S20" s="36">
        <f t="shared" ca="1" si="10"/>
        <v>900</v>
      </c>
      <c r="T20" s="32" t="str">
        <f t="shared" ca="1" si="11"/>
        <v/>
      </c>
      <c r="U20" s="34">
        <f t="shared" ca="1" si="12"/>
        <v>900</v>
      </c>
      <c r="V20" s="32" t="str">
        <f t="shared" ca="1" si="13"/>
        <v/>
      </c>
      <c r="W20" s="34">
        <f t="shared" ca="1" si="14"/>
        <v>900</v>
      </c>
      <c r="X20" s="33" t="str">
        <f t="shared" ca="1" si="15"/>
        <v/>
      </c>
      <c r="AC20" s="79">
        <v>900</v>
      </c>
      <c r="AD20" s="71">
        <v>0</v>
      </c>
      <c r="AE20" s="79">
        <v>900</v>
      </c>
      <c r="AF20" s="71">
        <v>0</v>
      </c>
      <c r="AG20" s="79">
        <v>900</v>
      </c>
      <c r="AH20" s="77">
        <v>0</v>
      </c>
      <c r="AI20" s="80">
        <v>900</v>
      </c>
      <c r="AJ20" s="87" t="str">
        <f t="shared" ca="1" si="18"/>
        <v/>
      </c>
      <c r="AK20" s="40">
        <f t="shared" si="21"/>
        <v>75</v>
      </c>
      <c r="AL20" s="38">
        <f t="shared" si="26"/>
        <v>0</v>
      </c>
      <c r="AV20" s="121" t="str">
        <f>$G$18</f>
        <v>6 HR</v>
      </c>
      <c r="AW20" s="121"/>
      <c r="AX20" s="121" t="str">
        <f>$G$18</f>
        <v>6 HR</v>
      </c>
      <c r="AY20" s="121"/>
      <c r="AZ20">
        <v>98</v>
      </c>
      <c r="BA20">
        <v>18</v>
      </c>
      <c r="BD20" s="68" t="str">
        <f t="shared" ca="1" si="7"/>
        <v/>
      </c>
      <c r="BE20" s="38" t="e">
        <f t="shared" ca="1" si="24"/>
        <v>#VALUE!</v>
      </c>
      <c r="BF20" s="68">
        <f t="shared" ca="1" si="8"/>
        <v>0</v>
      </c>
      <c r="BG20" s="38">
        <f t="shared" ca="1" si="25"/>
        <v>0</v>
      </c>
    </row>
    <row r="21" spans="2:59" ht="15.75" thickBot="1">
      <c r="D21" s="131" t="s">
        <v>5</v>
      </c>
      <c r="E21" s="132"/>
      <c r="G21" s="131" t="s">
        <v>6</v>
      </c>
      <c r="H21" s="132"/>
      <c r="I21" s="108"/>
      <c r="J21" s="108"/>
      <c r="K21" s="107"/>
      <c r="L21" s="14">
        <f t="shared" si="19"/>
        <v>19</v>
      </c>
      <c r="M21" s="116">
        <v>16</v>
      </c>
      <c r="N21" s="117" t="str">
        <f t="shared" ca="1" si="1"/>
        <v/>
      </c>
      <c r="O21" s="116" t="str">
        <f t="shared" ca="1" si="2"/>
        <v/>
      </c>
      <c r="P21" s="117" t="str">
        <f t="shared" ca="1" si="3"/>
        <v/>
      </c>
      <c r="Q21" s="116">
        <f t="shared" ca="1" si="4"/>
        <v>960</v>
      </c>
      <c r="R21" s="31" t="str">
        <f t="shared" ca="1" si="9"/>
        <v/>
      </c>
      <c r="S21" s="36">
        <f t="shared" ca="1" si="10"/>
        <v>960</v>
      </c>
      <c r="T21" s="32" t="str">
        <f t="shared" ca="1" si="11"/>
        <v/>
      </c>
      <c r="U21" s="34">
        <f t="shared" ca="1" si="12"/>
        <v>960</v>
      </c>
      <c r="V21" s="32" t="str">
        <f t="shared" ca="1" si="13"/>
        <v/>
      </c>
      <c r="W21" s="34">
        <f t="shared" ca="1" si="14"/>
        <v>960</v>
      </c>
      <c r="X21" s="33" t="str">
        <f t="shared" ca="1" si="15"/>
        <v/>
      </c>
      <c r="AC21" s="79">
        <v>960</v>
      </c>
      <c r="AD21" s="71">
        <v>0</v>
      </c>
      <c r="AE21" s="79">
        <v>960</v>
      </c>
      <c r="AF21" s="71">
        <v>0</v>
      </c>
      <c r="AG21" s="79">
        <v>960</v>
      </c>
      <c r="AH21" s="77">
        <v>0</v>
      </c>
      <c r="AI21" s="80">
        <v>960</v>
      </c>
      <c r="AJ21" s="87" t="str">
        <f t="shared" ca="1" si="18"/>
        <v/>
      </c>
      <c r="AK21" s="40">
        <f t="shared" si="21"/>
        <v>80</v>
      </c>
      <c r="AL21" s="38">
        <f t="shared" si="26"/>
        <v>0</v>
      </c>
      <c r="AV21" s="121" t="str">
        <f>IF($H$19=0,"",$H$19)</f>
        <v>1406_1</v>
      </c>
      <c r="AW21" s="121"/>
      <c r="AX21" s="121" t="str">
        <f>IF($H$19=0,"",$H$19)</f>
        <v>1406_1</v>
      </c>
      <c r="AY21" s="121"/>
      <c r="AZ21">
        <v>99</v>
      </c>
      <c r="BA21">
        <v>19</v>
      </c>
      <c r="BD21" s="68" t="str">
        <f t="shared" ca="1" si="7"/>
        <v/>
      </c>
      <c r="BE21" s="38" t="e">
        <f t="shared" ca="1" si="24"/>
        <v>#VALUE!</v>
      </c>
      <c r="BF21" s="68">
        <f t="shared" ca="1" si="8"/>
        <v>0</v>
      </c>
      <c r="BG21" s="38">
        <f t="shared" ca="1" si="25"/>
        <v>0</v>
      </c>
    </row>
    <row r="22" spans="2:59" ht="15.75" thickBot="1">
      <c r="D22" s="52" t="str">
        <f>IFERROR(INDEX($B$6:$B$8,MATCH(MAX(I6:I8),I6:I8,0)),"")</f>
        <v>Local</v>
      </c>
      <c r="E22" s="101" t="s">
        <v>27</v>
      </c>
      <c r="G22" s="52" t="str">
        <f>IFERROR(INDEX($B$6:$B$8,MATCH(MAX(J6:J8),J6:J8,0)),"")</f>
        <v>Local</v>
      </c>
      <c r="H22" s="101" t="s">
        <v>27</v>
      </c>
      <c r="I22" s="109"/>
      <c r="J22" s="109"/>
      <c r="K22" s="107"/>
      <c r="L22" s="14">
        <f t="shared" si="19"/>
        <v>20</v>
      </c>
      <c r="M22" s="116">
        <v>17</v>
      </c>
      <c r="N22" s="117" t="str">
        <f t="shared" ca="1" si="1"/>
        <v/>
      </c>
      <c r="O22" s="116" t="str">
        <f t="shared" ca="1" si="2"/>
        <v/>
      </c>
      <c r="P22" s="117" t="str">
        <f t="shared" ca="1" si="3"/>
        <v/>
      </c>
      <c r="Q22" s="116">
        <f t="shared" ca="1" si="4"/>
        <v>1020</v>
      </c>
      <c r="R22" s="31" t="str">
        <f t="shared" ca="1" si="9"/>
        <v/>
      </c>
      <c r="S22" s="36">
        <f t="shared" ca="1" si="10"/>
        <v>1020</v>
      </c>
      <c r="T22" s="32" t="str">
        <f t="shared" ca="1" si="11"/>
        <v/>
      </c>
      <c r="U22" s="34">
        <f t="shared" ca="1" si="12"/>
        <v>1020</v>
      </c>
      <c r="V22" s="32" t="str">
        <f t="shared" ca="1" si="13"/>
        <v/>
      </c>
      <c r="W22" s="34">
        <f t="shared" ca="1" si="14"/>
        <v>1020</v>
      </c>
      <c r="X22" s="33" t="str">
        <f t="shared" ca="1" si="15"/>
        <v/>
      </c>
      <c r="AC22" s="79">
        <v>1020</v>
      </c>
      <c r="AD22" s="71">
        <v>0</v>
      </c>
      <c r="AE22" s="79">
        <v>1020</v>
      </c>
      <c r="AF22" s="71">
        <v>0</v>
      </c>
      <c r="AG22" s="79">
        <v>1020</v>
      </c>
      <c r="AH22" s="77">
        <v>0</v>
      </c>
      <c r="AI22" s="80">
        <v>1020</v>
      </c>
      <c r="AJ22" s="87" t="str">
        <f t="shared" ca="1" si="18"/>
        <v/>
      </c>
      <c r="AK22" s="40">
        <f t="shared" si="21"/>
        <v>85</v>
      </c>
      <c r="AL22" s="38">
        <f t="shared" si="26"/>
        <v>0</v>
      </c>
      <c r="AV22" s="66" t="s">
        <v>8</v>
      </c>
      <c r="AW22" s="66" t="s">
        <v>80</v>
      </c>
      <c r="AX22" s="66" t="s">
        <v>8</v>
      </c>
      <c r="AY22" s="66" t="s">
        <v>80</v>
      </c>
      <c r="AZ22">
        <v>100</v>
      </c>
      <c r="BA22">
        <v>20</v>
      </c>
      <c r="BD22" s="68" t="str">
        <f t="shared" ca="1" si="7"/>
        <v/>
      </c>
      <c r="BE22" s="38" t="e">
        <f t="shared" ca="1" si="24"/>
        <v>#VALUE!</v>
      </c>
      <c r="BF22" s="68">
        <f t="shared" ca="1" si="8"/>
        <v>0</v>
      </c>
      <c r="BG22" s="38">
        <f t="shared" ca="1" si="25"/>
        <v>0</v>
      </c>
    </row>
    <row r="23" spans="2:59" ht="15" customHeight="1" thickBot="1">
      <c r="L23" s="14">
        <f t="shared" si="19"/>
        <v>21</v>
      </c>
      <c r="M23" s="116">
        <v>18</v>
      </c>
      <c r="N23" s="117" t="str">
        <f t="shared" ca="1" si="1"/>
        <v/>
      </c>
      <c r="O23" s="116" t="str">
        <f t="shared" ca="1" si="2"/>
        <v/>
      </c>
      <c r="P23" s="117" t="str">
        <f t="shared" ca="1" si="3"/>
        <v/>
      </c>
      <c r="Q23" s="116">
        <f t="shared" ca="1" si="4"/>
        <v>1080</v>
      </c>
      <c r="R23" s="31" t="str">
        <f t="shared" ca="1" si="9"/>
        <v/>
      </c>
      <c r="S23" s="36">
        <f t="shared" ca="1" si="10"/>
        <v>1080</v>
      </c>
      <c r="T23" s="32" t="str">
        <f t="shared" ca="1" si="11"/>
        <v/>
      </c>
      <c r="U23" s="34">
        <f t="shared" ca="1" si="12"/>
        <v>1080</v>
      </c>
      <c r="V23" s="32" t="str">
        <f t="shared" ca="1" si="13"/>
        <v/>
      </c>
      <c r="W23" s="34">
        <f t="shared" ca="1" si="14"/>
        <v>1080</v>
      </c>
      <c r="X23" s="33" t="str">
        <f t="shared" ca="1" si="15"/>
        <v/>
      </c>
      <c r="AC23" s="79">
        <v>1080</v>
      </c>
      <c r="AD23" s="71">
        <v>0</v>
      </c>
      <c r="AE23" s="79">
        <v>1080</v>
      </c>
      <c r="AF23" s="71">
        <v>0</v>
      </c>
      <c r="AG23" s="79">
        <v>1080</v>
      </c>
      <c r="AH23" s="77">
        <v>0</v>
      </c>
      <c r="AI23" s="80">
        <v>1080</v>
      </c>
      <c r="AJ23" s="87" t="str">
        <f t="shared" ca="1" si="18"/>
        <v/>
      </c>
      <c r="AK23" s="40">
        <f t="shared" si="21"/>
        <v>90</v>
      </c>
      <c r="AL23" s="38">
        <f t="shared" si="26"/>
        <v>0</v>
      </c>
      <c r="AS23">
        <v>3</v>
      </c>
      <c r="AV23" s="67" t="str">
        <f t="shared" ref="AV23:AV29" ca="1" si="27">IFERROR(INDIRECT("'"&amp;$AV$21&amp;"'!v"&amp;$AS23),"")</f>
        <v/>
      </c>
      <c r="AW23" s="70" t="str">
        <f ca="1">AV23</f>
        <v/>
      </c>
      <c r="AX23" s="67">
        <f t="shared" ref="AX23:AX29" ca="1" si="28">IFERROR(INDIRECT("'"&amp;$AX$21&amp;"'!t"&amp;$AS23),"")</f>
        <v>0</v>
      </c>
      <c r="AY23" s="70">
        <f ca="1">AX23</f>
        <v>0</v>
      </c>
      <c r="AZ23">
        <v>101</v>
      </c>
      <c r="BA23">
        <v>21</v>
      </c>
      <c r="BD23" s="68" t="str">
        <f t="shared" ca="1" si="7"/>
        <v/>
      </c>
      <c r="BE23" s="38" t="e">
        <f t="shared" ca="1" si="24"/>
        <v>#VALUE!</v>
      </c>
      <c r="BF23" s="68">
        <f t="shared" ca="1" si="8"/>
        <v>0</v>
      </c>
      <c r="BG23" s="38">
        <f t="shared" ca="1" si="25"/>
        <v>0</v>
      </c>
    </row>
    <row r="24" spans="2:59">
      <c r="B24" s="122" t="s">
        <v>85</v>
      </c>
      <c r="C24" s="123"/>
      <c r="D24" s="123"/>
      <c r="E24" s="123"/>
      <c r="F24" s="123"/>
      <c r="G24" s="123"/>
      <c r="H24" s="123"/>
      <c r="I24" s="123"/>
      <c r="J24" s="124"/>
      <c r="L24" s="14">
        <f t="shared" si="19"/>
        <v>22</v>
      </c>
      <c r="M24" s="116">
        <v>19</v>
      </c>
      <c r="N24" s="117" t="str">
        <f t="shared" ca="1" si="1"/>
        <v/>
      </c>
      <c r="O24" s="116" t="str">
        <f t="shared" ca="1" si="2"/>
        <v/>
      </c>
      <c r="P24" s="117" t="str">
        <f t="shared" ca="1" si="3"/>
        <v/>
      </c>
      <c r="Q24" s="116">
        <f t="shared" ca="1" si="4"/>
        <v>1140</v>
      </c>
      <c r="R24" s="31" t="str">
        <f t="shared" ca="1" si="9"/>
        <v/>
      </c>
      <c r="S24" s="36">
        <f t="shared" ca="1" si="10"/>
        <v>1140</v>
      </c>
      <c r="T24" s="32" t="str">
        <f t="shared" ca="1" si="11"/>
        <v/>
      </c>
      <c r="U24" s="34">
        <f t="shared" ca="1" si="12"/>
        <v>1140</v>
      </c>
      <c r="V24" s="32" t="str">
        <f t="shared" ca="1" si="13"/>
        <v/>
      </c>
      <c r="W24" s="34">
        <f t="shared" ca="1" si="14"/>
        <v>1140</v>
      </c>
      <c r="X24" s="33" t="str">
        <f t="shared" ca="1" si="15"/>
        <v/>
      </c>
      <c r="AC24" s="79">
        <v>1140</v>
      </c>
      <c r="AD24" s="71">
        <v>0</v>
      </c>
      <c r="AE24" s="79">
        <v>1140</v>
      </c>
      <c r="AF24" s="71">
        <v>0</v>
      </c>
      <c r="AG24" s="79">
        <v>1140</v>
      </c>
      <c r="AH24" s="77">
        <v>0</v>
      </c>
      <c r="AI24" s="80">
        <v>1140</v>
      </c>
      <c r="AJ24" s="87" t="str">
        <f t="shared" ca="1" si="18"/>
        <v/>
      </c>
      <c r="AK24" s="40">
        <f t="shared" si="21"/>
        <v>95</v>
      </c>
      <c r="AL24" s="38">
        <f>($D$6-$C$6)/12</f>
        <v>0</v>
      </c>
      <c r="AS24">
        <v>4</v>
      </c>
      <c r="AV24" s="68" t="str">
        <f t="shared" ca="1" si="27"/>
        <v/>
      </c>
      <c r="AW24" s="38" t="e">
        <f ca="1">AV24+AW23</f>
        <v>#VALUE!</v>
      </c>
      <c r="AX24" s="68">
        <f t="shared" ca="1" si="28"/>
        <v>0</v>
      </c>
      <c r="AY24" s="38">
        <f ca="1">AX24+AY23</f>
        <v>0</v>
      </c>
      <c r="AZ24">
        <v>102</v>
      </c>
      <c r="BA24">
        <v>22</v>
      </c>
      <c r="BD24" s="68" t="str">
        <f t="shared" ca="1" si="7"/>
        <v/>
      </c>
      <c r="BE24" s="38" t="e">
        <f t="shared" ca="1" si="24"/>
        <v>#VALUE!</v>
      </c>
      <c r="BF24" s="68">
        <f t="shared" ca="1" si="8"/>
        <v>0</v>
      </c>
      <c r="BG24" s="38">
        <f t="shared" ca="1" si="25"/>
        <v>0</v>
      </c>
    </row>
    <row r="25" spans="2:59">
      <c r="B25" s="125"/>
      <c r="C25" s="126"/>
      <c r="D25" s="126"/>
      <c r="E25" s="126"/>
      <c r="F25" s="126"/>
      <c r="G25" s="126"/>
      <c r="H25" s="126"/>
      <c r="I25" s="126"/>
      <c r="J25" s="127"/>
      <c r="L25" s="14">
        <f t="shared" si="19"/>
        <v>23</v>
      </c>
      <c r="M25" s="116">
        <v>20</v>
      </c>
      <c r="N25" s="117" t="str">
        <f t="shared" ca="1" si="1"/>
        <v/>
      </c>
      <c r="O25" s="116" t="str">
        <f t="shared" ca="1" si="2"/>
        <v/>
      </c>
      <c r="P25" s="117" t="str">
        <f t="shared" ca="1" si="3"/>
        <v/>
      </c>
      <c r="Q25" s="116">
        <f t="shared" ca="1" si="4"/>
        <v>1200</v>
      </c>
      <c r="R25" s="31" t="str">
        <f t="shared" ca="1" si="9"/>
        <v/>
      </c>
      <c r="S25" s="36">
        <f t="shared" ca="1" si="10"/>
        <v>1200</v>
      </c>
      <c r="T25" s="32" t="str">
        <f t="shared" ca="1" si="11"/>
        <v/>
      </c>
      <c r="U25" s="34">
        <f t="shared" ca="1" si="12"/>
        <v>1200</v>
      </c>
      <c r="V25" s="32" t="str">
        <f t="shared" ca="1" si="13"/>
        <v/>
      </c>
      <c r="W25" s="34">
        <f t="shared" ca="1" si="14"/>
        <v>1200</v>
      </c>
      <c r="X25" s="33" t="str">
        <f t="shared" ca="1" si="15"/>
        <v/>
      </c>
      <c r="AB25">
        <v>54</v>
      </c>
      <c r="AC25" s="79">
        <v>1200</v>
      </c>
      <c r="AD25" s="71">
        <v>0</v>
      </c>
      <c r="AE25" s="79">
        <v>1200</v>
      </c>
      <c r="AF25" s="71">
        <v>0</v>
      </c>
      <c r="AG25" s="79">
        <v>1200</v>
      </c>
      <c r="AH25" s="77">
        <v>0</v>
      </c>
      <c r="AI25" s="80">
        <v>1200</v>
      </c>
      <c r="AJ25" s="87" t="str">
        <f t="shared" ca="1" si="18"/>
        <v/>
      </c>
      <c r="AK25" s="40">
        <f t="shared" si="21"/>
        <v>100</v>
      </c>
      <c r="AL25" s="38">
        <f t="shared" ref="AL25:AL29" si="29">($D$6-$C$6)/12</f>
        <v>0</v>
      </c>
      <c r="AS25">
        <v>5</v>
      </c>
      <c r="AV25" s="68" t="str">
        <f t="shared" ca="1" si="27"/>
        <v/>
      </c>
      <c r="AW25" s="38" t="e">
        <f t="shared" ref="AW25:AW29" ca="1" si="30">AV25+AW24</f>
        <v>#VALUE!</v>
      </c>
      <c r="AX25" s="68">
        <f t="shared" ca="1" si="28"/>
        <v>0</v>
      </c>
      <c r="AY25" s="38">
        <f t="shared" ref="AY25:AY29" ca="1" si="31">AX25+AY24</f>
        <v>0</v>
      </c>
      <c r="AZ25">
        <v>103</v>
      </c>
      <c r="BA25">
        <v>23</v>
      </c>
      <c r="BD25" s="68" t="str">
        <f t="shared" ca="1" si="7"/>
        <v/>
      </c>
      <c r="BE25" s="38" t="e">
        <f t="shared" ca="1" si="24"/>
        <v>#VALUE!</v>
      </c>
      <c r="BF25" s="68">
        <f t="shared" ca="1" si="8"/>
        <v>0</v>
      </c>
      <c r="BG25" s="38">
        <f t="shared" ca="1" si="25"/>
        <v>0</v>
      </c>
    </row>
    <row r="26" spans="2:59">
      <c r="B26" s="125"/>
      <c r="C26" s="126"/>
      <c r="D26" s="126"/>
      <c r="E26" s="126"/>
      <c r="F26" s="126"/>
      <c r="G26" s="126"/>
      <c r="H26" s="126"/>
      <c r="I26" s="126"/>
      <c r="J26" s="127"/>
      <c r="L26" s="14">
        <f t="shared" si="19"/>
        <v>24</v>
      </c>
      <c r="M26" s="116">
        <v>21</v>
      </c>
      <c r="N26" s="117" t="str">
        <f t="shared" ca="1" si="1"/>
        <v/>
      </c>
      <c r="O26" s="116" t="str">
        <f t="shared" ca="1" si="2"/>
        <v/>
      </c>
      <c r="P26" s="117" t="str">
        <f t="shared" ca="1" si="3"/>
        <v/>
      </c>
      <c r="Q26" s="116">
        <f t="shared" ca="1" si="4"/>
        <v>1260</v>
      </c>
      <c r="R26" s="31" t="str">
        <f t="shared" ca="1" si="9"/>
        <v/>
      </c>
      <c r="S26" s="36">
        <f t="shared" ca="1" si="10"/>
        <v>1260</v>
      </c>
      <c r="T26" s="32" t="str">
        <f t="shared" ca="1" si="11"/>
        <v/>
      </c>
      <c r="U26" s="34">
        <f t="shared" ca="1" si="12"/>
        <v>1260</v>
      </c>
      <c r="V26" s="32" t="str">
        <f t="shared" ca="1" si="13"/>
        <v/>
      </c>
      <c r="W26" s="34">
        <f t="shared" ca="1" si="14"/>
        <v>1260</v>
      </c>
      <c r="X26" s="33" t="str">
        <f t="shared" ca="1" si="15"/>
        <v/>
      </c>
      <c r="AB26">
        <v>55</v>
      </c>
      <c r="AC26" s="79">
        <v>1260</v>
      </c>
      <c r="AD26" s="71">
        <v>0</v>
      </c>
      <c r="AE26" s="79">
        <v>1260</v>
      </c>
      <c r="AF26" s="71">
        <v>0</v>
      </c>
      <c r="AG26" s="79">
        <v>1260</v>
      </c>
      <c r="AH26" s="77">
        <v>0</v>
      </c>
      <c r="AI26" s="80">
        <v>1260</v>
      </c>
      <c r="AJ26" s="87" t="str">
        <f t="shared" ca="1" si="18"/>
        <v/>
      </c>
      <c r="AK26" s="40">
        <f t="shared" si="21"/>
        <v>105</v>
      </c>
      <c r="AL26" s="38">
        <f t="shared" si="29"/>
        <v>0</v>
      </c>
      <c r="AS26">
        <v>6</v>
      </c>
      <c r="AV26" s="68" t="str">
        <f t="shared" ca="1" si="27"/>
        <v/>
      </c>
      <c r="AW26" s="38" t="e">
        <f t="shared" ca="1" si="30"/>
        <v>#VALUE!</v>
      </c>
      <c r="AX26" s="68">
        <f t="shared" ca="1" si="28"/>
        <v>0</v>
      </c>
      <c r="AY26" s="38">
        <f t="shared" ca="1" si="31"/>
        <v>0</v>
      </c>
      <c r="AZ26">
        <v>104</v>
      </c>
      <c r="BA26">
        <v>24</v>
      </c>
      <c r="BD26" s="68" t="str">
        <f t="shared" ca="1" si="7"/>
        <v/>
      </c>
      <c r="BE26" s="38" t="e">
        <f t="shared" ca="1" si="24"/>
        <v>#VALUE!</v>
      </c>
      <c r="BF26" s="68">
        <f t="shared" ca="1" si="8"/>
        <v>0</v>
      </c>
      <c r="BG26" s="38">
        <f t="shared" ca="1" si="25"/>
        <v>0</v>
      </c>
    </row>
    <row r="27" spans="2:59" ht="15.75" thickBot="1">
      <c r="B27" s="128"/>
      <c r="C27" s="129"/>
      <c r="D27" s="129"/>
      <c r="E27" s="129"/>
      <c r="F27" s="129"/>
      <c r="G27" s="129"/>
      <c r="H27" s="129"/>
      <c r="I27" s="129"/>
      <c r="J27" s="130"/>
      <c r="L27" s="14">
        <f t="shared" si="19"/>
        <v>25</v>
      </c>
      <c r="M27" s="116">
        <v>22</v>
      </c>
      <c r="N27" s="117" t="str">
        <f t="shared" ca="1" si="1"/>
        <v/>
      </c>
      <c r="O27" s="116" t="str">
        <f t="shared" ca="1" si="2"/>
        <v/>
      </c>
      <c r="P27" s="117" t="str">
        <f t="shared" ca="1" si="3"/>
        <v/>
      </c>
      <c r="Q27" s="116">
        <f t="shared" ca="1" si="4"/>
        <v>1320</v>
      </c>
      <c r="R27" s="31" t="str">
        <f t="shared" ca="1" si="9"/>
        <v/>
      </c>
      <c r="S27" s="36">
        <f t="shared" ca="1" si="10"/>
        <v>1320</v>
      </c>
      <c r="T27" s="32" t="str">
        <f t="shared" ca="1" si="11"/>
        <v/>
      </c>
      <c r="U27" s="34">
        <f t="shared" ca="1" si="12"/>
        <v>1320</v>
      </c>
      <c r="V27" s="32" t="str">
        <f t="shared" ca="1" si="13"/>
        <v/>
      </c>
      <c r="W27" s="34">
        <f t="shared" ca="1" si="14"/>
        <v>1320</v>
      </c>
      <c r="X27" s="33" t="str">
        <f t="shared" ca="1" si="15"/>
        <v/>
      </c>
      <c r="AB27">
        <v>56</v>
      </c>
      <c r="AC27" s="79">
        <v>1320</v>
      </c>
      <c r="AD27" s="71">
        <v>0</v>
      </c>
      <c r="AE27" s="79">
        <v>1320</v>
      </c>
      <c r="AF27" s="71">
        <v>0</v>
      </c>
      <c r="AG27" s="79">
        <v>1320</v>
      </c>
      <c r="AH27" s="77">
        <v>0</v>
      </c>
      <c r="AI27" s="80">
        <v>1320</v>
      </c>
      <c r="AJ27" s="87" t="str">
        <f t="shared" ca="1" si="18"/>
        <v/>
      </c>
      <c r="AK27" s="40">
        <f t="shared" si="21"/>
        <v>110</v>
      </c>
      <c r="AL27" s="38">
        <f t="shared" si="29"/>
        <v>0</v>
      </c>
      <c r="AS27">
        <v>7</v>
      </c>
      <c r="AV27" s="68" t="str">
        <f t="shared" ca="1" si="27"/>
        <v/>
      </c>
      <c r="AW27" s="38" t="e">
        <f t="shared" ca="1" si="30"/>
        <v>#VALUE!</v>
      </c>
      <c r="AX27" s="68">
        <f t="shared" ca="1" si="28"/>
        <v>0</v>
      </c>
      <c r="AY27" s="38">
        <f t="shared" ca="1" si="31"/>
        <v>0</v>
      </c>
      <c r="AZ27">
        <v>105</v>
      </c>
      <c r="BA27">
        <v>25</v>
      </c>
      <c r="BD27" s="68" t="str">
        <f t="shared" ca="1" si="7"/>
        <v/>
      </c>
      <c r="BE27" s="38" t="e">
        <f t="shared" ca="1" si="24"/>
        <v>#VALUE!</v>
      </c>
      <c r="BF27" s="68">
        <f t="shared" ca="1" si="8"/>
        <v>0</v>
      </c>
      <c r="BG27" s="38">
        <f t="shared" ca="1" si="25"/>
        <v>0</v>
      </c>
    </row>
    <row r="28" spans="2:59">
      <c r="L28" s="14">
        <f t="shared" si="19"/>
        <v>26</v>
      </c>
      <c r="M28" s="116">
        <v>23</v>
      </c>
      <c r="N28" s="117" t="str">
        <f t="shared" ca="1" si="1"/>
        <v/>
      </c>
      <c r="O28" s="116" t="str">
        <f t="shared" ca="1" si="2"/>
        <v/>
      </c>
      <c r="P28" s="117" t="str">
        <f t="shared" ca="1" si="3"/>
        <v/>
      </c>
      <c r="Q28" s="116">
        <f t="shared" ca="1" si="4"/>
        <v>1380</v>
      </c>
      <c r="R28" s="31" t="str">
        <f t="shared" ca="1" si="9"/>
        <v/>
      </c>
      <c r="S28" s="36">
        <f t="shared" ca="1" si="10"/>
        <v>1380</v>
      </c>
      <c r="T28" s="32" t="str">
        <f t="shared" ca="1" si="11"/>
        <v/>
      </c>
      <c r="U28" s="34">
        <f t="shared" ca="1" si="12"/>
        <v>1380</v>
      </c>
      <c r="V28" s="32" t="str">
        <f t="shared" ca="1" si="13"/>
        <v/>
      </c>
      <c r="W28" s="34">
        <f t="shared" ca="1" si="14"/>
        <v>1380</v>
      </c>
      <c r="X28" s="33" t="str">
        <f t="shared" ca="1" si="15"/>
        <v/>
      </c>
      <c r="AB28">
        <v>57</v>
      </c>
      <c r="AC28" s="79">
        <v>1380</v>
      </c>
      <c r="AD28" s="71">
        <v>0</v>
      </c>
      <c r="AE28" s="79">
        <v>1380</v>
      </c>
      <c r="AF28" s="71">
        <v>0</v>
      </c>
      <c r="AG28" s="79">
        <v>1380</v>
      </c>
      <c r="AH28" s="77">
        <v>0</v>
      </c>
      <c r="AI28" s="80">
        <v>1380</v>
      </c>
      <c r="AJ28" s="87" t="str">
        <f t="shared" ca="1" si="18"/>
        <v/>
      </c>
      <c r="AK28" s="40">
        <f t="shared" si="21"/>
        <v>115</v>
      </c>
      <c r="AL28" s="38">
        <f t="shared" si="29"/>
        <v>0</v>
      </c>
      <c r="AS28">
        <v>8</v>
      </c>
      <c r="AV28" s="68" t="str">
        <f t="shared" ca="1" si="27"/>
        <v/>
      </c>
      <c r="AW28" s="38" t="e">
        <f t="shared" ca="1" si="30"/>
        <v>#VALUE!</v>
      </c>
      <c r="AX28" s="68">
        <f t="shared" ca="1" si="28"/>
        <v>0</v>
      </c>
      <c r="AY28" s="38">
        <f t="shared" ca="1" si="31"/>
        <v>0</v>
      </c>
      <c r="AZ28">
        <v>106</v>
      </c>
      <c r="BA28">
        <v>26</v>
      </c>
      <c r="BD28" s="68" t="str">
        <f t="shared" ca="1" si="7"/>
        <v/>
      </c>
      <c r="BE28" s="38" t="e">
        <f t="shared" ca="1" si="24"/>
        <v>#VALUE!</v>
      </c>
      <c r="BF28" s="68">
        <f t="shared" ca="1" si="8"/>
        <v>0</v>
      </c>
      <c r="BG28" s="38">
        <f t="shared" ca="1" si="25"/>
        <v>0</v>
      </c>
    </row>
    <row r="29" spans="2:59" ht="15.75" thickBot="1">
      <c r="L29" s="14">
        <f t="shared" si="19"/>
        <v>27</v>
      </c>
      <c r="M29" s="29">
        <v>24</v>
      </c>
      <c r="N29" s="30" t="str">
        <f t="shared" ca="1" si="1"/>
        <v/>
      </c>
      <c r="O29" s="29" t="str">
        <f t="shared" ca="1" si="2"/>
        <v/>
      </c>
      <c r="P29" s="30" t="str">
        <f t="shared" ca="1" si="3"/>
        <v/>
      </c>
      <c r="Q29" s="29">
        <f t="shared" ca="1" si="4"/>
        <v>1440</v>
      </c>
      <c r="R29" s="58" t="str">
        <f t="shared" ca="1" si="9"/>
        <v/>
      </c>
      <c r="S29" s="37">
        <f t="shared" ca="1" si="10"/>
        <v>1440</v>
      </c>
      <c r="T29" s="60" t="str">
        <f t="shared" ca="1" si="11"/>
        <v/>
      </c>
      <c r="U29" s="35">
        <f t="shared" ca="1" si="12"/>
        <v>1440</v>
      </c>
      <c r="V29" s="60" t="str">
        <f t="shared" ca="1" si="13"/>
        <v/>
      </c>
      <c r="W29" s="37">
        <f t="shared" ca="1" si="14"/>
        <v>1440</v>
      </c>
      <c r="X29" s="56" t="str">
        <f t="shared" ca="1" si="15"/>
        <v/>
      </c>
      <c r="AB29">
        <v>58</v>
      </c>
      <c r="AC29" s="81">
        <v>1440</v>
      </c>
      <c r="AD29" s="75">
        <v>0</v>
      </c>
      <c r="AE29" s="81">
        <v>1440</v>
      </c>
      <c r="AF29" s="75">
        <v>0</v>
      </c>
      <c r="AG29" s="81">
        <v>1440</v>
      </c>
      <c r="AH29" s="76">
        <v>0</v>
      </c>
      <c r="AI29" s="82">
        <v>1440</v>
      </c>
      <c r="AJ29" s="88" t="str">
        <f t="shared" ca="1" si="18"/>
        <v/>
      </c>
      <c r="AK29" s="41">
        <f t="shared" si="21"/>
        <v>120</v>
      </c>
      <c r="AL29" s="39">
        <f t="shared" si="29"/>
        <v>0</v>
      </c>
      <c r="AS29">
        <v>9</v>
      </c>
      <c r="AV29" s="69" t="str">
        <f t="shared" ca="1" si="27"/>
        <v/>
      </c>
      <c r="AW29" s="39" t="e">
        <f t="shared" ca="1" si="30"/>
        <v>#VALUE!</v>
      </c>
      <c r="AX29" s="69">
        <f t="shared" ca="1" si="28"/>
        <v>0</v>
      </c>
      <c r="AY29" s="39">
        <f t="shared" ca="1" si="31"/>
        <v>0</v>
      </c>
      <c r="AZ29">
        <v>107</v>
      </c>
      <c r="BA29">
        <v>27</v>
      </c>
      <c r="BD29" s="69" t="str">
        <f t="shared" ca="1" si="7"/>
        <v/>
      </c>
      <c r="BE29" s="39" t="e">
        <f t="shared" ca="1" si="24"/>
        <v>#VALUE!</v>
      </c>
      <c r="BF29" s="69">
        <f t="shared" ca="1" si="8"/>
        <v>0</v>
      </c>
      <c r="BG29" s="39">
        <f t="shared" ca="1" si="25"/>
        <v>0</v>
      </c>
    </row>
    <row r="30" spans="2:59">
      <c r="L30" s="14">
        <f t="shared" si="19"/>
        <v>28</v>
      </c>
      <c r="M30" s="117"/>
      <c r="N30" s="117"/>
      <c r="O30" s="117"/>
      <c r="P30" s="117"/>
      <c r="Q30" s="117"/>
      <c r="R30" s="117">
        <f ca="1">SUM(R5:R29)</f>
        <v>0</v>
      </c>
      <c r="S30" s="117"/>
      <c r="T30" s="117">
        <f ca="1">SUM(T5:T29)</f>
        <v>0</v>
      </c>
      <c r="U30" s="117"/>
      <c r="V30" s="117">
        <f ca="1">SUM(V5:V29)</f>
        <v>0</v>
      </c>
      <c r="W30" s="117"/>
      <c r="X30" s="117">
        <f ca="1">SUM(X5:X29)</f>
        <v>0</v>
      </c>
      <c r="Z30" s="14">
        <f>SUM(AL5:AL29)</f>
        <v>0</v>
      </c>
      <c r="AA30" s="22"/>
      <c r="AB30">
        <v>59</v>
      </c>
      <c r="AD30" s="6"/>
      <c r="AE30" s="6"/>
      <c r="AF30" s="6"/>
      <c r="AG30" s="6"/>
      <c r="AH30" s="6"/>
      <c r="AI30" s="6"/>
      <c r="AJ30" s="6"/>
      <c r="AL30" s="71"/>
    </row>
    <row r="31" spans="2:59">
      <c r="L31" s="14">
        <f t="shared" si="19"/>
        <v>29</v>
      </c>
      <c r="M31" s="117"/>
      <c r="N31" s="117"/>
      <c r="O31" s="117"/>
      <c r="P31" s="117"/>
      <c r="Q31" s="117"/>
      <c r="R31" s="61" t="e">
        <f ca="1">R30/MAX(E6:E8)</f>
        <v>#DIV/0!</v>
      </c>
      <c r="S31" s="117"/>
      <c r="T31" s="61" t="e">
        <f ca="1">T30/MAX(H6:H8)</f>
        <v>#DIV/0!</v>
      </c>
      <c r="U31" s="117"/>
      <c r="V31" s="61" t="e">
        <f ca="1">V30/MAX(I6:I8)</f>
        <v>#DIV/0!</v>
      </c>
      <c r="W31" s="117"/>
      <c r="X31" s="61" t="e">
        <f ca="1">X30/MAX(J6:J8)</f>
        <v>#DIV/0!</v>
      </c>
      <c r="AC31" s="71" t="str">
        <f t="shared" ref="AC31:AC32" ca="1" si="32">IFERROR(INDIRECT("'"&amp;$U$3&amp;"'!ar"&amp;$AB31),"")</f>
        <v/>
      </c>
      <c r="AD31" s="72"/>
      <c r="AE31" s="31"/>
      <c r="AF31" s="72"/>
      <c r="AG31" s="31"/>
      <c r="AH31" s="72"/>
      <c r="AI31" s="6"/>
      <c r="AJ31" s="72"/>
      <c r="AV31" s="121" t="s">
        <v>76</v>
      </c>
      <c r="AW31" s="121"/>
      <c r="AX31" s="121" t="s">
        <v>77</v>
      </c>
      <c r="AY31" s="121"/>
    </row>
    <row r="32" spans="2:59">
      <c r="L32" s="14">
        <f t="shared" si="19"/>
        <v>30</v>
      </c>
      <c r="M32" s="117"/>
      <c r="N32" s="117"/>
      <c r="O32" s="117"/>
      <c r="P32" s="117"/>
      <c r="Q32" s="117"/>
      <c r="V32" t="str">
        <f>AC2&amp; " " &amp;B19&amp; " SQ MI  STORM "&amp;AC3</f>
        <v>3 HR 1000 SQ MI  STORM 1406_1</v>
      </c>
      <c r="AC32" s="71" t="str">
        <f t="shared" ca="1" si="32"/>
        <v/>
      </c>
      <c r="AD32" s="72"/>
      <c r="AE32" s="31"/>
      <c r="AF32" s="72"/>
      <c r="AG32" s="31"/>
      <c r="AH32" s="72"/>
      <c r="AI32" s="6"/>
      <c r="AJ32" s="72"/>
      <c r="AV32" s="121" t="str">
        <f>$D$18</f>
        <v>3 HR</v>
      </c>
      <c r="AW32" s="121"/>
      <c r="AX32" s="121" t="str">
        <f>$D$18</f>
        <v>3 HR</v>
      </c>
      <c r="AY32" s="121"/>
    </row>
    <row r="33" spans="2:51">
      <c r="B33" s="92"/>
      <c r="C33" s="92"/>
      <c r="D33" s="92"/>
      <c r="E33" s="92"/>
      <c r="F33" s="92"/>
      <c r="G33" s="92"/>
      <c r="H33" s="92"/>
      <c r="I33" s="92"/>
      <c r="J33" s="92"/>
      <c r="L33" s="14">
        <f t="shared" si="19"/>
        <v>31</v>
      </c>
      <c r="M33" s="117"/>
      <c r="N33" s="117"/>
      <c r="O33" s="117"/>
      <c r="P33" s="117"/>
      <c r="Q33" s="117"/>
      <c r="V33" t="str">
        <f>AE2&amp; " " &amp;B19&amp; " SQ MI  STORM "&amp;AE3</f>
        <v>6 HR 1000 SQ MI  STORM 1406_1</v>
      </c>
      <c r="AD33" s="6"/>
      <c r="AE33" s="6"/>
      <c r="AF33" s="6"/>
      <c r="AG33" s="6"/>
      <c r="AH33" s="6"/>
      <c r="AI33" s="6"/>
      <c r="AJ33" s="6"/>
      <c r="AV33" s="121" t="str">
        <f>IF($E$19=0,"",$E$19)</f>
        <v>1406_1</v>
      </c>
      <c r="AW33" s="121"/>
      <c r="AX33" s="121" t="str">
        <f>IF($E$19=0,"",$E$19)</f>
        <v>1406_1</v>
      </c>
      <c r="AY33" s="121"/>
    </row>
    <row r="34" spans="2:51" ht="15.75" thickBot="1">
      <c r="B34" s="92"/>
      <c r="C34" s="92"/>
      <c r="D34" s="92"/>
      <c r="E34" s="92"/>
      <c r="F34" s="92"/>
      <c r="G34" s="92"/>
      <c r="H34" s="92"/>
      <c r="I34" s="92"/>
      <c r="J34" s="92"/>
      <c r="L34" s="14">
        <f t="shared" si="19"/>
        <v>32</v>
      </c>
      <c r="M34" s="117"/>
      <c r="N34" s="117"/>
      <c r="O34" s="117"/>
      <c r="P34" s="117"/>
      <c r="Q34" s="117"/>
      <c r="V34" t="str">
        <f>AG2&amp; " " &amp;B19&amp; " SQ MI  STORM "&amp;AG3</f>
        <v>12 HR 1000 SQ MI  STORM 1406_1</v>
      </c>
      <c r="AD34" s="6"/>
      <c r="AE34" s="6"/>
      <c r="AF34" s="6"/>
      <c r="AG34" s="6"/>
      <c r="AH34" s="6"/>
      <c r="AI34" s="6"/>
      <c r="AJ34" s="6"/>
      <c r="AV34" s="66" t="s">
        <v>8</v>
      </c>
      <c r="AW34" s="66" t="s">
        <v>80</v>
      </c>
      <c r="AX34" s="66" t="s">
        <v>8</v>
      </c>
      <c r="AY34" s="66" t="s">
        <v>80</v>
      </c>
    </row>
    <row r="35" spans="2:51">
      <c r="B35" s="106"/>
      <c r="C35" s="106"/>
      <c r="D35" s="106"/>
      <c r="E35" s="106"/>
      <c r="F35" s="104"/>
      <c r="G35" s="104"/>
      <c r="H35" s="104"/>
      <c r="I35" s="104"/>
      <c r="J35" s="92"/>
      <c r="L35" s="14">
        <f t="shared" si="19"/>
        <v>33</v>
      </c>
      <c r="M35" s="117"/>
      <c r="N35" s="117"/>
      <c r="O35" s="117"/>
      <c r="P35" s="117"/>
      <c r="Q35" s="117"/>
      <c r="V35" t="str">
        <f>AI2&amp; " " &amp;B19&amp; " SQ MI  STORM "&amp;AI3</f>
        <v>24 HR 1000 SQ MI  STORM 1406_1</v>
      </c>
      <c r="AD35" s="6"/>
      <c r="AE35" s="6"/>
      <c r="AF35" s="6"/>
      <c r="AG35" s="6"/>
      <c r="AH35" s="6"/>
      <c r="AI35" s="6"/>
      <c r="AJ35" s="6"/>
      <c r="AS35">
        <v>3</v>
      </c>
      <c r="AV35" s="67" t="str">
        <f ca="1">IFERROR(INDIRECT("'"&amp;$AV$21&amp;"'!r"&amp;$AS35),"")</f>
        <v/>
      </c>
      <c r="AW35" s="70" t="str">
        <f ca="1">AV35</f>
        <v/>
      </c>
      <c r="AX35" s="57">
        <f ca="1">IFERROR(INDIRECT("'"&amp;$AX$21&amp;"'!p"&amp;$AS35),"")</f>
        <v>0</v>
      </c>
      <c r="AY35" s="70">
        <f ca="1">AX35</f>
        <v>0</v>
      </c>
    </row>
    <row r="36" spans="2:51">
      <c r="B36" s="14"/>
      <c r="C36" s="14"/>
      <c r="D36" s="14"/>
      <c r="E36" s="14"/>
      <c r="F36" s="14"/>
      <c r="G36" s="14"/>
      <c r="H36" s="14"/>
      <c r="I36" s="14"/>
      <c r="J36" s="92"/>
      <c r="L36" s="14">
        <f t="shared" si="19"/>
        <v>34</v>
      </c>
      <c r="M36" s="117"/>
      <c r="N36" s="117"/>
      <c r="O36" s="117"/>
      <c r="P36" s="117"/>
      <c r="Q36" s="117"/>
      <c r="R36" s="117"/>
      <c r="S36" s="117"/>
      <c r="T36" s="117"/>
      <c r="U36" s="117"/>
      <c r="V36" s="117"/>
      <c r="W36" s="117"/>
      <c r="X36" s="117"/>
      <c r="AS36">
        <v>4</v>
      </c>
      <c r="AV36" s="68" t="str">
        <f ca="1">IFERROR(INDIRECT("'"&amp;$AV$21&amp;"'!r"&amp;$AS36),"")</f>
        <v/>
      </c>
      <c r="AW36" s="38" t="e">
        <f ca="1">AV36+AW35</f>
        <v>#VALUE!</v>
      </c>
      <c r="AX36" s="31">
        <f ca="1">IFERROR(INDIRECT("'"&amp;$AX$21&amp;"'!p"&amp;$AS36),"")</f>
        <v>0</v>
      </c>
      <c r="AY36" s="38">
        <f ca="1">AX36+AY35</f>
        <v>0</v>
      </c>
    </row>
    <row r="37" spans="2:51">
      <c r="B37" s="104"/>
      <c r="C37" s="104"/>
      <c r="D37" s="104"/>
      <c r="E37" s="104"/>
      <c r="F37" s="104"/>
      <c r="G37" s="104"/>
      <c r="H37" s="104"/>
      <c r="I37" s="104"/>
      <c r="J37" s="92"/>
      <c r="L37" s="14">
        <f t="shared" si="19"/>
        <v>35</v>
      </c>
      <c r="M37" s="117"/>
      <c r="N37" s="117"/>
      <c r="O37" s="117"/>
      <c r="P37" s="117"/>
      <c r="Q37" s="117"/>
      <c r="R37" s="117"/>
      <c r="S37" s="117"/>
      <c r="T37" s="117"/>
      <c r="U37" s="117"/>
      <c r="V37" s="117"/>
      <c r="W37" s="117"/>
      <c r="X37" s="117"/>
      <c r="AS37">
        <v>5</v>
      </c>
      <c r="AV37" s="68" t="str">
        <f ca="1">IFERROR(INDIRECT("'"&amp;$AV$21&amp;"'!r"&amp;$AS37),"")</f>
        <v/>
      </c>
      <c r="AW37" s="38" t="e">
        <f t="shared" ref="AW37:AW38" ca="1" si="33">AV37+AW36</f>
        <v>#VALUE!</v>
      </c>
      <c r="AX37" s="31">
        <f ca="1">IFERROR(INDIRECT("'"&amp;$AX$21&amp;"'!p"&amp;$AS37),"")</f>
        <v>0</v>
      </c>
      <c r="AY37" s="38">
        <f t="shared" ref="AY37:AY38" ca="1" si="34">AX37+AY36</f>
        <v>0</v>
      </c>
    </row>
    <row r="38" spans="2:51" ht="15.75" thickBot="1">
      <c r="B38" s="105"/>
      <c r="C38" s="105"/>
      <c r="D38" s="105"/>
      <c r="E38" s="105"/>
      <c r="F38" s="105"/>
      <c r="G38" s="105"/>
      <c r="H38" s="105"/>
      <c r="I38" s="105"/>
      <c r="J38" s="93"/>
      <c r="L38" s="14">
        <f>L37+1</f>
        <v>36</v>
      </c>
      <c r="M38" s="117"/>
      <c r="N38" s="117"/>
      <c r="O38" s="117"/>
      <c r="P38" s="117"/>
      <c r="Q38" s="117"/>
      <c r="R38" s="117"/>
      <c r="S38" s="117"/>
      <c r="T38" s="117"/>
      <c r="U38" s="117"/>
      <c r="V38" s="117"/>
      <c r="W38" s="117"/>
      <c r="X38" s="117"/>
      <c r="AB38">
        <v>71</v>
      </c>
      <c r="AS38">
        <v>6</v>
      </c>
      <c r="AV38" s="69" t="str">
        <f ca="1">IFERROR(INDIRECT("'"&amp;$AV$21&amp;"'!r"&amp;$AS38),"")</f>
        <v/>
      </c>
      <c r="AW38" s="39" t="e">
        <f t="shared" ca="1" si="33"/>
        <v>#VALUE!</v>
      </c>
      <c r="AX38" s="58">
        <f ca="1">IFERROR(INDIRECT("'"&amp;$AX$21&amp;"'!p"&amp;$AS38),"")</f>
        <v>0</v>
      </c>
      <c r="AY38" s="39">
        <f t="shared" ca="1" si="34"/>
        <v>0</v>
      </c>
    </row>
    <row r="39" spans="2:51">
      <c r="B39" s="92"/>
      <c r="C39" s="92"/>
      <c r="D39" s="92"/>
      <c r="E39" s="92"/>
      <c r="F39" s="92"/>
      <c r="G39" s="92"/>
      <c r="H39" s="92"/>
      <c r="I39" s="92"/>
      <c r="J39" s="92"/>
      <c r="L39" s="14">
        <f t="shared" si="19"/>
        <v>37</v>
      </c>
      <c r="M39" s="117"/>
      <c r="N39" s="117"/>
      <c r="O39" s="117"/>
      <c r="P39" s="117"/>
      <c r="Q39" s="117"/>
      <c r="R39" s="117"/>
      <c r="S39" s="117"/>
      <c r="T39" s="117"/>
      <c r="U39" s="117"/>
      <c r="V39" s="117"/>
      <c r="W39" s="117"/>
      <c r="X39" s="117"/>
      <c r="AB39">
        <v>72</v>
      </c>
    </row>
    <row r="40" spans="2:51">
      <c r="B40" s="92"/>
      <c r="C40" s="92"/>
      <c r="D40" s="92"/>
      <c r="E40" s="92"/>
      <c r="F40" s="92"/>
      <c r="G40" s="92"/>
      <c r="H40" s="92"/>
      <c r="I40" s="92"/>
      <c r="J40" s="92"/>
      <c r="L40" s="14">
        <f t="shared" si="19"/>
        <v>38</v>
      </c>
      <c r="M40" s="117"/>
      <c r="N40" s="117"/>
      <c r="O40" s="117"/>
      <c r="P40" s="117"/>
      <c r="Q40" s="117"/>
      <c r="R40" s="117"/>
      <c r="S40" s="117"/>
      <c r="T40" s="117"/>
      <c r="U40" s="117"/>
      <c r="V40" s="117"/>
      <c r="W40" s="117"/>
      <c r="X40" s="117"/>
      <c r="AB40">
        <v>73</v>
      </c>
    </row>
    <row r="41" spans="2:51">
      <c r="L41" s="14">
        <f t="shared" si="19"/>
        <v>39</v>
      </c>
      <c r="M41" s="117"/>
      <c r="N41" s="117"/>
      <c r="O41" s="117"/>
      <c r="P41" s="117"/>
      <c r="Q41" s="117"/>
      <c r="R41" s="117"/>
      <c r="S41" s="117"/>
      <c r="T41" s="117"/>
      <c r="U41" s="117"/>
      <c r="V41" s="117"/>
      <c r="W41" s="117"/>
      <c r="X41" s="117"/>
      <c r="AC41" s="71"/>
      <c r="AD41" s="72"/>
      <c r="AE41" s="31"/>
      <c r="AF41" s="72"/>
      <c r="AG41" s="31"/>
      <c r="AH41" s="72"/>
    </row>
    <row r="42" spans="2:51">
      <c r="L42" s="14">
        <f t="shared" si="19"/>
        <v>40</v>
      </c>
      <c r="M42" s="117"/>
      <c r="N42" s="117"/>
      <c r="O42" s="117"/>
      <c r="P42" s="117"/>
      <c r="Q42" s="117"/>
      <c r="R42" s="117"/>
      <c r="S42" s="117"/>
      <c r="T42" s="117"/>
      <c r="U42" s="117"/>
      <c r="V42" s="117"/>
      <c r="W42" s="117"/>
      <c r="X42" s="117"/>
      <c r="AC42" s="71"/>
      <c r="AD42" s="72"/>
      <c r="AE42" s="31"/>
      <c r="AF42" s="72"/>
      <c r="AG42" s="31"/>
      <c r="AH42" s="72"/>
    </row>
    <row r="43" spans="2:51">
      <c r="L43" s="14">
        <f t="shared" si="19"/>
        <v>41</v>
      </c>
      <c r="M43" s="117"/>
      <c r="N43" s="117"/>
      <c r="O43" s="117"/>
      <c r="P43" s="117"/>
      <c r="Q43" s="117"/>
      <c r="R43" s="117"/>
      <c r="S43" s="117"/>
      <c r="T43" s="117"/>
      <c r="U43" s="117"/>
      <c r="V43" s="117"/>
      <c r="W43" s="117"/>
      <c r="X43" s="117"/>
      <c r="AC43" s="71"/>
      <c r="AD43" s="72"/>
      <c r="AE43" s="31"/>
      <c r="AF43" s="72"/>
      <c r="AG43" s="31"/>
      <c r="AH43" s="72"/>
    </row>
    <row r="44" spans="2:51">
      <c r="L44" s="14">
        <f t="shared" si="19"/>
        <v>42</v>
      </c>
      <c r="M44" s="117"/>
      <c r="N44" s="117"/>
      <c r="O44" s="117"/>
      <c r="P44" s="117"/>
      <c r="Q44" s="117"/>
      <c r="R44" s="117"/>
      <c r="S44" s="117"/>
      <c r="T44" s="117"/>
      <c r="U44" s="117"/>
      <c r="V44" s="117"/>
      <c r="W44" s="117"/>
      <c r="X44" s="117"/>
    </row>
    <row r="45" spans="2:51">
      <c r="L45" s="14">
        <f t="shared" si="19"/>
        <v>43</v>
      </c>
      <c r="M45" s="117"/>
      <c r="N45" s="117"/>
      <c r="O45" s="117"/>
      <c r="P45" s="117"/>
      <c r="Q45" s="117"/>
      <c r="R45" s="117"/>
      <c r="S45" s="117"/>
      <c r="T45" s="117"/>
      <c r="U45" s="117"/>
      <c r="V45" s="117"/>
      <c r="W45" s="117"/>
      <c r="X45" s="117"/>
    </row>
    <row r="46" spans="2:51">
      <c r="L46" s="14">
        <f t="shared" si="19"/>
        <v>44</v>
      </c>
      <c r="M46" s="117"/>
      <c r="N46" s="117"/>
      <c r="O46" s="117"/>
      <c r="P46" s="117"/>
      <c r="Q46" s="117"/>
      <c r="R46" s="117"/>
      <c r="S46" s="117"/>
      <c r="T46" s="117"/>
      <c r="U46" s="117"/>
      <c r="V46" s="117"/>
      <c r="W46" s="117"/>
      <c r="X46" s="117"/>
    </row>
    <row r="47" spans="2:51">
      <c r="L47" s="14">
        <f t="shared" si="19"/>
        <v>45</v>
      </c>
      <c r="M47" s="117"/>
      <c r="N47" s="117"/>
      <c r="O47" s="117"/>
      <c r="P47" s="117"/>
      <c r="Q47" s="117"/>
      <c r="R47" s="117"/>
      <c r="S47" s="117"/>
      <c r="T47" s="117"/>
      <c r="U47" s="117"/>
      <c r="V47" s="117"/>
      <c r="W47" s="117"/>
      <c r="X47" s="117"/>
    </row>
    <row r="48" spans="2:51">
      <c r="L48" s="14">
        <f t="shared" si="19"/>
        <v>46</v>
      </c>
      <c r="M48" s="117"/>
      <c r="N48" s="117"/>
      <c r="O48" s="117"/>
      <c r="P48" s="117"/>
      <c r="Q48" s="117"/>
      <c r="R48" s="117"/>
      <c r="S48" s="117"/>
      <c r="T48" s="117"/>
      <c r="U48" s="117"/>
      <c r="V48" s="117"/>
      <c r="W48" s="117"/>
      <c r="X48" s="117"/>
    </row>
    <row r="49" spans="12:24">
      <c r="L49" s="14">
        <f t="shared" si="19"/>
        <v>47</v>
      </c>
      <c r="M49" s="117"/>
      <c r="N49" s="117"/>
      <c r="O49" s="117"/>
      <c r="P49" s="117"/>
      <c r="Q49" s="117"/>
      <c r="R49" s="117"/>
      <c r="S49" s="117"/>
      <c r="T49" s="117"/>
      <c r="U49" s="117"/>
      <c r="V49" s="117"/>
      <c r="W49" s="117"/>
      <c r="X49" s="117"/>
    </row>
    <row r="50" spans="12:24">
      <c r="L50" s="14">
        <f t="shared" si="19"/>
        <v>48</v>
      </c>
      <c r="M50" s="117"/>
      <c r="N50" s="117"/>
      <c r="O50" s="117"/>
      <c r="P50" s="117"/>
      <c r="Q50" s="117"/>
      <c r="R50" s="117"/>
      <c r="S50" s="117"/>
      <c r="T50" s="117"/>
      <c r="U50" s="117"/>
      <c r="V50" s="117"/>
      <c r="W50" s="117"/>
      <c r="X50" s="117"/>
    </row>
    <row r="51" spans="12:24">
      <c r="L51" s="14">
        <f t="shared" si="19"/>
        <v>49</v>
      </c>
      <c r="M51" s="117"/>
      <c r="N51" s="117"/>
      <c r="O51" s="117"/>
      <c r="P51" s="117"/>
      <c r="Q51" s="117"/>
      <c r="R51" s="117"/>
      <c r="S51" s="117"/>
      <c r="T51" s="117"/>
      <c r="U51" s="117"/>
      <c r="V51" s="117"/>
      <c r="W51" s="117"/>
      <c r="X51" s="117"/>
    </row>
    <row r="52" spans="12:24">
      <c r="L52" s="14">
        <f t="shared" si="19"/>
        <v>50</v>
      </c>
      <c r="M52" s="117"/>
      <c r="N52" s="117"/>
      <c r="O52" s="117"/>
      <c r="P52" s="117"/>
      <c r="Q52" s="117"/>
      <c r="R52" s="117"/>
      <c r="S52" s="117"/>
      <c r="T52" s="117"/>
      <c r="U52" s="117"/>
      <c r="V52" s="117"/>
      <c r="W52" s="117"/>
      <c r="X52" s="117"/>
    </row>
    <row r="53" spans="12:24">
      <c r="L53" s="14">
        <f t="shared" si="19"/>
        <v>51</v>
      </c>
      <c r="M53" s="117"/>
      <c r="N53" s="117"/>
      <c r="O53" s="117"/>
      <c r="P53" s="117"/>
      <c r="Q53" s="117"/>
      <c r="R53" s="117"/>
      <c r="S53" s="117"/>
      <c r="T53" s="117"/>
      <c r="U53" s="117"/>
      <c r="V53" s="117"/>
      <c r="W53" s="117"/>
      <c r="X53" s="117"/>
    </row>
    <row r="54" spans="12:24">
      <c r="L54" s="14">
        <f t="shared" si="19"/>
        <v>52</v>
      </c>
      <c r="M54" s="117"/>
      <c r="N54" s="117"/>
      <c r="O54" s="117"/>
      <c r="P54" s="117"/>
      <c r="Q54" s="117"/>
      <c r="R54" s="117"/>
      <c r="S54" s="117"/>
      <c r="T54" s="117"/>
      <c r="U54" s="117"/>
      <c r="V54" s="117"/>
      <c r="W54" s="117"/>
      <c r="X54" s="117"/>
    </row>
    <row r="55" spans="12:24">
      <c r="L55" s="14">
        <f t="shared" si="19"/>
        <v>53</v>
      </c>
      <c r="M55" s="117"/>
      <c r="N55" s="117"/>
      <c r="O55" s="117"/>
      <c r="P55" s="117"/>
      <c r="Q55" s="117"/>
      <c r="R55" s="117"/>
      <c r="S55" s="117"/>
      <c r="T55" s="117"/>
      <c r="U55" s="117"/>
      <c r="V55" s="117"/>
      <c r="W55" s="117"/>
      <c r="X55" s="117"/>
    </row>
    <row r="56" spans="12:24">
      <c r="L56" s="14">
        <f t="shared" si="19"/>
        <v>54</v>
      </c>
      <c r="M56" s="117"/>
      <c r="N56" s="117"/>
      <c r="O56" s="117"/>
      <c r="P56" s="117"/>
      <c r="Q56" s="117"/>
      <c r="R56" s="117"/>
      <c r="S56" s="117"/>
      <c r="T56" s="117"/>
      <c r="U56" s="117"/>
      <c r="V56" s="117"/>
      <c r="W56" s="117"/>
      <c r="X56" s="117"/>
    </row>
    <row r="57" spans="12:24">
      <c r="L57" s="14">
        <f t="shared" si="19"/>
        <v>55</v>
      </c>
      <c r="M57" s="117"/>
      <c r="N57" s="117"/>
      <c r="O57" s="117"/>
      <c r="P57" s="117"/>
      <c r="Q57" s="117"/>
      <c r="R57" s="117"/>
      <c r="S57" s="117"/>
      <c r="T57" s="117"/>
      <c r="U57" s="117"/>
      <c r="V57" s="117"/>
      <c r="W57" s="117"/>
      <c r="X57" s="117"/>
    </row>
    <row r="58" spans="12:24">
      <c r="L58" s="14">
        <f t="shared" si="19"/>
        <v>56</v>
      </c>
      <c r="M58" s="117"/>
      <c r="N58" s="117"/>
      <c r="O58" s="117"/>
      <c r="P58" s="117"/>
      <c r="Q58" s="117"/>
      <c r="R58" s="117"/>
      <c r="S58" s="117"/>
      <c r="T58" s="117"/>
      <c r="U58" s="117"/>
      <c r="V58" s="117"/>
      <c r="W58" s="117"/>
      <c r="X58" s="117"/>
    </row>
    <row r="59" spans="12:24">
      <c r="L59" s="14">
        <f t="shared" si="19"/>
        <v>57</v>
      </c>
      <c r="M59" s="117"/>
      <c r="N59" s="117"/>
      <c r="O59" s="117"/>
      <c r="P59" s="117"/>
      <c r="Q59" s="117"/>
      <c r="R59" s="117"/>
      <c r="S59" s="117"/>
      <c r="T59" s="117"/>
      <c r="U59" s="117"/>
      <c r="V59" s="117"/>
      <c r="W59" s="117"/>
      <c r="X59" s="117"/>
    </row>
    <row r="60" spans="12:24">
      <c r="L60" s="14">
        <f t="shared" si="19"/>
        <v>58</v>
      </c>
      <c r="M60" s="117"/>
      <c r="N60" s="117"/>
      <c r="O60" s="117"/>
      <c r="P60" s="117"/>
      <c r="Q60" s="117"/>
      <c r="R60" s="117"/>
      <c r="S60" s="117"/>
      <c r="T60" s="117"/>
      <c r="U60" s="117"/>
      <c r="V60" s="117"/>
      <c r="W60" s="117"/>
      <c r="X60" s="117"/>
    </row>
    <row r="61" spans="12:24">
      <c r="L61" s="14">
        <f>L60+1</f>
        <v>59</v>
      </c>
      <c r="M61" s="117"/>
      <c r="N61" s="117"/>
      <c r="O61" s="117"/>
      <c r="P61" s="117"/>
      <c r="Q61" s="117"/>
      <c r="R61" s="117"/>
      <c r="S61" s="117"/>
      <c r="T61" s="117"/>
      <c r="U61" s="117"/>
      <c r="V61" s="117"/>
      <c r="W61" s="117"/>
      <c r="X61" s="117"/>
    </row>
    <row r="62" spans="12:24">
      <c r="L62" s="14">
        <f t="shared" si="19"/>
        <v>60</v>
      </c>
      <c r="M62" s="117"/>
      <c r="N62" s="117"/>
      <c r="O62" s="117"/>
      <c r="P62" s="117"/>
      <c r="Q62" s="117"/>
      <c r="R62" s="117"/>
      <c r="S62" s="117"/>
      <c r="T62" s="117"/>
      <c r="U62" s="117"/>
      <c r="V62" s="117"/>
      <c r="W62" s="117"/>
      <c r="X62" s="117"/>
    </row>
    <row r="63" spans="12:24">
      <c r="L63" s="14">
        <f t="shared" si="19"/>
        <v>61</v>
      </c>
      <c r="M63" s="117"/>
      <c r="N63" s="117"/>
      <c r="O63" s="117"/>
      <c r="P63" s="117"/>
      <c r="Q63" s="117"/>
      <c r="R63" s="117"/>
      <c r="S63" s="117"/>
      <c r="T63" s="117"/>
      <c r="U63" s="117"/>
      <c r="V63" s="117"/>
      <c r="W63" s="117"/>
      <c r="X63" s="117"/>
    </row>
    <row r="64" spans="12:24">
      <c r="L64" s="14">
        <f t="shared" si="19"/>
        <v>62</v>
      </c>
      <c r="M64" s="117"/>
      <c r="N64" s="117"/>
      <c r="O64" s="117"/>
      <c r="P64" s="117"/>
      <c r="Q64" s="117"/>
      <c r="R64" s="117"/>
      <c r="S64" s="117"/>
      <c r="T64" s="117"/>
      <c r="U64" s="117"/>
      <c r="V64" s="117"/>
      <c r="W64" s="117"/>
      <c r="X64" s="117"/>
    </row>
    <row r="65" spans="12:24">
      <c r="L65" s="14">
        <f t="shared" si="19"/>
        <v>63</v>
      </c>
      <c r="M65" s="117"/>
      <c r="N65" s="117"/>
      <c r="O65" s="117"/>
      <c r="P65" s="117"/>
      <c r="Q65" s="117"/>
      <c r="R65" s="117"/>
      <c r="S65" s="117"/>
      <c r="T65" s="117"/>
      <c r="U65" s="117"/>
      <c r="V65" s="117"/>
      <c r="W65" s="117"/>
      <c r="X65" s="117"/>
    </row>
    <row r="66" spans="12:24">
      <c r="L66" s="14">
        <f t="shared" si="19"/>
        <v>64</v>
      </c>
      <c r="M66" s="117"/>
      <c r="N66" s="117"/>
      <c r="O66" s="117"/>
      <c r="P66" s="117"/>
      <c r="Q66" s="117"/>
      <c r="R66" s="117"/>
      <c r="S66" s="117"/>
      <c r="T66" s="117"/>
      <c r="U66" s="117"/>
      <c r="V66" s="117"/>
      <c r="W66" s="117"/>
      <c r="X66" s="117"/>
    </row>
    <row r="67" spans="12:24">
      <c r="L67" s="14">
        <f t="shared" si="19"/>
        <v>65</v>
      </c>
      <c r="M67" s="117"/>
      <c r="N67" s="117"/>
      <c r="O67" s="117"/>
      <c r="P67" s="117"/>
      <c r="Q67" s="117"/>
      <c r="R67" s="117"/>
      <c r="S67" s="117"/>
      <c r="T67" s="117"/>
      <c r="U67" s="117"/>
      <c r="V67" s="117"/>
      <c r="W67" s="117"/>
      <c r="X67" s="117"/>
    </row>
    <row r="68" spans="12:24">
      <c r="L68" s="14">
        <f t="shared" si="19"/>
        <v>66</v>
      </c>
      <c r="M68" s="117"/>
      <c r="N68" s="117"/>
      <c r="O68" s="117"/>
      <c r="P68" s="117"/>
      <c r="Q68" s="117"/>
      <c r="R68" s="117"/>
      <c r="S68" s="117"/>
      <c r="T68" s="117"/>
      <c r="U68" s="117"/>
      <c r="V68" s="117"/>
      <c r="W68" s="117"/>
      <c r="X68" s="117"/>
    </row>
    <row r="69" spans="12:24">
      <c r="L69" s="14">
        <f t="shared" si="19"/>
        <v>67</v>
      </c>
      <c r="M69" s="117"/>
      <c r="N69" s="117"/>
      <c r="O69" s="117"/>
      <c r="P69" s="117"/>
      <c r="Q69" s="117"/>
      <c r="R69" s="117"/>
      <c r="S69" s="117"/>
      <c r="T69" s="117"/>
      <c r="U69" s="117"/>
      <c r="V69" s="117"/>
      <c r="W69" s="117"/>
      <c r="X69" s="117"/>
    </row>
    <row r="70" spans="12:24">
      <c r="L70" s="14">
        <f t="shared" si="19"/>
        <v>68</v>
      </c>
      <c r="M70" s="117"/>
      <c r="N70" s="117"/>
      <c r="O70" s="117"/>
      <c r="P70" s="117"/>
      <c r="Q70" s="117"/>
      <c r="R70" s="117"/>
      <c r="S70" s="117"/>
      <c r="T70" s="117"/>
      <c r="U70" s="117"/>
      <c r="V70" s="117"/>
      <c r="W70" s="117"/>
      <c r="X70" s="117"/>
    </row>
    <row r="71" spans="12:24">
      <c r="L71" s="14">
        <f t="shared" ref="L71:L101" si="35">L70+1</f>
        <v>69</v>
      </c>
      <c r="M71" s="117"/>
      <c r="N71" s="117"/>
      <c r="O71" s="117"/>
      <c r="P71" s="117"/>
      <c r="Q71" s="117"/>
      <c r="R71" s="117"/>
      <c r="S71" s="117"/>
      <c r="T71" s="117"/>
      <c r="U71" s="117"/>
      <c r="V71" s="117"/>
      <c r="W71" s="117"/>
      <c r="X71" s="117"/>
    </row>
    <row r="72" spans="12:24">
      <c r="L72" s="14">
        <f t="shared" si="35"/>
        <v>70</v>
      </c>
      <c r="M72" s="117"/>
      <c r="N72" s="117"/>
      <c r="O72" s="117"/>
      <c r="P72" s="117"/>
      <c r="Q72" s="117"/>
      <c r="R72" s="117"/>
      <c r="S72" s="117"/>
      <c r="T72" s="117"/>
      <c r="U72" s="117"/>
      <c r="V72" s="117"/>
      <c r="W72" s="117"/>
      <c r="X72" s="117"/>
    </row>
    <row r="73" spans="12:24">
      <c r="L73" s="14">
        <f t="shared" si="35"/>
        <v>71</v>
      </c>
      <c r="M73" s="117"/>
      <c r="N73" s="117"/>
      <c r="O73" s="117"/>
      <c r="P73" s="117"/>
      <c r="Q73" s="117"/>
      <c r="R73" s="117"/>
      <c r="S73" s="117"/>
      <c r="T73" s="117"/>
      <c r="U73" s="117"/>
      <c r="V73" s="117"/>
      <c r="W73" s="117"/>
      <c r="X73" s="117"/>
    </row>
    <row r="74" spans="12:24">
      <c r="L74" s="14">
        <f t="shared" si="35"/>
        <v>72</v>
      </c>
      <c r="M74" s="117"/>
      <c r="N74" s="117"/>
      <c r="O74" s="117"/>
      <c r="P74" s="117"/>
      <c r="Q74" s="117"/>
      <c r="R74" s="117"/>
      <c r="S74" s="117"/>
      <c r="T74" s="117"/>
      <c r="U74" s="117"/>
      <c r="V74" s="117"/>
      <c r="W74" s="117"/>
      <c r="X74" s="117"/>
    </row>
    <row r="75" spans="12:24">
      <c r="L75" s="14">
        <f t="shared" si="35"/>
        <v>73</v>
      </c>
      <c r="M75" s="117"/>
      <c r="N75" s="117"/>
      <c r="O75" s="117"/>
      <c r="P75" s="117"/>
      <c r="Q75" s="117"/>
      <c r="R75" s="117"/>
      <c r="S75" s="117"/>
      <c r="T75" s="117"/>
      <c r="U75" s="117"/>
      <c r="V75" s="117"/>
      <c r="W75" s="117"/>
      <c r="X75" s="117"/>
    </row>
    <row r="76" spans="12:24">
      <c r="L76" s="14">
        <f t="shared" si="35"/>
        <v>74</v>
      </c>
      <c r="M76" s="117"/>
      <c r="N76" s="117"/>
      <c r="O76" s="117"/>
      <c r="P76" s="117"/>
      <c r="Q76" s="117"/>
      <c r="R76" s="117"/>
      <c r="S76" s="117"/>
      <c r="T76" s="117"/>
      <c r="U76" s="117"/>
      <c r="V76" s="117"/>
      <c r="W76" s="117"/>
      <c r="X76" s="117"/>
    </row>
    <row r="77" spans="12:24">
      <c r="L77" s="14">
        <f t="shared" si="35"/>
        <v>75</v>
      </c>
      <c r="M77" s="117"/>
      <c r="N77" s="117"/>
      <c r="O77" s="117"/>
      <c r="P77" s="117"/>
      <c r="Q77" s="117"/>
      <c r="R77" s="117"/>
      <c r="S77" s="117"/>
      <c r="T77" s="117"/>
      <c r="U77" s="117"/>
      <c r="V77" s="117"/>
      <c r="W77" s="117"/>
      <c r="X77" s="117"/>
    </row>
    <row r="78" spans="12:24">
      <c r="L78" s="14">
        <f t="shared" si="35"/>
        <v>76</v>
      </c>
      <c r="M78" s="117"/>
      <c r="N78" s="117"/>
      <c r="O78" s="117"/>
      <c r="P78" s="117"/>
      <c r="Q78" s="117"/>
      <c r="R78" s="117"/>
      <c r="S78" s="117"/>
      <c r="T78" s="117"/>
      <c r="U78" s="117"/>
      <c r="V78" s="117"/>
      <c r="W78" s="117"/>
      <c r="X78" s="117"/>
    </row>
    <row r="79" spans="12:24">
      <c r="L79" s="14">
        <f t="shared" si="35"/>
        <v>77</v>
      </c>
      <c r="M79" s="117"/>
      <c r="N79" s="117"/>
      <c r="O79" s="117"/>
      <c r="P79" s="117"/>
      <c r="Q79" s="117"/>
      <c r="R79" s="117"/>
      <c r="S79" s="117"/>
      <c r="T79" s="117"/>
      <c r="U79" s="117"/>
      <c r="V79" s="117"/>
      <c r="W79" s="117"/>
      <c r="X79" s="117"/>
    </row>
    <row r="80" spans="12:24">
      <c r="L80" s="14">
        <f t="shared" si="35"/>
        <v>78</v>
      </c>
      <c r="M80" s="117"/>
      <c r="N80" s="117"/>
      <c r="O80" s="117"/>
      <c r="P80" s="117"/>
      <c r="Q80" s="117"/>
      <c r="R80" s="117"/>
      <c r="S80" s="117"/>
      <c r="T80" s="117"/>
      <c r="U80" s="117"/>
      <c r="V80" s="117"/>
      <c r="W80" s="117"/>
      <c r="X80" s="117"/>
    </row>
    <row r="81" spans="12:24">
      <c r="L81" s="14">
        <f t="shared" si="35"/>
        <v>79</v>
      </c>
      <c r="M81" s="117"/>
      <c r="N81" s="117"/>
      <c r="O81" s="117"/>
      <c r="P81" s="117"/>
      <c r="Q81" s="117"/>
      <c r="R81" s="117"/>
      <c r="S81" s="117"/>
      <c r="T81" s="117"/>
      <c r="U81" s="117"/>
      <c r="V81" s="117"/>
      <c r="W81" s="117"/>
      <c r="X81" s="117"/>
    </row>
    <row r="82" spans="12:24">
      <c r="L82" s="14">
        <f t="shared" si="35"/>
        <v>80</v>
      </c>
      <c r="M82" s="117"/>
      <c r="N82" s="117"/>
      <c r="O82" s="117"/>
      <c r="P82" s="117"/>
      <c r="Q82" s="117"/>
      <c r="R82" s="117"/>
      <c r="S82" s="117"/>
      <c r="T82" s="117"/>
      <c r="U82" s="117"/>
      <c r="V82" s="117"/>
      <c r="W82" s="117"/>
      <c r="X82" s="117"/>
    </row>
    <row r="83" spans="12:24">
      <c r="L83" s="14">
        <f t="shared" si="35"/>
        <v>81</v>
      </c>
      <c r="M83" s="117"/>
      <c r="N83" s="117"/>
      <c r="O83" s="117"/>
      <c r="P83" s="117"/>
      <c r="Q83" s="117"/>
      <c r="R83" s="117"/>
      <c r="S83" s="117"/>
      <c r="T83" s="117"/>
      <c r="U83" s="117"/>
      <c r="V83" s="117"/>
      <c r="W83" s="117"/>
      <c r="X83" s="117"/>
    </row>
    <row r="84" spans="12:24">
      <c r="L84" s="14">
        <f t="shared" si="35"/>
        <v>82</v>
      </c>
      <c r="M84" s="117"/>
      <c r="N84" s="117"/>
      <c r="O84" s="117"/>
      <c r="P84" s="117"/>
      <c r="Q84" s="117"/>
      <c r="R84" s="117"/>
      <c r="S84" s="117"/>
      <c r="T84" s="117"/>
      <c r="U84" s="117"/>
      <c r="V84" s="117"/>
      <c r="W84" s="117"/>
      <c r="X84" s="117"/>
    </row>
    <row r="85" spans="12:24">
      <c r="L85" s="14">
        <f t="shared" si="35"/>
        <v>83</v>
      </c>
      <c r="M85" s="117"/>
      <c r="N85" s="117"/>
      <c r="O85" s="117"/>
      <c r="P85" s="117"/>
      <c r="Q85" s="117"/>
      <c r="R85" s="117"/>
      <c r="S85" s="117"/>
      <c r="T85" s="117"/>
      <c r="U85" s="117"/>
      <c r="V85" s="117"/>
      <c r="W85" s="117"/>
      <c r="X85" s="117"/>
    </row>
    <row r="86" spans="12:24">
      <c r="L86" s="14">
        <f t="shared" si="35"/>
        <v>84</v>
      </c>
      <c r="M86" s="117"/>
      <c r="N86" s="117"/>
      <c r="O86" s="117"/>
      <c r="P86" s="117"/>
      <c r="Q86" s="117"/>
      <c r="R86" s="117"/>
      <c r="S86" s="117"/>
      <c r="T86" s="117"/>
      <c r="U86" s="117"/>
      <c r="V86" s="117"/>
      <c r="W86" s="117"/>
      <c r="X86" s="117"/>
    </row>
    <row r="87" spans="12:24">
      <c r="L87" s="14">
        <f t="shared" si="35"/>
        <v>85</v>
      </c>
      <c r="M87" s="117"/>
      <c r="N87" s="117"/>
      <c r="O87" s="117"/>
      <c r="P87" s="117"/>
      <c r="Q87" s="117"/>
      <c r="R87" s="117"/>
      <c r="S87" s="117"/>
      <c r="T87" s="117"/>
      <c r="U87" s="117"/>
      <c r="V87" s="117"/>
      <c r="W87" s="117"/>
      <c r="X87" s="117"/>
    </row>
    <row r="88" spans="12:24">
      <c r="L88" s="14">
        <f t="shared" si="35"/>
        <v>86</v>
      </c>
      <c r="M88" s="117"/>
      <c r="N88" s="117"/>
      <c r="O88" s="117"/>
      <c r="P88" s="117"/>
      <c r="Q88" s="117"/>
      <c r="R88" s="117"/>
      <c r="S88" s="117"/>
      <c r="T88" s="117"/>
      <c r="U88" s="117"/>
      <c r="V88" s="117"/>
      <c r="W88" s="117"/>
      <c r="X88" s="117"/>
    </row>
    <row r="89" spans="12:24">
      <c r="L89" s="14">
        <f t="shared" si="35"/>
        <v>87</v>
      </c>
      <c r="M89" s="117"/>
      <c r="N89" s="117"/>
      <c r="O89" s="117"/>
      <c r="P89" s="117"/>
      <c r="Q89" s="117"/>
      <c r="R89" s="117"/>
      <c r="S89" s="117"/>
      <c r="T89" s="117"/>
      <c r="U89" s="117"/>
      <c r="V89" s="117"/>
      <c r="W89" s="117"/>
      <c r="X89" s="117"/>
    </row>
    <row r="90" spans="12:24">
      <c r="L90" s="14">
        <f t="shared" si="35"/>
        <v>88</v>
      </c>
      <c r="M90" s="117"/>
      <c r="N90" s="117"/>
      <c r="O90" s="117"/>
      <c r="P90" s="117"/>
      <c r="Q90" s="117"/>
      <c r="R90" s="117"/>
      <c r="S90" s="117"/>
      <c r="T90" s="117"/>
      <c r="U90" s="117"/>
      <c r="V90" s="117"/>
      <c r="W90" s="117"/>
      <c r="X90" s="117"/>
    </row>
    <row r="91" spans="12:24">
      <c r="L91" s="14">
        <f t="shared" si="35"/>
        <v>89</v>
      </c>
      <c r="M91" s="117"/>
      <c r="N91" s="117"/>
      <c r="O91" s="117"/>
      <c r="P91" s="117"/>
      <c r="Q91" s="117"/>
      <c r="R91" s="117"/>
      <c r="S91" s="117"/>
      <c r="T91" s="117"/>
      <c r="U91" s="117"/>
      <c r="V91" s="117"/>
      <c r="W91" s="117"/>
      <c r="X91" s="117"/>
    </row>
    <row r="92" spans="12:24">
      <c r="L92" s="14">
        <f t="shared" si="35"/>
        <v>90</v>
      </c>
      <c r="M92" s="117"/>
      <c r="N92" s="117"/>
      <c r="O92" s="117"/>
      <c r="P92" s="117"/>
      <c r="Q92" s="117"/>
      <c r="R92" s="117"/>
      <c r="S92" s="117"/>
      <c r="T92" s="117"/>
      <c r="U92" s="117"/>
      <c r="V92" s="117"/>
      <c r="W92" s="117"/>
      <c r="X92" s="117"/>
    </row>
    <row r="93" spans="12:24">
      <c r="L93" s="14">
        <f t="shared" si="35"/>
        <v>91</v>
      </c>
      <c r="M93" s="117"/>
      <c r="N93" s="117"/>
      <c r="O93" s="117"/>
      <c r="P93" s="117"/>
      <c r="Q93" s="117"/>
      <c r="R93" s="117"/>
      <c r="S93" s="117"/>
      <c r="T93" s="117"/>
      <c r="U93" s="117"/>
      <c r="V93" s="117"/>
      <c r="W93" s="117"/>
      <c r="X93" s="117"/>
    </row>
    <row r="94" spans="12:24">
      <c r="L94" s="14">
        <f t="shared" si="35"/>
        <v>92</v>
      </c>
      <c r="M94" s="117"/>
      <c r="N94" s="117"/>
      <c r="O94" s="117"/>
      <c r="P94" s="117"/>
      <c r="Q94" s="117"/>
      <c r="R94" s="117"/>
      <c r="S94" s="117"/>
      <c r="T94" s="117"/>
      <c r="U94" s="117"/>
      <c r="V94" s="117"/>
      <c r="W94" s="117"/>
      <c r="X94" s="117"/>
    </row>
    <row r="95" spans="12:24">
      <c r="L95" s="14">
        <f t="shared" si="35"/>
        <v>93</v>
      </c>
      <c r="M95" s="117"/>
      <c r="N95" s="117"/>
      <c r="O95" s="117"/>
      <c r="P95" s="117"/>
      <c r="Q95" s="117"/>
      <c r="R95" s="117"/>
      <c r="S95" s="117"/>
      <c r="T95" s="117"/>
      <c r="U95" s="117"/>
      <c r="V95" s="117"/>
      <c r="W95" s="117"/>
      <c r="X95" s="117"/>
    </row>
    <row r="96" spans="12:24">
      <c r="L96" s="14">
        <f t="shared" si="35"/>
        <v>94</v>
      </c>
      <c r="M96" s="117"/>
      <c r="N96" s="117"/>
      <c r="O96" s="117"/>
      <c r="P96" s="117"/>
      <c r="Q96" s="117"/>
      <c r="R96" s="117"/>
      <c r="S96" s="117"/>
      <c r="T96" s="117"/>
      <c r="U96" s="117"/>
      <c r="V96" s="117"/>
      <c r="W96" s="117"/>
      <c r="X96" s="117"/>
    </row>
    <row r="97" spans="12:24">
      <c r="L97" s="14">
        <f t="shared" si="35"/>
        <v>95</v>
      </c>
      <c r="M97" s="117"/>
      <c r="N97" s="117"/>
      <c r="O97" s="117"/>
      <c r="P97" s="117"/>
      <c r="Q97" s="117"/>
      <c r="R97" s="117"/>
      <c r="S97" s="117"/>
      <c r="T97" s="117"/>
      <c r="U97" s="117"/>
      <c r="V97" s="117"/>
      <c r="W97" s="117"/>
      <c r="X97" s="117"/>
    </row>
    <row r="98" spans="12:24">
      <c r="L98" s="14">
        <f t="shared" si="35"/>
        <v>96</v>
      </c>
      <c r="M98" s="117"/>
      <c r="N98" s="117"/>
      <c r="O98" s="117"/>
      <c r="P98" s="117"/>
      <c r="Q98" s="117"/>
      <c r="R98" s="117"/>
      <c r="S98" s="117"/>
      <c r="T98" s="117"/>
      <c r="U98" s="117"/>
      <c r="V98" s="117"/>
      <c r="W98" s="117"/>
      <c r="X98" s="117"/>
    </row>
    <row r="99" spans="12:24">
      <c r="L99" s="14">
        <f t="shared" si="35"/>
        <v>97</v>
      </c>
      <c r="M99" s="117"/>
      <c r="N99" s="117"/>
      <c r="O99" s="117"/>
      <c r="P99" s="117"/>
      <c r="Q99" s="117"/>
      <c r="R99" s="117"/>
      <c r="S99" s="117"/>
      <c r="T99" s="117"/>
      <c r="U99" s="117"/>
      <c r="V99" s="117"/>
      <c r="W99" s="117"/>
      <c r="X99" s="117"/>
    </row>
    <row r="100" spans="12:24">
      <c r="L100" s="14">
        <f t="shared" si="35"/>
        <v>98</v>
      </c>
      <c r="M100" s="117"/>
      <c r="N100" s="117"/>
      <c r="O100" s="117"/>
      <c r="P100" s="117"/>
      <c r="Q100" s="117"/>
      <c r="R100" s="117"/>
      <c r="S100" s="117"/>
      <c r="T100" s="117"/>
      <c r="U100" s="117"/>
      <c r="V100" s="117"/>
      <c r="W100" s="117"/>
      <c r="X100" s="117"/>
    </row>
    <row r="101" spans="12:24">
      <c r="L101" s="14">
        <f t="shared" si="35"/>
        <v>99</v>
      </c>
      <c r="M101" s="117"/>
      <c r="N101" s="117"/>
      <c r="O101" s="117"/>
      <c r="P101" s="117"/>
      <c r="Q101" s="117"/>
      <c r="R101" s="117"/>
      <c r="S101" s="117"/>
      <c r="T101" s="117"/>
      <c r="U101" s="117"/>
      <c r="V101" s="117"/>
      <c r="W101" s="117"/>
      <c r="X101" s="117"/>
    </row>
    <row r="102" spans="12:24">
      <c r="L102" s="14"/>
      <c r="M102" s="117"/>
      <c r="N102" s="117"/>
      <c r="O102" s="117"/>
      <c r="P102" s="117"/>
      <c r="Q102" s="117"/>
      <c r="R102" s="117"/>
      <c r="S102" s="117"/>
      <c r="T102" s="117"/>
      <c r="U102" s="117"/>
      <c r="V102" s="117"/>
      <c r="W102" s="117"/>
      <c r="X102" s="117"/>
    </row>
    <row r="103" spans="12:24">
      <c r="L103" s="14"/>
      <c r="M103" s="117"/>
      <c r="N103" s="117"/>
      <c r="O103" s="117"/>
      <c r="P103" s="117"/>
      <c r="Q103" s="117"/>
      <c r="R103" s="117"/>
      <c r="S103" s="117"/>
      <c r="T103" s="117"/>
      <c r="U103" s="117"/>
      <c r="V103" s="117"/>
      <c r="W103" s="117"/>
      <c r="X103" s="117"/>
    </row>
  </sheetData>
  <sheetProtection algorithmName="SHA-512" hashValue="Vj3pnYUjMBUV9UgAlE94hQmfdpDyUXQ1o1Ep5O6dHiBn198DCpxGnXEs6Px7ns08OZ26Esoiove/HFb2uanH6Q==" saltValue="cMjLu3cPlxGHgfGZoWvYPA==" spinCount="100000" sheet="1" objects="1" scenarios="1"/>
  <mergeCells count="54">
    <mergeCell ref="AC1:AJ1"/>
    <mergeCell ref="AI3:AJ3"/>
    <mergeCell ref="BD3:BE3"/>
    <mergeCell ref="BF3:BG3"/>
    <mergeCell ref="BD1:BE1"/>
    <mergeCell ref="BF1:BG1"/>
    <mergeCell ref="AI2:AJ2"/>
    <mergeCell ref="BD2:BE2"/>
    <mergeCell ref="BF2:BG2"/>
    <mergeCell ref="AC2:AD2"/>
    <mergeCell ref="AE2:AF2"/>
    <mergeCell ref="AX2:AY2"/>
    <mergeCell ref="AV1:AW1"/>
    <mergeCell ref="AX1:AY1"/>
    <mergeCell ref="AG2:AH2"/>
    <mergeCell ref="AV2:AW2"/>
    <mergeCell ref="AV32:AW32"/>
    <mergeCell ref="AX32:AY32"/>
    <mergeCell ref="AC3:AD3"/>
    <mergeCell ref="AV33:AW33"/>
    <mergeCell ref="AX33:AY33"/>
    <mergeCell ref="AE3:AF3"/>
    <mergeCell ref="AV21:AW21"/>
    <mergeCell ref="AX21:AY21"/>
    <mergeCell ref="AV31:AW31"/>
    <mergeCell ref="AX31:AY31"/>
    <mergeCell ref="AV19:AW19"/>
    <mergeCell ref="AX19:AY19"/>
    <mergeCell ref="AV20:AW20"/>
    <mergeCell ref="AX20:AY20"/>
    <mergeCell ref="AX3:AY3"/>
    <mergeCell ref="AG3:AH3"/>
    <mergeCell ref="AV3:AW3"/>
    <mergeCell ref="Q1:X1"/>
    <mergeCell ref="AK1:AL3"/>
    <mergeCell ref="B24:J27"/>
    <mergeCell ref="U2:V2"/>
    <mergeCell ref="W2:X2"/>
    <mergeCell ref="M3:N3"/>
    <mergeCell ref="O3:P3"/>
    <mergeCell ref="Q3:R3"/>
    <mergeCell ref="S3:T3"/>
    <mergeCell ref="U3:V3"/>
    <mergeCell ref="W3:X3"/>
    <mergeCell ref="S2:T2"/>
    <mergeCell ref="G21:H21"/>
    <mergeCell ref="M2:N2"/>
    <mergeCell ref="O2:P2"/>
    <mergeCell ref="Q2:R2"/>
    <mergeCell ref="B2:J4"/>
    <mergeCell ref="D18:E18"/>
    <mergeCell ref="G18:H18"/>
    <mergeCell ref="D21:E21"/>
    <mergeCell ref="B10:J16"/>
  </mergeCells>
  <conditionalFormatting sqref="C6:C8">
    <cfRule type="top10" dxfId="7" priority="33" rank="1"/>
  </conditionalFormatting>
  <conditionalFormatting sqref="D6:D8">
    <cfRule type="top10" dxfId="6" priority="32" rank="1"/>
  </conditionalFormatting>
  <conditionalFormatting sqref="E6:E8">
    <cfRule type="top10" dxfId="5" priority="31" rank="1"/>
  </conditionalFormatting>
  <conditionalFormatting sqref="F6:F8">
    <cfRule type="top10" dxfId="4" priority="30" rank="1"/>
  </conditionalFormatting>
  <conditionalFormatting sqref="G6:G8">
    <cfRule type="top10" dxfId="3" priority="29" rank="1"/>
  </conditionalFormatting>
  <conditionalFormatting sqref="H6:H8">
    <cfRule type="top10" dxfId="2" priority="28" rank="1"/>
  </conditionalFormatting>
  <conditionalFormatting sqref="I6:I8">
    <cfRule type="top10" dxfId="1" priority="27" rank="1"/>
  </conditionalFormatting>
  <conditionalFormatting sqref="J6:K8">
    <cfRule type="top10" dxfId="0" priority="26" rank="1"/>
  </conditionalFormatting>
  <dataValidations count="1">
    <dataValidation type="list" allowBlank="1" showInputMessage="1" showErrorMessage="1" sqref="E22 H22 E19 H19" xr:uid="{58AA3AFC-ED80-4C48-BCF5-3D50811299E1}">
      <formula1>INDIRECT(D19)</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C840-470F-43FC-96E5-3F6B4CEF399A}">
  <sheetPr codeName="Sheet15">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2</v>
      </c>
      <c r="AH1" s="13">
        <v>6</v>
      </c>
      <c r="AI1" s="13">
        <v>12</v>
      </c>
      <c r="AJ1" s="13">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4</v>
      </c>
      <c r="AI2" s="13">
        <v>12</v>
      </c>
      <c r="AJ2" s="13">
        <v>12</v>
      </c>
    </row>
    <row r="3" spans="1:36">
      <c r="A3" s="1">
        <v>8.1000000000000003E-2</v>
      </c>
      <c r="E3" s="1">
        <v>8.1000000000000003E-2</v>
      </c>
      <c r="F3" s="1">
        <v>8.1000000000000003E-2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2</v>
      </c>
      <c r="AI3" s="13">
        <v>6</v>
      </c>
      <c r="AJ3" s="13">
        <v>6</v>
      </c>
    </row>
    <row r="4" spans="1:36">
      <c r="A4" s="1">
        <v>8.1000000000000003E-2</v>
      </c>
      <c r="E4" s="1">
        <v>8.1000000000000003E-2</v>
      </c>
      <c r="F4" s="1">
        <v>8.1000000000000003E-2</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 t="shared" ref="X4:X15" si="2">$E3*$H$2/$E$15</f>
        <v>0</v>
      </c>
      <c r="Y4">
        <f>_xlfn.AGGREGATE(14,6,X3:X27+X4:X28,1)</f>
        <v>0</v>
      </c>
      <c r="Z4" s="115" t="e">
        <f t="shared" ref="Z4:Z27" si="3">X4*$Y$9</f>
        <v>#DIV/0!</v>
      </c>
      <c r="AA4" s="115">
        <f>60+AA3</f>
        <v>60</v>
      </c>
      <c r="AB4" s="115">
        <f>$F3*$I$2/$F$27</f>
        <v>0</v>
      </c>
      <c r="AC4">
        <f>_xlfn.AGGREGATE(14,6,AB3:AB27+AB4:AB28,1)</f>
        <v>0</v>
      </c>
      <c r="AD4" s="115" t="e">
        <f t="shared" ref="AD4:AD27" si="4">AB4*$AC$9</f>
        <v>#DIV/0!</v>
      </c>
      <c r="AH4" s="13">
        <v>1</v>
      </c>
      <c r="AI4" s="13">
        <v>4</v>
      </c>
      <c r="AJ4" s="13">
        <v>4</v>
      </c>
    </row>
    <row r="5" spans="1:36">
      <c r="A5" s="2">
        <v>0.46700000000000003</v>
      </c>
      <c r="D5" s="2">
        <v>0.46700000000000003</v>
      </c>
      <c r="E5" s="2">
        <v>0.46700000000000003</v>
      </c>
      <c r="F5" s="2">
        <v>0.46700000000000003</v>
      </c>
      <c r="K5" s="115">
        <f t="shared" ref="K5:K27" si="5">60+K4</f>
        <v>120</v>
      </c>
      <c r="L5" s="115">
        <v>0</v>
      </c>
      <c r="M5" s="115">
        <f t="shared" ref="M5:M27" si="6">60+M4</f>
        <v>120</v>
      </c>
      <c r="N5" s="115">
        <f>$B$8*$C$2/$B$9</f>
        <v>0</v>
      </c>
      <c r="O5" s="115">
        <f t="shared" ref="O5:O27" si="7">60+O4</f>
        <v>120</v>
      </c>
      <c r="P5" s="115">
        <f>$C$8*$D$2/$C$10</f>
        <v>0</v>
      </c>
      <c r="Q5">
        <f>_xlfn.AGGREGATE(14,6,P3:P27+P4:P28+P5:P29,1)</f>
        <v>0</v>
      </c>
      <c r="R5" s="115" t="e">
        <f t="shared" si="0"/>
        <v>#DIV/0!</v>
      </c>
      <c r="S5" s="115">
        <f t="shared" ref="S5:S27" si="8">60+S4</f>
        <v>120</v>
      </c>
      <c r="T5" s="115">
        <f t="shared" ref="T5:T9" si="9">$D6*$G$2/$D$11</f>
        <v>0</v>
      </c>
      <c r="U5">
        <f>_xlfn.AGGREGATE(14,6,T3:T27+T4:T28+T5:T29,1)</f>
        <v>0</v>
      </c>
      <c r="V5" s="115" t="e">
        <f t="shared" si="1"/>
        <v>#DIV/0!</v>
      </c>
      <c r="W5" s="115">
        <f t="shared" ref="W5:W27" si="10">60+W4</f>
        <v>120</v>
      </c>
      <c r="X5" s="115">
        <f t="shared" si="2"/>
        <v>0</v>
      </c>
      <c r="Y5">
        <f>_xlfn.AGGREGATE(14,6,X3:X27+X4:X28+X5:X29,1)</f>
        <v>0</v>
      </c>
      <c r="Z5" s="115" t="e">
        <f t="shared" si="3"/>
        <v>#DIV/0!</v>
      </c>
      <c r="AA5" s="115">
        <f t="shared" ref="AA5:AA27" si="11">60+AA4</f>
        <v>120</v>
      </c>
      <c r="AB5" s="115">
        <f t="shared" ref="AB5:AB27" si="12">$F4*$I$2/$F$27</f>
        <v>0</v>
      </c>
      <c r="AC5">
        <f>_xlfn.AGGREGATE(14,6,AB3:AB27+AB4:AB28+AB5:AB29,1)</f>
        <v>0</v>
      </c>
      <c r="AD5" s="115" t="e">
        <f t="shared" si="4"/>
        <v>#DIV/0!</v>
      </c>
      <c r="AH5" s="13">
        <v>3</v>
      </c>
      <c r="AI5" s="13">
        <v>2</v>
      </c>
      <c r="AJ5" s="13">
        <v>2</v>
      </c>
    </row>
    <row r="6" spans="1:36">
      <c r="A6" s="2">
        <v>0.47699999999999998</v>
      </c>
      <c r="D6" s="2">
        <v>0.47699999999999998</v>
      </c>
      <c r="E6" s="2">
        <v>0.47699999999999998</v>
      </c>
      <c r="F6" s="2">
        <v>0.47699999999999998</v>
      </c>
      <c r="K6" s="115">
        <f t="shared" si="5"/>
        <v>180</v>
      </c>
      <c r="L6" s="115">
        <v>0</v>
      </c>
      <c r="M6" s="115">
        <f t="shared" si="6"/>
        <v>180</v>
      </c>
      <c r="N6" s="115">
        <v>0</v>
      </c>
      <c r="O6" s="115">
        <f t="shared" si="7"/>
        <v>180</v>
      </c>
      <c r="P6" s="115">
        <f>$C$9*$D$2/$C$10</f>
        <v>0</v>
      </c>
      <c r="Q6">
        <f>_xlfn.AGGREGATE(14,6,P3:P27+P4:P28+P5:P29+P6:P30,1)</f>
        <v>0</v>
      </c>
      <c r="R6" s="115" t="e">
        <f t="shared" si="0"/>
        <v>#DIV/0!</v>
      </c>
      <c r="S6" s="115">
        <f t="shared" si="8"/>
        <v>180</v>
      </c>
      <c r="T6" s="115">
        <f t="shared" si="9"/>
        <v>0</v>
      </c>
      <c r="U6">
        <f>_xlfn.AGGREGATE(14,6,T3:T27+T4:T28+T5:T29+T6:T30,1)</f>
        <v>0</v>
      </c>
      <c r="V6" s="115" t="e">
        <f t="shared" si="1"/>
        <v>#DIV/0!</v>
      </c>
      <c r="W6" s="115">
        <f t="shared" si="10"/>
        <v>180</v>
      </c>
      <c r="X6" s="115">
        <f t="shared" si="2"/>
        <v>0</v>
      </c>
      <c r="Y6">
        <f>_xlfn.AGGREGATE(14,6,X3:X27+X4:X28+X5:X29+X6:X30,1)</f>
        <v>0</v>
      </c>
      <c r="Z6" s="115" t="e">
        <f t="shared" si="3"/>
        <v>#DIV/0!</v>
      </c>
      <c r="AA6" s="115">
        <f t="shared" si="11"/>
        <v>180</v>
      </c>
      <c r="AB6" s="115">
        <f t="shared" si="12"/>
        <v>0</v>
      </c>
      <c r="AC6">
        <f>_xlfn.AGGREGATE(14,6,AB3:AB27+AB4:AB28+AB5:AB29+AB6:AB30,1)</f>
        <v>0</v>
      </c>
      <c r="AD6" s="115" t="e">
        <f t="shared" si="4"/>
        <v>#DIV/0!</v>
      </c>
      <c r="AH6" s="13">
        <v>5</v>
      </c>
      <c r="AI6" s="13">
        <v>1</v>
      </c>
      <c r="AJ6" s="13">
        <v>1</v>
      </c>
    </row>
    <row r="7" spans="1:36">
      <c r="A7" s="2">
        <v>2.641</v>
      </c>
      <c r="B7" s="2">
        <v>2.641</v>
      </c>
      <c r="C7" s="2">
        <v>2.641</v>
      </c>
      <c r="D7" s="2">
        <v>2.641</v>
      </c>
      <c r="E7" s="2">
        <v>2.641</v>
      </c>
      <c r="F7" s="2">
        <v>2.641</v>
      </c>
      <c r="K7" s="115">
        <f t="shared" si="5"/>
        <v>240</v>
      </c>
      <c r="L7" s="115">
        <v>0</v>
      </c>
      <c r="M7" s="115">
        <f t="shared" si="6"/>
        <v>240</v>
      </c>
      <c r="N7" s="115">
        <v>0</v>
      </c>
      <c r="O7" s="115">
        <f t="shared" si="7"/>
        <v>240</v>
      </c>
      <c r="P7" s="115">
        <v>0</v>
      </c>
      <c r="Q7">
        <f>_xlfn.AGGREGATE(14,6,P3:P27+P4:P28+P5:P29+P6:P30+P7:P31,1)</f>
        <v>0</v>
      </c>
      <c r="R7" s="115" t="e">
        <f t="shared" si="0"/>
        <v>#DIV/0!</v>
      </c>
      <c r="S7" s="115">
        <f t="shared" si="8"/>
        <v>240</v>
      </c>
      <c r="T7" s="115">
        <f t="shared" si="9"/>
        <v>0</v>
      </c>
      <c r="U7">
        <f>_xlfn.AGGREGATE(14,6,T3:T27+T4:T28+T5:T29+T6:T30+T7:T31,1)</f>
        <v>0</v>
      </c>
      <c r="V7" s="115" t="e">
        <f t="shared" si="1"/>
        <v>#DIV/0!</v>
      </c>
      <c r="W7" s="115">
        <f t="shared" si="10"/>
        <v>240</v>
      </c>
      <c r="X7" s="115">
        <f t="shared" si="2"/>
        <v>0</v>
      </c>
      <c r="Y7">
        <f>_xlfn.AGGREGATE(14,6,X3:X27+X4:X28+X5:X29+X6:X30+X7:X31,1)</f>
        <v>0</v>
      </c>
      <c r="Z7" s="115" t="e">
        <f t="shared" si="3"/>
        <v>#DIV/0!</v>
      </c>
      <c r="AA7" s="115">
        <f t="shared" si="11"/>
        <v>240</v>
      </c>
      <c r="AB7" s="115">
        <f t="shared" si="12"/>
        <v>0</v>
      </c>
      <c r="AC7">
        <f>_xlfn.AGGREGATE(14,6,AB3:AB27+AB4:AB28+AB5:AB29+AB6:AB30+AB7:AB31,1)</f>
        <v>0</v>
      </c>
      <c r="AD7" s="115" t="e">
        <f t="shared" si="4"/>
        <v>#DIV/0!</v>
      </c>
      <c r="AI7" s="13">
        <v>3</v>
      </c>
      <c r="AJ7" s="13">
        <v>3</v>
      </c>
    </row>
    <row r="8" spans="1:36">
      <c r="A8" s="2">
        <v>13.606999999999999</v>
      </c>
      <c r="B8" s="2">
        <v>13.606999999999999</v>
      </c>
      <c r="C8" s="2">
        <v>13.606999999999999</v>
      </c>
      <c r="D8" s="2">
        <v>13.606999999999999</v>
      </c>
      <c r="E8" s="2">
        <v>13.606999999999999</v>
      </c>
      <c r="F8" s="2">
        <v>13.606999999999999</v>
      </c>
      <c r="K8" s="115">
        <f t="shared" si="5"/>
        <v>300</v>
      </c>
      <c r="L8" s="115">
        <v>0</v>
      </c>
      <c r="M8" s="115">
        <f t="shared" si="6"/>
        <v>300</v>
      </c>
      <c r="N8" s="115">
        <v>0</v>
      </c>
      <c r="O8" s="115">
        <f t="shared" si="7"/>
        <v>300</v>
      </c>
      <c r="P8" s="115">
        <v>0</v>
      </c>
      <c r="Q8">
        <f>_xlfn.AGGREGATE(14,6,P3:P27+P4:P28+P5:P29+P6:P30+P7:P31+P8:P32,1)</f>
        <v>0</v>
      </c>
      <c r="R8" s="115" t="e">
        <f t="shared" si="0"/>
        <v>#DIV/0!</v>
      </c>
      <c r="S8" s="115">
        <f t="shared" si="8"/>
        <v>300</v>
      </c>
      <c r="T8" s="115">
        <f t="shared" si="9"/>
        <v>0</v>
      </c>
      <c r="U8">
        <f>_xlfn.AGGREGATE(14,6,T3:T27+T4:T28+T5:T29+T6:T30+T7:T31+T8:T32,1)</f>
        <v>0</v>
      </c>
      <c r="V8" s="115" t="e">
        <f t="shared" si="1"/>
        <v>#DIV/0!</v>
      </c>
      <c r="W8" s="115">
        <f t="shared" si="10"/>
        <v>300</v>
      </c>
      <c r="X8" s="115">
        <f t="shared" si="2"/>
        <v>0</v>
      </c>
      <c r="Y8">
        <f>_xlfn.AGGREGATE(14,6,X3:X27+X4:X28+X5:X29+X6:X30+X7:X31+X8:X32,1)</f>
        <v>0</v>
      </c>
      <c r="Z8" s="115" t="e">
        <f t="shared" si="3"/>
        <v>#DIV/0!</v>
      </c>
      <c r="AA8" s="115">
        <f t="shared" si="11"/>
        <v>300</v>
      </c>
      <c r="AB8" s="115">
        <f t="shared" si="12"/>
        <v>0</v>
      </c>
      <c r="AC8">
        <f>_xlfn.AGGREGATE(14,6,AB3:AB27+AB4:AB28+AB5:AB29+AB6:AB30+AB7:AB31+AB8:AB32,1)</f>
        <v>0</v>
      </c>
      <c r="AD8" s="115" t="e">
        <f t="shared" si="4"/>
        <v>#DIV/0!</v>
      </c>
      <c r="AI8" s="13">
        <v>5</v>
      </c>
      <c r="AJ8" s="13">
        <v>5</v>
      </c>
    </row>
    <row r="9" spans="1:36">
      <c r="A9" s="2">
        <v>2.64</v>
      </c>
      <c r="B9" s="6">
        <f>SUM(B7:B8)</f>
        <v>16.247999999999998</v>
      </c>
      <c r="C9" s="2">
        <v>2.64</v>
      </c>
      <c r="D9" s="2">
        <v>2.64</v>
      </c>
      <c r="E9" s="2">
        <v>2.64</v>
      </c>
      <c r="F9" s="2">
        <v>2.64</v>
      </c>
      <c r="H9" s="13">
        <v>12</v>
      </c>
      <c r="K9" s="115">
        <f t="shared" si="5"/>
        <v>360</v>
      </c>
      <c r="L9" s="115">
        <v>0</v>
      </c>
      <c r="M9" s="115">
        <f t="shared" si="6"/>
        <v>360</v>
      </c>
      <c r="N9" s="115">
        <v>0</v>
      </c>
      <c r="O9" s="115">
        <f t="shared" si="7"/>
        <v>360</v>
      </c>
      <c r="P9" s="115">
        <v>0</v>
      </c>
      <c r="Q9" t="e">
        <f>MIN($B$2/Q3,$C$2/Q4,$D$2/Q5,$E$2/Q6,$F$2/Q7,$G$2/Q8,1)</f>
        <v>#DIV/0!</v>
      </c>
      <c r="R9" s="115" t="e">
        <f t="shared" si="0"/>
        <v>#DIV/0!</v>
      </c>
      <c r="S9" s="115">
        <f t="shared" si="8"/>
        <v>360</v>
      </c>
      <c r="T9" s="115">
        <f t="shared" si="9"/>
        <v>0</v>
      </c>
      <c r="U9" t="e">
        <f>MIN($B$2/U3,$C$2/U4,$D$2/U5,$E$2/U6,$F$2/U7,$G$2/U8,1)</f>
        <v>#DIV/0!</v>
      </c>
      <c r="V9" s="115" t="e">
        <f t="shared" si="1"/>
        <v>#DIV/0!</v>
      </c>
      <c r="W9" s="115">
        <f t="shared" si="10"/>
        <v>360</v>
      </c>
      <c r="X9" s="115">
        <f t="shared" si="2"/>
        <v>0</v>
      </c>
      <c r="Y9" t="e">
        <f>MIN($B$2/Y3,$C$2/Y4,$D$2/Y5,$E$2/Y6,$F$2/Y7,$G$2/Y8,1)</f>
        <v>#DIV/0!</v>
      </c>
      <c r="Z9" s="115" t="e">
        <f t="shared" si="3"/>
        <v>#DIV/0!</v>
      </c>
      <c r="AA9" s="115">
        <f t="shared" si="11"/>
        <v>360</v>
      </c>
      <c r="AB9" s="115">
        <f t="shared" si="12"/>
        <v>0</v>
      </c>
      <c r="AC9" t="e">
        <f>MIN($B$2/AC3,$C$2/AC4,$D$2/AC5,$E$2/AC6,$F$2/AC7,$G$2/AC8,1)</f>
        <v>#DIV/0!</v>
      </c>
      <c r="AD9" s="115" t="e">
        <f t="shared" si="4"/>
        <v>#DIV/0!</v>
      </c>
      <c r="AI9" s="13">
        <v>12</v>
      </c>
      <c r="AJ9" s="13">
        <v>12</v>
      </c>
    </row>
    <row r="10" spans="1:36">
      <c r="A10" s="2">
        <v>0.47699999999999998</v>
      </c>
      <c r="B10" s="115"/>
      <c r="C10" s="6">
        <f>SUM(C7:C9)</f>
        <v>18.887999999999998</v>
      </c>
      <c r="D10" s="2">
        <v>0.47699999999999998</v>
      </c>
      <c r="E10" s="2">
        <v>0.47699999999999998</v>
      </c>
      <c r="F10" s="2">
        <v>0.47699999999999998</v>
      </c>
      <c r="H10" s="13">
        <v>12</v>
      </c>
      <c r="K10" s="115">
        <f t="shared" si="5"/>
        <v>420</v>
      </c>
      <c r="L10" s="115">
        <v>0</v>
      </c>
      <c r="M10" s="115">
        <f t="shared" si="6"/>
        <v>420</v>
      </c>
      <c r="N10" s="115">
        <v>0</v>
      </c>
      <c r="O10" s="115">
        <f t="shared" si="7"/>
        <v>420</v>
      </c>
      <c r="P10" s="115">
        <v>0</v>
      </c>
      <c r="Q10" s="115"/>
      <c r="R10" s="115" t="e">
        <f t="shared" si="0"/>
        <v>#DIV/0!</v>
      </c>
      <c r="S10" s="115">
        <f t="shared" si="8"/>
        <v>420</v>
      </c>
      <c r="T10" s="115">
        <v>0</v>
      </c>
      <c r="U10" s="115"/>
      <c r="V10" s="115" t="e">
        <f t="shared" si="1"/>
        <v>#DIV/0!</v>
      </c>
      <c r="W10" s="115">
        <f t="shared" si="10"/>
        <v>420</v>
      </c>
      <c r="X10" s="115">
        <f t="shared" si="2"/>
        <v>0</v>
      </c>
      <c r="Y10" s="115"/>
      <c r="Z10" s="115" t="e">
        <f t="shared" si="3"/>
        <v>#DIV/0!</v>
      </c>
      <c r="AA10" s="115">
        <f t="shared" si="11"/>
        <v>420</v>
      </c>
      <c r="AB10" s="115">
        <f t="shared" si="12"/>
        <v>0</v>
      </c>
      <c r="AD10" s="115" t="e">
        <f t="shared" si="4"/>
        <v>#DIV/0!</v>
      </c>
      <c r="AI10" s="13">
        <v>12</v>
      </c>
      <c r="AJ10" s="13">
        <v>12</v>
      </c>
    </row>
    <row r="11" spans="1:36">
      <c r="A11" s="1">
        <v>0.10199999999999999</v>
      </c>
      <c r="B11" s="115"/>
      <c r="C11" s="115"/>
      <c r="D11" s="6">
        <f>SUM(D5:D10)</f>
        <v>20.309000000000001</v>
      </c>
      <c r="E11" s="1">
        <v>0.10199999999999999</v>
      </c>
      <c r="F11" s="1">
        <v>0.10199999999999999</v>
      </c>
      <c r="H11" s="13">
        <v>6</v>
      </c>
      <c r="K11" s="115">
        <f t="shared" si="5"/>
        <v>480</v>
      </c>
      <c r="L11" s="115">
        <v>0</v>
      </c>
      <c r="M11" s="115">
        <f t="shared" si="6"/>
        <v>480</v>
      </c>
      <c r="N11" s="115">
        <v>0</v>
      </c>
      <c r="O11" s="115">
        <f t="shared" si="7"/>
        <v>480</v>
      </c>
      <c r="P11" s="115">
        <v>0</v>
      </c>
      <c r="Q11" s="115"/>
      <c r="R11" s="115" t="e">
        <f t="shared" si="0"/>
        <v>#DIV/0!</v>
      </c>
      <c r="S11" s="115">
        <f t="shared" si="8"/>
        <v>480</v>
      </c>
      <c r="T11" s="115">
        <v>0</v>
      </c>
      <c r="U11" s="115"/>
      <c r="V11" s="115" t="e">
        <f t="shared" si="1"/>
        <v>#DIV/0!</v>
      </c>
      <c r="W11" s="115">
        <f t="shared" si="10"/>
        <v>480</v>
      </c>
      <c r="X11" s="115">
        <f t="shared" si="2"/>
        <v>0</v>
      </c>
      <c r="Y11" s="115"/>
      <c r="Z11" s="115" t="e">
        <f t="shared" si="3"/>
        <v>#DIV/0!</v>
      </c>
      <c r="AA11" s="115">
        <f t="shared" si="11"/>
        <v>480</v>
      </c>
      <c r="AB11" s="115">
        <f t="shared" si="12"/>
        <v>0</v>
      </c>
      <c r="AD11" s="115" t="e">
        <f t="shared" si="4"/>
        <v>#DIV/0!</v>
      </c>
      <c r="AI11" s="13">
        <v>12</v>
      </c>
      <c r="AJ11" s="13">
        <v>12</v>
      </c>
    </row>
    <row r="12" spans="1:36">
      <c r="A12" s="1">
        <v>8.1000000000000003E-2</v>
      </c>
      <c r="B12" s="115"/>
      <c r="C12" s="115"/>
      <c r="D12" s="115"/>
      <c r="E12" s="1">
        <v>8.1000000000000003E-2</v>
      </c>
      <c r="F12" s="1">
        <v>8.1000000000000003E-2</v>
      </c>
      <c r="H12" s="13">
        <v>4</v>
      </c>
      <c r="K12" s="115">
        <f t="shared" si="5"/>
        <v>540</v>
      </c>
      <c r="L12" s="115">
        <v>0</v>
      </c>
      <c r="M12" s="115">
        <f t="shared" si="6"/>
        <v>540</v>
      </c>
      <c r="N12" s="115">
        <v>0</v>
      </c>
      <c r="O12" s="115">
        <f t="shared" si="7"/>
        <v>540</v>
      </c>
      <c r="P12" s="115">
        <v>0</v>
      </c>
      <c r="Q12" s="115"/>
      <c r="R12" s="115" t="e">
        <f t="shared" si="0"/>
        <v>#DIV/0!</v>
      </c>
      <c r="S12" s="115">
        <f t="shared" si="8"/>
        <v>540</v>
      </c>
      <c r="T12" s="115">
        <v>0</v>
      </c>
      <c r="U12" s="115"/>
      <c r="V12" s="115" t="e">
        <f t="shared" si="1"/>
        <v>#DIV/0!</v>
      </c>
      <c r="W12" s="115">
        <f t="shared" si="10"/>
        <v>540</v>
      </c>
      <c r="X12" s="115">
        <f t="shared" si="2"/>
        <v>0</v>
      </c>
      <c r="Y12" s="115"/>
      <c r="Z12" s="115" t="e">
        <f t="shared" si="3"/>
        <v>#DIV/0!</v>
      </c>
      <c r="AA12" s="115">
        <f t="shared" si="11"/>
        <v>540</v>
      </c>
      <c r="AB12" s="115">
        <f t="shared" si="12"/>
        <v>0</v>
      </c>
      <c r="AD12" s="115" t="e">
        <f t="shared" si="4"/>
        <v>#DIV/0!</v>
      </c>
      <c r="AI12" s="13">
        <v>12</v>
      </c>
      <c r="AJ12" s="13">
        <v>12</v>
      </c>
    </row>
    <row r="13" spans="1:36">
      <c r="A13" s="1">
        <v>8.1000000000000003E-2</v>
      </c>
      <c r="B13" s="115"/>
      <c r="C13" s="115"/>
      <c r="D13" s="115"/>
      <c r="E13" s="1">
        <v>8.1000000000000003E-2</v>
      </c>
      <c r="F13" s="1">
        <v>8.1000000000000003E-2</v>
      </c>
      <c r="H13" s="13">
        <v>2</v>
      </c>
      <c r="K13" s="115">
        <f t="shared" si="5"/>
        <v>600</v>
      </c>
      <c r="L13" s="115">
        <v>0</v>
      </c>
      <c r="M13" s="115">
        <f t="shared" si="6"/>
        <v>600</v>
      </c>
      <c r="N13" s="115">
        <v>0</v>
      </c>
      <c r="O13" s="115">
        <f t="shared" si="7"/>
        <v>600</v>
      </c>
      <c r="P13" s="115">
        <v>0</v>
      </c>
      <c r="Q13" s="115"/>
      <c r="R13" s="115" t="e">
        <f t="shared" si="0"/>
        <v>#DIV/0!</v>
      </c>
      <c r="S13" s="115">
        <f t="shared" si="8"/>
        <v>600</v>
      </c>
      <c r="T13" s="115">
        <v>0</v>
      </c>
      <c r="U13" s="115"/>
      <c r="V13" s="115" t="e">
        <f t="shared" si="1"/>
        <v>#DIV/0!</v>
      </c>
      <c r="W13" s="115">
        <f t="shared" si="10"/>
        <v>600</v>
      </c>
      <c r="X13" s="115">
        <f t="shared" si="2"/>
        <v>0</v>
      </c>
      <c r="Y13" s="115"/>
      <c r="Z13" s="115" t="e">
        <f t="shared" si="3"/>
        <v>#DIV/0!</v>
      </c>
      <c r="AA13" s="115">
        <f t="shared" si="11"/>
        <v>600</v>
      </c>
      <c r="AB13" s="115">
        <f t="shared" si="12"/>
        <v>0</v>
      </c>
      <c r="AD13" s="115" t="e">
        <f t="shared" si="4"/>
        <v>#DIV/0!</v>
      </c>
      <c r="AJ13" s="13">
        <v>24</v>
      </c>
    </row>
    <row r="14" spans="1:36">
      <c r="A14" s="1">
        <v>8.1000000000000003E-2</v>
      </c>
      <c r="B14" s="115"/>
      <c r="C14" s="115"/>
      <c r="D14" s="115"/>
      <c r="E14" s="1">
        <v>8.1000000000000003E-2</v>
      </c>
      <c r="F14" s="1">
        <v>8.1000000000000003E-2</v>
      </c>
      <c r="H14" s="13">
        <v>1</v>
      </c>
      <c r="K14" s="115">
        <f t="shared" si="5"/>
        <v>660</v>
      </c>
      <c r="L14" s="115">
        <v>0</v>
      </c>
      <c r="M14" s="115">
        <f t="shared" si="6"/>
        <v>660</v>
      </c>
      <c r="N14" s="115">
        <v>0</v>
      </c>
      <c r="O14" s="115">
        <f t="shared" si="7"/>
        <v>660</v>
      </c>
      <c r="P14" s="115">
        <v>0</v>
      </c>
      <c r="Q14" s="115"/>
      <c r="R14" s="115" t="e">
        <f t="shared" si="0"/>
        <v>#DIV/0!</v>
      </c>
      <c r="S14" s="115">
        <f t="shared" si="8"/>
        <v>660</v>
      </c>
      <c r="T14" s="115">
        <v>0</v>
      </c>
      <c r="U14" s="115"/>
      <c r="V14" s="115" t="e">
        <f t="shared" si="1"/>
        <v>#DIV/0!</v>
      </c>
      <c r="W14" s="115">
        <f t="shared" si="10"/>
        <v>660</v>
      </c>
      <c r="X14" s="115">
        <f t="shared" si="2"/>
        <v>0</v>
      </c>
      <c r="Y14" s="115"/>
      <c r="Z14" s="115" t="e">
        <f t="shared" si="3"/>
        <v>#DIV/0!</v>
      </c>
      <c r="AA14" s="115">
        <f t="shared" si="11"/>
        <v>660</v>
      </c>
      <c r="AB14" s="115">
        <f t="shared" si="12"/>
        <v>0</v>
      </c>
      <c r="AD14" s="115" t="e">
        <f t="shared" si="4"/>
        <v>#DIV/0!</v>
      </c>
      <c r="AJ14" s="13">
        <v>24</v>
      </c>
    </row>
    <row r="15" spans="1:36">
      <c r="B15" s="115"/>
      <c r="C15" s="115"/>
      <c r="D15" s="115"/>
      <c r="E15" s="6">
        <f>SUM(E3:E14)</f>
        <v>20.815999999999999</v>
      </c>
      <c r="F15" s="6">
        <v>1.0000000000000001E-5</v>
      </c>
      <c r="H15" s="13">
        <v>3</v>
      </c>
      <c r="K15" s="115">
        <f t="shared" si="5"/>
        <v>720</v>
      </c>
      <c r="L15" s="115">
        <v>0</v>
      </c>
      <c r="M15" s="115">
        <f t="shared" si="6"/>
        <v>720</v>
      </c>
      <c r="N15" s="115">
        <v>0</v>
      </c>
      <c r="O15" s="115">
        <f t="shared" si="7"/>
        <v>720</v>
      </c>
      <c r="P15" s="115">
        <v>0</v>
      </c>
      <c r="Q15" s="115"/>
      <c r="R15" s="115" t="e">
        <f t="shared" si="0"/>
        <v>#DIV/0!</v>
      </c>
      <c r="S15" s="115">
        <f t="shared" si="8"/>
        <v>720</v>
      </c>
      <c r="T15" s="115">
        <v>0</v>
      </c>
      <c r="U15" s="115"/>
      <c r="V15" s="115" t="e">
        <f t="shared" si="1"/>
        <v>#DIV/0!</v>
      </c>
      <c r="W15" s="115">
        <f t="shared" si="10"/>
        <v>720</v>
      </c>
      <c r="X15" s="115">
        <f t="shared" si="2"/>
        <v>0</v>
      </c>
      <c r="Y15" s="115"/>
      <c r="Z15" s="115" t="e">
        <f t="shared" si="3"/>
        <v>#DIV/0!</v>
      </c>
      <c r="AA15" s="115">
        <f t="shared" si="11"/>
        <v>720</v>
      </c>
      <c r="AB15" s="115">
        <f t="shared" si="12"/>
        <v>0</v>
      </c>
      <c r="AD15" s="115" t="e">
        <f t="shared" si="4"/>
        <v>#DIV/0!</v>
      </c>
      <c r="AJ15" s="13">
        <v>24</v>
      </c>
    </row>
    <row r="16" spans="1:36">
      <c r="F16" s="1">
        <v>1.0000000000000001E-5</v>
      </c>
      <c r="H16" s="13">
        <v>5</v>
      </c>
      <c r="K16" s="115">
        <f>60+K15</f>
        <v>780</v>
      </c>
      <c r="L16" s="115">
        <v>0</v>
      </c>
      <c r="M16" s="115">
        <f t="shared" si="6"/>
        <v>780</v>
      </c>
      <c r="N16" s="115">
        <v>0</v>
      </c>
      <c r="O16" s="115">
        <f t="shared" si="7"/>
        <v>780</v>
      </c>
      <c r="P16" s="115">
        <v>0</v>
      </c>
      <c r="Q16" s="115"/>
      <c r="R16" s="115" t="e">
        <f t="shared" si="0"/>
        <v>#DIV/0!</v>
      </c>
      <c r="S16" s="115">
        <f t="shared" si="8"/>
        <v>780</v>
      </c>
      <c r="T16" s="115">
        <v>0</v>
      </c>
      <c r="U16" s="115"/>
      <c r="V16" s="115" t="e">
        <f t="shared" si="1"/>
        <v>#DIV/0!</v>
      </c>
      <c r="W16" s="115">
        <f t="shared" si="10"/>
        <v>780</v>
      </c>
      <c r="X16" s="115">
        <v>0</v>
      </c>
      <c r="Y16" s="115"/>
      <c r="Z16" s="115" t="e">
        <f t="shared" si="3"/>
        <v>#DIV/0!</v>
      </c>
      <c r="AA16" s="115">
        <f t="shared" si="11"/>
        <v>780</v>
      </c>
      <c r="AB16" s="115">
        <f t="shared" si="12"/>
        <v>0</v>
      </c>
      <c r="AD16" s="115" t="e">
        <f t="shared" si="4"/>
        <v>#DIV/0!</v>
      </c>
      <c r="AJ16" s="13">
        <v>24</v>
      </c>
    </row>
    <row r="17" spans="2:44">
      <c r="F17" s="1">
        <v>1.0000000000000001E-5</v>
      </c>
      <c r="H17" s="13">
        <v>12</v>
      </c>
      <c r="K17" s="115">
        <f t="shared" si="5"/>
        <v>840</v>
      </c>
      <c r="L17" s="115">
        <v>0</v>
      </c>
      <c r="M17" s="115">
        <f t="shared" si="6"/>
        <v>840</v>
      </c>
      <c r="N17" s="115">
        <v>0</v>
      </c>
      <c r="O17" s="115">
        <f t="shared" si="7"/>
        <v>840</v>
      </c>
      <c r="P17" s="115">
        <v>0</v>
      </c>
      <c r="Q17" s="115"/>
      <c r="R17" s="115" t="e">
        <f t="shared" si="0"/>
        <v>#DIV/0!</v>
      </c>
      <c r="S17" s="115">
        <f t="shared" si="8"/>
        <v>840</v>
      </c>
      <c r="T17" s="115">
        <v>0</v>
      </c>
      <c r="U17" s="115"/>
      <c r="V17" s="115" t="e">
        <f t="shared" si="1"/>
        <v>#DIV/0!</v>
      </c>
      <c r="W17" s="115">
        <f t="shared" si="10"/>
        <v>840</v>
      </c>
      <c r="X17" s="115">
        <v>0</v>
      </c>
      <c r="Y17" s="115"/>
      <c r="Z17" s="115" t="e">
        <f t="shared" si="3"/>
        <v>#DIV/0!</v>
      </c>
      <c r="AA17" s="115">
        <f t="shared" si="11"/>
        <v>840</v>
      </c>
      <c r="AB17" s="115">
        <f t="shared" si="12"/>
        <v>0</v>
      </c>
      <c r="AD17" s="115" t="e">
        <f t="shared" si="4"/>
        <v>#DIV/0!</v>
      </c>
      <c r="AJ17" s="13">
        <v>24</v>
      </c>
    </row>
    <row r="18" spans="2:44">
      <c r="F18" s="1">
        <v>1.0000000000000001E-5</v>
      </c>
      <c r="H18" s="13">
        <v>12</v>
      </c>
      <c r="K18" s="115">
        <f t="shared" si="5"/>
        <v>900</v>
      </c>
      <c r="L18" s="115">
        <v>0</v>
      </c>
      <c r="M18" s="115">
        <f t="shared" si="6"/>
        <v>900</v>
      </c>
      <c r="N18" s="115">
        <v>0</v>
      </c>
      <c r="O18" s="115">
        <f t="shared" si="7"/>
        <v>900</v>
      </c>
      <c r="P18" s="115">
        <v>0</v>
      </c>
      <c r="Q18" s="115"/>
      <c r="R18" s="115" t="e">
        <f t="shared" si="0"/>
        <v>#DIV/0!</v>
      </c>
      <c r="S18" s="115">
        <f t="shared" si="8"/>
        <v>900</v>
      </c>
      <c r="T18" s="115">
        <v>0</v>
      </c>
      <c r="U18" s="115"/>
      <c r="V18" s="115" t="e">
        <f t="shared" si="1"/>
        <v>#DIV/0!</v>
      </c>
      <c r="W18" s="115">
        <f t="shared" si="10"/>
        <v>900</v>
      </c>
      <c r="X18" s="115">
        <v>0</v>
      </c>
      <c r="Y18" s="115"/>
      <c r="Z18" s="115" t="e">
        <f t="shared" si="3"/>
        <v>#DIV/0!</v>
      </c>
      <c r="AA18" s="115">
        <f t="shared" si="11"/>
        <v>900</v>
      </c>
      <c r="AB18" s="115">
        <f t="shared" si="12"/>
        <v>0</v>
      </c>
      <c r="AD18" s="115" t="e">
        <f t="shared" si="4"/>
        <v>#DIV/0!</v>
      </c>
      <c r="AJ18" s="13">
        <v>24</v>
      </c>
    </row>
    <row r="19" spans="2:44">
      <c r="F19" s="1">
        <v>1.0000000000000001E-5</v>
      </c>
      <c r="H19" s="13">
        <v>12</v>
      </c>
      <c r="K19" s="115">
        <f t="shared" si="5"/>
        <v>960</v>
      </c>
      <c r="L19" s="115">
        <v>0</v>
      </c>
      <c r="M19" s="115">
        <f t="shared" si="6"/>
        <v>960</v>
      </c>
      <c r="N19" s="115">
        <v>0</v>
      </c>
      <c r="O19" s="115">
        <f t="shared" si="7"/>
        <v>960</v>
      </c>
      <c r="P19" s="115">
        <v>0</v>
      </c>
      <c r="Q19" s="115"/>
      <c r="R19" s="115" t="e">
        <f t="shared" si="0"/>
        <v>#DIV/0!</v>
      </c>
      <c r="S19" s="115">
        <f t="shared" si="8"/>
        <v>960</v>
      </c>
      <c r="T19" s="115">
        <v>0</v>
      </c>
      <c r="U19" s="115"/>
      <c r="V19" s="115" t="e">
        <f t="shared" si="1"/>
        <v>#DIV/0!</v>
      </c>
      <c r="W19" s="115">
        <f t="shared" si="10"/>
        <v>960</v>
      </c>
      <c r="X19" s="115">
        <v>0</v>
      </c>
      <c r="Y19" s="115"/>
      <c r="Z19" s="115" t="e">
        <f t="shared" si="3"/>
        <v>#DIV/0!</v>
      </c>
      <c r="AA19" s="115">
        <f t="shared" si="11"/>
        <v>960</v>
      </c>
      <c r="AB19" s="115">
        <f t="shared" si="12"/>
        <v>0</v>
      </c>
      <c r="AD19" s="115" t="e">
        <f t="shared" si="4"/>
        <v>#DIV/0!</v>
      </c>
      <c r="AJ19" s="13">
        <v>24</v>
      </c>
    </row>
    <row r="20" spans="2:44">
      <c r="F20" s="1">
        <v>1.0000000000000001E-5</v>
      </c>
      <c r="H20" s="13">
        <v>12</v>
      </c>
      <c r="K20" s="115">
        <f t="shared" si="5"/>
        <v>1020</v>
      </c>
      <c r="L20" s="115">
        <v>0</v>
      </c>
      <c r="M20" s="115">
        <f t="shared" si="6"/>
        <v>1020</v>
      </c>
      <c r="N20" s="115">
        <v>0</v>
      </c>
      <c r="O20" s="115">
        <f t="shared" si="7"/>
        <v>1020</v>
      </c>
      <c r="P20" s="115">
        <v>0</v>
      </c>
      <c r="Q20" s="115"/>
      <c r="R20" s="115" t="e">
        <f t="shared" si="0"/>
        <v>#DIV/0!</v>
      </c>
      <c r="S20" s="115">
        <f t="shared" si="8"/>
        <v>1020</v>
      </c>
      <c r="T20" s="115">
        <v>0</v>
      </c>
      <c r="U20" s="115"/>
      <c r="V20" s="115" t="e">
        <f t="shared" si="1"/>
        <v>#DIV/0!</v>
      </c>
      <c r="W20" s="115">
        <f t="shared" si="10"/>
        <v>1020</v>
      </c>
      <c r="X20" s="115">
        <v>0</v>
      </c>
      <c r="Y20" s="115"/>
      <c r="Z20" s="115" t="e">
        <f t="shared" si="3"/>
        <v>#DIV/0!</v>
      </c>
      <c r="AA20" s="115">
        <f t="shared" si="11"/>
        <v>1020</v>
      </c>
      <c r="AB20" s="115">
        <f t="shared" si="12"/>
        <v>0</v>
      </c>
      <c r="AD20" s="115" t="e">
        <f t="shared" si="4"/>
        <v>#DIV/0!</v>
      </c>
      <c r="AJ20" s="13">
        <v>24</v>
      </c>
    </row>
    <row r="21" spans="2:44">
      <c r="F21" s="1">
        <v>1.0000000000000001E-5</v>
      </c>
      <c r="K21" s="115">
        <f t="shared" si="5"/>
        <v>1080</v>
      </c>
      <c r="L21" s="115">
        <v>0</v>
      </c>
      <c r="M21" s="115">
        <f t="shared" si="6"/>
        <v>1080</v>
      </c>
      <c r="N21" s="115">
        <v>0</v>
      </c>
      <c r="O21" s="115">
        <f t="shared" si="7"/>
        <v>1080</v>
      </c>
      <c r="P21" s="115">
        <v>0</v>
      </c>
      <c r="Q21" s="115"/>
      <c r="R21" s="115" t="e">
        <f t="shared" si="0"/>
        <v>#DIV/0!</v>
      </c>
      <c r="S21" s="115">
        <f t="shared" si="8"/>
        <v>1080</v>
      </c>
      <c r="T21" s="115">
        <v>0</v>
      </c>
      <c r="U21" s="115"/>
      <c r="V21" s="115" t="e">
        <f t="shared" si="1"/>
        <v>#DIV/0!</v>
      </c>
      <c r="W21" s="115">
        <f t="shared" si="10"/>
        <v>1080</v>
      </c>
      <c r="X21" s="115">
        <v>0</v>
      </c>
      <c r="Y21" s="115"/>
      <c r="Z21" s="115" t="e">
        <f t="shared" si="3"/>
        <v>#DIV/0!</v>
      </c>
      <c r="AA21" s="115">
        <f t="shared" si="11"/>
        <v>1080</v>
      </c>
      <c r="AB21" s="115">
        <f t="shared" si="12"/>
        <v>0</v>
      </c>
      <c r="AD21" s="115" t="e">
        <f t="shared" si="4"/>
        <v>#DIV/0!</v>
      </c>
      <c r="AJ21" s="13">
        <v>24</v>
      </c>
    </row>
    <row r="22" spans="2:44">
      <c r="F22" s="1">
        <v>1.0000000000000001E-5</v>
      </c>
      <c r="K22" s="115">
        <f t="shared" si="5"/>
        <v>1140</v>
      </c>
      <c r="L22" s="115">
        <v>0</v>
      </c>
      <c r="M22" s="115">
        <f t="shared" si="6"/>
        <v>1140</v>
      </c>
      <c r="N22" s="115">
        <v>0</v>
      </c>
      <c r="O22" s="115">
        <f t="shared" si="7"/>
        <v>1140</v>
      </c>
      <c r="P22" s="115">
        <v>0</v>
      </c>
      <c r="Q22" s="115"/>
      <c r="R22" s="115" t="e">
        <f t="shared" si="0"/>
        <v>#DIV/0!</v>
      </c>
      <c r="S22" s="115">
        <f t="shared" si="8"/>
        <v>1140</v>
      </c>
      <c r="T22" s="115">
        <v>0</v>
      </c>
      <c r="U22" s="115"/>
      <c r="V22" s="115" t="e">
        <f t="shared" si="1"/>
        <v>#DIV/0!</v>
      </c>
      <c r="W22" s="115">
        <f t="shared" si="10"/>
        <v>1140</v>
      </c>
      <c r="X22" s="115">
        <v>0</v>
      </c>
      <c r="Y22" s="115"/>
      <c r="Z22" s="115" t="e">
        <f t="shared" si="3"/>
        <v>#DIV/0!</v>
      </c>
      <c r="AA22" s="115">
        <f t="shared" si="11"/>
        <v>1140</v>
      </c>
      <c r="AB22" s="115">
        <f t="shared" si="12"/>
        <v>0</v>
      </c>
      <c r="AD22" s="115" t="e">
        <f t="shared" si="4"/>
        <v>#DIV/0!</v>
      </c>
      <c r="AJ22" s="13">
        <v>24</v>
      </c>
    </row>
    <row r="23" spans="2:44">
      <c r="F23" s="1">
        <v>1.0000000000000001E-5</v>
      </c>
      <c r="K23" s="115">
        <f t="shared" si="5"/>
        <v>1200</v>
      </c>
      <c r="L23" s="115">
        <v>0</v>
      </c>
      <c r="M23" s="115">
        <f t="shared" si="6"/>
        <v>1200</v>
      </c>
      <c r="N23" s="115">
        <v>0</v>
      </c>
      <c r="O23" s="115">
        <f t="shared" si="7"/>
        <v>1200</v>
      </c>
      <c r="P23" s="115">
        <v>0</v>
      </c>
      <c r="Q23" s="115"/>
      <c r="R23" s="115" t="e">
        <f t="shared" si="0"/>
        <v>#DIV/0!</v>
      </c>
      <c r="S23" s="115">
        <f t="shared" si="8"/>
        <v>1200</v>
      </c>
      <c r="T23" s="115">
        <v>0</v>
      </c>
      <c r="U23" s="115"/>
      <c r="V23" s="115" t="e">
        <f t="shared" si="1"/>
        <v>#DIV/0!</v>
      </c>
      <c r="W23" s="115">
        <f t="shared" si="10"/>
        <v>1200</v>
      </c>
      <c r="X23" s="115">
        <v>0</v>
      </c>
      <c r="Y23" s="115"/>
      <c r="Z23" s="115" t="e">
        <f t="shared" si="3"/>
        <v>#DIV/0!</v>
      </c>
      <c r="AA23" s="115">
        <f t="shared" si="11"/>
        <v>1200</v>
      </c>
      <c r="AB23" s="115">
        <f t="shared" si="12"/>
        <v>0</v>
      </c>
      <c r="AD23" s="115" t="e">
        <f t="shared" si="4"/>
        <v>#DIV/0!</v>
      </c>
      <c r="AJ23" s="13">
        <v>24</v>
      </c>
    </row>
    <row r="24" spans="2:44">
      <c r="F24" s="1">
        <v>1.0000000000000001E-5</v>
      </c>
      <c r="K24" s="115">
        <f t="shared" si="5"/>
        <v>1260</v>
      </c>
      <c r="L24" s="115">
        <v>0</v>
      </c>
      <c r="M24" s="115">
        <f t="shared" si="6"/>
        <v>1260</v>
      </c>
      <c r="N24" s="115">
        <v>0</v>
      </c>
      <c r="O24" s="115">
        <f t="shared" si="7"/>
        <v>1260</v>
      </c>
      <c r="P24" s="115">
        <v>0</v>
      </c>
      <c r="Q24" s="115"/>
      <c r="R24" s="115" t="e">
        <f t="shared" si="0"/>
        <v>#DIV/0!</v>
      </c>
      <c r="S24" s="115">
        <f t="shared" si="8"/>
        <v>1260</v>
      </c>
      <c r="T24" s="115">
        <v>0</v>
      </c>
      <c r="U24" s="115"/>
      <c r="V24" s="115" t="e">
        <f t="shared" si="1"/>
        <v>#DIV/0!</v>
      </c>
      <c r="W24" s="115">
        <f t="shared" si="10"/>
        <v>1260</v>
      </c>
      <c r="X24" s="115">
        <v>0</v>
      </c>
      <c r="Y24" s="115"/>
      <c r="Z24" s="115" t="e">
        <f t="shared" si="3"/>
        <v>#DIV/0!</v>
      </c>
      <c r="AA24" s="115">
        <f t="shared" si="11"/>
        <v>1260</v>
      </c>
      <c r="AB24" s="115">
        <f t="shared" si="12"/>
        <v>0</v>
      </c>
      <c r="AD24" s="115" t="e">
        <f t="shared" si="4"/>
        <v>#DIV/0!</v>
      </c>
      <c r="AJ24" s="13">
        <v>24</v>
      </c>
    </row>
    <row r="25" spans="2:44">
      <c r="F25" s="1">
        <v>1.0000000000000001E-5</v>
      </c>
      <c r="K25" s="115">
        <f t="shared" si="5"/>
        <v>1320</v>
      </c>
      <c r="L25" s="115">
        <v>0</v>
      </c>
      <c r="M25" s="115">
        <f t="shared" si="6"/>
        <v>1320</v>
      </c>
      <c r="N25" s="115">
        <v>0</v>
      </c>
      <c r="O25" s="115">
        <f t="shared" si="7"/>
        <v>1320</v>
      </c>
      <c r="P25" s="115">
        <v>0</v>
      </c>
      <c r="Q25" s="115"/>
      <c r="R25" s="115" t="e">
        <f t="shared" si="0"/>
        <v>#DIV/0!</v>
      </c>
      <c r="S25" s="115">
        <f t="shared" si="8"/>
        <v>1320</v>
      </c>
      <c r="T25" s="115">
        <v>0</v>
      </c>
      <c r="U25" s="115"/>
      <c r="V25" s="115" t="e">
        <f t="shared" si="1"/>
        <v>#DIV/0!</v>
      </c>
      <c r="W25" s="115">
        <f t="shared" si="10"/>
        <v>1320</v>
      </c>
      <c r="X25" s="115">
        <v>0</v>
      </c>
      <c r="Y25" s="115"/>
      <c r="Z25" s="115" t="e">
        <f t="shared" si="3"/>
        <v>#DIV/0!</v>
      </c>
      <c r="AA25" s="115">
        <f t="shared" si="11"/>
        <v>1320</v>
      </c>
      <c r="AB25" s="115">
        <f t="shared" si="12"/>
        <v>0</v>
      </c>
      <c r="AD25" s="115" t="e">
        <f t="shared" si="4"/>
        <v>#DIV/0!</v>
      </c>
    </row>
    <row r="26" spans="2:44">
      <c r="F26" s="1">
        <v>1.0000000000000001E-5</v>
      </c>
      <c r="K26" s="115">
        <f t="shared" si="5"/>
        <v>1380</v>
      </c>
      <c r="L26" s="115">
        <v>0</v>
      </c>
      <c r="M26" s="115">
        <f t="shared" si="6"/>
        <v>1380</v>
      </c>
      <c r="N26" s="115">
        <v>0</v>
      </c>
      <c r="O26" s="115">
        <f t="shared" si="7"/>
        <v>1380</v>
      </c>
      <c r="P26" s="115">
        <v>0</v>
      </c>
      <c r="Q26" s="115"/>
      <c r="R26" s="115" t="e">
        <f t="shared" si="0"/>
        <v>#DIV/0!</v>
      </c>
      <c r="S26" s="115">
        <f t="shared" si="8"/>
        <v>1380</v>
      </c>
      <c r="T26" s="115">
        <v>0</v>
      </c>
      <c r="U26" s="115"/>
      <c r="V26" s="115" t="e">
        <f t="shared" si="1"/>
        <v>#DIV/0!</v>
      </c>
      <c r="W26" s="115">
        <f t="shared" si="10"/>
        <v>1380</v>
      </c>
      <c r="X26" s="115">
        <v>0</v>
      </c>
      <c r="Y26" s="115"/>
      <c r="Z26" s="115" t="e">
        <f t="shared" si="3"/>
        <v>#DIV/0!</v>
      </c>
      <c r="AA26" s="115">
        <f t="shared" si="11"/>
        <v>1380</v>
      </c>
      <c r="AB26" s="115">
        <f t="shared" si="12"/>
        <v>0</v>
      </c>
      <c r="AD26" s="115" t="e">
        <f t="shared" si="4"/>
        <v>#DIV/0!</v>
      </c>
    </row>
    <row r="27" spans="2:44">
      <c r="F27" s="6">
        <f>SUM(F3:F26)</f>
        <v>20.816119999999994</v>
      </c>
      <c r="K27" s="115">
        <f t="shared" si="5"/>
        <v>1440</v>
      </c>
      <c r="L27" s="115">
        <v>0</v>
      </c>
      <c r="M27" s="115">
        <f t="shared" si="6"/>
        <v>1440</v>
      </c>
      <c r="N27" s="115">
        <v>0</v>
      </c>
      <c r="O27" s="115">
        <f t="shared" si="7"/>
        <v>1440</v>
      </c>
      <c r="P27" s="115">
        <v>0</v>
      </c>
      <c r="Q27" s="115"/>
      <c r="R27" s="115" t="e">
        <f t="shared" si="0"/>
        <v>#DIV/0!</v>
      </c>
      <c r="S27" s="115">
        <f t="shared" si="8"/>
        <v>1440</v>
      </c>
      <c r="T27" s="115">
        <v>0</v>
      </c>
      <c r="U27" s="115"/>
      <c r="V27" s="115" t="e">
        <f t="shared" si="1"/>
        <v>#DIV/0!</v>
      </c>
      <c r="W27" s="115">
        <f t="shared" si="10"/>
        <v>1440</v>
      </c>
      <c r="X27" s="115">
        <v>0</v>
      </c>
      <c r="Y27" s="115"/>
      <c r="Z27" s="115" t="e">
        <f t="shared" si="3"/>
        <v>#DIV/0!</v>
      </c>
      <c r="AA27" s="115">
        <f t="shared" si="11"/>
        <v>1440</v>
      </c>
      <c r="AB27" s="115">
        <f t="shared" si="12"/>
        <v>0</v>
      </c>
      <c r="AD27" s="115" t="e">
        <f t="shared" si="4"/>
        <v>#DIV/0!</v>
      </c>
    </row>
    <row r="30" spans="2:44">
      <c r="B30" s="6">
        <f>MAX(A3:A26)</f>
        <v>13.606999999999999</v>
      </c>
      <c r="C30" s="115">
        <f>_xlfn.AGGREGATE(14,6,A3:A26+A4:A26,1)</f>
        <v>16.247999999999998</v>
      </c>
      <c r="D30" s="115">
        <f>_xlfn.AGGREGATE(14,6,A3:A26+A4:A26+A5:A26,1)</f>
        <v>18.887999999999998</v>
      </c>
      <c r="E30" s="115">
        <f>_xlfn.AGGREGATE(14,6,A3:A26+A4:A26+A5:A26+A6:A26,1)</f>
        <v>19.364999999999998</v>
      </c>
      <c r="F30" s="115">
        <f>_xlfn.AGGREGATE(14,6,A3:A26+A4:A26+A5:A26+A6:A26+A7:A26,1)</f>
        <v>19.841999999999999</v>
      </c>
      <c r="G30" s="115">
        <f>_xlfn.AGGREGATE(14,6,A3:A26+A4:A26+A5:A26+A6:A26+A7:A26+A8:A26,1)</f>
        <v>20.309000000000001</v>
      </c>
      <c r="H30" s="6">
        <f>E15</f>
        <v>20.815999999999999</v>
      </c>
      <c r="K30" s="115"/>
      <c r="L30" s="115"/>
      <c r="M30" s="115"/>
      <c r="N30" s="115"/>
      <c r="O30" s="115"/>
      <c r="P30" s="115"/>
      <c r="Q30" s="115"/>
      <c r="R30" s="115"/>
      <c r="S30" s="115"/>
      <c r="T30" s="115"/>
      <c r="U30" s="115"/>
      <c r="V30" s="115"/>
      <c r="W30" s="115"/>
      <c r="X30" s="115"/>
      <c r="Y30" s="115"/>
      <c r="Z30" s="115"/>
      <c r="AA30" s="115"/>
      <c r="AB30" s="115"/>
    </row>
    <row r="31" spans="2: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2: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6</v>
      </c>
      <c r="M34" s="13" t="e">
        <f t="shared" si="16"/>
        <v>#DIV/0!</v>
      </c>
      <c r="N34" s="13" t="e">
        <f t="shared" si="17"/>
        <v>#DIV/0!</v>
      </c>
      <c r="O34" s="14"/>
      <c r="P34" s="13" t="e">
        <f t="shared" si="18"/>
        <v>#DIV/0!</v>
      </c>
      <c r="Q34" s="13">
        <f t="shared" si="19"/>
        <v>6</v>
      </c>
      <c r="R34" s="14" t="e">
        <f t="shared" si="20"/>
        <v>#DIV/0!</v>
      </c>
      <c r="S34" s="13" t="e">
        <f t="shared" si="21"/>
        <v>#DIV/0!</v>
      </c>
      <c r="T34" s="13"/>
      <c r="U34" s="13" t="e">
        <f t="shared" si="22"/>
        <v>#DIV/0!</v>
      </c>
      <c r="V34" s="13">
        <f t="shared" si="23"/>
        <v>6</v>
      </c>
      <c r="W34" s="14" t="e">
        <f t="shared" si="24"/>
        <v>#DIV/0!</v>
      </c>
      <c r="X34" s="13" t="e">
        <f t="shared" si="25"/>
        <v>#DIV/0!</v>
      </c>
      <c r="Y34" s="13"/>
      <c r="Z34" s="13" t="e">
        <f t="shared" si="26"/>
        <v>#DIV/0!</v>
      </c>
      <c r="AA34" s="13">
        <f t="shared" si="27"/>
        <v>6</v>
      </c>
      <c r="AB34" s="14" t="e">
        <f t="shared" si="28"/>
        <v>#DIV/0!</v>
      </c>
      <c r="AC34" s="13" t="e">
        <f t="shared" si="29"/>
        <v>#DIV/0!</v>
      </c>
      <c r="AD34" s="13"/>
      <c r="AE34" s="13" t="e">
        <f t="shared" si="30"/>
        <v>#DIV/0!</v>
      </c>
      <c r="AF34" s="13">
        <f t="shared" si="31"/>
        <v>6</v>
      </c>
      <c r="AG34" s="14" t="e">
        <f t="shared" si="32"/>
        <v>#DIV/0!</v>
      </c>
      <c r="AH34" s="13" t="e">
        <f t="shared" si="33"/>
        <v>#DIV/0!</v>
      </c>
      <c r="AI34" s="13"/>
      <c r="AJ34" s="13" t="e">
        <f t="shared" si="34"/>
        <v>#DIV/0!</v>
      </c>
      <c r="AK34" s="13">
        <f t="shared" si="35"/>
        <v>6</v>
      </c>
      <c r="AL34" s="14" t="e">
        <f t="shared" si="36"/>
        <v>#DIV/0!</v>
      </c>
      <c r="AM34" s="13" t="e">
        <f t="shared" si="37"/>
        <v>#DIV/0!</v>
      </c>
      <c r="AN34" s="13"/>
      <c r="AO34" s="13" t="e">
        <f t="shared" si="38"/>
        <v>#DIV/0!</v>
      </c>
      <c r="AP34" s="13">
        <f t="shared" si="39"/>
        <v>6</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13.606999999999999</v>
      </c>
      <c r="C54" s="115">
        <f>_xlfn.AGGREGATE(14,6,A3:A26+A4:A26,1)</f>
        <v>16.247999999999998</v>
      </c>
      <c r="D54" s="115">
        <f>_xlfn.AGGREGATE(14,6,A3:A26+A4:A26+A5:A26,1)</f>
        <v>18.887999999999998</v>
      </c>
      <c r="E54" s="115">
        <f>_xlfn.AGGREGATE(14,6,A3:A26+A4:A26+A5:A26+A6:A26,1)</f>
        <v>19.364999999999998</v>
      </c>
      <c r="F54" s="115">
        <f>_xlfn.AGGREGATE(14,6,A3:A26+A4:A26+A5:A26+A6:A26+A7:A26,1)</f>
        <v>19.841999999999999</v>
      </c>
      <c r="G54" s="115">
        <f>_xlfn.AGGREGATE(14,6,A3:A26+A4:A26+A5:A26+A6:A26+A7:A26+A8:A26,1)</f>
        <v>20.309000000000001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2</v>
      </c>
      <c r="M56" s="13" t="e">
        <f t="shared" si="51"/>
        <v>#DIV/0!</v>
      </c>
      <c r="N56" s="13" t="e">
        <f t="shared" si="52"/>
        <v>#DIV/0!</v>
      </c>
      <c r="O56" s="13"/>
      <c r="P56" s="13" t="e">
        <f t="shared" si="53"/>
        <v>#DIV/0!</v>
      </c>
      <c r="Q56" s="13">
        <f t="shared" si="54"/>
        <v>2</v>
      </c>
      <c r="R56" s="13" t="e">
        <f t="shared" si="55"/>
        <v>#DIV/0!</v>
      </c>
      <c r="S56" s="13" t="e">
        <f t="shared" si="56"/>
        <v>#DIV/0!</v>
      </c>
      <c r="T56" s="13"/>
      <c r="U56" s="13" t="e">
        <f t="shared" si="57"/>
        <v>#DIV/0!</v>
      </c>
      <c r="V56" s="13">
        <f t="shared" si="58"/>
        <v>2</v>
      </c>
      <c r="W56" s="13" t="e">
        <f t="shared" si="59"/>
        <v>#DIV/0!</v>
      </c>
      <c r="X56" s="13" t="e">
        <f t="shared" si="60"/>
        <v>#DIV/0!</v>
      </c>
      <c r="Y56" s="13"/>
      <c r="Z56" s="13" t="e">
        <f t="shared" si="61"/>
        <v>#DIV/0!</v>
      </c>
      <c r="AA56" s="13">
        <f t="shared" si="62"/>
        <v>2</v>
      </c>
      <c r="AB56" s="13" t="e">
        <f t="shared" si="63"/>
        <v>#DIV/0!</v>
      </c>
      <c r="AC56" s="13" t="e">
        <f t="shared" si="64"/>
        <v>#DIV/0!</v>
      </c>
      <c r="AD56" s="13"/>
      <c r="AE56" s="13" t="e">
        <f t="shared" si="65"/>
        <v>#DIV/0!</v>
      </c>
      <c r="AF56" s="13">
        <f t="shared" si="66"/>
        <v>2</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1</v>
      </c>
      <c r="M57" s="13" t="e">
        <f t="shared" si="51"/>
        <v>#DIV/0!</v>
      </c>
      <c r="N57" s="13" t="e">
        <f t="shared" si="52"/>
        <v>#DIV/0!</v>
      </c>
      <c r="O57" s="115"/>
      <c r="P57" s="13" t="e">
        <f t="shared" si="53"/>
        <v>#DIV/0!</v>
      </c>
      <c r="Q57" s="13">
        <f t="shared" si="54"/>
        <v>1</v>
      </c>
      <c r="R57" s="13" t="e">
        <f t="shared" si="55"/>
        <v>#DIV/0!</v>
      </c>
      <c r="S57" s="13" t="e">
        <f t="shared" si="56"/>
        <v>#DIV/0!</v>
      </c>
      <c r="T57" s="115"/>
      <c r="U57" s="13" t="e">
        <f t="shared" si="57"/>
        <v>#DIV/0!</v>
      </c>
      <c r="V57" s="13">
        <f t="shared" si="58"/>
        <v>1</v>
      </c>
      <c r="W57" s="13" t="e">
        <f t="shared" si="59"/>
        <v>#DIV/0!</v>
      </c>
      <c r="X57" s="13" t="e">
        <f t="shared" si="60"/>
        <v>#DIV/0!</v>
      </c>
      <c r="Y57" s="115"/>
      <c r="Z57" s="13" t="e">
        <f t="shared" si="61"/>
        <v>#DIV/0!</v>
      </c>
      <c r="AA57" s="13">
        <f t="shared" si="62"/>
        <v>1</v>
      </c>
      <c r="AB57" s="13" t="e">
        <f t="shared" si="63"/>
        <v>#DIV/0!</v>
      </c>
      <c r="AC57" s="13" t="e">
        <f t="shared" si="64"/>
        <v>#DIV/0!</v>
      </c>
      <c r="AD57" s="115"/>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3</v>
      </c>
      <c r="M58" s="13" t="e">
        <f t="shared" si="51"/>
        <v>#DIV/0!</v>
      </c>
      <c r="N58" s="13" t="e">
        <f t="shared" si="52"/>
        <v>#DIV/0!</v>
      </c>
      <c r="O58" s="115"/>
      <c r="P58" s="13" t="e">
        <f t="shared" si="53"/>
        <v>#DIV/0!</v>
      </c>
      <c r="Q58" s="13">
        <f t="shared" si="54"/>
        <v>3</v>
      </c>
      <c r="R58" s="13" t="e">
        <f t="shared" si="55"/>
        <v>#DIV/0!</v>
      </c>
      <c r="S58" s="13" t="e">
        <f t="shared" si="56"/>
        <v>#DIV/0!</v>
      </c>
      <c r="T58" s="115"/>
      <c r="U58" s="13" t="e">
        <f t="shared" si="57"/>
        <v>#DIV/0!</v>
      </c>
      <c r="V58" s="13">
        <f t="shared" si="58"/>
        <v>3</v>
      </c>
      <c r="W58" s="13" t="e">
        <f t="shared" si="59"/>
        <v>#DIV/0!</v>
      </c>
      <c r="X58" s="13" t="e">
        <f t="shared" si="60"/>
        <v>#DIV/0!</v>
      </c>
      <c r="Y58" s="115"/>
      <c r="Z58" s="13" t="e">
        <f t="shared" si="61"/>
        <v>#DIV/0!</v>
      </c>
      <c r="AA58" s="13">
        <f t="shared" si="62"/>
        <v>3</v>
      </c>
      <c r="AB58" s="13" t="e">
        <f t="shared" si="63"/>
        <v>#DIV/0!</v>
      </c>
      <c r="AC58" s="13" t="e">
        <f t="shared" si="64"/>
        <v>#DIV/0!</v>
      </c>
      <c r="AD58" s="115"/>
      <c r="AE58" s="13" t="e">
        <f t="shared" si="65"/>
        <v>#DIV/0!</v>
      </c>
      <c r="AF58" s="13">
        <f t="shared" si="66"/>
        <v>3</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5</v>
      </c>
      <c r="M59" s="13" t="e">
        <f t="shared" si="51"/>
        <v>#DIV/0!</v>
      </c>
      <c r="N59" s="13" t="e">
        <f t="shared" si="52"/>
        <v>#DIV/0!</v>
      </c>
      <c r="O59" s="115"/>
      <c r="P59" s="13" t="e">
        <f t="shared" si="53"/>
        <v>#DIV/0!</v>
      </c>
      <c r="Q59" s="13">
        <f t="shared" si="54"/>
        <v>5</v>
      </c>
      <c r="R59" s="13" t="e">
        <f t="shared" si="55"/>
        <v>#DIV/0!</v>
      </c>
      <c r="S59" s="13" t="e">
        <f t="shared" si="56"/>
        <v>#DIV/0!</v>
      </c>
      <c r="T59" s="115"/>
      <c r="U59" s="13" t="e">
        <f t="shared" si="57"/>
        <v>#DIV/0!</v>
      </c>
      <c r="V59" s="13">
        <f t="shared" si="58"/>
        <v>5</v>
      </c>
      <c r="W59" s="13" t="e">
        <f t="shared" si="59"/>
        <v>#DIV/0!</v>
      </c>
      <c r="X59" s="13" t="e">
        <f t="shared" si="60"/>
        <v>#DIV/0!</v>
      </c>
      <c r="Y59" s="115"/>
      <c r="Z59" s="13" t="e">
        <f t="shared" si="61"/>
        <v>#DIV/0!</v>
      </c>
      <c r="AA59" s="13">
        <f t="shared" si="62"/>
        <v>5</v>
      </c>
      <c r="AB59" s="13" t="e">
        <f t="shared" si="63"/>
        <v>#DIV/0!</v>
      </c>
      <c r="AC59" s="13" t="e">
        <f t="shared" si="64"/>
        <v>#DIV/0!</v>
      </c>
      <c r="AD59" s="115"/>
      <c r="AE59" s="13" t="e">
        <f t="shared" si="65"/>
        <v>#DIV/0!</v>
      </c>
      <c r="AF59" s="13">
        <f t="shared" si="66"/>
        <v>5</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13.606999999999999</v>
      </c>
      <c r="C71" s="115">
        <f>C54</f>
        <v>16.247999999999998</v>
      </c>
      <c r="D71" s="115">
        <f>D54</f>
        <v>18.887999999999998</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13.606999999999999</v>
      </c>
      <c r="C82" s="115">
        <f>_xlfn.AGGREGATE(14,6,A3:A26+A4:A26,1)</f>
        <v>16.247999999999998</v>
      </c>
      <c r="D82" s="115">
        <f>_xlfn.AGGREGATE(14,6,A3:A26+A4:A26+A5:A26,1)</f>
        <v>18.887999999999998</v>
      </c>
      <c r="E82" s="115">
        <f>_xlfn.AGGREGATE(14,6,A3:A26+A4:A26+A5:A26+A6:A26,1)</f>
        <v>19.364999999999998</v>
      </c>
      <c r="F82" s="115">
        <f>_xlfn.AGGREGATE(14,6,A3:A26+A4:A26+A5:A26+A6:A26+A7:A26,1)</f>
        <v>19.841999999999999</v>
      </c>
      <c r="G82" s="115">
        <f>_xlfn.AGGREGATE(14,6,A3:A26+A4:A26+A5:A26+A6:A26+A7:A26+A8:A26,1)</f>
        <v>20.309000000000001</v>
      </c>
      <c r="H82" s="6">
        <f>E15</f>
        <v>20.815999999999999</v>
      </c>
      <c r="I82" s="6">
        <f>F27</f>
        <v>20.816119999999994</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6</v>
      </c>
      <c r="M86" s="13" t="e">
        <f t="shared" si="91"/>
        <v>#DIV/0!</v>
      </c>
      <c r="N86" s="13" t="e">
        <f t="shared" si="92"/>
        <v>#DIV/0!</v>
      </c>
      <c r="O86" s="14"/>
      <c r="P86" s="13" t="e">
        <f t="shared" si="93"/>
        <v>#DIV/0!</v>
      </c>
      <c r="Q86" s="13">
        <f t="shared" si="94"/>
        <v>6</v>
      </c>
      <c r="R86" s="13" t="e">
        <f t="shared" si="95"/>
        <v>#DIV/0!</v>
      </c>
      <c r="S86" s="13" t="e">
        <f t="shared" si="96"/>
        <v>#DIV/0!</v>
      </c>
      <c r="T86" s="13"/>
      <c r="U86" s="13" t="e">
        <f t="shared" si="97"/>
        <v>#DIV/0!</v>
      </c>
      <c r="V86" s="13">
        <f t="shared" si="98"/>
        <v>6</v>
      </c>
      <c r="W86" s="13" t="e">
        <f t="shared" si="99"/>
        <v>#DIV/0!</v>
      </c>
      <c r="X86" s="13" t="e">
        <f t="shared" si="100"/>
        <v>#DIV/0!</v>
      </c>
      <c r="Y86" s="13"/>
      <c r="Z86" s="13" t="e">
        <f t="shared" si="101"/>
        <v>#DIV/0!</v>
      </c>
      <c r="AA86" s="13">
        <f t="shared" si="102"/>
        <v>6</v>
      </c>
      <c r="AB86" s="13" t="e">
        <f t="shared" si="103"/>
        <v>#DIV/0!</v>
      </c>
      <c r="AC86" s="13" t="e">
        <f t="shared" si="104"/>
        <v>#DIV/0!</v>
      </c>
      <c r="AD86" s="13"/>
      <c r="AE86" s="13" t="e">
        <f t="shared" si="105"/>
        <v>#DIV/0!</v>
      </c>
      <c r="AF86" s="13">
        <f t="shared" si="106"/>
        <v>6</v>
      </c>
      <c r="AG86" s="13" t="e">
        <f t="shared" si="107"/>
        <v>#DIV/0!</v>
      </c>
      <c r="AH86" s="13" t="e">
        <f t="shared" si="108"/>
        <v>#DIV/0!</v>
      </c>
      <c r="AI86" s="13"/>
      <c r="AJ86" s="13" t="e">
        <f t="shared" si="109"/>
        <v>#DIV/0!</v>
      </c>
      <c r="AK86" s="13">
        <f t="shared" si="110"/>
        <v>6</v>
      </c>
      <c r="AL86" s="13" t="e">
        <f t="shared" si="111"/>
        <v>#DIV/0!</v>
      </c>
      <c r="AM86" s="13" t="e">
        <f t="shared" si="112"/>
        <v>#DIV/0!</v>
      </c>
      <c r="AN86" s="13"/>
      <c r="AO86" s="13" t="e">
        <f t="shared" si="113"/>
        <v>#DIV/0!</v>
      </c>
      <c r="AP86" s="13">
        <f t="shared" si="114"/>
        <v>6</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4</v>
      </c>
      <c r="M87" s="13" t="e">
        <f t="shared" si="91"/>
        <v>#DIV/0!</v>
      </c>
      <c r="N87" s="13" t="e">
        <f t="shared" si="92"/>
        <v>#DIV/0!</v>
      </c>
      <c r="O87" s="14"/>
      <c r="P87" s="13" t="e">
        <f t="shared" si="93"/>
        <v>#DIV/0!</v>
      </c>
      <c r="Q87" s="13">
        <f t="shared" si="94"/>
        <v>4</v>
      </c>
      <c r="R87" s="13" t="e">
        <f t="shared" si="95"/>
        <v>#DIV/0!</v>
      </c>
      <c r="S87" s="13" t="e">
        <f t="shared" si="96"/>
        <v>#DIV/0!</v>
      </c>
      <c r="T87" s="13"/>
      <c r="U87" s="13" t="e">
        <f t="shared" si="97"/>
        <v>#DIV/0!</v>
      </c>
      <c r="V87" s="13">
        <f t="shared" si="98"/>
        <v>4</v>
      </c>
      <c r="W87" s="13" t="e">
        <f t="shared" si="99"/>
        <v>#DIV/0!</v>
      </c>
      <c r="X87" s="13" t="e">
        <f t="shared" si="100"/>
        <v>#DIV/0!</v>
      </c>
      <c r="Y87" s="13"/>
      <c r="Z87" s="13" t="e">
        <f t="shared" si="101"/>
        <v>#DIV/0!</v>
      </c>
      <c r="AA87" s="13">
        <f t="shared" si="102"/>
        <v>4</v>
      </c>
      <c r="AB87" s="13" t="e">
        <f t="shared" si="103"/>
        <v>#DIV/0!</v>
      </c>
      <c r="AC87" s="13" t="e">
        <f t="shared" si="104"/>
        <v>#DIV/0!</v>
      </c>
      <c r="AD87" s="13"/>
      <c r="AE87" s="13" t="e">
        <f t="shared" si="105"/>
        <v>#DIV/0!</v>
      </c>
      <c r="AF87" s="13">
        <f t="shared" si="106"/>
        <v>4</v>
      </c>
      <c r="AG87" s="13" t="e">
        <f t="shared" si="107"/>
        <v>#DIV/0!</v>
      </c>
      <c r="AH87" s="13" t="e">
        <f t="shared" si="108"/>
        <v>#DIV/0!</v>
      </c>
      <c r="AI87" s="13"/>
      <c r="AJ87" s="13" t="e">
        <f t="shared" si="109"/>
        <v>#DIV/0!</v>
      </c>
      <c r="AK87" s="13">
        <f t="shared" si="110"/>
        <v>4</v>
      </c>
      <c r="AL87" s="13" t="e">
        <f t="shared" si="111"/>
        <v>#DIV/0!</v>
      </c>
      <c r="AM87" s="13" t="e">
        <f t="shared" si="112"/>
        <v>#DIV/0!</v>
      </c>
      <c r="AN87" s="13"/>
      <c r="AO87" s="13" t="e">
        <f t="shared" si="113"/>
        <v>#DIV/0!</v>
      </c>
      <c r="AP87" s="13">
        <f t="shared" si="114"/>
        <v>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v>
      </c>
      <c r="M88" s="13" t="e">
        <f t="shared" si="91"/>
        <v>#DIV/0!</v>
      </c>
      <c r="N88" s="13" t="e">
        <f t="shared" si="92"/>
        <v>#DIV/0!</v>
      </c>
      <c r="O88" s="14"/>
      <c r="P88" s="13" t="e">
        <f t="shared" si="93"/>
        <v>#DIV/0!</v>
      </c>
      <c r="Q88" s="13">
        <f t="shared" si="94"/>
        <v>2</v>
      </c>
      <c r="R88" s="13" t="e">
        <f t="shared" si="95"/>
        <v>#DIV/0!</v>
      </c>
      <c r="S88" s="13" t="e">
        <f t="shared" si="96"/>
        <v>#DIV/0!</v>
      </c>
      <c r="T88" s="13"/>
      <c r="U88" s="13" t="e">
        <f t="shared" si="97"/>
        <v>#DIV/0!</v>
      </c>
      <c r="V88" s="13">
        <f t="shared" si="98"/>
        <v>2</v>
      </c>
      <c r="W88" s="13" t="e">
        <f t="shared" si="99"/>
        <v>#DIV/0!</v>
      </c>
      <c r="X88" s="13" t="e">
        <f t="shared" si="100"/>
        <v>#DIV/0!</v>
      </c>
      <c r="Y88" s="13"/>
      <c r="Z88" s="13" t="e">
        <f t="shared" si="101"/>
        <v>#DIV/0!</v>
      </c>
      <c r="AA88" s="13">
        <f t="shared" si="102"/>
        <v>2</v>
      </c>
      <c r="AB88" s="13" t="e">
        <f t="shared" si="103"/>
        <v>#DIV/0!</v>
      </c>
      <c r="AC88" s="13" t="e">
        <f t="shared" si="104"/>
        <v>#DIV/0!</v>
      </c>
      <c r="AD88" s="13"/>
      <c r="AE88" s="13" t="e">
        <f t="shared" si="105"/>
        <v>#DIV/0!</v>
      </c>
      <c r="AF88" s="13">
        <f t="shared" si="106"/>
        <v>2</v>
      </c>
      <c r="AG88" s="13" t="e">
        <f t="shared" si="107"/>
        <v>#DIV/0!</v>
      </c>
      <c r="AH88" s="13" t="e">
        <f t="shared" si="108"/>
        <v>#DIV/0!</v>
      </c>
      <c r="AI88" s="13"/>
      <c r="AJ88" s="13" t="e">
        <f t="shared" si="109"/>
        <v>#DIV/0!</v>
      </c>
      <c r="AK88" s="13">
        <f t="shared" si="110"/>
        <v>2</v>
      </c>
      <c r="AL88" s="13" t="e">
        <f t="shared" si="111"/>
        <v>#DIV/0!</v>
      </c>
      <c r="AM88" s="13" t="e">
        <f t="shared" si="112"/>
        <v>#DIV/0!</v>
      </c>
      <c r="AN88" s="13"/>
      <c r="AO88" s="13" t="e">
        <f t="shared" si="113"/>
        <v>#DIV/0!</v>
      </c>
      <c r="AP88" s="13">
        <f t="shared" si="114"/>
        <v>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v>
      </c>
      <c r="M89" s="13" t="e">
        <f t="shared" si="91"/>
        <v>#DIV/0!</v>
      </c>
      <c r="N89" s="13" t="e">
        <f t="shared" si="92"/>
        <v>#DIV/0!</v>
      </c>
      <c r="O89" s="14"/>
      <c r="P89" s="13" t="e">
        <f t="shared" si="93"/>
        <v>#DIV/0!</v>
      </c>
      <c r="Q89" s="13">
        <f t="shared" si="94"/>
        <v>1</v>
      </c>
      <c r="R89" s="13" t="e">
        <f t="shared" si="95"/>
        <v>#DIV/0!</v>
      </c>
      <c r="S89" s="13" t="e">
        <f t="shared" si="96"/>
        <v>#DIV/0!</v>
      </c>
      <c r="T89" s="13"/>
      <c r="U89" s="13" t="e">
        <f t="shared" si="97"/>
        <v>#DIV/0!</v>
      </c>
      <c r="V89" s="13">
        <f t="shared" si="98"/>
        <v>1</v>
      </c>
      <c r="W89" s="13" t="e">
        <f t="shared" si="99"/>
        <v>#DIV/0!</v>
      </c>
      <c r="X89" s="13" t="e">
        <f t="shared" si="100"/>
        <v>#DIV/0!</v>
      </c>
      <c r="Y89" s="13"/>
      <c r="Z89" s="13" t="e">
        <f t="shared" si="101"/>
        <v>#DIV/0!</v>
      </c>
      <c r="AA89" s="13">
        <f t="shared" si="102"/>
        <v>1</v>
      </c>
      <c r="AB89" s="13" t="e">
        <f t="shared" si="103"/>
        <v>#DIV/0!</v>
      </c>
      <c r="AC89" s="13" t="e">
        <f t="shared" si="104"/>
        <v>#DIV/0!</v>
      </c>
      <c r="AD89" s="13"/>
      <c r="AE89" s="13" t="e">
        <f t="shared" si="105"/>
        <v>#DIV/0!</v>
      </c>
      <c r="AF89" s="13">
        <f t="shared" si="106"/>
        <v>1</v>
      </c>
      <c r="AG89" s="13" t="e">
        <f t="shared" si="107"/>
        <v>#DIV/0!</v>
      </c>
      <c r="AH89" s="13" t="e">
        <f t="shared" si="108"/>
        <v>#DIV/0!</v>
      </c>
      <c r="AI89" s="13"/>
      <c r="AJ89" s="13" t="e">
        <f t="shared" si="109"/>
        <v>#DIV/0!</v>
      </c>
      <c r="AK89" s="13">
        <f t="shared" si="110"/>
        <v>1</v>
      </c>
      <c r="AL89" s="13" t="e">
        <f t="shared" si="111"/>
        <v>#DIV/0!</v>
      </c>
      <c r="AM89" s="13" t="e">
        <f t="shared" si="112"/>
        <v>#DIV/0!</v>
      </c>
      <c r="AN89" s="13"/>
      <c r="AO89" s="13" t="e">
        <f t="shared" si="113"/>
        <v>#DIV/0!</v>
      </c>
      <c r="AP89" s="13">
        <f t="shared" si="114"/>
        <v>1</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3</v>
      </c>
      <c r="M90" s="13" t="e">
        <f t="shared" si="91"/>
        <v>#DIV/0!</v>
      </c>
      <c r="N90" s="13" t="e">
        <f t="shared" si="92"/>
        <v>#DIV/0!</v>
      </c>
      <c r="O90" s="14"/>
      <c r="P90" s="13" t="e">
        <f t="shared" si="93"/>
        <v>#DIV/0!</v>
      </c>
      <c r="Q90" s="13">
        <f t="shared" si="94"/>
        <v>3</v>
      </c>
      <c r="R90" s="13" t="e">
        <f t="shared" si="95"/>
        <v>#DIV/0!</v>
      </c>
      <c r="S90" s="13" t="e">
        <f t="shared" si="96"/>
        <v>#DIV/0!</v>
      </c>
      <c r="T90" s="13"/>
      <c r="U90" s="13" t="e">
        <f t="shared" si="97"/>
        <v>#DIV/0!</v>
      </c>
      <c r="V90" s="13">
        <f t="shared" si="98"/>
        <v>3</v>
      </c>
      <c r="W90" s="13" t="e">
        <f t="shared" si="99"/>
        <v>#DIV/0!</v>
      </c>
      <c r="X90" s="13" t="e">
        <f t="shared" si="100"/>
        <v>#DIV/0!</v>
      </c>
      <c r="Y90" s="13"/>
      <c r="Z90" s="13" t="e">
        <f t="shared" si="101"/>
        <v>#DIV/0!</v>
      </c>
      <c r="AA90" s="13">
        <f t="shared" si="102"/>
        <v>3</v>
      </c>
      <c r="AB90" s="13" t="e">
        <f t="shared" si="103"/>
        <v>#DIV/0!</v>
      </c>
      <c r="AC90" s="13" t="e">
        <f t="shared" si="104"/>
        <v>#DIV/0!</v>
      </c>
      <c r="AD90" s="13"/>
      <c r="AE90" s="13" t="e">
        <f t="shared" si="105"/>
        <v>#DIV/0!</v>
      </c>
      <c r="AF90" s="13">
        <f t="shared" si="106"/>
        <v>3</v>
      </c>
      <c r="AG90" s="13" t="e">
        <f t="shared" si="107"/>
        <v>#DIV/0!</v>
      </c>
      <c r="AH90" s="13" t="e">
        <f t="shared" si="108"/>
        <v>#DIV/0!</v>
      </c>
      <c r="AI90" s="13"/>
      <c r="AJ90" s="13" t="e">
        <f t="shared" si="109"/>
        <v>#DIV/0!</v>
      </c>
      <c r="AK90" s="13">
        <f t="shared" si="110"/>
        <v>3</v>
      </c>
      <c r="AL90" s="13" t="e">
        <f t="shared" si="111"/>
        <v>#DIV/0!</v>
      </c>
      <c r="AM90" s="13" t="e">
        <f t="shared" si="112"/>
        <v>#DIV/0!</v>
      </c>
      <c r="AN90" s="13"/>
      <c r="AO90" s="13" t="e">
        <f t="shared" si="113"/>
        <v>#DIV/0!</v>
      </c>
      <c r="AP90" s="13">
        <f t="shared" si="114"/>
        <v>3</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5</v>
      </c>
      <c r="M91" s="13" t="e">
        <f t="shared" si="91"/>
        <v>#DIV/0!</v>
      </c>
      <c r="N91" s="13" t="e">
        <f t="shared" si="92"/>
        <v>#DIV/0!</v>
      </c>
      <c r="O91" s="14"/>
      <c r="P91" s="13" t="e">
        <f t="shared" si="93"/>
        <v>#DIV/0!</v>
      </c>
      <c r="Q91" s="13">
        <f t="shared" si="94"/>
        <v>5</v>
      </c>
      <c r="R91" s="13" t="e">
        <f t="shared" si="95"/>
        <v>#DIV/0!</v>
      </c>
      <c r="S91" s="13" t="e">
        <f t="shared" si="96"/>
        <v>#DIV/0!</v>
      </c>
      <c r="T91" s="13"/>
      <c r="U91" s="13" t="e">
        <f t="shared" si="97"/>
        <v>#DIV/0!</v>
      </c>
      <c r="V91" s="13">
        <f t="shared" si="98"/>
        <v>5</v>
      </c>
      <c r="W91" s="13" t="e">
        <f t="shared" si="99"/>
        <v>#DIV/0!</v>
      </c>
      <c r="X91" s="13" t="e">
        <f t="shared" si="100"/>
        <v>#DIV/0!</v>
      </c>
      <c r="Y91" s="13"/>
      <c r="Z91" s="13" t="e">
        <f t="shared" si="101"/>
        <v>#DIV/0!</v>
      </c>
      <c r="AA91" s="13">
        <f t="shared" si="102"/>
        <v>5</v>
      </c>
      <c r="AB91" s="13" t="e">
        <f t="shared" si="103"/>
        <v>#DIV/0!</v>
      </c>
      <c r="AC91" s="13" t="e">
        <f t="shared" si="104"/>
        <v>#DIV/0!</v>
      </c>
      <c r="AD91" s="13"/>
      <c r="AE91" s="13" t="e">
        <f t="shared" si="105"/>
        <v>#DIV/0!</v>
      </c>
      <c r="AF91" s="13">
        <f t="shared" si="106"/>
        <v>5</v>
      </c>
      <c r="AG91" s="13" t="e">
        <f t="shared" si="107"/>
        <v>#DIV/0!</v>
      </c>
      <c r="AH91" s="13" t="e">
        <f t="shared" si="108"/>
        <v>#DIV/0!</v>
      </c>
      <c r="AI91" s="13"/>
      <c r="AJ91" s="13" t="e">
        <f t="shared" si="109"/>
        <v>#DIV/0!</v>
      </c>
      <c r="AK91" s="13">
        <f t="shared" si="110"/>
        <v>5</v>
      </c>
      <c r="AL91" s="13" t="e">
        <f t="shared" si="111"/>
        <v>#DIV/0!</v>
      </c>
      <c r="AM91" s="13" t="e">
        <f t="shared" si="112"/>
        <v>#DIV/0!</v>
      </c>
      <c r="AN91" s="13"/>
      <c r="AO91" s="13" t="e">
        <f t="shared" si="113"/>
        <v>#DIV/0!</v>
      </c>
      <c r="AP91" s="13">
        <f t="shared" si="114"/>
        <v>5</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F5D6-BAA7-4628-95A0-E59750A6E3BE}">
  <sheetPr codeName="Sheet16">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6</v>
      </c>
      <c r="AI1" s="13">
        <v>12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5</v>
      </c>
      <c r="AI2" s="13">
        <v>12</v>
      </c>
      <c r="AJ2" s="13">
        <v>24</v>
      </c>
    </row>
    <row r="3" spans="1:36">
      <c r="A3" s="1">
        <v>0.1</v>
      </c>
      <c r="E3" s="1">
        <v>0.05</v>
      </c>
      <c r="F3" s="1">
        <v>0.1</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2</v>
      </c>
      <c r="AH3" s="13">
        <v>4</v>
      </c>
      <c r="AI3" s="13">
        <v>12</v>
      </c>
      <c r="AJ3" s="13">
        <v>24</v>
      </c>
    </row>
    <row r="4" spans="1:36">
      <c r="A4" s="1">
        <v>0.05</v>
      </c>
      <c r="E4" s="1">
        <v>0.05</v>
      </c>
      <c r="F4" s="1">
        <v>0.05</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G4" s="115"/>
      <c r="AH4" s="13">
        <v>3</v>
      </c>
      <c r="AI4" s="13">
        <v>12</v>
      </c>
      <c r="AJ4" s="13">
        <v>24</v>
      </c>
    </row>
    <row r="5" spans="1:36">
      <c r="A5" s="2">
        <v>0.05</v>
      </c>
      <c r="D5" s="1">
        <v>0.3</v>
      </c>
      <c r="E5" s="1">
        <v>0.1</v>
      </c>
      <c r="F5" s="2">
        <v>0.05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1</v>
      </c>
      <c r="AI5" s="13">
        <v>6</v>
      </c>
      <c r="AJ5" s="13">
        <v>24</v>
      </c>
    </row>
    <row r="6" spans="1:36">
      <c r="A6" s="2">
        <v>0.05</v>
      </c>
      <c r="D6" s="1">
        <v>0.2</v>
      </c>
      <c r="E6" s="1">
        <v>4.2</v>
      </c>
      <c r="F6" s="2">
        <v>0.05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2</v>
      </c>
      <c r="AI6" s="13">
        <v>5</v>
      </c>
      <c r="AJ6" s="13">
        <v>24</v>
      </c>
    </row>
    <row r="7" spans="1:36">
      <c r="A7" s="2">
        <v>0.05</v>
      </c>
      <c r="B7" s="1">
        <v>12.2</v>
      </c>
      <c r="C7" s="1">
        <v>0.15</v>
      </c>
      <c r="D7" s="1">
        <v>0.2</v>
      </c>
      <c r="E7" s="1">
        <v>0.3</v>
      </c>
      <c r="F7" s="2">
        <v>0.05</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4</v>
      </c>
      <c r="AJ7" s="13">
        <v>24</v>
      </c>
    </row>
    <row r="8" spans="1:36">
      <c r="A8" s="2">
        <v>0.05</v>
      </c>
      <c r="B8" s="1">
        <v>6.5</v>
      </c>
      <c r="C8" s="1">
        <v>12.2</v>
      </c>
      <c r="D8" s="1">
        <v>0.15</v>
      </c>
      <c r="E8" s="1">
        <v>0.2</v>
      </c>
      <c r="F8" s="2">
        <v>0.05</v>
      </c>
      <c r="H8" s="13">
        <v>12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3</v>
      </c>
      <c r="AJ8" s="13">
        <v>24</v>
      </c>
    </row>
    <row r="9" spans="1:36">
      <c r="A9" s="2">
        <v>0.05</v>
      </c>
      <c r="B9" s="6">
        <f>SUM(B7:B8)</f>
        <v>18.7</v>
      </c>
      <c r="C9" s="1">
        <v>6.5</v>
      </c>
      <c r="D9" s="1">
        <v>12.2</v>
      </c>
      <c r="E9" s="1">
        <v>0.2</v>
      </c>
      <c r="F9" s="2">
        <v>0.05</v>
      </c>
      <c r="H9" s="13">
        <v>12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v>
      </c>
      <c r="AJ9" s="13">
        <v>24</v>
      </c>
    </row>
    <row r="10" spans="1:36">
      <c r="A10" s="2">
        <v>0.05</v>
      </c>
      <c r="B10" s="115"/>
      <c r="C10" s="6">
        <f>SUM(C7:C9)</f>
        <v>18.850000000000001</v>
      </c>
      <c r="D10" s="1">
        <v>6.5</v>
      </c>
      <c r="E10" s="1">
        <v>0.15</v>
      </c>
      <c r="F10" s="2">
        <v>0.05</v>
      </c>
      <c r="H10" s="13">
        <v>12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2</v>
      </c>
      <c r="AJ10" s="13">
        <v>12</v>
      </c>
    </row>
    <row r="11" spans="1:36">
      <c r="A11" s="1">
        <v>0.05</v>
      </c>
      <c r="B11" s="115"/>
      <c r="C11" s="115"/>
      <c r="D11" s="6">
        <f>SUM(D5:D10)</f>
        <v>19.549999999999997</v>
      </c>
      <c r="E11" s="1">
        <v>12.2</v>
      </c>
      <c r="F11" s="1">
        <v>0.05</v>
      </c>
      <c r="H11" s="13">
        <v>12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1">
        <v>0.05</v>
      </c>
      <c r="B12" s="115"/>
      <c r="C12" s="115"/>
      <c r="D12" s="115"/>
      <c r="E12" s="1">
        <v>6.5</v>
      </c>
      <c r="F12" s="1">
        <v>0.05</v>
      </c>
      <c r="H12" s="13">
        <v>6</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1">
        <v>0.05</v>
      </c>
      <c r="B13" s="115"/>
      <c r="C13" s="115"/>
      <c r="D13" s="115"/>
      <c r="E13" s="1">
        <v>0.05</v>
      </c>
      <c r="F13" s="1">
        <v>0.05</v>
      </c>
      <c r="H13" s="13">
        <v>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12</v>
      </c>
    </row>
    <row r="14" spans="1:36">
      <c r="A14" s="1">
        <v>0.1</v>
      </c>
      <c r="B14" s="115"/>
      <c r="C14" s="115"/>
      <c r="D14" s="115"/>
      <c r="E14" s="1">
        <v>0.05</v>
      </c>
      <c r="F14" s="1">
        <v>0.1</v>
      </c>
      <c r="H14" s="13">
        <v>4</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6</v>
      </c>
    </row>
    <row r="15" spans="1:36">
      <c r="A15" s="1">
        <v>4.2</v>
      </c>
      <c r="B15" s="115"/>
      <c r="C15" s="115"/>
      <c r="D15" s="115"/>
      <c r="E15" s="6">
        <f>SUM(E3:E14)</f>
        <v>24.05</v>
      </c>
      <c r="F15" s="1">
        <v>4.2</v>
      </c>
      <c r="H15" s="13">
        <v>3</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5</v>
      </c>
    </row>
    <row r="16" spans="1:36">
      <c r="A16" s="1">
        <v>0.3</v>
      </c>
      <c r="F16" s="1">
        <v>0.3</v>
      </c>
      <c r="H16" s="13">
        <v>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4</v>
      </c>
    </row>
    <row r="17" spans="1:44">
      <c r="A17" s="1">
        <v>0.2</v>
      </c>
      <c r="F17" s="1">
        <v>0.2</v>
      </c>
      <c r="H17" s="13">
        <v>2</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3</v>
      </c>
    </row>
    <row r="18" spans="1:44">
      <c r="A18" s="1">
        <v>0.2</v>
      </c>
      <c r="F18" s="1">
        <v>0.2</v>
      </c>
      <c r="H18" s="13">
        <v>12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v>
      </c>
    </row>
    <row r="19" spans="1:44">
      <c r="A19" s="1">
        <v>0.15</v>
      </c>
      <c r="F19" s="1">
        <v>0.15</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v>
      </c>
    </row>
    <row r="20" spans="1:44">
      <c r="A20" s="1">
        <v>12.2</v>
      </c>
      <c r="F20" s="1">
        <v>12.2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1">
        <v>6.5</v>
      </c>
      <c r="F21" s="1">
        <v>6.5</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1">
        <v>0.05</v>
      </c>
      <c r="F22" s="1">
        <v>0.05</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1">
        <v>0.05</v>
      </c>
      <c r="F23" s="1">
        <v>0.05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1">
        <v>0.05</v>
      </c>
      <c r="F24" s="1">
        <v>0.05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
        <v>0.05</v>
      </c>
      <c r="F25" s="1">
        <v>0.05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0.1</v>
      </c>
      <c r="F26" s="1">
        <v>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f>
        <v>24.750000000000004</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12.2</v>
      </c>
      <c r="C30" s="115">
        <f>_xlfn.AGGREGATE(14,6,A3:A26+A4:A26,1)</f>
        <v>18.7</v>
      </c>
      <c r="D30" s="115">
        <f>_xlfn.AGGREGATE(14,6,A3:A26+A4:A26+A5:A26,1)</f>
        <v>18.850000000000001</v>
      </c>
      <c r="E30" s="115">
        <f>_xlfn.AGGREGATE(14,6,A3:A26+A4:A26+A5:A26+A6:A26,1)</f>
        <v>19.049999999999997</v>
      </c>
      <c r="F30" s="115">
        <f>_xlfn.AGGREGATE(14,6,A3:A26+A4:A26+A5:A26+A6:A26+A7:A26,1)</f>
        <v>19.25</v>
      </c>
      <c r="G30" s="115">
        <f>_xlfn.AGGREGATE(14,6,A3:A26+A4:A26+A5:A26+A6:A26+A7:A26+A8:A26,1)</f>
        <v>19.549999999999997</v>
      </c>
      <c r="H30" s="6">
        <f>E15</f>
        <v>24.05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6</v>
      </c>
      <c r="M36" s="13" t="e">
        <f t="shared" si="16"/>
        <v>#DIV/0!</v>
      </c>
      <c r="N36" s="13" t="e">
        <f t="shared" si="17"/>
        <v>#DIV/0!</v>
      </c>
      <c r="O36" s="14"/>
      <c r="P36" s="13" t="e">
        <f t="shared" si="18"/>
        <v>#DIV/0!</v>
      </c>
      <c r="Q36" s="13">
        <f t="shared" si="19"/>
        <v>6</v>
      </c>
      <c r="R36" s="14" t="e">
        <f t="shared" si="20"/>
        <v>#DIV/0!</v>
      </c>
      <c r="S36" s="13" t="e">
        <f t="shared" si="21"/>
        <v>#DIV/0!</v>
      </c>
      <c r="T36" s="13"/>
      <c r="U36" s="13" t="e">
        <f t="shared" si="22"/>
        <v>#DIV/0!</v>
      </c>
      <c r="V36" s="13">
        <f t="shared" si="23"/>
        <v>6</v>
      </c>
      <c r="W36" s="14" t="e">
        <f t="shared" si="24"/>
        <v>#DIV/0!</v>
      </c>
      <c r="X36" s="13" t="e">
        <f t="shared" si="25"/>
        <v>#DIV/0!</v>
      </c>
      <c r="Y36" s="13"/>
      <c r="Z36" s="13" t="e">
        <f t="shared" si="26"/>
        <v>#DIV/0!</v>
      </c>
      <c r="AA36" s="13">
        <f t="shared" si="27"/>
        <v>6</v>
      </c>
      <c r="AB36" s="14" t="e">
        <f t="shared" si="28"/>
        <v>#DIV/0!</v>
      </c>
      <c r="AC36" s="13" t="e">
        <f t="shared" si="29"/>
        <v>#DIV/0!</v>
      </c>
      <c r="AD36" s="13"/>
      <c r="AE36" s="13" t="e">
        <f t="shared" si="30"/>
        <v>#DIV/0!</v>
      </c>
      <c r="AF36" s="13">
        <f t="shared" si="31"/>
        <v>6</v>
      </c>
      <c r="AG36" s="14" t="e">
        <f t="shared" si="32"/>
        <v>#DIV/0!</v>
      </c>
      <c r="AH36" s="13" t="e">
        <f t="shared" si="33"/>
        <v>#DIV/0!</v>
      </c>
      <c r="AI36" s="13"/>
      <c r="AJ36" s="13" t="e">
        <f t="shared" si="34"/>
        <v>#DIV/0!</v>
      </c>
      <c r="AK36" s="13">
        <f t="shared" si="35"/>
        <v>6</v>
      </c>
      <c r="AL36" s="14" t="e">
        <f t="shared" si="36"/>
        <v>#DIV/0!</v>
      </c>
      <c r="AM36" s="13" t="e">
        <f t="shared" si="37"/>
        <v>#DIV/0!</v>
      </c>
      <c r="AN36" s="13"/>
      <c r="AO36" s="13" t="e">
        <f t="shared" si="38"/>
        <v>#DIV/0!</v>
      </c>
      <c r="AP36" s="13">
        <f t="shared" si="39"/>
        <v>6</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4</v>
      </c>
      <c r="M38" s="13" t="e">
        <f t="shared" si="16"/>
        <v>#DIV/0!</v>
      </c>
      <c r="N38" s="13" t="e">
        <f t="shared" si="17"/>
        <v>#DIV/0!</v>
      </c>
      <c r="O38" s="14"/>
      <c r="P38" s="13" t="e">
        <f t="shared" si="18"/>
        <v>#DIV/0!</v>
      </c>
      <c r="Q38" s="13">
        <f t="shared" si="19"/>
        <v>4</v>
      </c>
      <c r="R38" s="14" t="e">
        <f t="shared" si="20"/>
        <v>#DIV/0!</v>
      </c>
      <c r="S38" s="13" t="e">
        <f t="shared" si="21"/>
        <v>#DIV/0!</v>
      </c>
      <c r="T38" s="13"/>
      <c r="U38" s="13" t="e">
        <f t="shared" si="22"/>
        <v>#DIV/0!</v>
      </c>
      <c r="V38" s="13">
        <f t="shared" si="23"/>
        <v>4</v>
      </c>
      <c r="W38" s="14" t="e">
        <f t="shared" si="24"/>
        <v>#DIV/0!</v>
      </c>
      <c r="X38" s="13" t="e">
        <f t="shared" si="25"/>
        <v>#DIV/0!</v>
      </c>
      <c r="Y38" s="13"/>
      <c r="Z38" s="13" t="e">
        <f t="shared" si="26"/>
        <v>#DIV/0!</v>
      </c>
      <c r="AA38" s="13">
        <f t="shared" si="27"/>
        <v>4</v>
      </c>
      <c r="AB38" s="14" t="e">
        <f t="shared" si="28"/>
        <v>#DIV/0!</v>
      </c>
      <c r="AC38" s="13" t="e">
        <f t="shared" si="29"/>
        <v>#DIV/0!</v>
      </c>
      <c r="AD38" s="13"/>
      <c r="AE38" s="13" t="e">
        <f t="shared" si="30"/>
        <v>#DIV/0!</v>
      </c>
      <c r="AF38" s="13">
        <f t="shared" si="31"/>
        <v>4</v>
      </c>
      <c r="AG38" s="14" t="e">
        <f t="shared" si="32"/>
        <v>#DIV/0!</v>
      </c>
      <c r="AH38" s="13" t="e">
        <f t="shared" si="33"/>
        <v>#DIV/0!</v>
      </c>
      <c r="AI38" s="13"/>
      <c r="AJ38" s="13" t="e">
        <f t="shared" si="34"/>
        <v>#DIV/0!</v>
      </c>
      <c r="AK38" s="13">
        <f t="shared" si="35"/>
        <v>4</v>
      </c>
      <c r="AL38" s="14" t="e">
        <f t="shared" si="36"/>
        <v>#DIV/0!</v>
      </c>
      <c r="AM38" s="13" t="e">
        <f t="shared" si="37"/>
        <v>#DIV/0!</v>
      </c>
      <c r="AN38" s="13"/>
      <c r="AO38" s="13" t="e">
        <f t="shared" si="38"/>
        <v>#DIV/0!</v>
      </c>
      <c r="AP38" s="13">
        <f t="shared" si="39"/>
        <v>4</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3</v>
      </c>
      <c r="M39" s="13" t="e">
        <f t="shared" si="16"/>
        <v>#DIV/0!</v>
      </c>
      <c r="N39" s="13" t="e">
        <f t="shared" si="17"/>
        <v>#DIV/0!</v>
      </c>
      <c r="O39" s="14"/>
      <c r="P39" s="13" t="e">
        <f t="shared" si="18"/>
        <v>#DIV/0!</v>
      </c>
      <c r="Q39" s="13">
        <f t="shared" si="19"/>
        <v>3</v>
      </c>
      <c r="R39" s="14" t="e">
        <f t="shared" si="20"/>
        <v>#DIV/0!</v>
      </c>
      <c r="S39" s="13" t="e">
        <f t="shared" si="21"/>
        <v>#DIV/0!</v>
      </c>
      <c r="T39" s="13"/>
      <c r="U39" s="13" t="e">
        <f t="shared" si="22"/>
        <v>#DIV/0!</v>
      </c>
      <c r="V39" s="13">
        <f t="shared" si="23"/>
        <v>3</v>
      </c>
      <c r="W39" s="14" t="e">
        <f t="shared" si="24"/>
        <v>#DIV/0!</v>
      </c>
      <c r="X39" s="13" t="e">
        <f t="shared" si="25"/>
        <v>#DIV/0!</v>
      </c>
      <c r="Y39" s="13"/>
      <c r="Z39" s="13" t="e">
        <f t="shared" si="26"/>
        <v>#DIV/0!</v>
      </c>
      <c r="AA39" s="13">
        <f t="shared" si="27"/>
        <v>3</v>
      </c>
      <c r="AB39" s="14" t="e">
        <f t="shared" si="28"/>
        <v>#DIV/0!</v>
      </c>
      <c r="AC39" s="13" t="e">
        <f t="shared" si="29"/>
        <v>#DIV/0!</v>
      </c>
      <c r="AD39" s="13"/>
      <c r="AE39" s="13" t="e">
        <f t="shared" si="30"/>
        <v>#DIV/0!</v>
      </c>
      <c r="AF39" s="13">
        <f t="shared" si="31"/>
        <v>3</v>
      </c>
      <c r="AG39" s="14" t="e">
        <f t="shared" si="32"/>
        <v>#DIV/0!</v>
      </c>
      <c r="AH39" s="13" t="e">
        <f t="shared" si="33"/>
        <v>#DIV/0!</v>
      </c>
      <c r="AI39" s="13"/>
      <c r="AJ39" s="13" t="e">
        <f t="shared" si="34"/>
        <v>#DIV/0!</v>
      </c>
      <c r="AK39" s="13">
        <f t="shared" si="35"/>
        <v>3</v>
      </c>
      <c r="AL39" s="14" t="e">
        <f t="shared" si="36"/>
        <v>#DIV/0!</v>
      </c>
      <c r="AM39" s="13" t="e">
        <f t="shared" si="37"/>
        <v>#DIV/0!</v>
      </c>
      <c r="AN39" s="13"/>
      <c r="AO39" s="13" t="e">
        <f t="shared" si="38"/>
        <v>#DIV/0!</v>
      </c>
      <c r="AP39" s="13">
        <f t="shared" si="39"/>
        <v>3</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v>
      </c>
      <c r="M40" s="13" t="e">
        <f t="shared" si="16"/>
        <v>#DIV/0!</v>
      </c>
      <c r="N40" s="13" t="e">
        <f t="shared" si="17"/>
        <v>#DIV/0!</v>
      </c>
      <c r="O40" s="14"/>
      <c r="P40" s="13" t="e">
        <f t="shared" si="18"/>
        <v>#DIV/0!</v>
      </c>
      <c r="Q40" s="13">
        <f t="shared" si="19"/>
        <v>1</v>
      </c>
      <c r="R40" s="14" t="e">
        <f t="shared" si="20"/>
        <v>#DIV/0!</v>
      </c>
      <c r="S40" s="13" t="e">
        <f t="shared" si="21"/>
        <v>#DIV/0!</v>
      </c>
      <c r="T40" s="13"/>
      <c r="U40" s="13" t="e">
        <f t="shared" si="22"/>
        <v>#DIV/0!</v>
      </c>
      <c r="V40" s="13">
        <f t="shared" si="23"/>
        <v>1</v>
      </c>
      <c r="W40" s="14" t="e">
        <f t="shared" si="24"/>
        <v>#DIV/0!</v>
      </c>
      <c r="X40" s="13" t="e">
        <f t="shared" si="25"/>
        <v>#DIV/0!</v>
      </c>
      <c r="Y40" s="13"/>
      <c r="Z40" s="13" t="e">
        <f t="shared" si="26"/>
        <v>#DIV/0!</v>
      </c>
      <c r="AA40" s="13">
        <f t="shared" si="27"/>
        <v>1</v>
      </c>
      <c r="AB40" s="14" t="e">
        <f t="shared" si="28"/>
        <v>#DIV/0!</v>
      </c>
      <c r="AC40" s="13" t="e">
        <f t="shared" si="29"/>
        <v>#DIV/0!</v>
      </c>
      <c r="AD40" s="13"/>
      <c r="AE40" s="13" t="e">
        <f t="shared" si="30"/>
        <v>#DIV/0!</v>
      </c>
      <c r="AF40" s="13">
        <f t="shared" si="31"/>
        <v>1</v>
      </c>
      <c r="AG40" s="14" t="e">
        <f t="shared" si="32"/>
        <v>#DIV/0!</v>
      </c>
      <c r="AH40" s="13" t="e">
        <f t="shared" si="33"/>
        <v>#DIV/0!</v>
      </c>
      <c r="AI40" s="13"/>
      <c r="AJ40" s="13" t="e">
        <f t="shared" si="34"/>
        <v>#DIV/0!</v>
      </c>
      <c r="AK40" s="13">
        <f t="shared" si="35"/>
        <v>1</v>
      </c>
      <c r="AL40" s="14" t="e">
        <f t="shared" si="36"/>
        <v>#DIV/0!</v>
      </c>
      <c r="AM40" s="13" t="e">
        <f t="shared" si="37"/>
        <v>#DIV/0!</v>
      </c>
      <c r="AN40" s="13"/>
      <c r="AO40" s="13" t="e">
        <f t="shared" si="38"/>
        <v>#DIV/0!</v>
      </c>
      <c r="AP40" s="13">
        <f t="shared" si="39"/>
        <v>1</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2</v>
      </c>
      <c r="M41" s="13" t="e">
        <f t="shared" si="16"/>
        <v>#DIV/0!</v>
      </c>
      <c r="N41" s="13" t="e">
        <f t="shared" si="17"/>
        <v>#DIV/0!</v>
      </c>
      <c r="O41" s="14"/>
      <c r="P41" s="13" t="e">
        <f t="shared" si="18"/>
        <v>#DIV/0!</v>
      </c>
      <c r="Q41" s="13">
        <f t="shared" si="19"/>
        <v>2</v>
      </c>
      <c r="R41" s="14" t="e">
        <f t="shared" si="20"/>
        <v>#DIV/0!</v>
      </c>
      <c r="S41" s="13" t="e">
        <f t="shared" si="21"/>
        <v>#DIV/0!</v>
      </c>
      <c r="T41" s="13"/>
      <c r="U41" s="13" t="e">
        <f t="shared" si="22"/>
        <v>#DIV/0!</v>
      </c>
      <c r="V41" s="13">
        <f t="shared" si="23"/>
        <v>2</v>
      </c>
      <c r="W41" s="14" t="e">
        <f t="shared" si="24"/>
        <v>#DIV/0!</v>
      </c>
      <c r="X41" s="13" t="e">
        <f t="shared" si="25"/>
        <v>#DIV/0!</v>
      </c>
      <c r="Y41" s="13"/>
      <c r="Z41" s="13" t="e">
        <f t="shared" si="26"/>
        <v>#DIV/0!</v>
      </c>
      <c r="AA41" s="13">
        <f t="shared" si="27"/>
        <v>2</v>
      </c>
      <c r="AB41" s="14" t="e">
        <f t="shared" si="28"/>
        <v>#DIV/0!</v>
      </c>
      <c r="AC41" s="13" t="e">
        <f t="shared" si="29"/>
        <v>#DIV/0!</v>
      </c>
      <c r="AD41" s="13"/>
      <c r="AE41" s="13" t="e">
        <f t="shared" si="30"/>
        <v>#DIV/0!</v>
      </c>
      <c r="AF41" s="13">
        <f t="shared" si="31"/>
        <v>2</v>
      </c>
      <c r="AG41" s="14" t="e">
        <f t="shared" si="32"/>
        <v>#DIV/0!</v>
      </c>
      <c r="AH41" s="13" t="e">
        <f t="shared" si="33"/>
        <v>#DIV/0!</v>
      </c>
      <c r="AI41" s="13"/>
      <c r="AJ41" s="13" t="e">
        <f t="shared" si="34"/>
        <v>#DIV/0!</v>
      </c>
      <c r="AK41" s="13">
        <f t="shared" si="35"/>
        <v>2</v>
      </c>
      <c r="AL41" s="14" t="e">
        <f t="shared" si="36"/>
        <v>#DIV/0!</v>
      </c>
      <c r="AM41" s="13" t="e">
        <f t="shared" si="37"/>
        <v>#DIV/0!</v>
      </c>
      <c r="AN41" s="13"/>
      <c r="AO41" s="13" t="e">
        <f t="shared" si="38"/>
        <v>#DIV/0!</v>
      </c>
      <c r="AP41" s="13">
        <f t="shared" si="39"/>
        <v>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12.2</v>
      </c>
      <c r="C54" s="115">
        <f>_xlfn.AGGREGATE(14,6,A3:A26+A4:A26,1)</f>
        <v>18.7</v>
      </c>
      <c r="D54" s="115">
        <f>_xlfn.AGGREGATE(14,6,A3:A26+A4:A26+A5:A26,1)</f>
        <v>18.850000000000001</v>
      </c>
      <c r="E54" s="115">
        <f>_xlfn.AGGREGATE(14,6,A3:A26+A4:A26+A5:A26+A6:A26,1)</f>
        <v>19.049999999999997</v>
      </c>
      <c r="F54" s="115">
        <f>_xlfn.AGGREGATE(14,6,A3:A26+A4:A26+A5:A26+A6:A26+A7:A26,1)</f>
        <v>19.25</v>
      </c>
      <c r="G54" s="115">
        <f>_xlfn.AGGREGATE(14,6,A3:A26+A4:A26+A5:A26+A6:A26+A7:A26+A8:A26,1)</f>
        <v>19.549999999999997</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3</v>
      </c>
      <c r="M57" s="13" t="e">
        <f t="shared" si="51"/>
        <v>#DIV/0!</v>
      </c>
      <c r="N57" s="13" t="e">
        <f t="shared" si="52"/>
        <v>#DIV/0!</v>
      </c>
      <c r="O57" s="115"/>
      <c r="P57" s="13" t="e">
        <f t="shared" si="53"/>
        <v>#DIV/0!</v>
      </c>
      <c r="Q57" s="13">
        <f t="shared" si="54"/>
        <v>3</v>
      </c>
      <c r="R57" s="13" t="e">
        <f t="shared" si="55"/>
        <v>#DIV/0!</v>
      </c>
      <c r="S57" s="13" t="e">
        <f t="shared" si="56"/>
        <v>#DIV/0!</v>
      </c>
      <c r="T57" s="115"/>
      <c r="U57" s="13" t="e">
        <f t="shared" si="57"/>
        <v>#DIV/0!</v>
      </c>
      <c r="V57" s="13">
        <f t="shared" si="58"/>
        <v>3</v>
      </c>
      <c r="W57" s="13" t="e">
        <f t="shared" si="59"/>
        <v>#DIV/0!</v>
      </c>
      <c r="X57" s="13" t="e">
        <f t="shared" si="60"/>
        <v>#DIV/0!</v>
      </c>
      <c r="Y57" s="115"/>
      <c r="Z57" s="13" t="e">
        <f t="shared" si="61"/>
        <v>#DIV/0!</v>
      </c>
      <c r="AA57" s="13">
        <f t="shared" si="62"/>
        <v>3</v>
      </c>
      <c r="AB57" s="13" t="e">
        <f t="shared" si="63"/>
        <v>#DIV/0!</v>
      </c>
      <c r="AC57" s="13" t="e">
        <f t="shared" si="64"/>
        <v>#DIV/0!</v>
      </c>
      <c r="AD57" s="115"/>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2</v>
      </c>
      <c r="M59" s="13" t="e">
        <f t="shared" si="51"/>
        <v>#DIV/0!</v>
      </c>
      <c r="N59" s="13" t="e">
        <f t="shared" si="52"/>
        <v>#DIV/0!</v>
      </c>
      <c r="O59" s="115"/>
      <c r="P59" s="13" t="e">
        <f t="shared" si="53"/>
        <v>#DIV/0!</v>
      </c>
      <c r="Q59" s="13">
        <f t="shared" si="54"/>
        <v>2</v>
      </c>
      <c r="R59" s="13" t="e">
        <f t="shared" si="55"/>
        <v>#DIV/0!</v>
      </c>
      <c r="S59" s="13" t="e">
        <f t="shared" si="56"/>
        <v>#DIV/0!</v>
      </c>
      <c r="T59" s="115"/>
      <c r="U59" s="13" t="e">
        <f t="shared" si="57"/>
        <v>#DIV/0!</v>
      </c>
      <c r="V59" s="13">
        <f t="shared" si="58"/>
        <v>2</v>
      </c>
      <c r="W59" s="13" t="e">
        <f t="shared" si="59"/>
        <v>#DIV/0!</v>
      </c>
      <c r="X59" s="13" t="e">
        <f t="shared" si="60"/>
        <v>#DIV/0!</v>
      </c>
      <c r="Y59" s="115"/>
      <c r="Z59" s="13" t="e">
        <f t="shared" si="61"/>
        <v>#DIV/0!</v>
      </c>
      <c r="AA59" s="13">
        <f t="shared" si="62"/>
        <v>2</v>
      </c>
      <c r="AB59" s="13" t="e">
        <f t="shared" si="63"/>
        <v>#DIV/0!</v>
      </c>
      <c r="AC59" s="13" t="e">
        <f t="shared" si="64"/>
        <v>#DIV/0!</v>
      </c>
      <c r="AD59" s="115"/>
      <c r="AE59" s="13" t="e">
        <f t="shared" si="65"/>
        <v>#DIV/0!</v>
      </c>
      <c r="AF59" s="13">
        <f t="shared" si="66"/>
        <v>2</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12.2</v>
      </c>
      <c r="C71" s="115">
        <f>C54</f>
        <v>18.7</v>
      </c>
      <c r="D71" s="115">
        <f>D54</f>
        <v>18.850000000000001</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12.2</v>
      </c>
      <c r="C82" s="115">
        <f>_xlfn.AGGREGATE(14,6,A3:A26+A4:A26,1)</f>
        <v>18.7</v>
      </c>
      <c r="D82" s="115">
        <f>_xlfn.AGGREGATE(14,6,A3:A26+A4:A26+A5:A26,1)</f>
        <v>18.850000000000001</v>
      </c>
      <c r="E82" s="115">
        <f>_xlfn.AGGREGATE(14,6,A3:A26+A4:A26+A5:A26+A6:A26,1)</f>
        <v>19.049999999999997</v>
      </c>
      <c r="F82" s="115">
        <f>_xlfn.AGGREGATE(14,6,A3:A26+A4:A26+A5:A26+A6:A26+A7:A26,1)</f>
        <v>19.25</v>
      </c>
      <c r="G82" s="115">
        <f>_xlfn.AGGREGATE(14,6,A3:A26+A4:A26+A5:A26+A6:A26+A7:A26+A8:A26,1)</f>
        <v>19.549999999999997</v>
      </c>
      <c r="H82" s="6">
        <f>E15</f>
        <v>24.05</v>
      </c>
      <c r="I82" s="6">
        <f>F27</f>
        <v>24.750000000000004</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6</v>
      </c>
      <c r="M97" s="13" t="e">
        <f t="shared" si="91"/>
        <v>#DIV/0!</v>
      </c>
      <c r="N97" s="13" t="e">
        <f t="shared" si="92"/>
        <v>#DIV/0!</v>
      </c>
      <c r="O97" s="13"/>
      <c r="P97" s="13" t="e">
        <f t="shared" si="93"/>
        <v>#DIV/0!</v>
      </c>
      <c r="Q97" s="13">
        <f t="shared" si="94"/>
        <v>6</v>
      </c>
      <c r="R97" s="13" t="e">
        <f t="shared" si="95"/>
        <v>#DIV/0!</v>
      </c>
      <c r="S97" s="13" t="e">
        <f t="shared" si="96"/>
        <v>#DIV/0!</v>
      </c>
      <c r="T97" s="13"/>
      <c r="U97" s="13" t="e">
        <f t="shared" si="97"/>
        <v>#DIV/0!</v>
      </c>
      <c r="V97" s="13">
        <f t="shared" si="98"/>
        <v>6</v>
      </c>
      <c r="W97" s="13" t="e">
        <f t="shared" si="99"/>
        <v>#DIV/0!</v>
      </c>
      <c r="X97" s="13" t="e">
        <f t="shared" si="100"/>
        <v>#DIV/0!</v>
      </c>
      <c r="Y97" s="13"/>
      <c r="Z97" s="13" t="e">
        <f t="shared" si="101"/>
        <v>#DIV/0!</v>
      </c>
      <c r="AA97" s="13">
        <f t="shared" si="102"/>
        <v>6</v>
      </c>
      <c r="AB97" s="13" t="e">
        <f t="shared" si="103"/>
        <v>#DIV/0!</v>
      </c>
      <c r="AC97" s="13" t="e">
        <f t="shared" si="104"/>
        <v>#DIV/0!</v>
      </c>
      <c r="AE97" s="13" t="e">
        <f t="shared" si="105"/>
        <v>#DIV/0!</v>
      </c>
      <c r="AF97" s="13">
        <f t="shared" si="106"/>
        <v>6</v>
      </c>
      <c r="AG97" s="13" t="e">
        <f t="shared" si="107"/>
        <v>#DIV/0!</v>
      </c>
      <c r="AH97" s="13" t="e">
        <f t="shared" si="108"/>
        <v>#DIV/0!</v>
      </c>
      <c r="AJ97" s="13" t="e">
        <f t="shared" si="109"/>
        <v>#DIV/0!</v>
      </c>
      <c r="AK97" s="13">
        <f t="shared" si="110"/>
        <v>6</v>
      </c>
      <c r="AL97" s="13" t="e">
        <f t="shared" si="111"/>
        <v>#DIV/0!</v>
      </c>
      <c r="AM97" s="13" t="e">
        <f t="shared" si="112"/>
        <v>#DIV/0!</v>
      </c>
      <c r="AO97" s="13" t="e">
        <f t="shared" si="113"/>
        <v>#DIV/0!</v>
      </c>
      <c r="AP97" s="13">
        <f t="shared" si="114"/>
        <v>6</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5</v>
      </c>
      <c r="M98" s="13" t="e">
        <f t="shared" si="91"/>
        <v>#DIV/0!</v>
      </c>
      <c r="N98" s="13" t="e">
        <f t="shared" si="92"/>
        <v>#DIV/0!</v>
      </c>
      <c r="O98" s="13"/>
      <c r="P98" s="13" t="e">
        <f t="shared" si="93"/>
        <v>#DIV/0!</v>
      </c>
      <c r="Q98" s="13">
        <f t="shared" si="94"/>
        <v>5</v>
      </c>
      <c r="R98" s="13" t="e">
        <f t="shared" si="95"/>
        <v>#DIV/0!</v>
      </c>
      <c r="S98" s="13" t="e">
        <f t="shared" si="96"/>
        <v>#DIV/0!</v>
      </c>
      <c r="T98" s="13"/>
      <c r="U98" s="13" t="e">
        <f t="shared" si="97"/>
        <v>#DIV/0!</v>
      </c>
      <c r="V98" s="13">
        <f t="shared" si="98"/>
        <v>5</v>
      </c>
      <c r="W98" s="13" t="e">
        <f t="shared" si="99"/>
        <v>#DIV/0!</v>
      </c>
      <c r="X98" s="13" t="e">
        <f t="shared" si="100"/>
        <v>#DIV/0!</v>
      </c>
      <c r="Y98" s="13"/>
      <c r="Z98" s="13" t="e">
        <f t="shared" si="101"/>
        <v>#DIV/0!</v>
      </c>
      <c r="AA98" s="13">
        <f t="shared" si="102"/>
        <v>5</v>
      </c>
      <c r="AB98" s="13" t="e">
        <f t="shared" si="103"/>
        <v>#DIV/0!</v>
      </c>
      <c r="AC98" s="13" t="e">
        <f t="shared" si="104"/>
        <v>#DIV/0!</v>
      </c>
      <c r="AE98" s="13" t="e">
        <f t="shared" si="105"/>
        <v>#DIV/0!</v>
      </c>
      <c r="AF98" s="13">
        <f t="shared" si="106"/>
        <v>5</v>
      </c>
      <c r="AG98" s="13" t="e">
        <f t="shared" si="107"/>
        <v>#DIV/0!</v>
      </c>
      <c r="AH98" s="13" t="e">
        <f t="shared" si="108"/>
        <v>#DIV/0!</v>
      </c>
      <c r="AJ98" s="13" t="e">
        <f t="shared" si="109"/>
        <v>#DIV/0!</v>
      </c>
      <c r="AK98" s="13">
        <f t="shared" si="110"/>
        <v>5</v>
      </c>
      <c r="AL98" s="13" t="e">
        <f t="shared" si="111"/>
        <v>#DIV/0!</v>
      </c>
      <c r="AM98" s="13" t="e">
        <f t="shared" si="112"/>
        <v>#DIV/0!</v>
      </c>
      <c r="AO98" s="13" t="e">
        <f t="shared" si="113"/>
        <v>#DIV/0!</v>
      </c>
      <c r="AP98" s="13">
        <f t="shared" si="114"/>
        <v>5</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3</v>
      </c>
      <c r="M100" s="13" t="e">
        <f t="shared" si="91"/>
        <v>#DIV/0!</v>
      </c>
      <c r="N100" s="13" t="e">
        <f t="shared" si="92"/>
        <v>#DIV/0!</v>
      </c>
      <c r="O100" s="13"/>
      <c r="P100" s="13" t="e">
        <f t="shared" si="93"/>
        <v>#DIV/0!</v>
      </c>
      <c r="Q100" s="13">
        <f t="shared" si="94"/>
        <v>3</v>
      </c>
      <c r="R100" s="13" t="e">
        <f t="shared" si="95"/>
        <v>#DIV/0!</v>
      </c>
      <c r="S100" s="13" t="e">
        <f t="shared" si="96"/>
        <v>#DIV/0!</v>
      </c>
      <c r="T100" s="13"/>
      <c r="U100" s="13" t="e">
        <f t="shared" si="97"/>
        <v>#DIV/0!</v>
      </c>
      <c r="V100" s="13">
        <f t="shared" si="98"/>
        <v>3</v>
      </c>
      <c r="W100" s="13" t="e">
        <f t="shared" si="99"/>
        <v>#DIV/0!</v>
      </c>
      <c r="X100" s="13" t="e">
        <f t="shared" si="100"/>
        <v>#DIV/0!</v>
      </c>
      <c r="Y100" s="13"/>
      <c r="Z100" s="13" t="e">
        <f t="shared" si="101"/>
        <v>#DIV/0!</v>
      </c>
      <c r="AA100" s="13">
        <f t="shared" si="102"/>
        <v>3</v>
      </c>
      <c r="AB100" s="13" t="e">
        <f t="shared" si="103"/>
        <v>#DIV/0!</v>
      </c>
      <c r="AC100" s="13" t="e">
        <f t="shared" si="104"/>
        <v>#DIV/0!</v>
      </c>
      <c r="AE100" s="13" t="e">
        <f t="shared" si="105"/>
        <v>#DIV/0!</v>
      </c>
      <c r="AF100" s="13">
        <f t="shared" si="106"/>
        <v>3</v>
      </c>
      <c r="AG100" s="13" t="e">
        <f t="shared" si="107"/>
        <v>#DIV/0!</v>
      </c>
      <c r="AH100" s="13" t="e">
        <f t="shared" si="108"/>
        <v>#DIV/0!</v>
      </c>
      <c r="AJ100" s="13" t="e">
        <f t="shared" si="109"/>
        <v>#DIV/0!</v>
      </c>
      <c r="AK100" s="13">
        <f t="shared" si="110"/>
        <v>3</v>
      </c>
      <c r="AL100" s="13" t="e">
        <f t="shared" si="111"/>
        <v>#DIV/0!</v>
      </c>
      <c r="AM100" s="13" t="e">
        <f t="shared" si="112"/>
        <v>#DIV/0!</v>
      </c>
      <c r="AO100" s="13" t="e">
        <f t="shared" si="113"/>
        <v>#DIV/0!</v>
      </c>
      <c r="AP100" s="13">
        <f t="shared" si="114"/>
        <v>3</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v>
      </c>
      <c r="M101" s="13" t="e">
        <f t="shared" si="91"/>
        <v>#DIV/0!</v>
      </c>
      <c r="N101" s="13" t="e">
        <f t="shared" si="92"/>
        <v>#DIV/0!</v>
      </c>
      <c r="O101" s="13"/>
      <c r="P101" s="13" t="e">
        <f t="shared" si="93"/>
        <v>#DIV/0!</v>
      </c>
      <c r="Q101" s="13">
        <f t="shared" si="94"/>
        <v>1</v>
      </c>
      <c r="R101" s="13" t="e">
        <f t="shared" si="95"/>
        <v>#DIV/0!</v>
      </c>
      <c r="S101" s="13" t="e">
        <f t="shared" si="96"/>
        <v>#DIV/0!</v>
      </c>
      <c r="T101" s="13"/>
      <c r="U101" s="13" t="e">
        <f t="shared" si="97"/>
        <v>#DIV/0!</v>
      </c>
      <c r="V101" s="13">
        <f t="shared" si="98"/>
        <v>1</v>
      </c>
      <c r="W101" s="13" t="e">
        <f t="shared" si="99"/>
        <v>#DIV/0!</v>
      </c>
      <c r="X101" s="13" t="e">
        <f t="shared" si="100"/>
        <v>#DIV/0!</v>
      </c>
      <c r="Y101" s="13"/>
      <c r="Z101" s="13" t="e">
        <f t="shared" si="101"/>
        <v>#DIV/0!</v>
      </c>
      <c r="AA101" s="13">
        <f t="shared" si="102"/>
        <v>1</v>
      </c>
      <c r="AB101" s="13" t="e">
        <f t="shared" si="103"/>
        <v>#DIV/0!</v>
      </c>
      <c r="AC101" s="13" t="e">
        <f t="shared" si="104"/>
        <v>#DIV/0!</v>
      </c>
      <c r="AE101" s="13" t="e">
        <f t="shared" si="105"/>
        <v>#DIV/0!</v>
      </c>
      <c r="AF101" s="13">
        <f t="shared" si="106"/>
        <v>1</v>
      </c>
      <c r="AG101" s="13" t="e">
        <f t="shared" si="107"/>
        <v>#DIV/0!</v>
      </c>
      <c r="AH101" s="13" t="e">
        <f t="shared" si="108"/>
        <v>#DIV/0!</v>
      </c>
      <c r="AJ101" s="13" t="e">
        <f t="shared" si="109"/>
        <v>#DIV/0!</v>
      </c>
      <c r="AK101" s="13">
        <f t="shared" si="110"/>
        <v>1</v>
      </c>
      <c r="AL101" s="13" t="e">
        <f t="shared" si="111"/>
        <v>#DIV/0!</v>
      </c>
      <c r="AM101" s="13" t="e">
        <f t="shared" si="112"/>
        <v>#DIV/0!</v>
      </c>
      <c r="AO101" s="13" t="e">
        <f t="shared" si="113"/>
        <v>#DIV/0!</v>
      </c>
      <c r="AP101" s="13">
        <f t="shared" si="114"/>
        <v>1</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v>
      </c>
      <c r="M102" s="13" t="e">
        <f t="shared" si="91"/>
        <v>#DIV/0!</v>
      </c>
      <c r="N102" s="13" t="e">
        <f t="shared" si="92"/>
        <v>#DIV/0!</v>
      </c>
      <c r="O102" s="13"/>
      <c r="P102" s="13" t="e">
        <f t="shared" si="93"/>
        <v>#DIV/0!</v>
      </c>
      <c r="Q102" s="13">
        <f t="shared" si="94"/>
        <v>2</v>
      </c>
      <c r="R102" s="13" t="e">
        <f t="shared" si="95"/>
        <v>#DIV/0!</v>
      </c>
      <c r="S102" s="13" t="e">
        <f t="shared" si="96"/>
        <v>#DIV/0!</v>
      </c>
      <c r="T102" s="13"/>
      <c r="U102" s="13" t="e">
        <f t="shared" si="97"/>
        <v>#DIV/0!</v>
      </c>
      <c r="V102" s="13">
        <f t="shared" si="98"/>
        <v>2</v>
      </c>
      <c r="W102" s="13" t="e">
        <f t="shared" si="99"/>
        <v>#DIV/0!</v>
      </c>
      <c r="X102" s="13" t="e">
        <f t="shared" si="100"/>
        <v>#DIV/0!</v>
      </c>
      <c r="Y102" s="13"/>
      <c r="Z102" s="13" t="e">
        <f t="shared" si="101"/>
        <v>#DIV/0!</v>
      </c>
      <c r="AA102" s="13">
        <f t="shared" si="102"/>
        <v>2</v>
      </c>
      <c r="AB102" s="13" t="e">
        <f t="shared" si="103"/>
        <v>#DIV/0!</v>
      </c>
      <c r="AC102" s="13" t="e">
        <f t="shared" si="104"/>
        <v>#DIV/0!</v>
      </c>
      <c r="AE102" s="13" t="e">
        <f t="shared" si="105"/>
        <v>#DIV/0!</v>
      </c>
      <c r="AF102" s="13">
        <f t="shared" si="106"/>
        <v>2</v>
      </c>
      <c r="AG102" s="13" t="e">
        <f t="shared" si="107"/>
        <v>#DIV/0!</v>
      </c>
      <c r="AH102" s="13" t="e">
        <f t="shared" si="108"/>
        <v>#DIV/0!</v>
      </c>
      <c r="AJ102" s="13" t="e">
        <f t="shared" si="109"/>
        <v>#DIV/0!</v>
      </c>
      <c r="AK102" s="13">
        <f t="shared" si="110"/>
        <v>2</v>
      </c>
      <c r="AL102" s="13" t="e">
        <f t="shared" si="111"/>
        <v>#DIV/0!</v>
      </c>
      <c r="AM102" s="13" t="e">
        <f t="shared" si="112"/>
        <v>#DIV/0!</v>
      </c>
      <c r="AO102" s="13" t="e">
        <f t="shared" si="113"/>
        <v>#DIV/0!</v>
      </c>
      <c r="AP102" s="13">
        <f t="shared" si="114"/>
        <v>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B00D9-2DBA-4684-A972-D6BAB3A7A452}">
  <sheetPr>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1</v>
      </c>
      <c r="AI1" s="13">
        <v>1</v>
      </c>
      <c r="AJ1" s="13">
        <v>1</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2</v>
      </c>
      <c r="AI2" s="13">
        <v>2</v>
      </c>
      <c r="AJ2" s="13">
        <v>2</v>
      </c>
    </row>
    <row r="3" spans="1:36">
      <c r="A3" s="1">
        <v>13.3</v>
      </c>
      <c r="E3" s="1">
        <v>13.3</v>
      </c>
      <c r="F3" s="1">
        <v>13.3</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3</v>
      </c>
      <c r="AJ3" s="13">
        <v>3</v>
      </c>
    </row>
    <row r="4" spans="1:36">
      <c r="A4" s="1">
        <v>2.7</v>
      </c>
      <c r="E4" s="1">
        <v>2.7</v>
      </c>
      <c r="F4" s="1">
        <v>2.7</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4</v>
      </c>
      <c r="AJ4" s="13">
        <v>4</v>
      </c>
    </row>
    <row r="5" spans="1:36">
      <c r="A5" s="2">
        <v>1.5</v>
      </c>
      <c r="D5" s="1">
        <v>13.3</v>
      </c>
      <c r="E5" s="2">
        <v>1.5</v>
      </c>
      <c r="F5" s="2">
        <v>1.5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5</v>
      </c>
      <c r="AJ5" s="13">
        <v>5</v>
      </c>
    </row>
    <row r="6" spans="1:36">
      <c r="A6" s="2">
        <v>0.5</v>
      </c>
      <c r="D6" s="1">
        <v>2.7</v>
      </c>
      <c r="E6" s="2">
        <v>0.5</v>
      </c>
      <c r="F6" s="2">
        <v>0.5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6</v>
      </c>
    </row>
    <row r="7" spans="1:36">
      <c r="A7" s="2">
        <v>0.4</v>
      </c>
      <c r="B7" s="1">
        <v>13.3</v>
      </c>
      <c r="C7" s="1">
        <v>13.3</v>
      </c>
      <c r="D7" s="2">
        <v>1.5</v>
      </c>
      <c r="E7" s="2">
        <v>0.4</v>
      </c>
      <c r="F7" s="2">
        <v>0.4</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12</v>
      </c>
    </row>
    <row r="8" spans="1:36">
      <c r="A8" s="2">
        <v>2.2999999999999998</v>
      </c>
      <c r="B8" s="1">
        <v>2.7</v>
      </c>
      <c r="C8" s="1">
        <v>2.7</v>
      </c>
      <c r="D8" s="2">
        <v>0.5</v>
      </c>
      <c r="E8" s="2">
        <v>2.2999999999999998</v>
      </c>
      <c r="F8" s="2">
        <v>2.2999999999999998</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12</v>
      </c>
    </row>
    <row r="9" spans="1:36">
      <c r="A9" s="2">
        <v>7</v>
      </c>
      <c r="B9" s="6">
        <f>SUM(B7:B8)</f>
        <v>16</v>
      </c>
      <c r="C9" s="2">
        <v>1.5</v>
      </c>
      <c r="D9" s="2">
        <v>0.4</v>
      </c>
      <c r="E9" s="2">
        <v>7</v>
      </c>
      <c r="F9" s="2">
        <v>7</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12</v>
      </c>
    </row>
    <row r="10" spans="1:36">
      <c r="A10" s="2">
        <v>0.3</v>
      </c>
      <c r="B10" s="115"/>
      <c r="C10" s="6">
        <f>SUM(C7:C9)</f>
        <v>17.5</v>
      </c>
      <c r="D10" s="2">
        <v>2.2999999999999998</v>
      </c>
      <c r="E10" s="2">
        <v>0.3</v>
      </c>
      <c r="F10" s="2">
        <v>0.3</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12</v>
      </c>
    </row>
    <row r="11" spans="1:36">
      <c r="A11" s="1">
        <v>0.1</v>
      </c>
      <c r="B11" s="115"/>
      <c r="C11" s="115"/>
      <c r="D11" s="6">
        <f>SUM(D5:D10)</f>
        <v>20.7</v>
      </c>
      <c r="E11" s="1">
        <v>0.1</v>
      </c>
      <c r="F11" s="1">
        <v>0.1</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1">
        <v>1.7</v>
      </c>
      <c r="B12" s="115"/>
      <c r="C12" s="115"/>
      <c r="D12" s="115"/>
      <c r="E12" s="1">
        <v>1.7</v>
      </c>
      <c r="F12" s="1">
        <v>1.7</v>
      </c>
      <c r="H12" s="13">
        <v>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1">
        <v>2.1</v>
      </c>
      <c r="B13" s="115"/>
      <c r="C13" s="115"/>
      <c r="D13" s="115"/>
      <c r="E13" s="1">
        <v>2.1</v>
      </c>
      <c r="F13" s="1">
        <v>2.1</v>
      </c>
      <c r="H13" s="13">
        <v>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24</v>
      </c>
    </row>
    <row r="14" spans="1:36">
      <c r="A14" s="1">
        <v>0.3</v>
      </c>
      <c r="B14" s="115"/>
      <c r="C14" s="115"/>
      <c r="D14" s="115"/>
      <c r="E14" s="1">
        <v>0.3</v>
      </c>
      <c r="F14" s="1">
        <v>0.3</v>
      </c>
      <c r="H14" s="13">
        <v>3</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24</v>
      </c>
    </row>
    <row r="15" spans="1:36">
      <c r="A15" s="1">
        <v>0.3</v>
      </c>
      <c r="B15" s="115"/>
      <c r="C15" s="115"/>
      <c r="D15" s="115"/>
      <c r="E15" s="6">
        <f>SUM(E3:E14)</f>
        <v>32.200000000000003</v>
      </c>
      <c r="F15" s="1">
        <v>0.3</v>
      </c>
      <c r="H15" s="13">
        <v>4</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24</v>
      </c>
    </row>
    <row r="16" spans="1:36">
      <c r="A16" s="1">
        <v>0</v>
      </c>
      <c r="F16" s="1">
        <v>1.0000000000000001E-5</v>
      </c>
      <c r="H16" s="13">
        <v>5</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24</v>
      </c>
    </row>
    <row r="17" spans="1:44">
      <c r="A17" s="1">
        <v>0</v>
      </c>
      <c r="F17" s="1">
        <v>1.0000000000000001E-5</v>
      </c>
      <c r="H17" s="13">
        <v>6</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24</v>
      </c>
    </row>
    <row r="18" spans="1:44">
      <c r="A18" s="1">
        <v>0</v>
      </c>
      <c r="F18" s="1">
        <v>1.0000000000000001E-5</v>
      </c>
      <c r="H18" s="13">
        <v>12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1">
        <v>0.3</v>
      </c>
      <c r="F19" s="1">
        <v>0.3</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1">
        <v>0</v>
      </c>
      <c r="F20" s="1">
        <v>1.0000000000000001E-5</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1">
        <v>0</v>
      </c>
      <c r="F21" s="1">
        <v>1.0000000000000001E-5</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1">
        <v>0</v>
      </c>
      <c r="F22" s="1">
        <v>1.0000000000000001E-5</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1">
        <v>0</v>
      </c>
      <c r="F23" s="1">
        <v>1.0000000000000001E-5</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1">
        <v>0</v>
      </c>
      <c r="F24" s="1">
        <v>1.0000000000000001E-5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
        <v>0</v>
      </c>
      <c r="F25" s="1">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0</v>
      </c>
      <c r="F26" s="1">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f>
        <v>32.800100000000029</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13.3</v>
      </c>
      <c r="C30" s="115">
        <f>_xlfn.AGGREGATE(14,6,A3:A26+A4:A26,1)</f>
        <v>16</v>
      </c>
      <c r="D30" s="115">
        <f>_xlfn.AGGREGATE(14,6,A3:A26+A4:A26+A5:A26,1)</f>
        <v>17.5</v>
      </c>
      <c r="E30" s="115">
        <f>_xlfn.AGGREGATE(14,6,A3:A26+A4:A26+A5:A26+A6:A26,1)</f>
        <v>18</v>
      </c>
      <c r="F30" s="115">
        <f>_xlfn.AGGREGATE(14,6,A3:A26+A4:A26+A5:A26+A6:A26+A7:A26,1)</f>
        <v>18.399999999999999</v>
      </c>
      <c r="G30" s="115">
        <f>_xlfn.AGGREGATE(14,6,A3:A26+A4:A26+A5:A26+A6:A26+A7:A26+A8:A26,1)</f>
        <v>20.7</v>
      </c>
      <c r="H30" s="6">
        <f>E15</f>
        <v>32.200000000000003</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13.3</v>
      </c>
      <c r="C54" s="115">
        <f>_xlfn.AGGREGATE(14,6,A3:A26+A4:A26,1)</f>
        <v>16</v>
      </c>
      <c r="D54" s="115">
        <f>_xlfn.AGGREGATE(14,6,A3:A26+A4:A26+A5:A26,1)</f>
        <v>17.5</v>
      </c>
      <c r="E54" s="115">
        <f>_xlfn.AGGREGATE(14,6,A3:A26+A4:A26+A5:A26+A6:A26,1)</f>
        <v>18</v>
      </c>
      <c r="F54" s="115">
        <f>_xlfn.AGGREGATE(14,6,A3:A26+A4:A26+A5:A26+A6:A26+A7:A26,1)</f>
        <v>18.399999999999999</v>
      </c>
      <c r="G54" s="115">
        <f>_xlfn.AGGREGATE(14,6,A3:A26+A4:A26+A5:A26+A6:A26+A7:A26+A8:A26,1)</f>
        <v>20.7</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13.3</v>
      </c>
      <c r="C71" s="115">
        <f>C54</f>
        <v>16</v>
      </c>
      <c r="D71" s="115">
        <f>D54</f>
        <v>17.5</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13.3</v>
      </c>
      <c r="C82" s="115">
        <f>_xlfn.AGGREGATE(14,6,A3:A26+A4:A26,1)</f>
        <v>16</v>
      </c>
      <c r="D82" s="115">
        <f>_xlfn.AGGREGATE(14,6,A3:A26+A4:A26+A5:A26,1)</f>
        <v>17.5</v>
      </c>
      <c r="E82" s="115">
        <f>_xlfn.AGGREGATE(14,6,A3:A26+A4:A26+A5:A26+A6:A26,1)</f>
        <v>18</v>
      </c>
      <c r="F82" s="115">
        <f>_xlfn.AGGREGATE(14,6,A3:A26+A4:A26+A5:A26+A6:A26+A7:A26,1)</f>
        <v>18.399999999999999</v>
      </c>
      <c r="G82" s="115">
        <f>_xlfn.AGGREGATE(14,6,A3:A26+A4:A26+A5:A26+A6:A26+A7:A26+A8:A26,1)</f>
        <v>20.7</v>
      </c>
      <c r="H82" s="6">
        <f>E15</f>
        <v>32.200000000000003</v>
      </c>
      <c r="I82" s="6">
        <f>F27</f>
        <v>32.800100000000029</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3</v>
      </c>
      <c r="M86" s="13" t="e">
        <f t="shared" si="91"/>
        <v>#DIV/0!</v>
      </c>
      <c r="N86" s="13" t="e">
        <f t="shared" si="92"/>
        <v>#DIV/0!</v>
      </c>
      <c r="O86" s="14"/>
      <c r="P86" s="13" t="e">
        <f t="shared" si="93"/>
        <v>#DIV/0!</v>
      </c>
      <c r="Q86" s="13">
        <f t="shared" si="94"/>
        <v>3</v>
      </c>
      <c r="R86" s="13" t="e">
        <f t="shared" si="95"/>
        <v>#DIV/0!</v>
      </c>
      <c r="S86" s="13" t="e">
        <f t="shared" si="96"/>
        <v>#DIV/0!</v>
      </c>
      <c r="T86" s="13"/>
      <c r="U86" s="13" t="e">
        <f t="shared" si="97"/>
        <v>#DIV/0!</v>
      </c>
      <c r="V86" s="13">
        <f t="shared" si="98"/>
        <v>3</v>
      </c>
      <c r="W86" s="13" t="e">
        <f t="shared" si="99"/>
        <v>#DIV/0!</v>
      </c>
      <c r="X86" s="13" t="e">
        <f t="shared" si="100"/>
        <v>#DIV/0!</v>
      </c>
      <c r="Y86" s="13"/>
      <c r="Z86" s="13" t="e">
        <f t="shared" si="101"/>
        <v>#DIV/0!</v>
      </c>
      <c r="AA86" s="13">
        <f t="shared" si="102"/>
        <v>3</v>
      </c>
      <c r="AB86" s="13" t="e">
        <f t="shared" si="103"/>
        <v>#DIV/0!</v>
      </c>
      <c r="AC86" s="13" t="e">
        <f t="shared" si="104"/>
        <v>#DIV/0!</v>
      </c>
      <c r="AD86" s="13"/>
      <c r="AE86" s="13" t="e">
        <f t="shared" si="105"/>
        <v>#DIV/0!</v>
      </c>
      <c r="AF86" s="13">
        <f t="shared" si="106"/>
        <v>3</v>
      </c>
      <c r="AG86" s="13" t="e">
        <f t="shared" si="107"/>
        <v>#DIV/0!</v>
      </c>
      <c r="AH86" s="13" t="e">
        <f t="shared" si="108"/>
        <v>#DIV/0!</v>
      </c>
      <c r="AI86" s="13"/>
      <c r="AJ86" s="13" t="e">
        <f t="shared" si="109"/>
        <v>#DIV/0!</v>
      </c>
      <c r="AK86" s="13">
        <f t="shared" si="110"/>
        <v>3</v>
      </c>
      <c r="AL86" s="13" t="e">
        <f t="shared" si="111"/>
        <v>#DIV/0!</v>
      </c>
      <c r="AM86" s="13" t="e">
        <f t="shared" si="112"/>
        <v>#DIV/0!</v>
      </c>
      <c r="AN86" s="13"/>
      <c r="AO86" s="13" t="e">
        <f t="shared" si="113"/>
        <v>#DIV/0!</v>
      </c>
      <c r="AP86" s="13">
        <f t="shared" si="114"/>
        <v>3</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4</v>
      </c>
      <c r="M87" s="13" t="e">
        <f t="shared" si="91"/>
        <v>#DIV/0!</v>
      </c>
      <c r="N87" s="13" t="e">
        <f t="shared" si="92"/>
        <v>#DIV/0!</v>
      </c>
      <c r="O87" s="14"/>
      <c r="P87" s="13" t="e">
        <f t="shared" si="93"/>
        <v>#DIV/0!</v>
      </c>
      <c r="Q87" s="13">
        <f t="shared" si="94"/>
        <v>4</v>
      </c>
      <c r="R87" s="13" t="e">
        <f t="shared" si="95"/>
        <v>#DIV/0!</v>
      </c>
      <c r="S87" s="13" t="e">
        <f t="shared" si="96"/>
        <v>#DIV/0!</v>
      </c>
      <c r="T87" s="13"/>
      <c r="U87" s="13" t="e">
        <f t="shared" si="97"/>
        <v>#DIV/0!</v>
      </c>
      <c r="V87" s="13">
        <f t="shared" si="98"/>
        <v>4</v>
      </c>
      <c r="W87" s="13" t="e">
        <f t="shared" si="99"/>
        <v>#DIV/0!</v>
      </c>
      <c r="X87" s="13" t="e">
        <f t="shared" si="100"/>
        <v>#DIV/0!</v>
      </c>
      <c r="Y87" s="13"/>
      <c r="Z87" s="13" t="e">
        <f t="shared" si="101"/>
        <v>#DIV/0!</v>
      </c>
      <c r="AA87" s="13">
        <f t="shared" si="102"/>
        <v>4</v>
      </c>
      <c r="AB87" s="13" t="e">
        <f t="shared" si="103"/>
        <v>#DIV/0!</v>
      </c>
      <c r="AC87" s="13" t="e">
        <f t="shared" si="104"/>
        <v>#DIV/0!</v>
      </c>
      <c r="AD87" s="13"/>
      <c r="AE87" s="13" t="e">
        <f t="shared" si="105"/>
        <v>#DIV/0!</v>
      </c>
      <c r="AF87" s="13">
        <f t="shared" si="106"/>
        <v>4</v>
      </c>
      <c r="AG87" s="13" t="e">
        <f t="shared" si="107"/>
        <v>#DIV/0!</v>
      </c>
      <c r="AH87" s="13" t="e">
        <f t="shared" si="108"/>
        <v>#DIV/0!</v>
      </c>
      <c r="AI87" s="13"/>
      <c r="AJ87" s="13" t="e">
        <f t="shared" si="109"/>
        <v>#DIV/0!</v>
      </c>
      <c r="AK87" s="13">
        <f t="shared" si="110"/>
        <v>4</v>
      </c>
      <c r="AL87" s="13" t="e">
        <f t="shared" si="111"/>
        <v>#DIV/0!</v>
      </c>
      <c r="AM87" s="13" t="e">
        <f t="shared" si="112"/>
        <v>#DIV/0!</v>
      </c>
      <c r="AN87" s="13"/>
      <c r="AO87" s="13" t="e">
        <f t="shared" si="113"/>
        <v>#DIV/0!</v>
      </c>
      <c r="AP87" s="13">
        <f t="shared" si="114"/>
        <v>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5</v>
      </c>
      <c r="M88" s="13" t="e">
        <f t="shared" si="91"/>
        <v>#DIV/0!</v>
      </c>
      <c r="N88" s="13" t="e">
        <f t="shared" si="92"/>
        <v>#DIV/0!</v>
      </c>
      <c r="O88" s="14"/>
      <c r="P88" s="13" t="e">
        <f t="shared" si="93"/>
        <v>#DIV/0!</v>
      </c>
      <c r="Q88" s="13">
        <f t="shared" si="94"/>
        <v>5</v>
      </c>
      <c r="R88" s="13" t="e">
        <f t="shared" si="95"/>
        <v>#DIV/0!</v>
      </c>
      <c r="S88" s="13" t="e">
        <f t="shared" si="96"/>
        <v>#DIV/0!</v>
      </c>
      <c r="T88" s="13"/>
      <c r="U88" s="13" t="e">
        <f t="shared" si="97"/>
        <v>#DIV/0!</v>
      </c>
      <c r="V88" s="13">
        <f t="shared" si="98"/>
        <v>5</v>
      </c>
      <c r="W88" s="13" t="e">
        <f t="shared" si="99"/>
        <v>#DIV/0!</v>
      </c>
      <c r="X88" s="13" t="e">
        <f t="shared" si="100"/>
        <v>#DIV/0!</v>
      </c>
      <c r="Y88" s="13"/>
      <c r="Z88" s="13" t="e">
        <f t="shared" si="101"/>
        <v>#DIV/0!</v>
      </c>
      <c r="AA88" s="13">
        <f t="shared" si="102"/>
        <v>5</v>
      </c>
      <c r="AB88" s="13" t="e">
        <f t="shared" si="103"/>
        <v>#DIV/0!</v>
      </c>
      <c r="AC88" s="13" t="e">
        <f t="shared" si="104"/>
        <v>#DIV/0!</v>
      </c>
      <c r="AD88" s="13"/>
      <c r="AE88" s="13" t="e">
        <f t="shared" si="105"/>
        <v>#DIV/0!</v>
      </c>
      <c r="AF88" s="13">
        <f t="shared" si="106"/>
        <v>5</v>
      </c>
      <c r="AG88" s="13" t="e">
        <f t="shared" si="107"/>
        <v>#DIV/0!</v>
      </c>
      <c r="AH88" s="13" t="e">
        <f t="shared" si="108"/>
        <v>#DIV/0!</v>
      </c>
      <c r="AI88" s="13"/>
      <c r="AJ88" s="13" t="e">
        <f t="shared" si="109"/>
        <v>#DIV/0!</v>
      </c>
      <c r="AK88" s="13">
        <f t="shared" si="110"/>
        <v>5</v>
      </c>
      <c r="AL88" s="13" t="e">
        <f t="shared" si="111"/>
        <v>#DIV/0!</v>
      </c>
      <c r="AM88" s="13" t="e">
        <f t="shared" si="112"/>
        <v>#DIV/0!</v>
      </c>
      <c r="AN88" s="13"/>
      <c r="AO88" s="13" t="e">
        <f t="shared" si="113"/>
        <v>#DIV/0!</v>
      </c>
      <c r="AP88" s="13">
        <f t="shared" si="114"/>
        <v>5</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7A56-74AC-40C2-A95B-F8BFA1461F4E}">
  <sheetPr codeName="Sheet17">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2</v>
      </c>
      <c r="AH1" s="13">
        <v>2</v>
      </c>
      <c r="AI1" s="13">
        <v>2</v>
      </c>
      <c r="AJ1" s="13">
        <v>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1</v>
      </c>
      <c r="AI2" s="13">
        <v>1</v>
      </c>
      <c r="AJ2" s="13">
        <v>1</v>
      </c>
    </row>
    <row r="3" spans="1:36">
      <c r="A3" s="2">
        <v>1.5109999999999999</v>
      </c>
      <c r="E3" s="2">
        <v>1.5109999999999999</v>
      </c>
      <c r="F3" s="2">
        <v>1.5109999999999999</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3</v>
      </c>
      <c r="AJ3" s="13">
        <v>3</v>
      </c>
    </row>
    <row r="4" spans="1:36">
      <c r="A4" s="2">
        <v>10.073</v>
      </c>
      <c r="E4" s="2">
        <v>10.073</v>
      </c>
      <c r="F4" s="2">
        <v>10.073</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4</v>
      </c>
      <c r="AJ4" s="13">
        <v>4</v>
      </c>
    </row>
    <row r="5" spans="1:36">
      <c r="A5" s="2">
        <v>1.5109999999999999</v>
      </c>
      <c r="D5" s="2">
        <v>1.5109999999999999</v>
      </c>
      <c r="E5" s="2">
        <v>1.5109999999999999</v>
      </c>
      <c r="F5" s="2">
        <v>1.5109999999999999</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5</v>
      </c>
      <c r="AJ5" s="13">
        <v>5</v>
      </c>
    </row>
    <row r="6" spans="1:36">
      <c r="A6" s="2">
        <v>1.2090000000000001</v>
      </c>
      <c r="D6" s="2">
        <v>10.073</v>
      </c>
      <c r="E6" s="2">
        <v>1.2090000000000001</v>
      </c>
      <c r="F6" s="2">
        <v>1.2090000000000001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6</v>
      </c>
    </row>
    <row r="7" spans="1:36">
      <c r="A7" s="2">
        <v>1.2090000000000001</v>
      </c>
      <c r="B7" s="2">
        <v>1.5109999999999999</v>
      </c>
      <c r="C7" s="2">
        <v>1.5109999999999999</v>
      </c>
      <c r="D7" s="2">
        <v>1.5109999999999999</v>
      </c>
      <c r="E7" s="2">
        <v>1.2090000000000001</v>
      </c>
      <c r="F7" s="2">
        <v>1.2090000000000001</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12</v>
      </c>
    </row>
    <row r="8" spans="1:36">
      <c r="A8" s="2">
        <v>1.2090000000000001</v>
      </c>
      <c r="B8" s="2">
        <v>10.073</v>
      </c>
      <c r="C8" s="2">
        <v>10.073</v>
      </c>
      <c r="D8" s="2">
        <v>1.2090000000000001</v>
      </c>
      <c r="E8" s="2">
        <v>1.2090000000000001</v>
      </c>
      <c r="F8" s="2">
        <v>1.2090000000000001</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12</v>
      </c>
    </row>
    <row r="9" spans="1:36">
      <c r="A9" s="2">
        <v>1.0069999999999999</v>
      </c>
      <c r="B9" s="6">
        <f>SUM(B7:B8)</f>
        <v>11.584</v>
      </c>
      <c r="C9" s="2">
        <v>1.5109999999999999</v>
      </c>
      <c r="D9" s="2">
        <v>1.2090000000000001</v>
      </c>
      <c r="E9" s="2">
        <v>1.0069999999999999</v>
      </c>
      <c r="F9" s="2">
        <v>1.0069999999999999</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12</v>
      </c>
    </row>
    <row r="10" spans="1:36">
      <c r="A10" s="2">
        <v>0.504</v>
      </c>
      <c r="B10" s="115"/>
      <c r="C10" s="6">
        <f>SUM(C7:C9)</f>
        <v>13.094999999999999</v>
      </c>
      <c r="D10" s="2">
        <v>1.2090000000000001</v>
      </c>
      <c r="E10" s="2">
        <v>0.504</v>
      </c>
      <c r="F10" s="2">
        <v>0.504</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12</v>
      </c>
    </row>
    <row r="11" spans="1:36">
      <c r="A11" s="1"/>
      <c r="B11" s="115"/>
      <c r="C11" s="115"/>
      <c r="D11" s="6">
        <f>SUM(D5:D10)</f>
        <v>16.721999999999998</v>
      </c>
      <c r="E11" s="1">
        <v>1.0000000000000001E-5</v>
      </c>
      <c r="F11" s="1">
        <v>1.0000000000000001E-5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1"/>
      <c r="B12" s="115"/>
      <c r="C12" s="115"/>
      <c r="D12" s="115"/>
      <c r="E12" s="1">
        <v>1.0000000000000001E-5</v>
      </c>
      <c r="F12" s="1">
        <v>1.0000000000000001E-5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1"/>
      <c r="B13" s="115"/>
      <c r="C13" s="115"/>
      <c r="D13" s="115"/>
      <c r="E13" s="1">
        <v>1.0000000000000001E-5</v>
      </c>
      <c r="F13" s="1">
        <v>1.0000000000000001E-5</v>
      </c>
      <c r="H13" s="13">
        <v>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24</v>
      </c>
    </row>
    <row r="14" spans="1:36">
      <c r="A14" s="1"/>
      <c r="B14" s="115"/>
      <c r="C14" s="115"/>
      <c r="D14" s="115"/>
      <c r="E14" s="1">
        <v>1.0000000000000001E-5</v>
      </c>
      <c r="F14" s="1">
        <v>1.0000000000000001E-5</v>
      </c>
      <c r="H14" s="13">
        <v>1</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24</v>
      </c>
    </row>
    <row r="15" spans="1:36">
      <c r="A15" s="1"/>
      <c r="B15" s="115"/>
      <c r="C15" s="115"/>
      <c r="D15" s="115"/>
      <c r="E15" s="6">
        <f>SUM(E3:E14)</f>
        <v>18.233039999999999</v>
      </c>
      <c r="F15" s="1">
        <v>1.0000000000000001E-5</v>
      </c>
      <c r="H15" s="13">
        <v>3</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24</v>
      </c>
    </row>
    <row r="16" spans="1:36">
      <c r="A16" s="1"/>
      <c r="F16" s="1">
        <v>1.0000000000000001E-5</v>
      </c>
      <c r="H16" s="13">
        <v>4</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24</v>
      </c>
    </row>
    <row r="17" spans="1:44">
      <c r="A17" s="1"/>
      <c r="F17" s="1">
        <v>1.0000000000000001E-5</v>
      </c>
      <c r="H17" s="13">
        <v>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24</v>
      </c>
    </row>
    <row r="18" spans="1:44">
      <c r="A18" s="1"/>
      <c r="F18" s="1">
        <v>1.0000000000000001E-5</v>
      </c>
      <c r="H18" s="13">
        <v>6</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1"/>
      <c r="F19" s="1">
        <v>1.0000000000000001E-5</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1"/>
      <c r="F20" s="1">
        <v>1.0000000000000001E-5</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1"/>
      <c r="F21" s="1">
        <v>1.0000000000000001E-5</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1"/>
      <c r="F22" s="1">
        <v>1.0000000000000001E-5</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1"/>
      <c r="F23" s="1">
        <v>1.0000000000000001E-5</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1"/>
      <c r="F24" s="1">
        <v>1.0000000000000001E-5</v>
      </c>
      <c r="H24" s="13">
        <v>12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
      <c r="F25" s="1">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c r="F26" s="1">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18.233169999999994</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10.073</v>
      </c>
      <c r="C30" s="115">
        <f>_xlfn.AGGREGATE(14,6,A3:A26+A4:A26,1)</f>
        <v>11.584</v>
      </c>
      <c r="D30" s="115">
        <f>_xlfn.AGGREGATE(14,6,A3:A26+A4:A26+A5:A26,1)</f>
        <v>13.094999999999999</v>
      </c>
      <c r="E30" s="115">
        <f>_xlfn.AGGREGATE(14,6,A3:A26+A4:A26+A5:A26+A6:A26,1)</f>
        <v>14.303999999999998</v>
      </c>
      <c r="F30" s="115">
        <f>_xlfn.AGGREGATE(14,6,A3:A26+A4:A26+A5:A26+A6:A26+A7:A26,1)</f>
        <v>15.512999999999998</v>
      </c>
      <c r="G30" s="115">
        <f>_xlfn.AGGREGATE(14,6,A3:A26+A4:A26+A5:A26+A6:A26+A7:A26+A8:A26,1)</f>
        <v>16.721999999999998</v>
      </c>
      <c r="H30" s="6">
        <f>E15</f>
        <v>18.233039999999999</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10.073</v>
      </c>
      <c r="C54" s="115">
        <f>_xlfn.AGGREGATE(14,6,A3:A26+A4:A26,1)</f>
        <v>11.584</v>
      </c>
      <c r="D54" s="115">
        <f>_xlfn.AGGREGATE(14,6,A3:A26+A4:A26+A5:A26,1)</f>
        <v>13.094999999999999</v>
      </c>
      <c r="E54" s="115">
        <f>_xlfn.AGGREGATE(14,6,A3:A26+A4:A26+A5:A26+A6:A26,1)</f>
        <v>14.303999999999998</v>
      </c>
      <c r="F54" s="115">
        <f>_xlfn.AGGREGATE(14,6,A3:A26+A4:A26+A5:A26+A6:A26+A7:A26,1)</f>
        <v>15.512999999999998</v>
      </c>
      <c r="G54" s="115">
        <f>_xlfn.AGGREGATE(14,6,A3:A26+A4:A26+A5:A26+A6:A26+A7:A26+A8:A26,1)</f>
        <v>16.721999999999998</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10.073</v>
      </c>
      <c r="C71" s="115">
        <f>C54</f>
        <v>11.584</v>
      </c>
      <c r="D71" s="115">
        <f>D54</f>
        <v>13.094999999999999</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10.073</v>
      </c>
      <c r="C82" s="115">
        <f>_xlfn.AGGREGATE(14,6,A3:A26+A4:A26,1)</f>
        <v>11.584</v>
      </c>
      <c r="D82" s="115">
        <f>_xlfn.AGGREGATE(14,6,A3:A26+A4:A26+A5:A26,1)</f>
        <v>13.094999999999999</v>
      </c>
      <c r="E82" s="115">
        <f>_xlfn.AGGREGATE(14,6,A3:A26+A4:A26+A5:A26+A6:A26,1)</f>
        <v>14.303999999999998</v>
      </c>
      <c r="F82" s="115">
        <f>_xlfn.AGGREGATE(14,6,A3:A26+A4:A26+A5:A26+A6:A26+A7:A26,1)</f>
        <v>15.512999999999998</v>
      </c>
      <c r="G82" s="115">
        <f>_xlfn.AGGREGATE(14,6,A3:A26+A4:A26+A5:A26+A6:A26+A7:A26+A8:A26,1)</f>
        <v>16.721999999999998</v>
      </c>
      <c r="H82" s="6">
        <f>E15</f>
        <v>18.233039999999999</v>
      </c>
      <c r="I82" s="6">
        <f>F27</f>
        <v>18.233169999999994</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3</v>
      </c>
      <c r="M86" s="13" t="e">
        <f t="shared" si="91"/>
        <v>#DIV/0!</v>
      </c>
      <c r="N86" s="13" t="e">
        <f t="shared" si="92"/>
        <v>#DIV/0!</v>
      </c>
      <c r="O86" s="14"/>
      <c r="P86" s="13" t="e">
        <f t="shared" si="93"/>
        <v>#DIV/0!</v>
      </c>
      <c r="Q86" s="13">
        <f t="shared" si="94"/>
        <v>3</v>
      </c>
      <c r="R86" s="13" t="e">
        <f t="shared" si="95"/>
        <v>#DIV/0!</v>
      </c>
      <c r="S86" s="13" t="e">
        <f t="shared" si="96"/>
        <v>#DIV/0!</v>
      </c>
      <c r="T86" s="13"/>
      <c r="U86" s="13" t="e">
        <f t="shared" si="97"/>
        <v>#DIV/0!</v>
      </c>
      <c r="V86" s="13">
        <f t="shared" si="98"/>
        <v>3</v>
      </c>
      <c r="W86" s="13" t="e">
        <f t="shared" si="99"/>
        <v>#DIV/0!</v>
      </c>
      <c r="X86" s="13" t="e">
        <f t="shared" si="100"/>
        <v>#DIV/0!</v>
      </c>
      <c r="Y86" s="13"/>
      <c r="Z86" s="13" t="e">
        <f t="shared" si="101"/>
        <v>#DIV/0!</v>
      </c>
      <c r="AA86" s="13">
        <f t="shared" si="102"/>
        <v>3</v>
      </c>
      <c r="AB86" s="13" t="e">
        <f t="shared" si="103"/>
        <v>#DIV/0!</v>
      </c>
      <c r="AC86" s="13" t="e">
        <f t="shared" si="104"/>
        <v>#DIV/0!</v>
      </c>
      <c r="AD86" s="13"/>
      <c r="AE86" s="13" t="e">
        <f t="shared" si="105"/>
        <v>#DIV/0!</v>
      </c>
      <c r="AF86" s="13">
        <f t="shared" si="106"/>
        <v>3</v>
      </c>
      <c r="AG86" s="13" t="e">
        <f t="shared" si="107"/>
        <v>#DIV/0!</v>
      </c>
      <c r="AH86" s="13" t="e">
        <f t="shared" si="108"/>
        <v>#DIV/0!</v>
      </c>
      <c r="AI86" s="13"/>
      <c r="AJ86" s="13" t="e">
        <f t="shared" si="109"/>
        <v>#DIV/0!</v>
      </c>
      <c r="AK86" s="13">
        <f t="shared" si="110"/>
        <v>3</v>
      </c>
      <c r="AL86" s="13" t="e">
        <f t="shared" si="111"/>
        <v>#DIV/0!</v>
      </c>
      <c r="AM86" s="13" t="e">
        <f t="shared" si="112"/>
        <v>#DIV/0!</v>
      </c>
      <c r="AN86" s="13"/>
      <c r="AO86" s="13" t="e">
        <f t="shared" si="113"/>
        <v>#DIV/0!</v>
      </c>
      <c r="AP86" s="13">
        <f t="shared" si="114"/>
        <v>3</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4</v>
      </c>
      <c r="M87" s="13" t="e">
        <f t="shared" si="91"/>
        <v>#DIV/0!</v>
      </c>
      <c r="N87" s="13" t="e">
        <f t="shared" si="92"/>
        <v>#DIV/0!</v>
      </c>
      <c r="O87" s="14"/>
      <c r="P87" s="13" t="e">
        <f t="shared" si="93"/>
        <v>#DIV/0!</v>
      </c>
      <c r="Q87" s="13">
        <f t="shared" si="94"/>
        <v>4</v>
      </c>
      <c r="R87" s="13" t="e">
        <f t="shared" si="95"/>
        <v>#DIV/0!</v>
      </c>
      <c r="S87" s="13" t="e">
        <f t="shared" si="96"/>
        <v>#DIV/0!</v>
      </c>
      <c r="T87" s="13"/>
      <c r="U87" s="13" t="e">
        <f t="shared" si="97"/>
        <v>#DIV/0!</v>
      </c>
      <c r="V87" s="13">
        <f t="shared" si="98"/>
        <v>4</v>
      </c>
      <c r="W87" s="13" t="e">
        <f t="shared" si="99"/>
        <v>#DIV/0!</v>
      </c>
      <c r="X87" s="13" t="e">
        <f t="shared" si="100"/>
        <v>#DIV/0!</v>
      </c>
      <c r="Y87" s="13"/>
      <c r="Z87" s="13" t="e">
        <f t="shared" si="101"/>
        <v>#DIV/0!</v>
      </c>
      <c r="AA87" s="13">
        <f t="shared" si="102"/>
        <v>4</v>
      </c>
      <c r="AB87" s="13" t="e">
        <f t="shared" si="103"/>
        <v>#DIV/0!</v>
      </c>
      <c r="AC87" s="13" t="e">
        <f t="shared" si="104"/>
        <v>#DIV/0!</v>
      </c>
      <c r="AD87" s="13"/>
      <c r="AE87" s="13" t="e">
        <f t="shared" si="105"/>
        <v>#DIV/0!</v>
      </c>
      <c r="AF87" s="13">
        <f t="shared" si="106"/>
        <v>4</v>
      </c>
      <c r="AG87" s="13" t="e">
        <f t="shared" si="107"/>
        <v>#DIV/0!</v>
      </c>
      <c r="AH87" s="13" t="e">
        <f t="shared" si="108"/>
        <v>#DIV/0!</v>
      </c>
      <c r="AI87" s="13"/>
      <c r="AJ87" s="13" t="e">
        <f t="shared" si="109"/>
        <v>#DIV/0!</v>
      </c>
      <c r="AK87" s="13">
        <f t="shared" si="110"/>
        <v>4</v>
      </c>
      <c r="AL87" s="13" t="e">
        <f t="shared" si="111"/>
        <v>#DIV/0!</v>
      </c>
      <c r="AM87" s="13" t="e">
        <f t="shared" si="112"/>
        <v>#DIV/0!</v>
      </c>
      <c r="AN87" s="13"/>
      <c r="AO87" s="13" t="e">
        <f t="shared" si="113"/>
        <v>#DIV/0!</v>
      </c>
      <c r="AP87" s="13">
        <f t="shared" si="114"/>
        <v>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5</v>
      </c>
      <c r="M88" s="13" t="e">
        <f t="shared" si="91"/>
        <v>#DIV/0!</v>
      </c>
      <c r="N88" s="13" t="e">
        <f t="shared" si="92"/>
        <v>#DIV/0!</v>
      </c>
      <c r="O88" s="14"/>
      <c r="P88" s="13" t="e">
        <f t="shared" si="93"/>
        <v>#DIV/0!</v>
      </c>
      <c r="Q88" s="13">
        <f t="shared" si="94"/>
        <v>5</v>
      </c>
      <c r="R88" s="13" t="e">
        <f t="shared" si="95"/>
        <v>#DIV/0!</v>
      </c>
      <c r="S88" s="13" t="e">
        <f t="shared" si="96"/>
        <v>#DIV/0!</v>
      </c>
      <c r="T88" s="13"/>
      <c r="U88" s="13" t="e">
        <f t="shared" si="97"/>
        <v>#DIV/0!</v>
      </c>
      <c r="V88" s="13">
        <f t="shared" si="98"/>
        <v>5</v>
      </c>
      <c r="W88" s="13" t="e">
        <f t="shared" si="99"/>
        <v>#DIV/0!</v>
      </c>
      <c r="X88" s="13" t="e">
        <f t="shared" si="100"/>
        <v>#DIV/0!</v>
      </c>
      <c r="Y88" s="13"/>
      <c r="Z88" s="13" t="e">
        <f t="shared" si="101"/>
        <v>#DIV/0!</v>
      </c>
      <c r="AA88" s="13">
        <f t="shared" si="102"/>
        <v>5</v>
      </c>
      <c r="AB88" s="13" t="e">
        <f t="shared" si="103"/>
        <v>#DIV/0!</v>
      </c>
      <c r="AC88" s="13" t="e">
        <f t="shared" si="104"/>
        <v>#DIV/0!</v>
      </c>
      <c r="AD88" s="13"/>
      <c r="AE88" s="13" t="e">
        <f t="shared" si="105"/>
        <v>#DIV/0!</v>
      </c>
      <c r="AF88" s="13">
        <f t="shared" si="106"/>
        <v>5</v>
      </c>
      <c r="AG88" s="13" t="e">
        <f t="shared" si="107"/>
        <v>#DIV/0!</v>
      </c>
      <c r="AH88" s="13" t="e">
        <f t="shared" si="108"/>
        <v>#DIV/0!</v>
      </c>
      <c r="AI88" s="13"/>
      <c r="AJ88" s="13" t="e">
        <f t="shared" si="109"/>
        <v>#DIV/0!</v>
      </c>
      <c r="AK88" s="13">
        <f t="shared" si="110"/>
        <v>5</v>
      </c>
      <c r="AL88" s="13" t="e">
        <f t="shared" si="111"/>
        <v>#DIV/0!</v>
      </c>
      <c r="AM88" s="13" t="e">
        <f t="shared" si="112"/>
        <v>#DIV/0!</v>
      </c>
      <c r="AN88" s="13"/>
      <c r="AO88" s="13" t="e">
        <f t="shared" si="113"/>
        <v>#DIV/0!</v>
      </c>
      <c r="AP88" s="13">
        <f t="shared" si="114"/>
        <v>5</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F2BE-6B4A-48FE-9ECF-06F164599582}">
  <sheetPr codeName="Sheet3">
    <tabColor rgb="FFFF0000"/>
    <pageSetUpPr autoPageBreaks="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6</v>
      </c>
      <c r="AI1" s="13">
        <v>6</v>
      </c>
      <c r="AJ1" s="13">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5</v>
      </c>
      <c r="AI2" s="13">
        <v>5</v>
      </c>
      <c r="AJ2" s="13">
        <v>24</v>
      </c>
    </row>
    <row r="3" spans="1:36">
      <c r="A3" s="2">
        <v>8.8999999999999996E-2</v>
      </c>
      <c r="E3" s="2">
        <v>0.85399999999999998</v>
      </c>
      <c r="F3" s="2">
        <v>8.8999999999999996E-2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1</v>
      </c>
      <c r="AH3" s="13">
        <v>3</v>
      </c>
      <c r="AI3" s="13">
        <v>3</v>
      </c>
      <c r="AJ3" s="13">
        <v>24</v>
      </c>
    </row>
    <row r="4" spans="1:36">
      <c r="A4" s="2">
        <v>0.13600000000000001</v>
      </c>
      <c r="E4" s="2">
        <v>0.71799999999999997</v>
      </c>
      <c r="F4" s="2">
        <v>0.13600000000000001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2</v>
      </c>
      <c r="AI4" s="13">
        <v>2</v>
      </c>
      <c r="AJ4" s="13">
        <v>24</v>
      </c>
    </row>
    <row r="5" spans="1:36">
      <c r="A5" s="2">
        <v>0.28799999999999998</v>
      </c>
      <c r="D5" s="2">
        <v>0.85399999999999998</v>
      </c>
      <c r="E5" s="2">
        <v>0.98299999999999998</v>
      </c>
      <c r="F5" s="2">
        <v>0.28799999999999998</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1</v>
      </c>
      <c r="AI5" s="13">
        <v>1</v>
      </c>
      <c r="AJ5" s="13">
        <v>24</v>
      </c>
    </row>
    <row r="6" spans="1:36">
      <c r="A6" s="2">
        <v>0.45300000000000001</v>
      </c>
      <c r="D6" s="2">
        <v>0.71799999999999997</v>
      </c>
      <c r="E6" s="2">
        <v>0.97899999999999998</v>
      </c>
      <c r="F6" s="2">
        <v>0.45300000000000001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4</v>
      </c>
      <c r="AI6" s="13">
        <v>4</v>
      </c>
      <c r="AJ6" s="13">
        <v>6</v>
      </c>
    </row>
    <row r="7" spans="1:36">
      <c r="A7" s="2">
        <v>0.72299999999999998</v>
      </c>
      <c r="B7" s="2">
        <v>0.97899999999999998</v>
      </c>
      <c r="C7" s="2">
        <v>0.98299999999999998</v>
      </c>
      <c r="D7" s="2">
        <v>0.98299999999999998</v>
      </c>
      <c r="E7" s="2">
        <v>1.0660000000000001</v>
      </c>
      <c r="F7" s="2">
        <v>0.72299999999999998</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5</v>
      </c>
    </row>
    <row r="8" spans="1:36">
      <c r="A8" s="2">
        <v>0.85399999999999998</v>
      </c>
      <c r="B8" s="2">
        <v>1.0660000000000001</v>
      </c>
      <c r="C8" s="2">
        <v>0.97899999999999998</v>
      </c>
      <c r="D8" s="2">
        <v>0.97899999999999998</v>
      </c>
      <c r="E8" s="2">
        <v>0.74399999999999999</v>
      </c>
      <c r="F8" s="2">
        <v>0.85399999999999998</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3</v>
      </c>
    </row>
    <row r="9" spans="1:36">
      <c r="A9" s="2">
        <v>0.71799999999999997</v>
      </c>
      <c r="B9" s="6">
        <f>SUM(B7:B8)</f>
        <v>2.0449999999999999</v>
      </c>
      <c r="C9" s="2">
        <v>1.0660000000000001</v>
      </c>
      <c r="D9" s="2">
        <v>1.0660000000000001</v>
      </c>
      <c r="E9" s="2">
        <v>0.499</v>
      </c>
      <c r="F9" s="2">
        <v>0.71799999999999997</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v>
      </c>
    </row>
    <row r="10" spans="1:36">
      <c r="A10" s="2">
        <v>0.98299999999999998</v>
      </c>
      <c r="B10" s="115"/>
      <c r="C10" s="6">
        <f>SUM(C7:C9)</f>
        <v>3.028</v>
      </c>
      <c r="D10" s="2">
        <v>0.74399999999999999</v>
      </c>
      <c r="E10" s="2">
        <v>0.68799999999999994</v>
      </c>
      <c r="F10" s="2">
        <v>0.98299999999999998</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1</v>
      </c>
    </row>
    <row r="11" spans="1:36">
      <c r="A11" s="2">
        <v>0.97899999999999998</v>
      </c>
      <c r="B11" s="115"/>
      <c r="C11" s="115"/>
      <c r="D11" s="6">
        <f>SUM(D5:D10)</f>
        <v>5.3440000000000003</v>
      </c>
      <c r="E11" s="2">
        <v>0.61199999999999999</v>
      </c>
      <c r="F11" s="2">
        <v>0.97899999999999998</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4</v>
      </c>
    </row>
    <row r="12" spans="1:36">
      <c r="A12" s="2">
        <v>1.0660000000000001</v>
      </c>
      <c r="B12" s="115"/>
      <c r="C12" s="115"/>
      <c r="D12" s="115"/>
      <c r="E12" s="2">
        <v>0.53800000000000003</v>
      </c>
      <c r="F12" s="2">
        <v>1.0660000000000001</v>
      </c>
      <c r="H12" s="13">
        <v>6</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2">
        <v>0.74399999999999999</v>
      </c>
      <c r="B13" s="115"/>
      <c r="C13" s="115"/>
      <c r="D13" s="115"/>
      <c r="E13" s="2">
        <v>0.81599999999999995</v>
      </c>
      <c r="F13" s="2">
        <v>0.74399999999999999</v>
      </c>
      <c r="H13" s="13">
        <v>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12</v>
      </c>
    </row>
    <row r="14" spans="1:36">
      <c r="A14" s="2">
        <v>0.499</v>
      </c>
      <c r="B14" s="115"/>
      <c r="C14" s="115"/>
      <c r="D14" s="115"/>
      <c r="E14" s="2">
        <v>1.087</v>
      </c>
      <c r="F14" s="2">
        <v>0.499</v>
      </c>
      <c r="H14" s="13">
        <v>3</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12</v>
      </c>
    </row>
    <row r="15" spans="1:36">
      <c r="A15" s="2">
        <v>0.68799999999999994</v>
      </c>
      <c r="B15" s="115"/>
      <c r="C15" s="115"/>
      <c r="D15" s="115"/>
      <c r="E15" s="6">
        <f>SUM(E3:E14)</f>
        <v>9.5839999999999996</v>
      </c>
      <c r="F15" s="2">
        <v>0.68799999999999994</v>
      </c>
      <c r="H15" s="13">
        <v>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12</v>
      </c>
    </row>
    <row r="16" spans="1:36">
      <c r="A16" s="2">
        <v>0.61199999999999999</v>
      </c>
      <c r="F16" s="2">
        <v>0.61199999999999999</v>
      </c>
      <c r="H16" s="13">
        <v>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12</v>
      </c>
    </row>
    <row r="17" spans="1:44">
      <c r="A17" s="2">
        <v>0.53800000000000003</v>
      </c>
      <c r="F17" s="2">
        <v>0.53800000000000003</v>
      </c>
      <c r="H17" s="13">
        <v>4</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12</v>
      </c>
    </row>
    <row r="18" spans="1:44">
      <c r="A18" s="2">
        <v>0.81599999999999995</v>
      </c>
      <c r="F18" s="2">
        <v>0.81599999999999995</v>
      </c>
      <c r="H18" s="13">
        <v>12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2">
        <v>1.087</v>
      </c>
      <c r="F19" s="2">
        <v>1.087</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2">
        <v>0.442</v>
      </c>
      <c r="F20" s="2">
        <v>0.442</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2">
        <v>0.45400000000000001</v>
      </c>
      <c r="F21" s="2">
        <v>0.45400000000000001</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2">
        <v>0.90100000000000002</v>
      </c>
      <c r="F22" s="2">
        <v>0.90100000000000002</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2">
        <v>0.36699999999999999</v>
      </c>
      <c r="F23" s="2">
        <v>0.36699999999999999</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2">
        <v>0.35299999999999998</v>
      </c>
      <c r="F24" s="2">
        <v>0.35299999999999998</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0.26900000000000002</v>
      </c>
      <c r="F25" s="2">
        <v>0.26900000000000002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0.18</v>
      </c>
      <c r="F26" s="2">
        <v>0.18</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14.23901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1.087</v>
      </c>
      <c r="C30" s="115">
        <f>_xlfn.AGGREGATE(14,6,A3:A26+A4:A26,1)</f>
        <v>2.0449999999999999</v>
      </c>
      <c r="D30" s="115">
        <f>_xlfn.AGGREGATE(14,6,A3:A26+A4:A26+A5:A26,1)</f>
        <v>3.028</v>
      </c>
      <c r="E30" s="115">
        <f>_xlfn.AGGREGATE(14,6,A3:A26+A4:A26+A5:A26+A6:A26,1)</f>
        <v>3.7720000000000002</v>
      </c>
      <c r="F30" s="115">
        <f>_xlfn.AGGREGATE(14,6,A3:A26+A4:A26+A5:A26+A6:A26+A7:A26,1)</f>
        <v>4.6000000000000005</v>
      </c>
      <c r="G30" s="115">
        <f>_xlfn.AGGREGATE(14,6,A3:A26+A4:A26+A5:A26+A6:A26+A7:A26+A8:A26,1)</f>
        <v>5.3440000000000003</v>
      </c>
      <c r="H30" s="6">
        <f>E15</f>
        <v>9.5839999999999996</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1.087</v>
      </c>
      <c r="C54" s="115">
        <f>_xlfn.AGGREGATE(14,6,A3:A26+A4:A26,1)</f>
        <v>2.0449999999999999</v>
      </c>
      <c r="D54" s="115">
        <f>_xlfn.AGGREGATE(14,6,A3:A26+A4:A26+A5:A26,1)</f>
        <v>3.028</v>
      </c>
      <c r="E54" s="115">
        <f>_xlfn.AGGREGATE(14,6,A3:A26+A4:A26+A5:A26+A6:A26,1)</f>
        <v>3.7720000000000002</v>
      </c>
      <c r="F54" s="115">
        <f>_xlfn.AGGREGATE(14,6,A3:A26+A4:A26+A5:A26+A6:A26+A7:A26,1)</f>
        <v>4.6000000000000005</v>
      </c>
      <c r="G54" s="115">
        <f>_xlfn.AGGREGATE(14,6,A3:A26+A4:A26+A5:A26+A6:A26+A7:A26+A8:A26,1)</f>
        <v>5.3440000000000003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4</v>
      </c>
      <c r="M59" s="13" t="e">
        <f t="shared" si="51"/>
        <v>#DIV/0!</v>
      </c>
      <c r="N59" s="13" t="e">
        <f t="shared" si="52"/>
        <v>#DIV/0!</v>
      </c>
      <c r="O59" s="115"/>
      <c r="P59" s="13" t="e">
        <f t="shared" si="53"/>
        <v>#DIV/0!</v>
      </c>
      <c r="Q59" s="13">
        <f t="shared" si="54"/>
        <v>4</v>
      </c>
      <c r="R59" s="13" t="e">
        <f t="shared" si="55"/>
        <v>#DIV/0!</v>
      </c>
      <c r="S59" s="13" t="e">
        <f t="shared" si="56"/>
        <v>#DIV/0!</v>
      </c>
      <c r="T59" s="115"/>
      <c r="U59" s="13" t="e">
        <f t="shared" si="57"/>
        <v>#DIV/0!</v>
      </c>
      <c r="V59" s="13">
        <f t="shared" si="58"/>
        <v>4</v>
      </c>
      <c r="W59" s="13" t="e">
        <f t="shared" si="59"/>
        <v>#DIV/0!</v>
      </c>
      <c r="X59" s="13" t="e">
        <f t="shared" si="60"/>
        <v>#DIV/0!</v>
      </c>
      <c r="Y59" s="115"/>
      <c r="Z59" s="13" t="e">
        <f t="shared" si="61"/>
        <v>#DIV/0!</v>
      </c>
      <c r="AA59" s="13">
        <f t="shared" si="62"/>
        <v>4</v>
      </c>
      <c r="AB59" s="13" t="e">
        <f t="shared" si="63"/>
        <v>#DIV/0!</v>
      </c>
      <c r="AC59" s="13" t="e">
        <f t="shared" si="64"/>
        <v>#DIV/0!</v>
      </c>
      <c r="AD59" s="115"/>
      <c r="AE59" s="13" t="e">
        <f t="shared" si="65"/>
        <v>#DIV/0!</v>
      </c>
      <c r="AF59" s="13">
        <f t="shared" si="66"/>
        <v>4</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1.087</v>
      </c>
      <c r="C71" s="115">
        <f>C54</f>
        <v>2.0449999999999999</v>
      </c>
      <c r="D71" s="115">
        <f>D54</f>
        <v>3.028</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1.087</v>
      </c>
      <c r="C82" s="115">
        <f>_xlfn.AGGREGATE(14,6,A3:A26+A4:A26,1)</f>
        <v>2.0449999999999999</v>
      </c>
      <c r="D82" s="115">
        <f>_xlfn.AGGREGATE(14,6,A3:A26+A4:A26+A5:A26,1)</f>
        <v>3.028</v>
      </c>
      <c r="E82" s="115">
        <f>_xlfn.AGGREGATE(14,6,A3:A26+A4:A26+A5:A26+A6:A26,1)</f>
        <v>3.7720000000000002</v>
      </c>
      <c r="F82" s="115">
        <f>_xlfn.AGGREGATE(14,6,A3:A26+A4:A26+A5:A26+A6:A26+A7:A26,1)</f>
        <v>4.6000000000000005</v>
      </c>
      <c r="G82" s="115">
        <f>_xlfn.AGGREGATE(14,6,A3:A26+A4:A26+A5:A26+A6:A26+A7:A26+A8:A26,1)</f>
        <v>5.3440000000000003</v>
      </c>
      <c r="H82" s="6">
        <f>E15</f>
        <v>9.5839999999999996</v>
      </c>
      <c r="I82" s="6">
        <f>F27</f>
        <v>14.23901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4102-E3FD-43F7-BBBA-26723470611B}">
  <sheetPr codeName="Sheet18">
    <tabColor rgb="FF00B050"/>
  </sheetPr>
  <dimension ref="A1:AR108"/>
  <sheetViews>
    <sheetView zoomScale="60" zoomScaleNormal="60" workbookViewId="0">
      <selection activeCell="AJ7" sqref="AJ7:AJ18"/>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2</v>
      </c>
      <c r="AH1">
        <v>6</v>
      </c>
      <c r="AI1" s="13">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5</v>
      </c>
      <c r="AI2" s="13">
        <v>12</v>
      </c>
      <c r="AJ2">
        <v>24</v>
      </c>
    </row>
    <row r="3" spans="1:36">
      <c r="A3" s="7">
        <v>2.5000000000000001E-2</v>
      </c>
      <c r="E3" s="8">
        <v>0.312</v>
      </c>
      <c r="F3" s="7">
        <v>2.5000000000000001E-2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4</v>
      </c>
      <c r="AI3" s="13">
        <v>12</v>
      </c>
      <c r="AJ3">
        <v>24</v>
      </c>
    </row>
    <row r="4" spans="1:36">
      <c r="A4" s="8">
        <v>0.308</v>
      </c>
      <c r="E4" s="8">
        <v>0.29699999999999999</v>
      </c>
      <c r="F4" s="8">
        <v>0.308</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3</v>
      </c>
      <c r="AI4" s="13">
        <v>12</v>
      </c>
      <c r="AJ4">
        <v>24</v>
      </c>
    </row>
    <row r="5" spans="1:36">
      <c r="A5" s="8">
        <v>0.34</v>
      </c>
      <c r="D5" s="8">
        <v>6.6349999999999998</v>
      </c>
      <c r="E5" s="8">
        <v>0.23300000000000001</v>
      </c>
      <c r="F5" s="8">
        <v>0.34</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2</v>
      </c>
      <c r="AI5" s="13">
        <v>6</v>
      </c>
      <c r="AJ5">
        <v>24</v>
      </c>
    </row>
    <row r="6" spans="1:36">
      <c r="A6" s="8">
        <v>4.1000000000000002E-2</v>
      </c>
      <c r="D6" s="8">
        <v>3.8079999999999998</v>
      </c>
      <c r="E6" s="8">
        <v>0.38700000000000001</v>
      </c>
      <c r="F6" s="8">
        <v>4.1000000000000002E-2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1</v>
      </c>
      <c r="AI6" s="13">
        <v>5</v>
      </c>
      <c r="AJ6">
        <v>24</v>
      </c>
    </row>
    <row r="7" spans="1:36">
      <c r="A7" s="8">
        <v>5.6000000000000001E-2</v>
      </c>
      <c r="B7" s="8">
        <v>2.4460000000000002</v>
      </c>
      <c r="C7" s="8">
        <v>2.4460000000000002</v>
      </c>
      <c r="D7" s="8">
        <v>0.90800000000000003</v>
      </c>
      <c r="E7" s="8">
        <v>6.6349999999999998</v>
      </c>
      <c r="F7" s="8">
        <v>5.6000000000000001E-2</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03">
        <v>12</v>
      </c>
    </row>
    <row r="8" spans="1:36">
      <c r="A8" s="8">
        <v>7.1999999999999995E-2</v>
      </c>
      <c r="B8" s="8">
        <v>10.218999999999999</v>
      </c>
      <c r="C8" s="8">
        <v>10.218999999999999</v>
      </c>
      <c r="D8" s="8">
        <v>0.93300000000000005</v>
      </c>
      <c r="E8" s="8">
        <v>3.8079999999999998</v>
      </c>
      <c r="F8" s="8">
        <v>7.1999999999999995E-2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4</v>
      </c>
      <c r="AJ8" s="103">
        <v>12</v>
      </c>
    </row>
    <row r="9" spans="1:36">
      <c r="A9" s="8">
        <v>0.312</v>
      </c>
      <c r="B9" s="6">
        <f>SUM(B7:B8)</f>
        <v>12.664999999999999</v>
      </c>
      <c r="C9" s="8">
        <v>1.0940000000000001</v>
      </c>
      <c r="D9" s="8">
        <v>2.4460000000000002</v>
      </c>
      <c r="E9" s="8">
        <v>0.90800000000000003</v>
      </c>
      <c r="F9" s="8">
        <v>0.312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2</v>
      </c>
      <c r="AJ9" s="103">
        <v>12</v>
      </c>
    </row>
    <row r="10" spans="1:36">
      <c r="A10" s="8">
        <v>0.29699999999999999</v>
      </c>
      <c r="B10" s="115"/>
      <c r="C10" s="6">
        <f>SUM(C7:C9)</f>
        <v>13.758999999999999</v>
      </c>
      <c r="D10" s="8">
        <v>10.218999999999999</v>
      </c>
      <c r="E10" s="8">
        <v>0.93300000000000005</v>
      </c>
      <c r="F10" s="8">
        <v>0.29699999999999999</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v>
      </c>
      <c r="AJ10" s="103">
        <v>12</v>
      </c>
    </row>
    <row r="11" spans="1:36">
      <c r="A11" s="8">
        <v>0.23300000000000001</v>
      </c>
      <c r="B11" s="115"/>
      <c r="C11" s="115"/>
      <c r="D11" s="6">
        <f>SUM(D5:D10)</f>
        <v>24.948999999999998</v>
      </c>
      <c r="E11" s="8">
        <v>2.4460000000000002</v>
      </c>
      <c r="F11" s="8">
        <v>0.23300000000000001</v>
      </c>
      <c r="H11" s="13">
        <v>12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3</v>
      </c>
      <c r="AJ11" s="103">
        <v>6</v>
      </c>
    </row>
    <row r="12" spans="1:36">
      <c r="A12" s="8">
        <v>0.38700000000000001</v>
      </c>
      <c r="B12" s="115"/>
      <c r="C12" s="115"/>
      <c r="D12" s="115"/>
      <c r="E12" s="8">
        <v>10.218999999999999</v>
      </c>
      <c r="F12" s="8">
        <v>0.38700000000000001</v>
      </c>
      <c r="H12" s="13">
        <v>12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03">
        <v>5</v>
      </c>
    </row>
    <row r="13" spans="1:36">
      <c r="A13" s="8">
        <v>6.6349999999999998</v>
      </c>
      <c r="B13" s="115"/>
      <c r="C13" s="115"/>
      <c r="D13" s="115"/>
      <c r="E13" s="8">
        <v>1.0940000000000001</v>
      </c>
      <c r="F13" s="8">
        <v>6.6349999999999998</v>
      </c>
      <c r="H13" s="13">
        <v>12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03">
        <v>12</v>
      </c>
    </row>
    <row r="14" spans="1:36">
      <c r="A14" s="8">
        <v>3.8079999999999998</v>
      </c>
      <c r="B14" s="115"/>
      <c r="C14" s="115"/>
      <c r="D14" s="115"/>
      <c r="E14" s="8">
        <v>0.18</v>
      </c>
      <c r="F14" s="8">
        <v>3.8079999999999998</v>
      </c>
      <c r="H14" s="13">
        <v>12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03">
        <v>4</v>
      </c>
    </row>
    <row r="15" spans="1:36">
      <c r="A15" s="8">
        <v>0.90800000000000003</v>
      </c>
      <c r="B15" s="115"/>
      <c r="C15" s="115"/>
      <c r="D15" s="115"/>
      <c r="E15" s="6">
        <f>SUM(E3:E14)</f>
        <v>27.451999999999998</v>
      </c>
      <c r="F15" s="8">
        <v>0.90800000000000003</v>
      </c>
      <c r="H15" s="13">
        <v>6</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03">
        <v>2</v>
      </c>
    </row>
    <row r="16" spans="1:36">
      <c r="A16" s="8">
        <v>0.93300000000000005</v>
      </c>
      <c r="F16" s="8">
        <v>0.93300000000000005</v>
      </c>
      <c r="H16" s="13">
        <v>5</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03">
        <v>1</v>
      </c>
    </row>
    <row r="17" spans="1:44">
      <c r="A17" s="8">
        <v>2.4460000000000002</v>
      </c>
      <c r="F17" s="8">
        <v>2.4460000000000002</v>
      </c>
      <c r="H17" s="13">
        <v>4</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03">
        <v>3</v>
      </c>
    </row>
    <row r="18" spans="1:44">
      <c r="A18" s="8">
        <v>10.218999999999999</v>
      </c>
      <c r="F18" s="8">
        <v>10.218999999999999</v>
      </c>
      <c r="H18" s="13">
        <v>3</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03">
        <v>12</v>
      </c>
    </row>
    <row r="19" spans="1:44">
      <c r="A19" s="8">
        <v>1.0940000000000001</v>
      </c>
      <c r="F19" s="8">
        <v>1.0940000000000001</v>
      </c>
      <c r="H19" s="13">
        <v>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8">
        <v>0.18</v>
      </c>
      <c r="F20" s="8">
        <v>0.18</v>
      </c>
      <c r="H20" s="13">
        <v>1</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7">
        <v>2.9000000000000001E-2</v>
      </c>
      <c r="F21" s="7">
        <v>2.9000000000000001E-2</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9">
        <v>7.0000000000000001E-3</v>
      </c>
      <c r="F22" s="9">
        <v>7.0000000000000001E-3</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9">
        <v>0</v>
      </c>
      <c r="F23" s="9">
        <v>1.0000000000000001E-5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9">
        <v>0</v>
      </c>
      <c r="F24" s="9">
        <v>1.0000000000000001E-5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9">
        <v>1.7999999999999999E-2</v>
      </c>
      <c r="F25" s="9">
        <v>1.7999999999999999E-2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9">
        <v>1E-3</v>
      </c>
      <c r="F26" s="9">
        <v>1E-3</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28.349029999999999</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29" spans="1:44">
      <c r="C29" s="6"/>
      <c r="D29" s="115"/>
      <c r="E29" s="115"/>
      <c r="F29" s="115"/>
      <c r="G29" s="115"/>
      <c r="H29" s="115"/>
      <c r="I29" s="6"/>
      <c r="K29" s="115"/>
      <c r="L29" s="115"/>
      <c r="M29" s="115"/>
      <c r="N29" s="115"/>
      <c r="O29" s="115"/>
      <c r="P29" s="115"/>
      <c r="Q29" s="115"/>
      <c r="R29" s="115"/>
      <c r="S29" s="115"/>
      <c r="T29" s="115"/>
      <c r="U29" s="115"/>
      <c r="V29" s="115"/>
      <c r="W29" s="115"/>
      <c r="X29" s="115"/>
      <c r="Y29" s="115"/>
      <c r="Z29" s="115"/>
      <c r="AA29" s="115"/>
      <c r="AB29" s="115"/>
    </row>
    <row r="30" spans="1:44">
      <c r="B30" s="6">
        <f>MAX(A3:A26)</f>
        <v>10.218999999999999</v>
      </c>
      <c r="C30" s="115">
        <f>_xlfn.AGGREGATE(14,6,A3:A26+A4:A26,1)</f>
        <v>12.664999999999999</v>
      </c>
      <c r="D30" s="115">
        <f>_xlfn.AGGREGATE(14,6,A3:A26+A4:A26+A5:A26,1)</f>
        <v>13.758999999999999</v>
      </c>
      <c r="E30" s="115">
        <f>_xlfn.AGGREGATE(14,6,A3:A26+A4:A26+A5:A26+A6:A26,1)</f>
        <v>14.691999999999998</v>
      </c>
      <c r="F30" s="115">
        <f>_xlfn.AGGREGATE(14,6,A3:A26+A4:A26+A5:A26+A6:A26+A7:A26,1)</f>
        <v>18.314</v>
      </c>
      <c r="G30" s="115">
        <f>_xlfn.AGGREGATE(14,6,A3:A26+A4:A26+A5:A26+A6:A26+A7:A26+A8:A26,1)</f>
        <v>24.948999999999998</v>
      </c>
      <c r="H30" s="6">
        <f>E15</f>
        <v>27.451999999999998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6</v>
      </c>
      <c r="M36" s="13" t="e">
        <f t="shared" si="16"/>
        <v>#DIV/0!</v>
      </c>
      <c r="N36" s="13" t="e">
        <f t="shared" si="17"/>
        <v>#DIV/0!</v>
      </c>
      <c r="O36" s="14"/>
      <c r="P36" s="13" t="e">
        <f t="shared" si="18"/>
        <v>#DIV/0!</v>
      </c>
      <c r="Q36" s="13">
        <f t="shared" si="19"/>
        <v>6</v>
      </c>
      <c r="R36" s="14" t="e">
        <f t="shared" si="20"/>
        <v>#DIV/0!</v>
      </c>
      <c r="S36" s="13" t="e">
        <f t="shared" si="21"/>
        <v>#DIV/0!</v>
      </c>
      <c r="T36" s="13"/>
      <c r="U36" s="13" t="e">
        <f t="shared" si="22"/>
        <v>#DIV/0!</v>
      </c>
      <c r="V36" s="13">
        <f t="shared" si="23"/>
        <v>6</v>
      </c>
      <c r="W36" s="14" t="e">
        <f t="shared" si="24"/>
        <v>#DIV/0!</v>
      </c>
      <c r="X36" s="13" t="e">
        <f t="shared" si="25"/>
        <v>#DIV/0!</v>
      </c>
      <c r="Y36" s="13"/>
      <c r="Z36" s="13" t="e">
        <f t="shared" si="26"/>
        <v>#DIV/0!</v>
      </c>
      <c r="AA36" s="13">
        <f t="shared" si="27"/>
        <v>6</v>
      </c>
      <c r="AB36" s="14" t="e">
        <f t="shared" si="28"/>
        <v>#DIV/0!</v>
      </c>
      <c r="AC36" s="13" t="e">
        <f t="shared" si="29"/>
        <v>#DIV/0!</v>
      </c>
      <c r="AD36" s="13"/>
      <c r="AE36" s="13" t="e">
        <f t="shared" si="30"/>
        <v>#DIV/0!</v>
      </c>
      <c r="AF36" s="13">
        <f t="shared" si="31"/>
        <v>6</v>
      </c>
      <c r="AG36" s="14" t="e">
        <f t="shared" si="32"/>
        <v>#DIV/0!</v>
      </c>
      <c r="AH36" s="13" t="e">
        <f t="shared" si="33"/>
        <v>#DIV/0!</v>
      </c>
      <c r="AI36" s="13"/>
      <c r="AJ36" s="13" t="e">
        <f t="shared" si="34"/>
        <v>#DIV/0!</v>
      </c>
      <c r="AK36" s="13">
        <f t="shared" si="35"/>
        <v>6</v>
      </c>
      <c r="AL36" s="14" t="e">
        <f t="shared" si="36"/>
        <v>#DIV/0!</v>
      </c>
      <c r="AM36" s="13" t="e">
        <f t="shared" si="37"/>
        <v>#DIV/0!</v>
      </c>
      <c r="AN36" s="13"/>
      <c r="AO36" s="13" t="e">
        <f t="shared" si="38"/>
        <v>#DIV/0!</v>
      </c>
      <c r="AP36" s="13">
        <f t="shared" si="39"/>
        <v>6</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3</v>
      </c>
      <c r="M42" s="13" t="e">
        <f t="shared" si="16"/>
        <v>#DIV/0!</v>
      </c>
      <c r="N42" s="13" t="e">
        <f t="shared" si="17"/>
        <v>#DIV/0!</v>
      </c>
      <c r="O42" s="14"/>
      <c r="P42" s="13" t="e">
        <f t="shared" si="18"/>
        <v>#DIV/0!</v>
      </c>
      <c r="Q42" s="13">
        <f t="shared" si="19"/>
        <v>3</v>
      </c>
      <c r="R42" s="14" t="e">
        <f t="shared" si="20"/>
        <v>#DIV/0!</v>
      </c>
      <c r="S42" s="13" t="e">
        <f t="shared" si="21"/>
        <v>#DIV/0!</v>
      </c>
      <c r="T42" s="13"/>
      <c r="U42" s="13" t="e">
        <f t="shared" si="22"/>
        <v>#DIV/0!</v>
      </c>
      <c r="V42" s="13">
        <f t="shared" si="23"/>
        <v>3</v>
      </c>
      <c r="W42" s="14" t="e">
        <f t="shared" si="24"/>
        <v>#DIV/0!</v>
      </c>
      <c r="X42" s="13" t="e">
        <f t="shared" si="25"/>
        <v>#DIV/0!</v>
      </c>
      <c r="Y42" s="13"/>
      <c r="Z42" s="13" t="e">
        <f t="shared" si="26"/>
        <v>#DIV/0!</v>
      </c>
      <c r="AA42" s="13">
        <f t="shared" si="27"/>
        <v>3</v>
      </c>
      <c r="AB42" s="14" t="e">
        <f t="shared" si="28"/>
        <v>#DIV/0!</v>
      </c>
      <c r="AC42" s="13" t="e">
        <f t="shared" si="29"/>
        <v>#DIV/0!</v>
      </c>
      <c r="AD42" s="13"/>
      <c r="AE42" s="13" t="e">
        <f t="shared" si="30"/>
        <v>#DIV/0!</v>
      </c>
      <c r="AF42" s="13">
        <f t="shared" si="31"/>
        <v>3</v>
      </c>
      <c r="AG42" s="14" t="e">
        <f t="shared" si="32"/>
        <v>#DIV/0!</v>
      </c>
      <c r="AH42" s="13" t="e">
        <f t="shared" si="33"/>
        <v>#DIV/0!</v>
      </c>
      <c r="AI42" s="13"/>
      <c r="AJ42" s="13" t="e">
        <f t="shared" si="34"/>
        <v>#DIV/0!</v>
      </c>
      <c r="AK42" s="13">
        <f t="shared" si="35"/>
        <v>3</v>
      </c>
      <c r="AL42" s="14" t="e">
        <f t="shared" si="36"/>
        <v>#DIV/0!</v>
      </c>
      <c r="AM42" s="13" t="e">
        <f t="shared" si="37"/>
        <v>#DIV/0!</v>
      </c>
      <c r="AN42" s="13"/>
      <c r="AO42" s="13" t="e">
        <f t="shared" si="38"/>
        <v>#DIV/0!</v>
      </c>
      <c r="AP42" s="13">
        <f t="shared" si="39"/>
        <v>3</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10.218999999999999</v>
      </c>
      <c r="C54" s="115">
        <f>_xlfn.AGGREGATE(14,6,A3:A26+A4:A26,1)</f>
        <v>12.664999999999999</v>
      </c>
      <c r="D54" s="115">
        <f>_xlfn.AGGREGATE(14,6,A3:A26+A4:A26+A5:A26,1)</f>
        <v>13.758999999999999</v>
      </c>
      <c r="E54" s="115">
        <f>_xlfn.AGGREGATE(14,6,A3:A26+A4:A26+A5:A26+A6:A26,1)</f>
        <v>14.691999999999998</v>
      </c>
      <c r="F54" s="115">
        <f>_xlfn.AGGREGATE(14,6,A3:A26+A4:A26+A5:A26+A6:A26+A7:A26,1)</f>
        <v>18.314</v>
      </c>
      <c r="G54" s="115">
        <f>_xlfn.AGGREGATE(14,6,A3:A26+A4:A26+A5:A26+A6:A26+A7:A26+A8:A26,1)</f>
        <v>24.948999999999998</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3</v>
      </c>
      <c r="M57" s="13" t="e">
        <f t="shared" si="51"/>
        <v>#DIV/0!</v>
      </c>
      <c r="N57" s="13" t="e">
        <f t="shared" si="52"/>
        <v>#DIV/0!</v>
      </c>
      <c r="O57" s="115"/>
      <c r="P57" s="13" t="e">
        <f t="shared" si="53"/>
        <v>#DIV/0!</v>
      </c>
      <c r="Q57" s="13">
        <f t="shared" si="54"/>
        <v>3</v>
      </c>
      <c r="R57" s="13" t="e">
        <f t="shared" si="55"/>
        <v>#DIV/0!</v>
      </c>
      <c r="S57" s="13" t="e">
        <f t="shared" si="56"/>
        <v>#DIV/0!</v>
      </c>
      <c r="T57" s="115"/>
      <c r="U57" s="13" t="e">
        <f t="shared" si="57"/>
        <v>#DIV/0!</v>
      </c>
      <c r="V57" s="13">
        <f t="shared" si="58"/>
        <v>3</v>
      </c>
      <c r="W57" s="13" t="e">
        <f t="shared" si="59"/>
        <v>#DIV/0!</v>
      </c>
      <c r="X57" s="13" t="e">
        <f t="shared" si="60"/>
        <v>#DIV/0!</v>
      </c>
      <c r="Y57" s="115"/>
      <c r="Z57" s="13" t="e">
        <f t="shared" si="61"/>
        <v>#DIV/0!</v>
      </c>
      <c r="AA57" s="13">
        <f t="shared" si="62"/>
        <v>3</v>
      </c>
      <c r="AB57" s="13" t="e">
        <f t="shared" si="63"/>
        <v>#DIV/0!</v>
      </c>
      <c r="AC57" s="13" t="e">
        <f t="shared" si="64"/>
        <v>#DIV/0!</v>
      </c>
      <c r="AD57" s="115"/>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5"/>
      <c r="P58" s="13" t="e">
        <f t="shared" si="53"/>
        <v>#DIV/0!</v>
      </c>
      <c r="Q58" s="13">
        <f t="shared" si="54"/>
        <v>2</v>
      </c>
      <c r="R58" s="13" t="e">
        <f t="shared" si="55"/>
        <v>#DIV/0!</v>
      </c>
      <c r="S58" s="13" t="e">
        <f t="shared" si="56"/>
        <v>#DIV/0!</v>
      </c>
      <c r="T58" s="115"/>
      <c r="U58" s="13" t="e">
        <f t="shared" si="57"/>
        <v>#DIV/0!</v>
      </c>
      <c r="V58" s="13">
        <f t="shared" si="58"/>
        <v>2</v>
      </c>
      <c r="W58" s="13" t="e">
        <f t="shared" si="59"/>
        <v>#DIV/0!</v>
      </c>
      <c r="X58" s="13" t="e">
        <f t="shared" si="60"/>
        <v>#DIV/0!</v>
      </c>
      <c r="Y58" s="115"/>
      <c r="Z58" s="13" t="e">
        <f t="shared" si="61"/>
        <v>#DIV/0!</v>
      </c>
      <c r="AA58" s="13">
        <f t="shared" si="62"/>
        <v>2</v>
      </c>
      <c r="AB58" s="13" t="e">
        <f t="shared" si="63"/>
        <v>#DIV/0!</v>
      </c>
      <c r="AC58" s="13" t="e">
        <f t="shared" si="64"/>
        <v>#DIV/0!</v>
      </c>
      <c r="AD58" s="115"/>
      <c r="AE58" s="13" t="e">
        <f t="shared" si="65"/>
        <v>#DIV/0!</v>
      </c>
      <c r="AF58" s="13">
        <f t="shared" si="66"/>
        <v>2</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1</v>
      </c>
      <c r="M59" s="13" t="e">
        <f t="shared" si="51"/>
        <v>#DIV/0!</v>
      </c>
      <c r="N59" s="13" t="e">
        <f t="shared" si="52"/>
        <v>#DIV/0!</v>
      </c>
      <c r="O59" s="115"/>
      <c r="P59" s="13" t="e">
        <f t="shared" si="53"/>
        <v>#DIV/0!</v>
      </c>
      <c r="Q59" s="13">
        <f t="shared" si="54"/>
        <v>1</v>
      </c>
      <c r="R59" s="13" t="e">
        <f t="shared" si="55"/>
        <v>#DIV/0!</v>
      </c>
      <c r="S59" s="13" t="e">
        <f t="shared" si="56"/>
        <v>#DIV/0!</v>
      </c>
      <c r="T59" s="115"/>
      <c r="U59" s="13" t="e">
        <f t="shared" si="57"/>
        <v>#DIV/0!</v>
      </c>
      <c r="V59" s="13">
        <f t="shared" si="58"/>
        <v>1</v>
      </c>
      <c r="W59" s="13" t="e">
        <f t="shared" si="59"/>
        <v>#DIV/0!</v>
      </c>
      <c r="X59" s="13" t="e">
        <f t="shared" si="60"/>
        <v>#DIV/0!</v>
      </c>
      <c r="Y59" s="115"/>
      <c r="Z59" s="13" t="e">
        <f t="shared" si="61"/>
        <v>#DIV/0!</v>
      </c>
      <c r="AA59" s="13">
        <f t="shared" si="62"/>
        <v>1</v>
      </c>
      <c r="AB59" s="13" t="e">
        <f t="shared" si="63"/>
        <v>#DIV/0!</v>
      </c>
      <c r="AC59" s="13" t="e">
        <f t="shared" si="64"/>
        <v>#DIV/0!</v>
      </c>
      <c r="AD59" s="115"/>
      <c r="AE59" s="13" t="e">
        <f t="shared" si="65"/>
        <v>#DIV/0!</v>
      </c>
      <c r="AF59" s="13">
        <f t="shared" si="66"/>
        <v>1</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10.218999999999999</v>
      </c>
      <c r="C71" s="115">
        <f>C54</f>
        <v>12.664999999999999</v>
      </c>
      <c r="D71" s="115">
        <f>D54</f>
        <v>13.758999999999999</v>
      </c>
      <c r="J71" s="22" t="e">
        <f>MIN(B72:D72)/D72</f>
        <v>#DIV/0!</v>
      </c>
      <c r="K71" s="13" t="e">
        <f>$J$71*$C7*($D$2/$C$10)</f>
        <v>#DIV/0!</v>
      </c>
      <c r="L71" s="115">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2</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10.218999999999999</v>
      </c>
      <c r="C82" s="115">
        <f>_xlfn.AGGREGATE(14,6,A3:A26+A4:A26,1)</f>
        <v>12.664999999999999</v>
      </c>
      <c r="D82" s="115">
        <f>_xlfn.AGGREGATE(14,6,A3:A26+A4:A26+A5:A26,1)</f>
        <v>13.758999999999999</v>
      </c>
      <c r="E82" s="115">
        <f>_xlfn.AGGREGATE(14,6,A3:A26+A4:A26+A5:A26+A6:A26,1)</f>
        <v>14.691999999999998</v>
      </c>
      <c r="F82" s="115">
        <f>_xlfn.AGGREGATE(14,6,A3:A26+A4:A26+A5:A26+A6:A26+A7:A26,1)</f>
        <v>18.314</v>
      </c>
      <c r="G82" s="115">
        <f>_xlfn.AGGREGATE(14,6,A3:A26+A4:A26+A5:A26+A6:A26+A7:A26+A8:A26,1)</f>
        <v>24.948999999999998</v>
      </c>
      <c r="H82" s="6">
        <f>E15</f>
        <v>27.451999999999998</v>
      </c>
      <c r="I82" s="6">
        <f>F27</f>
        <v>28.349029999999999</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6</v>
      </c>
      <c r="M94" s="13" t="e">
        <f t="shared" si="91"/>
        <v>#DIV/0!</v>
      </c>
      <c r="N94" s="13" t="e">
        <f t="shared" si="92"/>
        <v>#DIV/0!</v>
      </c>
      <c r="O94" s="14"/>
      <c r="P94" s="13" t="e">
        <f t="shared" si="93"/>
        <v>#DIV/0!</v>
      </c>
      <c r="Q94" s="13">
        <f t="shared" si="94"/>
        <v>6</v>
      </c>
      <c r="R94" s="13" t="e">
        <f t="shared" si="95"/>
        <v>#DIV/0!</v>
      </c>
      <c r="S94" s="13" t="e">
        <f t="shared" si="96"/>
        <v>#DIV/0!</v>
      </c>
      <c r="T94" s="13"/>
      <c r="U94" s="13" t="e">
        <f t="shared" si="97"/>
        <v>#DIV/0!</v>
      </c>
      <c r="V94" s="13">
        <f t="shared" si="98"/>
        <v>6</v>
      </c>
      <c r="W94" s="13" t="e">
        <f t="shared" si="99"/>
        <v>#DIV/0!</v>
      </c>
      <c r="X94" s="13" t="e">
        <f t="shared" si="100"/>
        <v>#DIV/0!</v>
      </c>
      <c r="Y94" s="13"/>
      <c r="Z94" s="13" t="e">
        <f t="shared" si="101"/>
        <v>#DIV/0!</v>
      </c>
      <c r="AA94" s="13">
        <f t="shared" si="102"/>
        <v>6</v>
      </c>
      <c r="AB94" s="13" t="e">
        <f t="shared" si="103"/>
        <v>#DIV/0!</v>
      </c>
      <c r="AC94" s="13" t="e">
        <f t="shared" si="104"/>
        <v>#DIV/0!</v>
      </c>
      <c r="AD94" s="13"/>
      <c r="AE94" s="13" t="e">
        <f t="shared" si="105"/>
        <v>#DIV/0!</v>
      </c>
      <c r="AF94" s="13">
        <f t="shared" si="106"/>
        <v>6</v>
      </c>
      <c r="AG94" s="13" t="e">
        <f t="shared" si="107"/>
        <v>#DIV/0!</v>
      </c>
      <c r="AH94" s="13" t="e">
        <f t="shared" si="108"/>
        <v>#DIV/0!</v>
      </c>
      <c r="AI94" s="13"/>
      <c r="AJ94" s="13" t="e">
        <f t="shared" si="109"/>
        <v>#DIV/0!</v>
      </c>
      <c r="AK94" s="13">
        <f t="shared" si="110"/>
        <v>6</v>
      </c>
      <c r="AL94" s="13" t="e">
        <f t="shared" si="111"/>
        <v>#DIV/0!</v>
      </c>
      <c r="AM94" s="13" t="e">
        <f t="shared" si="112"/>
        <v>#DIV/0!</v>
      </c>
      <c r="AN94" s="13"/>
      <c r="AO94" s="13" t="e">
        <f t="shared" si="113"/>
        <v>#DIV/0!</v>
      </c>
      <c r="AP94" s="13">
        <f t="shared" si="114"/>
        <v>6</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4</v>
      </c>
      <c r="M97" s="13" t="e">
        <f t="shared" si="91"/>
        <v>#DIV/0!</v>
      </c>
      <c r="N97" s="13" t="e">
        <f t="shared" si="92"/>
        <v>#DIV/0!</v>
      </c>
      <c r="O97" s="13"/>
      <c r="P97" s="13" t="e">
        <f t="shared" si="93"/>
        <v>#DIV/0!</v>
      </c>
      <c r="Q97" s="13">
        <f t="shared" si="94"/>
        <v>4</v>
      </c>
      <c r="R97" s="13" t="e">
        <f t="shared" si="95"/>
        <v>#DIV/0!</v>
      </c>
      <c r="S97" s="13" t="e">
        <f t="shared" si="96"/>
        <v>#DIV/0!</v>
      </c>
      <c r="T97" s="13"/>
      <c r="U97" s="13" t="e">
        <f t="shared" si="97"/>
        <v>#DIV/0!</v>
      </c>
      <c r="V97" s="13">
        <f t="shared" si="98"/>
        <v>4</v>
      </c>
      <c r="W97" s="13" t="e">
        <f t="shared" si="99"/>
        <v>#DIV/0!</v>
      </c>
      <c r="X97" s="13" t="e">
        <f t="shared" si="100"/>
        <v>#DIV/0!</v>
      </c>
      <c r="Y97" s="13"/>
      <c r="Z97" s="13" t="e">
        <f t="shared" si="101"/>
        <v>#DIV/0!</v>
      </c>
      <c r="AA97" s="13">
        <f t="shared" si="102"/>
        <v>4</v>
      </c>
      <c r="AB97" s="13" t="e">
        <f t="shared" si="103"/>
        <v>#DIV/0!</v>
      </c>
      <c r="AC97" s="13" t="e">
        <f t="shared" si="104"/>
        <v>#DIV/0!</v>
      </c>
      <c r="AE97" s="13" t="e">
        <f t="shared" si="105"/>
        <v>#DIV/0!</v>
      </c>
      <c r="AF97" s="13">
        <f t="shared" si="106"/>
        <v>4</v>
      </c>
      <c r="AG97" s="13" t="e">
        <f t="shared" si="107"/>
        <v>#DIV/0!</v>
      </c>
      <c r="AH97" s="13" t="e">
        <f t="shared" si="108"/>
        <v>#DIV/0!</v>
      </c>
      <c r="AJ97" s="13" t="e">
        <f t="shared" si="109"/>
        <v>#DIV/0!</v>
      </c>
      <c r="AK97" s="13">
        <f t="shared" si="110"/>
        <v>4</v>
      </c>
      <c r="AL97" s="13" t="e">
        <f t="shared" si="111"/>
        <v>#DIV/0!</v>
      </c>
      <c r="AM97" s="13" t="e">
        <f t="shared" si="112"/>
        <v>#DIV/0!</v>
      </c>
      <c r="AO97" s="13" t="e">
        <f t="shared" si="113"/>
        <v>#DIV/0!</v>
      </c>
      <c r="AP97" s="13">
        <f t="shared" si="114"/>
        <v>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v>
      </c>
      <c r="M99" s="13" t="e">
        <f t="shared" si="91"/>
        <v>#DIV/0!</v>
      </c>
      <c r="N99" s="13" t="e">
        <f t="shared" si="92"/>
        <v>#DIV/0!</v>
      </c>
      <c r="O99" s="13"/>
      <c r="P99" s="13" t="e">
        <f t="shared" si="93"/>
        <v>#DIV/0!</v>
      </c>
      <c r="Q99" s="13">
        <f t="shared" si="94"/>
        <v>1</v>
      </c>
      <c r="R99" s="13" t="e">
        <f t="shared" si="95"/>
        <v>#DIV/0!</v>
      </c>
      <c r="S99" s="13" t="e">
        <f t="shared" si="96"/>
        <v>#DIV/0!</v>
      </c>
      <c r="T99" s="13"/>
      <c r="U99" s="13" t="e">
        <f t="shared" si="97"/>
        <v>#DIV/0!</v>
      </c>
      <c r="V99" s="13">
        <f t="shared" si="98"/>
        <v>1</v>
      </c>
      <c r="W99" s="13" t="e">
        <f t="shared" si="99"/>
        <v>#DIV/0!</v>
      </c>
      <c r="X99" s="13" t="e">
        <f t="shared" si="100"/>
        <v>#DIV/0!</v>
      </c>
      <c r="Y99" s="13"/>
      <c r="Z99" s="13" t="e">
        <f t="shared" si="101"/>
        <v>#DIV/0!</v>
      </c>
      <c r="AA99" s="13">
        <f t="shared" si="102"/>
        <v>1</v>
      </c>
      <c r="AB99" s="13" t="e">
        <f t="shared" si="103"/>
        <v>#DIV/0!</v>
      </c>
      <c r="AC99" s="13" t="e">
        <f t="shared" si="104"/>
        <v>#DIV/0!</v>
      </c>
      <c r="AE99" s="13" t="e">
        <f t="shared" si="105"/>
        <v>#DIV/0!</v>
      </c>
      <c r="AF99" s="13">
        <f t="shared" si="106"/>
        <v>1</v>
      </c>
      <c r="AG99" s="13" t="e">
        <f t="shared" si="107"/>
        <v>#DIV/0!</v>
      </c>
      <c r="AH99" s="13" t="e">
        <f t="shared" si="108"/>
        <v>#DIV/0!</v>
      </c>
      <c r="AJ99" s="13" t="e">
        <f t="shared" si="109"/>
        <v>#DIV/0!</v>
      </c>
      <c r="AK99" s="13">
        <f t="shared" si="110"/>
        <v>1</v>
      </c>
      <c r="AL99" s="13" t="e">
        <f t="shared" si="111"/>
        <v>#DIV/0!</v>
      </c>
      <c r="AM99" s="13" t="e">
        <f t="shared" si="112"/>
        <v>#DIV/0!</v>
      </c>
      <c r="AO99" s="13" t="e">
        <f t="shared" si="113"/>
        <v>#DIV/0!</v>
      </c>
      <c r="AP99" s="13">
        <f t="shared" si="114"/>
        <v>1</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3</v>
      </c>
      <c r="M100" s="13" t="e">
        <f t="shared" si="91"/>
        <v>#DIV/0!</v>
      </c>
      <c r="N100" s="13" t="e">
        <f t="shared" si="92"/>
        <v>#DIV/0!</v>
      </c>
      <c r="O100" s="13"/>
      <c r="P100" s="13" t="e">
        <f t="shared" si="93"/>
        <v>#DIV/0!</v>
      </c>
      <c r="Q100" s="13">
        <f t="shared" si="94"/>
        <v>3</v>
      </c>
      <c r="R100" s="13" t="e">
        <f t="shared" si="95"/>
        <v>#DIV/0!</v>
      </c>
      <c r="S100" s="13" t="e">
        <f t="shared" si="96"/>
        <v>#DIV/0!</v>
      </c>
      <c r="T100" s="13"/>
      <c r="U100" s="13" t="e">
        <f t="shared" si="97"/>
        <v>#DIV/0!</v>
      </c>
      <c r="V100" s="13">
        <f t="shared" si="98"/>
        <v>3</v>
      </c>
      <c r="W100" s="13" t="e">
        <f t="shared" si="99"/>
        <v>#DIV/0!</v>
      </c>
      <c r="X100" s="13" t="e">
        <f t="shared" si="100"/>
        <v>#DIV/0!</v>
      </c>
      <c r="Y100" s="13"/>
      <c r="Z100" s="13" t="e">
        <f t="shared" si="101"/>
        <v>#DIV/0!</v>
      </c>
      <c r="AA100" s="13">
        <f t="shared" si="102"/>
        <v>3</v>
      </c>
      <c r="AB100" s="13" t="e">
        <f t="shared" si="103"/>
        <v>#DIV/0!</v>
      </c>
      <c r="AC100" s="13" t="e">
        <f t="shared" si="104"/>
        <v>#DIV/0!</v>
      </c>
      <c r="AE100" s="13" t="e">
        <f t="shared" si="105"/>
        <v>#DIV/0!</v>
      </c>
      <c r="AF100" s="13">
        <f t="shared" si="106"/>
        <v>3</v>
      </c>
      <c r="AG100" s="13" t="e">
        <f t="shared" si="107"/>
        <v>#DIV/0!</v>
      </c>
      <c r="AH100" s="13" t="e">
        <f t="shared" si="108"/>
        <v>#DIV/0!</v>
      </c>
      <c r="AJ100" s="13" t="e">
        <f t="shared" si="109"/>
        <v>#DIV/0!</v>
      </c>
      <c r="AK100" s="13">
        <f t="shared" si="110"/>
        <v>3</v>
      </c>
      <c r="AL100" s="13" t="e">
        <f t="shared" si="111"/>
        <v>#DIV/0!</v>
      </c>
      <c r="AM100" s="13" t="e">
        <f t="shared" si="112"/>
        <v>#DIV/0!</v>
      </c>
      <c r="AO100" s="13" t="e">
        <f t="shared" si="113"/>
        <v>#DIV/0!</v>
      </c>
      <c r="AP100" s="13">
        <f t="shared" si="114"/>
        <v>3</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W1:X1"/>
    <mergeCell ref="AA1:AB1"/>
    <mergeCell ref="K1:L1"/>
    <mergeCell ref="M1:N1"/>
    <mergeCell ref="O1:P1"/>
    <mergeCell ref="S1:T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4BC3-B59D-4C56-BEDB-2FAC799D849E}">
  <sheetPr>
    <tabColor rgb="FF00B050"/>
  </sheetPr>
  <dimension ref="A1:AR108"/>
  <sheetViews>
    <sheetView topLeftCell="A118" zoomScale="60" zoomScaleNormal="60" workbookViewId="0">
      <selection activeCell="AP84" sqref="AP84:AP107"/>
    </sheetView>
  </sheetViews>
  <sheetFormatPr defaultRowHeight="15"/>
  <cols>
    <col min="11" max="28" width="9.140625" style="111"/>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2</v>
      </c>
      <c r="AH1">
        <v>6</v>
      </c>
      <c r="AI1" s="13">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5</v>
      </c>
      <c r="AI2" s="13">
        <v>12</v>
      </c>
      <c r="AJ2">
        <v>24</v>
      </c>
    </row>
    <row r="3" spans="1:36">
      <c r="A3" s="7">
        <v>0.3</v>
      </c>
      <c r="E3" s="8">
        <v>0.75</v>
      </c>
      <c r="F3" s="7">
        <v>0.3</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4</v>
      </c>
      <c r="AI3" s="13">
        <v>12</v>
      </c>
      <c r="AJ3">
        <v>24</v>
      </c>
    </row>
    <row r="4" spans="1:36">
      <c r="A4" s="8">
        <v>0.41</v>
      </c>
      <c r="E4" s="8">
        <v>0.57999999999999996</v>
      </c>
      <c r="F4" s="8">
        <v>0.41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3</v>
      </c>
      <c r="AI4" s="13">
        <v>12</v>
      </c>
      <c r="AJ4">
        <v>24</v>
      </c>
    </row>
    <row r="5" spans="1:36">
      <c r="A5" s="8">
        <v>0.75</v>
      </c>
      <c r="D5" s="8">
        <v>1.6</v>
      </c>
      <c r="E5" s="8">
        <v>0.45</v>
      </c>
      <c r="F5" s="8">
        <v>0.75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2</v>
      </c>
      <c r="AI5" s="13">
        <v>6</v>
      </c>
      <c r="AJ5">
        <v>24</v>
      </c>
    </row>
    <row r="6" spans="1:36">
      <c r="A6" s="8">
        <v>0.57999999999999996</v>
      </c>
      <c r="D6" s="8">
        <v>1.37</v>
      </c>
      <c r="E6" s="8">
        <v>0.375</v>
      </c>
      <c r="F6" s="8">
        <v>0.57999999999999996</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1</v>
      </c>
      <c r="AI6" s="13">
        <v>5</v>
      </c>
      <c r="AJ6">
        <v>24</v>
      </c>
    </row>
    <row r="7" spans="1:36">
      <c r="A7" s="8">
        <v>0.45</v>
      </c>
      <c r="B7" s="8">
        <v>0.98</v>
      </c>
      <c r="C7" s="8">
        <v>1.1200000000000001</v>
      </c>
      <c r="D7" s="8">
        <v>1.1200000000000001</v>
      </c>
      <c r="E7" s="8">
        <v>0.187</v>
      </c>
      <c r="F7" s="8">
        <v>0.45</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03">
        <v>12</v>
      </c>
    </row>
    <row r="8" spans="1:36">
      <c r="A8" s="8">
        <v>0.375</v>
      </c>
      <c r="B8" s="8">
        <v>2.25</v>
      </c>
      <c r="C8" s="8">
        <v>0.98</v>
      </c>
      <c r="D8" s="8">
        <v>0.98</v>
      </c>
      <c r="E8" s="8">
        <v>0.187</v>
      </c>
      <c r="F8" s="8">
        <v>0.375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4</v>
      </c>
      <c r="AJ8" s="103">
        <v>12</v>
      </c>
    </row>
    <row r="9" spans="1:36">
      <c r="A9" s="8">
        <v>0.187</v>
      </c>
      <c r="B9" s="6">
        <f>SUM(B7:B8)</f>
        <v>3.23</v>
      </c>
      <c r="C9" s="8">
        <v>2.25</v>
      </c>
      <c r="D9" s="8">
        <v>2.25</v>
      </c>
      <c r="E9" s="8">
        <v>1.6</v>
      </c>
      <c r="F9" s="8">
        <v>0.187</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2</v>
      </c>
      <c r="AJ9" s="103">
        <v>12</v>
      </c>
    </row>
    <row r="10" spans="1:36">
      <c r="A10" s="8">
        <v>0.187</v>
      </c>
      <c r="B10" s="115"/>
      <c r="C10" s="6">
        <f>SUM(C7:C9)</f>
        <v>4.3499999999999996</v>
      </c>
      <c r="D10" s="8">
        <v>0.94</v>
      </c>
      <c r="E10" s="8">
        <v>1.37</v>
      </c>
      <c r="F10" s="8">
        <v>0.187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v>
      </c>
      <c r="AJ10" s="103">
        <v>12</v>
      </c>
    </row>
    <row r="11" spans="1:36">
      <c r="A11" s="8">
        <v>1.6</v>
      </c>
      <c r="B11" s="115"/>
      <c r="C11" s="115"/>
      <c r="D11" s="6">
        <f>SUM(D5:D10)</f>
        <v>8.26</v>
      </c>
      <c r="E11" s="8">
        <v>1.1200000000000001</v>
      </c>
      <c r="F11" s="8">
        <v>1.6</v>
      </c>
      <c r="H11" s="13">
        <v>12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3</v>
      </c>
      <c r="AJ11" s="103">
        <v>6</v>
      </c>
    </row>
    <row r="12" spans="1:36">
      <c r="A12" s="8">
        <v>1.37</v>
      </c>
      <c r="B12" s="115"/>
      <c r="C12" s="115"/>
      <c r="D12" s="115"/>
      <c r="E12" s="8">
        <v>0.98</v>
      </c>
      <c r="F12" s="8">
        <v>1.37</v>
      </c>
      <c r="H12" s="13">
        <v>12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03">
        <v>5</v>
      </c>
    </row>
    <row r="13" spans="1:36">
      <c r="A13" s="8">
        <v>1.1200000000000001</v>
      </c>
      <c r="B13" s="115"/>
      <c r="C13" s="115"/>
      <c r="D13" s="115"/>
      <c r="E13" s="8">
        <v>2.25</v>
      </c>
      <c r="F13" s="8">
        <v>1.1200000000000001</v>
      </c>
      <c r="H13" s="13">
        <v>12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03">
        <v>12</v>
      </c>
    </row>
    <row r="14" spans="1:36">
      <c r="A14" s="8">
        <v>0.98</v>
      </c>
      <c r="B14" s="115"/>
      <c r="C14" s="115"/>
      <c r="D14" s="115"/>
      <c r="E14" s="8">
        <v>0.94</v>
      </c>
      <c r="F14" s="8">
        <v>0.98</v>
      </c>
      <c r="H14" s="13">
        <v>12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03">
        <v>4</v>
      </c>
    </row>
    <row r="15" spans="1:36">
      <c r="A15" s="8">
        <v>2.25</v>
      </c>
      <c r="B15" s="115"/>
      <c r="C15" s="115"/>
      <c r="D15" s="115"/>
      <c r="E15" s="6">
        <f>SUM(E3:E14)</f>
        <v>10.789</v>
      </c>
      <c r="F15" s="8">
        <v>2.25</v>
      </c>
      <c r="H15" s="13">
        <v>12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03">
        <v>2</v>
      </c>
    </row>
    <row r="16" spans="1:36">
      <c r="A16" s="8">
        <v>0.94</v>
      </c>
      <c r="F16" s="8">
        <v>0.94</v>
      </c>
      <c r="H16" s="13">
        <v>12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03">
        <v>1</v>
      </c>
    </row>
    <row r="17" spans="1:44">
      <c r="A17" s="8">
        <v>0.27</v>
      </c>
      <c r="F17" s="8">
        <v>0.27</v>
      </c>
      <c r="H17" s="13">
        <v>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03">
        <v>3</v>
      </c>
    </row>
    <row r="18" spans="1:44">
      <c r="A18" s="8">
        <v>0.125</v>
      </c>
      <c r="F18" s="8">
        <v>0.125</v>
      </c>
      <c r="H18" s="13">
        <v>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03">
        <v>12</v>
      </c>
    </row>
    <row r="19" spans="1:44">
      <c r="A19" s="8">
        <v>0.13</v>
      </c>
      <c r="F19" s="8">
        <v>0.13</v>
      </c>
      <c r="H19" s="13">
        <v>3</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8">
        <v>0.1</v>
      </c>
      <c r="F20" s="8">
        <v>0.1</v>
      </c>
      <c r="H20" s="13">
        <v>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7">
        <v>0.33</v>
      </c>
      <c r="F21" s="7">
        <v>0.33</v>
      </c>
      <c r="H21" s="13">
        <v>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9">
        <v>0.1</v>
      </c>
      <c r="F22" s="9">
        <v>0.1</v>
      </c>
      <c r="H22" s="13">
        <v>6</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9">
        <v>0.1</v>
      </c>
      <c r="F23" s="9">
        <v>0.1</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9">
        <v>0.13</v>
      </c>
      <c r="F24" s="9">
        <v>0.13</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9">
        <v>0.36</v>
      </c>
      <c r="F25" s="9">
        <v>0.36</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9">
        <v>0.24</v>
      </c>
      <c r="F26" s="9">
        <v>0.24</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13.38401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29" spans="1:44">
      <c r="C29" s="6"/>
      <c r="D29" s="115"/>
      <c r="E29" s="115"/>
      <c r="F29" s="115"/>
      <c r="G29" s="115"/>
      <c r="H29" s="115"/>
      <c r="I29" s="6"/>
      <c r="K29" s="115"/>
      <c r="L29" s="115"/>
      <c r="M29" s="115"/>
      <c r="N29" s="115"/>
      <c r="O29" s="115"/>
      <c r="P29" s="115"/>
      <c r="Q29" s="115"/>
      <c r="R29" s="115"/>
      <c r="S29" s="115"/>
      <c r="T29" s="115"/>
      <c r="U29" s="115"/>
      <c r="V29" s="115"/>
      <c r="W29" s="115"/>
      <c r="X29" s="115"/>
      <c r="Y29" s="115"/>
      <c r="Z29" s="115"/>
      <c r="AA29" s="115"/>
      <c r="AB29" s="115"/>
    </row>
    <row r="30" spans="1:44">
      <c r="B30" s="6">
        <f>MAX(A3:A26)</f>
        <v>2.25</v>
      </c>
      <c r="C30" s="115">
        <f>_xlfn.AGGREGATE(14,6,A3:A26+A4:A26,1)</f>
        <v>3.23</v>
      </c>
      <c r="D30" s="115">
        <f>_xlfn.AGGREGATE(14,6,A3:A26+A4:A26+A5:A26,1)</f>
        <v>4.3499999999999996</v>
      </c>
      <c r="E30" s="115">
        <f>_xlfn.AGGREGATE(14,6,A3:A26+A4:A26+A5:A26+A6:A26,1)</f>
        <v>5.7200000000000006</v>
      </c>
      <c r="F30" s="115">
        <f>_xlfn.AGGREGATE(14,6,A3:A26+A4:A26+A5:A26+A6:A26+A7:A26,1)</f>
        <v>7.32</v>
      </c>
      <c r="G30" s="115">
        <f>_xlfn.AGGREGATE(14,6,A3:A26+A4:A26+A5:A26+A6:A26+A7:A26+A8:A26,1)</f>
        <v>8.26</v>
      </c>
      <c r="H30" s="6">
        <f>E15</f>
        <v>10.789</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v>12</v>
      </c>
      <c r="M33" s="13" t="e">
        <f t="shared" ref="M33:M43" si="15">IF(L33&lt;=MAX($B$32:$H$32),0,1)</f>
        <v>#DIV/0!</v>
      </c>
      <c r="N33" s="13" t="e">
        <f t="shared" ref="N33:N43" si="16">IF(M33=1,K33/SUMPRODUCT($K$32:$K$43,$M$32:$M$43)*($H$2-$K$44),K33)</f>
        <v>#DIV/0!</v>
      </c>
      <c r="O33" s="14"/>
      <c r="P33" s="13" t="e">
        <f t="shared" ref="P33:P43" si="17">IF(M33=1,IF(L33&lt;MAX($B$35:$H$35)+0.01,N33/SUMPRODUCT($N$32:$N$43,$M$32:$M$43*($L$32:$L$43&lt;(MAX($B$35:$H$35)+1)))*(HLOOKUP(MAX($B$35:$H$35),$B$1:$I$2,2,FALSE)-$K$44),$O$32*$E4*($H$2/$E$15)),N33)</f>
        <v>#DIV/0!</v>
      </c>
      <c r="Q33" s="13">
        <v>12</v>
      </c>
      <c r="R33" s="14" t="e">
        <f t="shared" ref="R33:R43" si="18">IF(Q33&lt;=MAX($B$35:$H$35),0,1)</f>
        <v>#DIV/0!</v>
      </c>
      <c r="S33" s="13" t="e">
        <f t="shared" ref="S33:S43" si="19">IF(R33=1,P33/SUMPRODUCT($P$32:$P$43,$R$32:$R$43)*($H$2-$P$44),P33)</f>
        <v>#DIV/0!</v>
      </c>
      <c r="T33" s="13"/>
      <c r="U33" s="13" t="e">
        <f t="shared" ref="U33:U43" si="20">IF(R33=1,IF(Q33&lt;MAX($B$38:$H$38)+0.01,S33/SUMPRODUCT($S$32:$S$43,$R$32:$R$43*($Q$32:$Q$43&lt;(MAX($B$38:$H$38)+1)))*(HLOOKUP(MAX($B$38:$H$38),$B$1:$I$2,2,FALSE)-$P$44),$T$32*$E4*($H$2/$E$15)),S33)</f>
        <v>#DIV/0!</v>
      </c>
      <c r="V33" s="13">
        <v>12</v>
      </c>
      <c r="W33" s="14" t="e">
        <f t="shared" ref="W33:W43" si="21">IF(V33&lt;=MAX($B$38:$H$38),0,1)</f>
        <v>#DIV/0!</v>
      </c>
      <c r="X33" s="13" t="e">
        <f t="shared" ref="X33:X43" si="22">IF(W33=1,U33/SUMPRODUCT($U$32:$U$43,$W$32:$W$43)*($H$2-$U$44),U33)</f>
        <v>#DIV/0!</v>
      </c>
      <c r="Y33" s="13"/>
      <c r="Z33" s="13" t="e">
        <f t="shared" ref="Z33:Z43" si="23">IF(W33=1,IF(V33&lt;MAX($B$41:$H$41)+0.01,X33/SUMPRODUCT($X$32:$X$43,$W$32:$W$43*($V$32:$V$43&lt;(MAX($B$41:$H$41)+1)))*(HLOOKUP(MAX($B$41:$H$41),$B$1:$I$2,2,FALSE)-$U$44),$Y$32*$E4*($H$2/$E$15)),X33)</f>
        <v>#DIV/0!</v>
      </c>
      <c r="AA33" s="13">
        <v>12</v>
      </c>
      <c r="AB33" s="14" t="e">
        <f t="shared" ref="AB33:AB43" si="24">IF(AA33&lt;=MAX($B$41:$H$41),0,1)</f>
        <v>#DIV/0!</v>
      </c>
      <c r="AC33" s="13" t="e">
        <f t="shared" ref="AC33:AC43" si="25">IF(AB33=1,Z33/SUMPRODUCT($Z$32:$Z$43,$AB$32:$AB$43)*($H$2-$Z$44),Z33)</f>
        <v>#DIV/0!</v>
      </c>
      <c r="AD33" s="13"/>
      <c r="AE33" s="13" t="e">
        <f t="shared" ref="AE33:AE43" si="26">IF(AB33=1,IF(AA33&lt;MAX($B$44:$H$44)+0.01,AC33/SUMPRODUCT($AC$32:$AC$43,$AB$32:$AB$43*($AA$32:$AA$43&lt;(MAX($B$44:$H$44)+1)))*(HLOOKUP(MAX($B$44:$H$44),$B$1:$I$2,2,FALSE)-$Z$44),$AD$32*$E4*($H$2/$E$15)),AC33)</f>
        <v>#DIV/0!</v>
      </c>
      <c r="AF33" s="13">
        <v>12</v>
      </c>
      <c r="AG33" s="14" t="e">
        <f t="shared" ref="AG33:AG43" si="27">IF(AF33&lt;=MAX($B$44:$H$44),0,1)</f>
        <v>#DIV/0!</v>
      </c>
      <c r="AH33" s="13" t="e">
        <f t="shared" ref="AH33:AH43" si="28">IF(AG33=1,AE33/SUMPRODUCT($AE$32:$AE$43,$AG$32:$AG$43)*($H$2-$AE$44),AE33)</f>
        <v>#DIV/0!</v>
      </c>
      <c r="AI33" s="13"/>
      <c r="AJ33" s="13" t="e">
        <f t="shared" ref="AJ33:AJ43" si="29">IF(AG33=1,IF(AF33&lt;MAX($B$47:$H$47)+0.01,AH33/SUMPRODUCT($AH$32:$AH$43,$AG$32:$AG$43*($AF$32:$AF$43&lt;(MAX($B$47:$H$47)+1)))*(HLOOKUP(MAX($B$47:$H$47),$B$1:$I$2,2,FALSE)-$AE$44),$AI$32*$E4*($H$2/$E$15)),AH33)</f>
        <v>#DIV/0!</v>
      </c>
      <c r="AK33" s="13">
        <v>12</v>
      </c>
      <c r="AL33" s="14" t="e">
        <f t="shared" ref="AL33:AL43" si="30">IF(AK33&lt;=MAX($B$47:$H$47),0,1)</f>
        <v>#DIV/0!</v>
      </c>
      <c r="AM33" s="13" t="e">
        <f t="shared" ref="AM33:AM43" si="31">IF(AL33=1,AJ33/SUMPRODUCT($AJ$32:$AJ$43,$AL$32:$AL$43)*($H$2-$AJ$44),AJ33)</f>
        <v>#DIV/0!</v>
      </c>
      <c r="AN33" s="13"/>
      <c r="AO33" s="13" t="e">
        <f t="shared" ref="AO33:AO43" si="32">IF(AL33=1,IF(AK33&lt;MAX($B$50:$H$50)+0.01,AM33/SUMPRODUCT($AM$32:$AM$43,$AL$32:$AL$43*($AK$32:$AK$43&lt;(MAX($B$50:$H$50)+1)))*(HLOOKUP(MAX($B$50:$H$50),$B$1:$I$2,2,FALSE)-$AJ$44),$AN$32*$E4*($H$2/$E$15)),AM33)</f>
        <v>#DIV/0!</v>
      </c>
      <c r="AP33" s="13">
        <v>12</v>
      </c>
      <c r="AQ33" s="14" t="e">
        <f t="shared" ref="AQ33:AQ43" si="33">IF(AP33&lt;=MAX($B$50:$H$50),0,1)</f>
        <v>#DIV/0!</v>
      </c>
      <c r="AR33" s="13" t="e">
        <f t="shared" ref="AR33:AR43" si="34">IF(AQ33=1,AO33/SUMPRODUCT($AO$32:$AO$43,$AQ$32:$AQ$43)*($H$2-$AO$44),AO33)</f>
        <v>#DIV/0!</v>
      </c>
    </row>
    <row r="34" spans="2:44">
      <c r="B34" s="6" t="e">
        <f>ROUND(B2/B33,4)</f>
        <v>#DIV/0!</v>
      </c>
      <c r="C34" s="6" t="e">
        <f t="shared" ref="C34:H34" si="35">ROUND(C2/C33,4)</f>
        <v>#NUM!</v>
      </c>
      <c r="D34" s="6" t="e">
        <f t="shared" si="35"/>
        <v>#NUM!</v>
      </c>
      <c r="E34" s="6" t="e">
        <f t="shared" si="35"/>
        <v>#NUM!</v>
      </c>
      <c r="F34" s="6" t="e">
        <f t="shared" si="35"/>
        <v>#NUM!</v>
      </c>
      <c r="G34" s="6" t="e">
        <f t="shared" si="35"/>
        <v>#NUM!</v>
      </c>
      <c r="H34" s="6" t="e">
        <f t="shared" si="35"/>
        <v>#DIV/0!</v>
      </c>
      <c r="J34" s="22"/>
      <c r="K34" s="13" t="e">
        <f t="shared" si="14"/>
        <v>#DIV/0!</v>
      </c>
      <c r="L34" s="13">
        <v>12</v>
      </c>
      <c r="M34" s="13" t="e">
        <f t="shared" si="15"/>
        <v>#DIV/0!</v>
      </c>
      <c r="N34" s="13" t="e">
        <f t="shared" si="16"/>
        <v>#DIV/0!</v>
      </c>
      <c r="O34" s="14"/>
      <c r="P34" s="13" t="e">
        <f t="shared" si="17"/>
        <v>#DIV/0!</v>
      </c>
      <c r="Q34" s="13">
        <v>12</v>
      </c>
      <c r="R34" s="14" t="e">
        <f t="shared" si="18"/>
        <v>#DIV/0!</v>
      </c>
      <c r="S34" s="13" t="e">
        <f t="shared" si="19"/>
        <v>#DIV/0!</v>
      </c>
      <c r="T34" s="13"/>
      <c r="U34" s="13" t="e">
        <f t="shared" si="20"/>
        <v>#DIV/0!</v>
      </c>
      <c r="V34" s="13">
        <v>12</v>
      </c>
      <c r="W34" s="14" t="e">
        <f t="shared" si="21"/>
        <v>#DIV/0!</v>
      </c>
      <c r="X34" s="13" t="e">
        <f t="shared" si="22"/>
        <v>#DIV/0!</v>
      </c>
      <c r="Y34" s="13"/>
      <c r="Z34" s="13" t="e">
        <f t="shared" si="23"/>
        <v>#DIV/0!</v>
      </c>
      <c r="AA34" s="13">
        <v>12</v>
      </c>
      <c r="AB34" s="14" t="e">
        <f t="shared" si="24"/>
        <v>#DIV/0!</v>
      </c>
      <c r="AC34" s="13" t="e">
        <f t="shared" si="25"/>
        <v>#DIV/0!</v>
      </c>
      <c r="AD34" s="13"/>
      <c r="AE34" s="13" t="e">
        <f t="shared" si="26"/>
        <v>#DIV/0!</v>
      </c>
      <c r="AF34" s="13">
        <v>12</v>
      </c>
      <c r="AG34" s="14" t="e">
        <f t="shared" si="27"/>
        <v>#DIV/0!</v>
      </c>
      <c r="AH34" s="13" t="e">
        <f t="shared" si="28"/>
        <v>#DIV/0!</v>
      </c>
      <c r="AI34" s="13"/>
      <c r="AJ34" s="13" t="e">
        <f t="shared" si="29"/>
        <v>#DIV/0!</v>
      </c>
      <c r="AK34" s="13">
        <v>12</v>
      </c>
      <c r="AL34" s="14" t="e">
        <f t="shared" si="30"/>
        <v>#DIV/0!</v>
      </c>
      <c r="AM34" s="13" t="e">
        <f t="shared" si="31"/>
        <v>#DIV/0!</v>
      </c>
      <c r="AN34" s="13"/>
      <c r="AO34" s="13" t="e">
        <f t="shared" si="32"/>
        <v>#DIV/0!</v>
      </c>
      <c r="AP34" s="13">
        <v>12</v>
      </c>
      <c r="AQ34" s="14" t="e">
        <f t="shared" si="33"/>
        <v>#DIV/0!</v>
      </c>
      <c r="AR34" s="13" t="e">
        <f t="shared" si="34"/>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v>12</v>
      </c>
      <c r="M35" s="13" t="e">
        <f t="shared" si="15"/>
        <v>#DIV/0!</v>
      </c>
      <c r="N35" s="13" t="e">
        <f t="shared" si="16"/>
        <v>#DIV/0!</v>
      </c>
      <c r="O35" s="14"/>
      <c r="P35" s="13" t="e">
        <f t="shared" si="17"/>
        <v>#DIV/0!</v>
      </c>
      <c r="Q35" s="13">
        <v>12</v>
      </c>
      <c r="R35" s="14" t="e">
        <f t="shared" si="18"/>
        <v>#DIV/0!</v>
      </c>
      <c r="S35" s="13" t="e">
        <f t="shared" si="19"/>
        <v>#DIV/0!</v>
      </c>
      <c r="T35" s="13"/>
      <c r="U35" s="13" t="e">
        <f t="shared" si="20"/>
        <v>#DIV/0!</v>
      </c>
      <c r="V35" s="13">
        <v>12</v>
      </c>
      <c r="W35" s="14" t="e">
        <f t="shared" si="21"/>
        <v>#DIV/0!</v>
      </c>
      <c r="X35" s="13" t="e">
        <f t="shared" si="22"/>
        <v>#DIV/0!</v>
      </c>
      <c r="Y35" s="13"/>
      <c r="Z35" s="13" t="e">
        <f t="shared" si="23"/>
        <v>#DIV/0!</v>
      </c>
      <c r="AA35" s="13">
        <v>12</v>
      </c>
      <c r="AB35" s="14" t="e">
        <f t="shared" si="24"/>
        <v>#DIV/0!</v>
      </c>
      <c r="AC35" s="13" t="e">
        <f t="shared" si="25"/>
        <v>#DIV/0!</v>
      </c>
      <c r="AD35" s="13"/>
      <c r="AE35" s="13" t="e">
        <f t="shared" si="26"/>
        <v>#DIV/0!</v>
      </c>
      <c r="AF35" s="13">
        <v>12</v>
      </c>
      <c r="AG35" s="14" t="e">
        <f t="shared" si="27"/>
        <v>#DIV/0!</v>
      </c>
      <c r="AH35" s="13" t="e">
        <f t="shared" si="28"/>
        <v>#DIV/0!</v>
      </c>
      <c r="AI35" s="13"/>
      <c r="AJ35" s="13" t="e">
        <f t="shared" si="29"/>
        <v>#DIV/0!</v>
      </c>
      <c r="AK35" s="13">
        <v>12</v>
      </c>
      <c r="AL35" s="14" t="e">
        <f t="shared" si="30"/>
        <v>#DIV/0!</v>
      </c>
      <c r="AM35" s="13" t="e">
        <f t="shared" si="31"/>
        <v>#DIV/0!</v>
      </c>
      <c r="AN35" s="13"/>
      <c r="AO35" s="13" t="e">
        <f t="shared" si="32"/>
        <v>#DIV/0!</v>
      </c>
      <c r="AP35" s="13">
        <v>12</v>
      </c>
      <c r="AQ35" s="14" t="e">
        <f t="shared" si="33"/>
        <v>#DIV/0!</v>
      </c>
      <c r="AR35" s="13" t="e">
        <f t="shared" si="34"/>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v>12</v>
      </c>
      <c r="M36" s="13" t="e">
        <f t="shared" si="15"/>
        <v>#DIV/0!</v>
      </c>
      <c r="N36" s="13" t="e">
        <f t="shared" si="16"/>
        <v>#DIV/0!</v>
      </c>
      <c r="O36" s="14"/>
      <c r="P36" s="13" t="e">
        <f t="shared" si="17"/>
        <v>#DIV/0!</v>
      </c>
      <c r="Q36" s="13">
        <v>12</v>
      </c>
      <c r="R36" s="14" t="e">
        <f t="shared" si="18"/>
        <v>#DIV/0!</v>
      </c>
      <c r="S36" s="13" t="e">
        <f t="shared" si="19"/>
        <v>#DIV/0!</v>
      </c>
      <c r="T36" s="13"/>
      <c r="U36" s="13" t="e">
        <f t="shared" si="20"/>
        <v>#DIV/0!</v>
      </c>
      <c r="V36" s="13">
        <v>12</v>
      </c>
      <c r="W36" s="14" t="e">
        <f t="shared" si="21"/>
        <v>#DIV/0!</v>
      </c>
      <c r="X36" s="13" t="e">
        <f t="shared" si="22"/>
        <v>#DIV/0!</v>
      </c>
      <c r="Y36" s="13"/>
      <c r="Z36" s="13" t="e">
        <f t="shared" si="23"/>
        <v>#DIV/0!</v>
      </c>
      <c r="AA36" s="13">
        <v>12</v>
      </c>
      <c r="AB36" s="14" t="e">
        <f t="shared" si="24"/>
        <v>#DIV/0!</v>
      </c>
      <c r="AC36" s="13" t="e">
        <f t="shared" si="25"/>
        <v>#DIV/0!</v>
      </c>
      <c r="AD36" s="13"/>
      <c r="AE36" s="13" t="e">
        <f t="shared" si="26"/>
        <v>#DIV/0!</v>
      </c>
      <c r="AF36" s="13">
        <v>12</v>
      </c>
      <c r="AG36" s="14" t="e">
        <f t="shared" si="27"/>
        <v>#DIV/0!</v>
      </c>
      <c r="AH36" s="13" t="e">
        <f t="shared" si="28"/>
        <v>#DIV/0!</v>
      </c>
      <c r="AI36" s="13"/>
      <c r="AJ36" s="13" t="e">
        <f t="shared" si="29"/>
        <v>#DIV/0!</v>
      </c>
      <c r="AK36" s="13">
        <v>12</v>
      </c>
      <c r="AL36" s="14" t="e">
        <f t="shared" si="30"/>
        <v>#DIV/0!</v>
      </c>
      <c r="AM36" s="13" t="e">
        <f t="shared" si="31"/>
        <v>#DIV/0!</v>
      </c>
      <c r="AN36" s="13"/>
      <c r="AO36" s="13" t="e">
        <f t="shared" si="32"/>
        <v>#DIV/0!</v>
      </c>
      <c r="AP36" s="13">
        <v>12</v>
      </c>
      <c r="AQ36" s="14" t="e">
        <f t="shared" si="33"/>
        <v>#DIV/0!</v>
      </c>
      <c r="AR36" s="13" t="e">
        <f t="shared" si="34"/>
        <v>#DIV/0!</v>
      </c>
    </row>
    <row r="37" spans="2:44">
      <c r="B37" s="6" t="e">
        <f>ROUND(B2/B36,4)</f>
        <v>#DIV/0!</v>
      </c>
      <c r="C37" s="6" t="e">
        <f t="shared" ref="C37:H37" si="36">ROUND(C2/C36,4)</f>
        <v>#NUM!</v>
      </c>
      <c r="D37" s="6" t="e">
        <f t="shared" si="36"/>
        <v>#NUM!</v>
      </c>
      <c r="E37" s="6" t="e">
        <f t="shared" si="36"/>
        <v>#NUM!</v>
      </c>
      <c r="F37" s="6" t="e">
        <f t="shared" si="36"/>
        <v>#NUM!</v>
      </c>
      <c r="G37" s="6" t="e">
        <f t="shared" si="36"/>
        <v>#NUM!</v>
      </c>
      <c r="H37" s="6" t="e">
        <f t="shared" si="36"/>
        <v>#DIV/0!</v>
      </c>
      <c r="J37" s="22"/>
      <c r="K37" s="13" t="e">
        <f t="shared" si="14"/>
        <v>#DIV/0!</v>
      </c>
      <c r="L37" s="13">
        <v>12</v>
      </c>
      <c r="M37" s="13" t="e">
        <f t="shared" si="15"/>
        <v>#DIV/0!</v>
      </c>
      <c r="N37" s="13" t="e">
        <f t="shared" si="16"/>
        <v>#DIV/0!</v>
      </c>
      <c r="O37" s="14"/>
      <c r="P37" s="13" t="e">
        <f t="shared" si="17"/>
        <v>#DIV/0!</v>
      </c>
      <c r="Q37" s="13">
        <v>12</v>
      </c>
      <c r="R37" s="14" t="e">
        <f t="shared" si="18"/>
        <v>#DIV/0!</v>
      </c>
      <c r="S37" s="13" t="e">
        <f t="shared" si="19"/>
        <v>#DIV/0!</v>
      </c>
      <c r="T37" s="13"/>
      <c r="U37" s="13" t="e">
        <f t="shared" si="20"/>
        <v>#DIV/0!</v>
      </c>
      <c r="V37" s="13">
        <v>12</v>
      </c>
      <c r="W37" s="14" t="e">
        <f t="shared" si="21"/>
        <v>#DIV/0!</v>
      </c>
      <c r="X37" s="13" t="e">
        <f t="shared" si="22"/>
        <v>#DIV/0!</v>
      </c>
      <c r="Y37" s="13"/>
      <c r="Z37" s="13" t="e">
        <f t="shared" si="23"/>
        <v>#DIV/0!</v>
      </c>
      <c r="AA37" s="13">
        <v>12</v>
      </c>
      <c r="AB37" s="14" t="e">
        <f t="shared" si="24"/>
        <v>#DIV/0!</v>
      </c>
      <c r="AC37" s="13" t="e">
        <f t="shared" si="25"/>
        <v>#DIV/0!</v>
      </c>
      <c r="AD37" s="13"/>
      <c r="AE37" s="13" t="e">
        <f t="shared" si="26"/>
        <v>#DIV/0!</v>
      </c>
      <c r="AF37" s="13">
        <v>12</v>
      </c>
      <c r="AG37" s="14" t="e">
        <f t="shared" si="27"/>
        <v>#DIV/0!</v>
      </c>
      <c r="AH37" s="13" t="e">
        <f t="shared" si="28"/>
        <v>#DIV/0!</v>
      </c>
      <c r="AI37" s="13"/>
      <c r="AJ37" s="13" t="e">
        <f t="shared" si="29"/>
        <v>#DIV/0!</v>
      </c>
      <c r="AK37" s="13">
        <v>12</v>
      </c>
      <c r="AL37" s="14" t="e">
        <f t="shared" si="30"/>
        <v>#DIV/0!</v>
      </c>
      <c r="AM37" s="13" t="e">
        <f t="shared" si="31"/>
        <v>#DIV/0!</v>
      </c>
      <c r="AN37" s="13"/>
      <c r="AO37" s="13" t="e">
        <f t="shared" si="32"/>
        <v>#DIV/0!</v>
      </c>
      <c r="AP37" s="13">
        <v>12</v>
      </c>
      <c r="AQ37" s="14" t="e">
        <f t="shared" si="33"/>
        <v>#DIV/0!</v>
      </c>
      <c r="AR37" s="13" t="e">
        <f t="shared" si="34"/>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v>5</v>
      </c>
      <c r="M38" s="13" t="e">
        <f t="shared" si="15"/>
        <v>#DIV/0!</v>
      </c>
      <c r="N38" s="13" t="e">
        <f t="shared" si="16"/>
        <v>#DIV/0!</v>
      </c>
      <c r="O38" s="14"/>
      <c r="P38" s="13" t="e">
        <f t="shared" si="17"/>
        <v>#DIV/0!</v>
      </c>
      <c r="Q38" s="13">
        <v>5</v>
      </c>
      <c r="R38" s="14" t="e">
        <f t="shared" si="18"/>
        <v>#DIV/0!</v>
      </c>
      <c r="S38" s="13" t="e">
        <f t="shared" si="19"/>
        <v>#DIV/0!</v>
      </c>
      <c r="T38" s="13"/>
      <c r="U38" s="13" t="e">
        <f t="shared" si="20"/>
        <v>#DIV/0!</v>
      </c>
      <c r="V38" s="13">
        <v>5</v>
      </c>
      <c r="W38" s="14" t="e">
        <f t="shared" si="21"/>
        <v>#DIV/0!</v>
      </c>
      <c r="X38" s="13" t="e">
        <f t="shared" si="22"/>
        <v>#DIV/0!</v>
      </c>
      <c r="Y38" s="13"/>
      <c r="Z38" s="13" t="e">
        <f t="shared" si="23"/>
        <v>#DIV/0!</v>
      </c>
      <c r="AA38" s="13">
        <v>5</v>
      </c>
      <c r="AB38" s="14" t="e">
        <f t="shared" si="24"/>
        <v>#DIV/0!</v>
      </c>
      <c r="AC38" s="13" t="e">
        <f t="shared" si="25"/>
        <v>#DIV/0!</v>
      </c>
      <c r="AD38" s="13"/>
      <c r="AE38" s="13" t="e">
        <f t="shared" si="26"/>
        <v>#DIV/0!</v>
      </c>
      <c r="AF38" s="13">
        <v>5</v>
      </c>
      <c r="AG38" s="14" t="e">
        <f t="shared" si="27"/>
        <v>#DIV/0!</v>
      </c>
      <c r="AH38" s="13" t="e">
        <f t="shared" si="28"/>
        <v>#DIV/0!</v>
      </c>
      <c r="AI38" s="13"/>
      <c r="AJ38" s="13" t="e">
        <f t="shared" si="29"/>
        <v>#DIV/0!</v>
      </c>
      <c r="AK38" s="13">
        <v>5</v>
      </c>
      <c r="AL38" s="14" t="e">
        <f t="shared" si="30"/>
        <v>#DIV/0!</v>
      </c>
      <c r="AM38" s="13" t="e">
        <f t="shared" si="31"/>
        <v>#DIV/0!</v>
      </c>
      <c r="AN38" s="13"/>
      <c r="AO38" s="13" t="e">
        <f t="shared" si="32"/>
        <v>#DIV/0!</v>
      </c>
      <c r="AP38" s="13">
        <v>5</v>
      </c>
      <c r="AQ38" s="14" t="e">
        <f t="shared" si="33"/>
        <v>#DIV/0!</v>
      </c>
      <c r="AR38" s="13" t="e">
        <f t="shared" si="34"/>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v>4</v>
      </c>
      <c r="M39" s="13" t="e">
        <f t="shared" si="15"/>
        <v>#DIV/0!</v>
      </c>
      <c r="N39" s="13" t="e">
        <f t="shared" si="16"/>
        <v>#DIV/0!</v>
      </c>
      <c r="O39" s="14"/>
      <c r="P39" s="13" t="e">
        <f t="shared" si="17"/>
        <v>#DIV/0!</v>
      </c>
      <c r="Q39" s="13">
        <v>4</v>
      </c>
      <c r="R39" s="14" t="e">
        <f t="shared" si="18"/>
        <v>#DIV/0!</v>
      </c>
      <c r="S39" s="13" t="e">
        <f t="shared" si="19"/>
        <v>#DIV/0!</v>
      </c>
      <c r="T39" s="13"/>
      <c r="U39" s="13" t="e">
        <f t="shared" si="20"/>
        <v>#DIV/0!</v>
      </c>
      <c r="V39" s="13">
        <v>4</v>
      </c>
      <c r="W39" s="14" t="e">
        <f t="shared" si="21"/>
        <v>#DIV/0!</v>
      </c>
      <c r="X39" s="13" t="e">
        <f t="shared" si="22"/>
        <v>#DIV/0!</v>
      </c>
      <c r="Y39" s="13"/>
      <c r="Z39" s="13" t="e">
        <f t="shared" si="23"/>
        <v>#DIV/0!</v>
      </c>
      <c r="AA39" s="13">
        <v>4</v>
      </c>
      <c r="AB39" s="14" t="e">
        <f t="shared" si="24"/>
        <v>#DIV/0!</v>
      </c>
      <c r="AC39" s="13" t="e">
        <f t="shared" si="25"/>
        <v>#DIV/0!</v>
      </c>
      <c r="AD39" s="13"/>
      <c r="AE39" s="13" t="e">
        <f t="shared" si="26"/>
        <v>#DIV/0!</v>
      </c>
      <c r="AF39" s="13">
        <v>4</v>
      </c>
      <c r="AG39" s="14" t="e">
        <f t="shared" si="27"/>
        <v>#DIV/0!</v>
      </c>
      <c r="AH39" s="13" t="e">
        <f t="shared" si="28"/>
        <v>#DIV/0!</v>
      </c>
      <c r="AI39" s="13"/>
      <c r="AJ39" s="13" t="e">
        <f t="shared" si="29"/>
        <v>#DIV/0!</v>
      </c>
      <c r="AK39" s="13">
        <v>4</v>
      </c>
      <c r="AL39" s="14" t="e">
        <f t="shared" si="30"/>
        <v>#DIV/0!</v>
      </c>
      <c r="AM39" s="13" t="e">
        <f t="shared" si="31"/>
        <v>#DIV/0!</v>
      </c>
      <c r="AN39" s="13"/>
      <c r="AO39" s="13" t="e">
        <f t="shared" si="32"/>
        <v>#DIV/0!</v>
      </c>
      <c r="AP39" s="13">
        <v>4</v>
      </c>
      <c r="AQ39" s="14" t="e">
        <f t="shared" si="33"/>
        <v>#DIV/0!</v>
      </c>
      <c r="AR39" s="13" t="e">
        <f t="shared" si="34"/>
        <v>#DIV/0!</v>
      </c>
    </row>
    <row r="40" spans="2:44">
      <c r="B40" s="6" t="e">
        <f>ROUND(B2/B39,4)</f>
        <v>#DIV/0!</v>
      </c>
      <c r="C40" s="6" t="e">
        <f t="shared" ref="C40:H40" si="37">ROUND(C2/C39,4)</f>
        <v>#NUM!</v>
      </c>
      <c r="D40" s="6" t="e">
        <f t="shared" si="37"/>
        <v>#NUM!</v>
      </c>
      <c r="E40" s="6" t="e">
        <f t="shared" si="37"/>
        <v>#NUM!</v>
      </c>
      <c r="F40" s="6" t="e">
        <f t="shared" si="37"/>
        <v>#NUM!</v>
      </c>
      <c r="G40" s="6" t="e">
        <f t="shared" si="37"/>
        <v>#NUM!</v>
      </c>
      <c r="H40" s="6" t="e">
        <f t="shared" si="37"/>
        <v>#DIV/0!</v>
      </c>
      <c r="J40" s="22"/>
      <c r="K40" s="13" t="e">
        <f t="shared" si="14"/>
        <v>#DIV/0!</v>
      </c>
      <c r="L40" s="13">
        <v>3</v>
      </c>
      <c r="M40" s="13" t="e">
        <f t="shared" si="15"/>
        <v>#DIV/0!</v>
      </c>
      <c r="N40" s="13" t="e">
        <f t="shared" si="16"/>
        <v>#DIV/0!</v>
      </c>
      <c r="O40" s="14"/>
      <c r="P40" s="13" t="e">
        <f t="shared" si="17"/>
        <v>#DIV/0!</v>
      </c>
      <c r="Q40" s="13">
        <v>3</v>
      </c>
      <c r="R40" s="14" t="e">
        <f t="shared" si="18"/>
        <v>#DIV/0!</v>
      </c>
      <c r="S40" s="13" t="e">
        <f t="shared" si="19"/>
        <v>#DIV/0!</v>
      </c>
      <c r="T40" s="13"/>
      <c r="U40" s="13" t="e">
        <f t="shared" si="20"/>
        <v>#DIV/0!</v>
      </c>
      <c r="V40" s="13">
        <v>3</v>
      </c>
      <c r="W40" s="14" t="e">
        <f t="shared" si="21"/>
        <v>#DIV/0!</v>
      </c>
      <c r="X40" s="13" t="e">
        <f t="shared" si="22"/>
        <v>#DIV/0!</v>
      </c>
      <c r="Y40" s="13"/>
      <c r="Z40" s="13" t="e">
        <f t="shared" si="23"/>
        <v>#DIV/0!</v>
      </c>
      <c r="AA40" s="13">
        <v>3</v>
      </c>
      <c r="AB40" s="14" t="e">
        <f t="shared" si="24"/>
        <v>#DIV/0!</v>
      </c>
      <c r="AC40" s="13" t="e">
        <f t="shared" si="25"/>
        <v>#DIV/0!</v>
      </c>
      <c r="AD40" s="13"/>
      <c r="AE40" s="13" t="e">
        <f t="shared" si="26"/>
        <v>#DIV/0!</v>
      </c>
      <c r="AF40" s="13">
        <v>3</v>
      </c>
      <c r="AG40" s="14" t="e">
        <f t="shared" si="27"/>
        <v>#DIV/0!</v>
      </c>
      <c r="AH40" s="13" t="e">
        <f t="shared" si="28"/>
        <v>#DIV/0!</v>
      </c>
      <c r="AI40" s="13"/>
      <c r="AJ40" s="13" t="e">
        <f t="shared" si="29"/>
        <v>#DIV/0!</v>
      </c>
      <c r="AK40" s="13">
        <v>3</v>
      </c>
      <c r="AL40" s="14" t="e">
        <f t="shared" si="30"/>
        <v>#DIV/0!</v>
      </c>
      <c r="AM40" s="13" t="e">
        <f t="shared" si="31"/>
        <v>#DIV/0!</v>
      </c>
      <c r="AN40" s="13"/>
      <c r="AO40" s="13" t="e">
        <f t="shared" si="32"/>
        <v>#DIV/0!</v>
      </c>
      <c r="AP40" s="13">
        <v>3</v>
      </c>
      <c r="AQ40" s="14" t="e">
        <f t="shared" si="33"/>
        <v>#DIV/0!</v>
      </c>
      <c r="AR40" s="13" t="e">
        <f t="shared" si="34"/>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v>2</v>
      </c>
      <c r="M41" s="13" t="e">
        <f t="shared" si="15"/>
        <v>#DIV/0!</v>
      </c>
      <c r="N41" s="13" t="e">
        <f t="shared" si="16"/>
        <v>#DIV/0!</v>
      </c>
      <c r="O41" s="14"/>
      <c r="P41" s="13" t="e">
        <f t="shared" si="17"/>
        <v>#DIV/0!</v>
      </c>
      <c r="Q41" s="13">
        <v>2</v>
      </c>
      <c r="R41" s="14" t="e">
        <f t="shared" si="18"/>
        <v>#DIV/0!</v>
      </c>
      <c r="S41" s="13" t="e">
        <f t="shared" si="19"/>
        <v>#DIV/0!</v>
      </c>
      <c r="T41" s="13"/>
      <c r="U41" s="13" t="e">
        <f t="shared" si="20"/>
        <v>#DIV/0!</v>
      </c>
      <c r="V41" s="13">
        <v>2</v>
      </c>
      <c r="W41" s="14" t="e">
        <f t="shared" si="21"/>
        <v>#DIV/0!</v>
      </c>
      <c r="X41" s="13" t="e">
        <f t="shared" si="22"/>
        <v>#DIV/0!</v>
      </c>
      <c r="Y41" s="13"/>
      <c r="Z41" s="13" t="e">
        <f t="shared" si="23"/>
        <v>#DIV/0!</v>
      </c>
      <c r="AA41" s="13">
        <v>2</v>
      </c>
      <c r="AB41" s="14" t="e">
        <f t="shared" si="24"/>
        <v>#DIV/0!</v>
      </c>
      <c r="AC41" s="13" t="e">
        <f t="shared" si="25"/>
        <v>#DIV/0!</v>
      </c>
      <c r="AD41" s="13"/>
      <c r="AE41" s="13" t="e">
        <f t="shared" si="26"/>
        <v>#DIV/0!</v>
      </c>
      <c r="AF41" s="13">
        <v>2</v>
      </c>
      <c r="AG41" s="14" t="e">
        <f t="shared" si="27"/>
        <v>#DIV/0!</v>
      </c>
      <c r="AH41" s="13" t="e">
        <f t="shared" si="28"/>
        <v>#DIV/0!</v>
      </c>
      <c r="AI41" s="13"/>
      <c r="AJ41" s="13" t="e">
        <f t="shared" si="29"/>
        <v>#DIV/0!</v>
      </c>
      <c r="AK41" s="13">
        <v>2</v>
      </c>
      <c r="AL41" s="14" t="e">
        <f t="shared" si="30"/>
        <v>#DIV/0!</v>
      </c>
      <c r="AM41" s="13" t="e">
        <f t="shared" si="31"/>
        <v>#DIV/0!</v>
      </c>
      <c r="AN41" s="13"/>
      <c r="AO41" s="13" t="e">
        <f t="shared" si="32"/>
        <v>#DIV/0!</v>
      </c>
      <c r="AP41" s="13">
        <v>2</v>
      </c>
      <c r="AQ41" s="14" t="e">
        <f t="shared" si="33"/>
        <v>#DIV/0!</v>
      </c>
      <c r="AR41" s="13" t="e">
        <f t="shared" si="34"/>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v>1</v>
      </c>
      <c r="M42" s="13" t="e">
        <f t="shared" si="15"/>
        <v>#DIV/0!</v>
      </c>
      <c r="N42" s="13" t="e">
        <f t="shared" si="16"/>
        <v>#DIV/0!</v>
      </c>
      <c r="O42" s="14"/>
      <c r="P42" s="13" t="e">
        <f t="shared" si="17"/>
        <v>#DIV/0!</v>
      </c>
      <c r="Q42" s="13">
        <v>1</v>
      </c>
      <c r="R42" s="14" t="e">
        <f t="shared" si="18"/>
        <v>#DIV/0!</v>
      </c>
      <c r="S42" s="13" t="e">
        <f t="shared" si="19"/>
        <v>#DIV/0!</v>
      </c>
      <c r="T42" s="13"/>
      <c r="U42" s="13" t="e">
        <f t="shared" si="20"/>
        <v>#DIV/0!</v>
      </c>
      <c r="V42" s="13">
        <v>1</v>
      </c>
      <c r="W42" s="14" t="e">
        <f t="shared" si="21"/>
        <v>#DIV/0!</v>
      </c>
      <c r="X42" s="13" t="e">
        <f t="shared" si="22"/>
        <v>#DIV/0!</v>
      </c>
      <c r="Y42" s="13"/>
      <c r="Z42" s="13" t="e">
        <f t="shared" si="23"/>
        <v>#DIV/0!</v>
      </c>
      <c r="AA42" s="13">
        <v>1</v>
      </c>
      <c r="AB42" s="14" t="e">
        <f t="shared" si="24"/>
        <v>#DIV/0!</v>
      </c>
      <c r="AC42" s="13" t="e">
        <f t="shared" si="25"/>
        <v>#DIV/0!</v>
      </c>
      <c r="AD42" s="13"/>
      <c r="AE42" s="13" t="e">
        <f t="shared" si="26"/>
        <v>#DIV/0!</v>
      </c>
      <c r="AF42" s="13">
        <v>1</v>
      </c>
      <c r="AG42" s="14" t="e">
        <f t="shared" si="27"/>
        <v>#DIV/0!</v>
      </c>
      <c r="AH42" s="13" t="e">
        <f t="shared" si="28"/>
        <v>#DIV/0!</v>
      </c>
      <c r="AI42" s="13"/>
      <c r="AJ42" s="13" t="e">
        <f t="shared" si="29"/>
        <v>#DIV/0!</v>
      </c>
      <c r="AK42" s="13">
        <v>1</v>
      </c>
      <c r="AL42" s="14" t="e">
        <f t="shared" si="30"/>
        <v>#DIV/0!</v>
      </c>
      <c r="AM42" s="13" t="e">
        <f t="shared" si="31"/>
        <v>#DIV/0!</v>
      </c>
      <c r="AN42" s="13"/>
      <c r="AO42" s="13" t="e">
        <f t="shared" si="32"/>
        <v>#DIV/0!</v>
      </c>
      <c r="AP42" s="13">
        <v>1</v>
      </c>
      <c r="AQ42" s="14" t="e">
        <f t="shared" si="33"/>
        <v>#DIV/0!</v>
      </c>
      <c r="AR42" s="13" t="e">
        <f t="shared" si="34"/>
        <v>#DIV/0!</v>
      </c>
    </row>
    <row r="43" spans="2:44">
      <c r="B43" s="6" t="e">
        <f>ROUND(B2/B42,4)</f>
        <v>#DIV/0!</v>
      </c>
      <c r="C43" s="6" t="e">
        <f t="shared" ref="C43:H43" si="38">ROUND(C2/C42,4)</f>
        <v>#NUM!</v>
      </c>
      <c r="D43" s="6" t="e">
        <f t="shared" si="38"/>
        <v>#NUM!</v>
      </c>
      <c r="E43" s="6" t="e">
        <f t="shared" si="38"/>
        <v>#NUM!</v>
      </c>
      <c r="F43" s="6" t="e">
        <f t="shared" si="38"/>
        <v>#NUM!</v>
      </c>
      <c r="G43" s="6" t="e">
        <f t="shared" si="38"/>
        <v>#NUM!</v>
      </c>
      <c r="H43" s="6" t="e">
        <f t="shared" si="38"/>
        <v>#DIV/0!</v>
      </c>
      <c r="J43" s="22"/>
      <c r="K43" s="13" t="e">
        <f t="shared" si="14"/>
        <v>#DIV/0!</v>
      </c>
      <c r="L43" s="13">
        <v>6</v>
      </c>
      <c r="M43" s="13" t="e">
        <f t="shared" si="15"/>
        <v>#DIV/0!</v>
      </c>
      <c r="N43" s="13" t="e">
        <f t="shared" si="16"/>
        <v>#DIV/0!</v>
      </c>
      <c r="O43" s="14"/>
      <c r="P43" s="13" t="e">
        <f t="shared" si="17"/>
        <v>#DIV/0!</v>
      </c>
      <c r="Q43" s="13">
        <v>6</v>
      </c>
      <c r="R43" s="14" t="e">
        <f t="shared" si="18"/>
        <v>#DIV/0!</v>
      </c>
      <c r="S43" s="13" t="e">
        <f t="shared" si="19"/>
        <v>#DIV/0!</v>
      </c>
      <c r="T43" s="13"/>
      <c r="U43" s="13" t="e">
        <f t="shared" si="20"/>
        <v>#DIV/0!</v>
      </c>
      <c r="V43" s="13">
        <v>6</v>
      </c>
      <c r="W43" s="14" t="e">
        <f t="shared" si="21"/>
        <v>#DIV/0!</v>
      </c>
      <c r="X43" s="13" t="e">
        <f t="shared" si="22"/>
        <v>#DIV/0!</v>
      </c>
      <c r="Y43" s="13"/>
      <c r="Z43" s="13" t="e">
        <f t="shared" si="23"/>
        <v>#DIV/0!</v>
      </c>
      <c r="AA43" s="13">
        <v>6</v>
      </c>
      <c r="AB43" s="14" t="e">
        <f t="shared" si="24"/>
        <v>#DIV/0!</v>
      </c>
      <c r="AC43" s="13" t="e">
        <f t="shared" si="25"/>
        <v>#DIV/0!</v>
      </c>
      <c r="AD43" s="13"/>
      <c r="AE43" s="13" t="e">
        <f t="shared" si="26"/>
        <v>#DIV/0!</v>
      </c>
      <c r="AF43" s="13">
        <v>6</v>
      </c>
      <c r="AG43" s="14" t="e">
        <f t="shared" si="27"/>
        <v>#DIV/0!</v>
      </c>
      <c r="AH43" s="13" t="e">
        <f t="shared" si="28"/>
        <v>#DIV/0!</v>
      </c>
      <c r="AI43" s="13"/>
      <c r="AJ43" s="13" t="e">
        <f t="shared" si="29"/>
        <v>#DIV/0!</v>
      </c>
      <c r="AK43" s="13">
        <v>6</v>
      </c>
      <c r="AL43" s="14" t="e">
        <f t="shared" si="30"/>
        <v>#DIV/0!</v>
      </c>
      <c r="AM43" s="13" t="e">
        <f t="shared" si="31"/>
        <v>#DIV/0!</v>
      </c>
      <c r="AN43" s="13"/>
      <c r="AO43" s="13" t="e">
        <f t="shared" si="32"/>
        <v>#DIV/0!</v>
      </c>
      <c r="AP43" s="13">
        <v>6</v>
      </c>
      <c r="AQ43" s="14" t="e">
        <f t="shared" si="33"/>
        <v>#DIV/0!</v>
      </c>
      <c r="AR43" s="13" t="e">
        <f t="shared" si="34"/>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39">ROUND(C2/C45,4)</f>
        <v>#NUM!</v>
      </c>
      <c r="D46" s="6" t="e">
        <f t="shared" si="39"/>
        <v>#NUM!</v>
      </c>
      <c r="E46" s="6" t="e">
        <f t="shared" si="39"/>
        <v>#NUM!</v>
      </c>
      <c r="F46" s="6" t="e">
        <f t="shared" si="39"/>
        <v>#NUM!</v>
      </c>
      <c r="G46" s="6" t="e">
        <f t="shared" si="39"/>
        <v>#NUM!</v>
      </c>
      <c r="H46" s="6" t="e">
        <f t="shared" si="39"/>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0">ROUND(C2/C48,4)</f>
        <v>#NUM!</v>
      </c>
      <c r="D49" s="6" t="e">
        <f t="shared" si="40"/>
        <v>#NUM!</v>
      </c>
      <c r="E49" s="6" t="e">
        <f t="shared" si="40"/>
        <v>#NUM!</v>
      </c>
      <c r="F49" s="6" t="e">
        <f t="shared" si="40"/>
        <v>#NUM!</v>
      </c>
      <c r="G49" s="6" t="e">
        <f t="shared" si="40"/>
        <v>#NUM!</v>
      </c>
      <c r="H49" s="6" t="e">
        <f t="shared" si="40"/>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2.25</v>
      </c>
      <c r="C54" s="115">
        <f>_xlfn.AGGREGATE(14,6,A3:A26+A4:A26,1)</f>
        <v>3.23</v>
      </c>
      <c r="D54" s="115">
        <f>_xlfn.AGGREGATE(14,6,A3:A26+A4:A26+A5:A26,1)</f>
        <v>4.3499999999999996</v>
      </c>
      <c r="E54" s="115">
        <f>_xlfn.AGGREGATE(14,6,A3:A26+A4:A26+A5:A26+A6:A26,1)</f>
        <v>5.7200000000000006</v>
      </c>
      <c r="F54" s="115">
        <f>_xlfn.AGGREGATE(14,6,A3:A26+A4:A26+A5:A26+A6:A26+A7:A26,1)</f>
        <v>7.32</v>
      </c>
      <c r="G54" s="115">
        <f>_xlfn.AGGREGATE(14,6,A3:A26+A4:A26+A5:A26+A6:A26+A7:A26+A8:A26,1)</f>
        <v>8.26</v>
      </c>
      <c r="H54" s="6"/>
      <c r="J54" s="22" t="e">
        <f>MIN(B55:G55)/G55</f>
        <v>#DIV/0!</v>
      </c>
      <c r="K54" s="13" t="e">
        <f>$J$54*$D5*($G$2/$D$11)</f>
        <v>#DIV/0!</v>
      </c>
      <c r="L54" s="13">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v>5</v>
      </c>
      <c r="AG54" s="13" t="e">
        <f>IF(AF54&lt;=MAX($B$68:$G$68),0,1)</f>
        <v>#DIV/0!</v>
      </c>
      <c r="AH54" s="13" t="e">
        <f>IF(AG54=1,AE54/SUMPRODUCT($AE$54:$AE$59,$AG$54:$AG$59)*($G$2-$AE$60),AE54)</f>
        <v>#DIV/0!</v>
      </c>
    </row>
    <row r="55" spans="2:34">
      <c r="B55" s="6">
        <f>ROUND(B2/B54,4)</f>
        <v>0</v>
      </c>
      <c r="C55" s="6">
        <f t="shared" ref="C55:G55" si="41">ROUND(C2/C54,4)</f>
        <v>0</v>
      </c>
      <c r="D55" s="6">
        <f t="shared" si="41"/>
        <v>0</v>
      </c>
      <c r="E55" s="6">
        <f t="shared" si="41"/>
        <v>0</v>
      </c>
      <c r="F55" s="6">
        <f t="shared" si="41"/>
        <v>0</v>
      </c>
      <c r="G55" s="6">
        <f t="shared" si="41"/>
        <v>0</v>
      </c>
      <c r="H55" s="6"/>
      <c r="J55" s="22"/>
      <c r="K55" s="13" t="e">
        <f t="shared" ref="K55:K59" si="42">$J$54*$D6*($G$2/$D$11)</f>
        <v>#DIV/0!</v>
      </c>
      <c r="L55" s="13">
        <v>4</v>
      </c>
      <c r="M55" s="13" t="e">
        <f t="shared" ref="M55:M59" si="43">IF(L55&lt;=MAX($B$56:$G$56),0,1)</f>
        <v>#DIV/0!</v>
      </c>
      <c r="N55" s="13" t="e">
        <f t="shared" ref="N55:N59" si="44">IF(M55=1,K55/SUMPRODUCT($K$54:$K$59,$M$54:$M$59)*($G$2-$K$60),K55)</f>
        <v>#DIV/0!</v>
      </c>
      <c r="O55" s="13"/>
      <c r="P55" s="13" t="e">
        <f t="shared" ref="P55:P59" si="45">IF(M55=1,IF(L55&lt;MAX($B$59:$G$59)+0.01,N55/SUMPRODUCT($N$54:$N$59,$M$54:$M$59*($L$54:$L$59&lt;(MAX($B$59:$G$59)+1)))*(HLOOKUP(MAX($B$59:$G$59),$B$1:$I$2,2,FALSE)-$K$60),$O$54*D6*($G$2/$D$11)),N55)</f>
        <v>#DIV/0!</v>
      </c>
      <c r="Q55" s="13">
        <v>4</v>
      </c>
      <c r="R55" s="13" t="e">
        <f t="shared" ref="R55:R59" si="46">IF(Q55&lt;=MAX($B$59:$G$59),0,1)</f>
        <v>#DIV/0!</v>
      </c>
      <c r="S55" s="13" t="e">
        <f t="shared" ref="S55:S59" si="47">IF(R55=1,P55/SUMPRODUCT($P$54:$P$59,$R$54:$R$59)*($G$2-$P$60),P55)</f>
        <v>#DIV/0!</v>
      </c>
      <c r="T55" s="13"/>
      <c r="U55" s="13" t="e">
        <f t="shared" ref="U55:U59" si="48">IF(R55=1,IF(Q55&lt;MAX($B$62:$G$62)+0.01,S55/SUMPRODUCT($S$54:$S$59,$R$54:$R$59*($Q$54:$Q$59&lt;(MAX($B$62:$G$62)+1)))*(HLOOKUP(MAX($B$62:$G$62),$B$1:$I$2,2,FALSE)-$P$60),$T$54*$D6*($G$2/$D$11)),S55)</f>
        <v>#DIV/0!</v>
      </c>
      <c r="V55" s="13">
        <v>4</v>
      </c>
      <c r="W55" s="13" t="e">
        <f t="shared" ref="W55:W59" si="49">IF(V55&lt;=MAX($B$62:$G$62),0,1)</f>
        <v>#DIV/0!</v>
      </c>
      <c r="X55" s="13" t="e">
        <f t="shared" ref="X55:X59" si="50">IF(W55=1,U55/SUMPRODUCT($U$54:$U$59,$W$54:$W$59)*($G$2-$U$60),U55)</f>
        <v>#DIV/0!</v>
      </c>
      <c r="Y55" s="13"/>
      <c r="Z55" s="13" t="e">
        <f t="shared" ref="Z55:Z59" si="51">IF(W55=1,IF(V55&lt;MAX($B$65:$G$65)+0.01,X55/SUMPRODUCT($X$54:$X$59,$W$54:$W$59*($V$54:$V$59&lt;(MAX($B$65:$G$65)+1)))*(HLOOKUP(MAX($B$65:$G$65),$B$1:$I$2,2,FALSE)-$U$60),$Y$54*$D6*($G$2/$D$11)),X55)</f>
        <v>#DIV/0!</v>
      </c>
      <c r="AA55" s="13">
        <v>4</v>
      </c>
      <c r="AB55" s="13" t="e">
        <f t="shared" ref="AB55:AB59" si="52">IF(AA55&lt;=MAX($B$65:$G$65),0,1)</f>
        <v>#DIV/0!</v>
      </c>
      <c r="AC55" s="13" t="e">
        <f t="shared" ref="AC55:AC59" si="53">IF(AB55=1,Z55/SUMPRODUCT($Z$54:$Z$59,$AB$54:$AB$59)*($G$2-$Z$60),Z55)</f>
        <v>#DIV/0!</v>
      </c>
      <c r="AD55" s="13"/>
      <c r="AE55" s="13" t="e">
        <f t="shared" ref="AE55:AE59" si="54">IF(AB55=1,IF(AA55&lt;MAX($B$68:$G$68)+0.01,AC55/SUMPRODUCT($AC$54:$AC$59,$AB$54:$AB$59*($AA$54:$AA$59&lt;(MAX($B$68:$G$68)+1)))*(HLOOKUP(MAX($B$68:$G$68),$B$1:$I$2,2,FALSE)-$Z$60),$AD$54*$D6*($G$2/$D$11)),AC55)</f>
        <v>#DIV/0!</v>
      </c>
      <c r="AF55" s="13">
        <v>4</v>
      </c>
      <c r="AG55" s="13" t="e">
        <f t="shared" ref="AG55:AG59" si="55">IF(AF55&lt;=MAX($B$68:$G$68),0,1)</f>
        <v>#DIV/0!</v>
      </c>
      <c r="AH55" s="13" t="e">
        <f t="shared" ref="AH55:AH59" si="56">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2"/>
        <v>#DIV/0!</v>
      </c>
      <c r="L56" s="13">
        <v>3</v>
      </c>
      <c r="M56" s="13" t="e">
        <f t="shared" si="43"/>
        <v>#DIV/0!</v>
      </c>
      <c r="N56" s="13" t="e">
        <f t="shared" si="44"/>
        <v>#DIV/0!</v>
      </c>
      <c r="O56" s="13"/>
      <c r="P56" s="13" t="e">
        <f t="shared" si="45"/>
        <v>#DIV/0!</v>
      </c>
      <c r="Q56" s="13">
        <v>3</v>
      </c>
      <c r="R56" s="13" t="e">
        <f t="shared" si="46"/>
        <v>#DIV/0!</v>
      </c>
      <c r="S56" s="13" t="e">
        <f t="shared" si="47"/>
        <v>#DIV/0!</v>
      </c>
      <c r="T56" s="13"/>
      <c r="U56" s="13" t="e">
        <f t="shared" si="48"/>
        <v>#DIV/0!</v>
      </c>
      <c r="V56" s="13">
        <v>3</v>
      </c>
      <c r="W56" s="13" t="e">
        <f t="shared" si="49"/>
        <v>#DIV/0!</v>
      </c>
      <c r="X56" s="13" t="e">
        <f t="shared" si="50"/>
        <v>#DIV/0!</v>
      </c>
      <c r="Y56" s="13"/>
      <c r="Z56" s="13" t="e">
        <f t="shared" si="51"/>
        <v>#DIV/0!</v>
      </c>
      <c r="AA56" s="13">
        <v>3</v>
      </c>
      <c r="AB56" s="13" t="e">
        <f t="shared" si="52"/>
        <v>#DIV/0!</v>
      </c>
      <c r="AC56" s="13" t="e">
        <f t="shared" si="53"/>
        <v>#DIV/0!</v>
      </c>
      <c r="AD56" s="13"/>
      <c r="AE56" s="13" t="e">
        <f t="shared" si="54"/>
        <v>#DIV/0!</v>
      </c>
      <c r="AF56" s="13">
        <v>3</v>
      </c>
      <c r="AG56" s="13" t="e">
        <f t="shared" si="55"/>
        <v>#DIV/0!</v>
      </c>
      <c r="AH56" s="13" t="e">
        <f t="shared" si="56"/>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2"/>
        <v>#DIV/0!</v>
      </c>
      <c r="L57" s="13">
        <v>2</v>
      </c>
      <c r="M57" s="13" t="e">
        <f t="shared" si="43"/>
        <v>#DIV/0!</v>
      </c>
      <c r="N57" s="13" t="e">
        <f t="shared" si="44"/>
        <v>#DIV/0!</v>
      </c>
      <c r="O57" s="115"/>
      <c r="P57" s="13" t="e">
        <f t="shared" si="45"/>
        <v>#DIV/0!</v>
      </c>
      <c r="Q57" s="13">
        <v>2</v>
      </c>
      <c r="R57" s="13" t="e">
        <f t="shared" si="46"/>
        <v>#DIV/0!</v>
      </c>
      <c r="S57" s="13" t="e">
        <f t="shared" si="47"/>
        <v>#DIV/0!</v>
      </c>
      <c r="T57" s="115"/>
      <c r="U57" s="13" t="e">
        <f t="shared" si="48"/>
        <v>#DIV/0!</v>
      </c>
      <c r="V57" s="13">
        <v>2</v>
      </c>
      <c r="W57" s="13" t="e">
        <f t="shared" si="49"/>
        <v>#DIV/0!</v>
      </c>
      <c r="X57" s="13" t="e">
        <f t="shared" si="50"/>
        <v>#DIV/0!</v>
      </c>
      <c r="Y57" s="115"/>
      <c r="Z57" s="13" t="e">
        <f t="shared" si="51"/>
        <v>#DIV/0!</v>
      </c>
      <c r="AA57" s="13">
        <v>2</v>
      </c>
      <c r="AB57" s="13" t="e">
        <f t="shared" si="52"/>
        <v>#DIV/0!</v>
      </c>
      <c r="AC57" s="13" t="e">
        <f t="shared" si="53"/>
        <v>#DIV/0!</v>
      </c>
      <c r="AD57" s="115"/>
      <c r="AE57" s="13" t="e">
        <f t="shared" si="54"/>
        <v>#DIV/0!</v>
      </c>
      <c r="AF57" s="13">
        <v>2</v>
      </c>
      <c r="AG57" s="13" t="e">
        <f t="shared" si="55"/>
        <v>#DIV/0!</v>
      </c>
      <c r="AH57" s="13" t="e">
        <f t="shared" si="56"/>
        <v>#DIV/0!</v>
      </c>
    </row>
    <row r="58" spans="2:34">
      <c r="B58" s="6" t="e">
        <f>ROUND(B2/B57,4)</f>
        <v>#DIV/0!</v>
      </c>
      <c r="C58" s="6" t="e">
        <f t="shared" ref="C58:G58" si="57">ROUND(C2/C57,4)</f>
        <v>#NUM!</v>
      </c>
      <c r="D58" s="6" t="e">
        <f t="shared" si="57"/>
        <v>#NUM!</v>
      </c>
      <c r="E58" s="6" t="e">
        <f t="shared" si="57"/>
        <v>#NUM!</v>
      </c>
      <c r="F58" s="6" t="e">
        <f t="shared" si="57"/>
        <v>#NUM!</v>
      </c>
      <c r="G58" s="6" t="e">
        <f t="shared" si="57"/>
        <v>#NUM!</v>
      </c>
      <c r="J58" s="22"/>
      <c r="K58" s="13" t="e">
        <f t="shared" si="42"/>
        <v>#DIV/0!</v>
      </c>
      <c r="L58" s="13">
        <v>1</v>
      </c>
      <c r="M58" s="13" t="e">
        <f t="shared" si="43"/>
        <v>#DIV/0!</v>
      </c>
      <c r="N58" s="13" t="e">
        <f t="shared" si="44"/>
        <v>#DIV/0!</v>
      </c>
      <c r="O58" s="115"/>
      <c r="P58" s="13" t="e">
        <f t="shared" si="45"/>
        <v>#DIV/0!</v>
      </c>
      <c r="Q58" s="13">
        <v>1</v>
      </c>
      <c r="R58" s="13" t="e">
        <f t="shared" si="46"/>
        <v>#DIV/0!</v>
      </c>
      <c r="S58" s="13" t="e">
        <f t="shared" si="47"/>
        <v>#DIV/0!</v>
      </c>
      <c r="T58" s="115"/>
      <c r="U58" s="13" t="e">
        <f t="shared" si="48"/>
        <v>#DIV/0!</v>
      </c>
      <c r="V58" s="13">
        <v>1</v>
      </c>
      <c r="W58" s="13" t="e">
        <f t="shared" si="49"/>
        <v>#DIV/0!</v>
      </c>
      <c r="X58" s="13" t="e">
        <f t="shared" si="50"/>
        <v>#DIV/0!</v>
      </c>
      <c r="Y58" s="115"/>
      <c r="Z58" s="13" t="e">
        <f t="shared" si="51"/>
        <v>#DIV/0!</v>
      </c>
      <c r="AA58" s="13">
        <v>1</v>
      </c>
      <c r="AB58" s="13" t="e">
        <f t="shared" si="52"/>
        <v>#DIV/0!</v>
      </c>
      <c r="AC58" s="13" t="e">
        <f t="shared" si="53"/>
        <v>#DIV/0!</v>
      </c>
      <c r="AD58" s="115"/>
      <c r="AE58" s="13" t="e">
        <f t="shared" si="54"/>
        <v>#DIV/0!</v>
      </c>
      <c r="AF58" s="13">
        <v>1</v>
      </c>
      <c r="AG58" s="13" t="e">
        <f t="shared" si="55"/>
        <v>#DIV/0!</v>
      </c>
      <c r="AH58" s="13" t="e">
        <f t="shared" si="56"/>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2"/>
        <v>#DIV/0!</v>
      </c>
      <c r="L59" s="13">
        <v>6</v>
      </c>
      <c r="M59" s="13" t="e">
        <f t="shared" si="43"/>
        <v>#DIV/0!</v>
      </c>
      <c r="N59" s="13" t="e">
        <f t="shared" si="44"/>
        <v>#DIV/0!</v>
      </c>
      <c r="O59" s="115"/>
      <c r="P59" s="13" t="e">
        <f t="shared" si="45"/>
        <v>#DIV/0!</v>
      </c>
      <c r="Q59" s="13">
        <v>6</v>
      </c>
      <c r="R59" s="13" t="e">
        <f t="shared" si="46"/>
        <v>#DIV/0!</v>
      </c>
      <c r="S59" s="13" t="e">
        <f t="shared" si="47"/>
        <v>#DIV/0!</v>
      </c>
      <c r="T59" s="115"/>
      <c r="U59" s="13" t="e">
        <f t="shared" si="48"/>
        <v>#DIV/0!</v>
      </c>
      <c r="V59" s="13">
        <v>6</v>
      </c>
      <c r="W59" s="13" t="e">
        <f t="shared" si="49"/>
        <v>#DIV/0!</v>
      </c>
      <c r="X59" s="13" t="e">
        <f t="shared" si="50"/>
        <v>#DIV/0!</v>
      </c>
      <c r="Y59" s="115"/>
      <c r="Z59" s="13" t="e">
        <f t="shared" si="51"/>
        <v>#DIV/0!</v>
      </c>
      <c r="AA59" s="13">
        <v>6</v>
      </c>
      <c r="AB59" s="13" t="e">
        <f t="shared" si="52"/>
        <v>#DIV/0!</v>
      </c>
      <c r="AC59" s="13" t="e">
        <f t="shared" si="53"/>
        <v>#DIV/0!</v>
      </c>
      <c r="AD59" s="115"/>
      <c r="AE59" s="13" t="e">
        <f t="shared" si="54"/>
        <v>#DIV/0!</v>
      </c>
      <c r="AF59" s="13">
        <v>6</v>
      </c>
      <c r="AG59" s="13" t="e">
        <f t="shared" si="55"/>
        <v>#DIV/0!</v>
      </c>
      <c r="AH59" s="13" t="e">
        <f t="shared" si="56"/>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58">ROUND(C2/C60,4)</f>
        <v>#NUM!</v>
      </c>
      <c r="D61" s="6" t="e">
        <f t="shared" si="58"/>
        <v>#NUM!</v>
      </c>
      <c r="E61" s="6" t="e">
        <f t="shared" si="58"/>
        <v>#NUM!</v>
      </c>
      <c r="F61" s="6" t="e">
        <f t="shared" si="58"/>
        <v>#NUM!</v>
      </c>
      <c r="G61" s="6" t="e">
        <f t="shared" si="58"/>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59">ROUND(C2/C63,4)</f>
        <v>#NUM!</v>
      </c>
      <c r="D64" s="6" t="e">
        <f t="shared" si="59"/>
        <v>#NUM!</v>
      </c>
      <c r="E64" s="6" t="e">
        <f t="shared" si="59"/>
        <v>#NUM!</v>
      </c>
      <c r="F64" s="6" t="e">
        <f t="shared" si="59"/>
        <v>#NUM!</v>
      </c>
      <c r="G64" s="6" t="e">
        <f t="shared" si="59"/>
        <v>#NUM!</v>
      </c>
      <c r="J64" s="22"/>
      <c r="K64" s="13"/>
      <c r="L64" s="13"/>
      <c r="M64" s="13"/>
      <c r="N64" s="13"/>
      <c r="O64" s="115"/>
      <c r="P64" s="115"/>
      <c r="Q64" s="115"/>
      <c r="R64" s="115"/>
      <c r="S64" s="115"/>
      <c r="T64" s="115"/>
      <c r="U64" s="115"/>
      <c r="V64" s="115"/>
      <c r="W64" s="115"/>
      <c r="X64" s="115"/>
      <c r="Y64" s="115"/>
      <c r="Z64" s="115"/>
      <c r="AA64" s="115"/>
      <c r="AB64" s="115"/>
    </row>
    <row r="65" spans="2:24">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row>
    <row r="66" spans="2:24">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row>
    <row r="67" spans="2:24">
      <c r="B67" s="6" t="e">
        <f>ROUND(B2/B66,4)</f>
        <v>#DIV/0!</v>
      </c>
      <c r="C67" s="6" t="e">
        <f t="shared" ref="C67:G67" si="60">ROUND(C2/C66,4)</f>
        <v>#NUM!</v>
      </c>
      <c r="D67" s="6" t="e">
        <f t="shared" si="60"/>
        <v>#NUM!</v>
      </c>
      <c r="E67" s="6" t="e">
        <f t="shared" si="60"/>
        <v>#NUM!</v>
      </c>
      <c r="F67" s="6" t="e">
        <f t="shared" si="60"/>
        <v>#NUM!</v>
      </c>
      <c r="G67" s="6" t="e">
        <f t="shared" si="60"/>
        <v>#NUM!</v>
      </c>
      <c r="K67" s="115"/>
      <c r="L67" s="115"/>
      <c r="M67" s="115"/>
      <c r="N67" s="115"/>
      <c r="O67" s="115"/>
      <c r="P67" s="115"/>
      <c r="Q67" s="115"/>
      <c r="R67" s="115"/>
      <c r="S67" s="115"/>
      <c r="T67" s="115"/>
      <c r="U67" s="115"/>
      <c r="V67" s="115"/>
      <c r="W67" s="115"/>
      <c r="X67" s="115"/>
    </row>
    <row r="68" spans="2:24">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row>
    <row r="71" spans="2:24">
      <c r="B71" s="6">
        <f>B54</f>
        <v>2.25</v>
      </c>
      <c r="C71" s="115">
        <f>C54</f>
        <v>3.23</v>
      </c>
      <c r="D71" s="115">
        <f>D54</f>
        <v>4.3499999999999996</v>
      </c>
      <c r="J71" s="22" t="e">
        <f>MIN(B72:D72)/D72</f>
        <v>#DIV/0!</v>
      </c>
      <c r="K71" s="13" t="e">
        <f>$J$71*$C7*($D$2/$C$10)</f>
        <v>#DIV/0!</v>
      </c>
      <c r="L71" s="13">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3">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3">
        <v>3</v>
      </c>
      <c r="W71" s="13" t="e">
        <f>IF(V71&lt;=MAX($B$79:$D$79),0,1)</f>
        <v>#DIV/0!</v>
      </c>
      <c r="X71" s="13" t="e">
        <f>IF(W71=1,U71/SUMPRODUCT($U$71:$U$73,$W$71:$W$73)*($D$2-$U$74),U71)</f>
        <v>#DIV/0!</v>
      </c>
    </row>
    <row r="72" spans="2:24">
      <c r="B72" s="6">
        <f>ROUND(B2/B71,4)</f>
        <v>0</v>
      </c>
      <c r="C72" s="6">
        <f t="shared" ref="C72:D72" si="61">ROUND(C2/C71,4)</f>
        <v>0</v>
      </c>
      <c r="D72" s="6">
        <f t="shared" si="61"/>
        <v>0</v>
      </c>
      <c r="K72" s="13" t="e">
        <f t="shared" ref="K72:K73" si="62">$J$71*$C8*($D$2/$C$10)</f>
        <v>#DIV/0!</v>
      </c>
      <c r="L72" s="13">
        <v>2</v>
      </c>
      <c r="M72" s="13" t="e">
        <f t="shared" ref="M72:M73" si="63">IF(L72&lt;=MAX($B$73:$D$73),0,1)</f>
        <v>#DIV/0!</v>
      </c>
      <c r="N72" s="13" t="e">
        <f t="shared" ref="N72:N73" si="64">IF(M72=1,K72/SUMPRODUCT($K$71:$K$73,$M$71:$M$73)*($D$2-$K$74),K72)</f>
        <v>#DIV/0!</v>
      </c>
      <c r="O72" s="115"/>
      <c r="P72" s="13" t="e">
        <f t="shared" ref="P72:P73" si="65">IF(M72=1,IF(L72&lt;MAX($B$76:$D$76)+0.01,N72/SUMPRODUCT($N$71:$N$73,$M$71:$M$73*($L$71:$L$73&lt;(MAX($B$76:$D$76)+1)))*(HLOOKUP(MAX($B$76:$D$76),$B$1:$I$2,2,FALSE)-$K$74),$O$71*C8*($D$2/$C$10)),N72)</f>
        <v>#DIV/0!</v>
      </c>
      <c r="Q72" s="13">
        <v>2</v>
      </c>
      <c r="R72" s="13" t="e">
        <f>IF(Q72&lt;=MAX($B$76:$D$76),0,1)</f>
        <v>#DIV/0!</v>
      </c>
      <c r="S72" s="13" t="e">
        <f t="shared" ref="S72:S73" si="66">IF(R72=1,P72/SUMPRODUCT($P$71:$P$73,$R$71:$R$73)*($D$2-$P$74),P72)</f>
        <v>#DIV/0!</v>
      </c>
      <c r="T72" s="115"/>
      <c r="U72" s="13" t="e">
        <f t="shared" ref="U72:U73" si="67">IF(R72=1,IF(Q72&lt;MAX($B$79:$D$79)+0.01,S72/SUMPRODUCT($S$71:$S$73,$R$71:$R$73*($Q$71:$Q$73&lt;(MAX($B$79:$D$79)+1)))*(HLOOKUP(MAX($B$79:$D$79),$B$1:$I$2,2,FALSE)-$P$74),$T$71*C8*($D$2/$C$10)),S72)</f>
        <v>#DIV/0!</v>
      </c>
      <c r="V72" s="13">
        <v>2</v>
      </c>
      <c r="W72" s="13" t="e">
        <f t="shared" ref="W72:W73" si="68">IF(V72&lt;=MAX($B$79:$D$79),0,1)</f>
        <v>#DIV/0!</v>
      </c>
      <c r="X72" s="13" t="e">
        <f t="shared" ref="X72:X73" si="69">IF(W72=1,U72/SUMPRODUCT($U$71:$U$73,$W$71:$W$73)*($D$2-$U$74),U72)</f>
        <v>#DIV/0!</v>
      </c>
    </row>
    <row r="73" spans="2:24">
      <c r="B73" t="e">
        <f>IF(MIN($B$72:$D$72)/B72=1,1,"")</f>
        <v>#DIV/0!</v>
      </c>
      <c r="C73" s="115" t="e">
        <f>IF((MIN($B$72:$D$72)/C72)=1,2,"")</f>
        <v>#DIV/0!</v>
      </c>
      <c r="D73" s="115" t="e">
        <f>IF((MIN($B$72:$D$72)/D72)=1,3,"")</f>
        <v>#DIV/0!</v>
      </c>
      <c r="K73" s="13" t="e">
        <f t="shared" si="62"/>
        <v>#DIV/0!</v>
      </c>
      <c r="L73" s="13">
        <v>1</v>
      </c>
      <c r="M73" s="13" t="e">
        <f t="shared" si="63"/>
        <v>#DIV/0!</v>
      </c>
      <c r="N73" s="13" t="e">
        <f t="shared" si="64"/>
        <v>#DIV/0!</v>
      </c>
      <c r="O73" s="115"/>
      <c r="P73" s="13" t="e">
        <f t="shared" si="65"/>
        <v>#DIV/0!</v>
      </c>
      <c r="Q73" s="13">
        <v>1</v>
      </c>
      <c r="R73" s="13" t="e">
        <f t="shared" ref="R73" si="70">IF(Q73&lt;=MAX($B$76:$D$76),0,1)</f>
        <v>#DIV/0!</v>
      </c>
      <c r="S73" s="13" t="e">
        <f t="shared" si="66"/>
        <v>#DIV/0!</v>
      </c>
      <c r="T73" s="115"/>
      <c r="U73" s="13" t="e">
        <f t="shared" si="67"/>
        <v>#DIV/0!</v>
      </c>
      <c r="V73" s="13">
        <v>1</v>
      </c>
      <c r="W73" s="13" t="e">
        <f t="shared" si="68"/>
        <v>#DIV/0!</v>
      </c>
      <c r="X73" s="13" t="e">
        <f t="shared" si="69"/>
        <v>#DIV/0!</v>
      </c>
    </row>
    <row r="74" spans="2:24">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row>
    <row r="75" spans="2:24">
      <c r="B75" s="6" t="e">
        <f>ROUND(B2/B74,4)</f>
        <v>#DIV/0!</v>
      </c>
      <c r="C75" s="6" t="e">
        <f t="shared" ref="C75:D75" si="71">ROUND(C2/C74,4)</f>
        <v>#NUM!</v>
      </c>
      <c r="D75" s="6" t="e">
        <f t="shared" si="71"/>
        <v>#NUM!</v>
      </c>
      <c r="K75" s="115"/>
      <c r="L75" s="115"/>
      <c r="M75" s="115"/>
      <c r="N75" s="115"/>
      <c r="O75" s="115"/>
      <c r="P75" s="115"/>
      <c r="Q75" s="115"/>
      <c r="R75" s="115"/>
      <c r="S75" s="115"/>
      <c r="T75" s="115"/>
      <c r="U75" s="115"/>
      <c r="V75" s="115"/>
      <c r="W75" s="115"/>
      <c r="X75" s="115"/>
    </row>
    <row r="76" spans="2:24">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row>
    <row r="77" spans="2:24">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row>
    <row r="78" spans="2:24">
      <c r="B78" s="6" t="e">
        <f>ROUND(B2/B77,4)</f>
        <v>#DIV/0!</v>
      </c>
      <c r="C78" s="6" t="e">
        <f t="shared" ref="C78:D78" si="72">ROUND(C2/C77,4)</f>
        <v>#NUM!</v>
      </c>
      <c r="D78" s="6" t="e">
        <f t="shared" si="72"/>
        <v>#NUM!</v>
      </c>
      <c r="K78" s="115"/>
      <c r="L78" s="115"/>
      <c r="M78" s="115"/>
      <c r="N78" s="115"/>
      <c r="O78" s="115"/>
      <c r="P78" s="115"/>
      <c r="Q78" s="115"/>
      <c r="R78" s="115"/>
      <c r="S78" s="115"/>
      <c r="T78" s="115"/>
      <c r="U78" s="115"/>
      <c r="V78" s="115"/>
      <c r="W78" s="115"/>
      <c r="X78" s="115"/>
    </row>
    <row r="79" spans="2:24">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row>
    <row r="82" spans="2:44">
      <c r="B82" s="6">
        <f>MAX(A3:A26)</f>
        <v>2.25</v>
      </c>
      <c r="C82" s="115">
        <f>_xlfn.AGGREGATE(14,6,A3:A26+A4:A26,1)</f>
        <v>3.23</v>
      </c>
      <c r="D82" s="115">
        <f>_xlfn.AGGREGATE(14,6,A3:A26+A4:A26+A5:A26,1)</f>
        <v>4.3499999999999996</v>
      </c>
      <c r="E82" s="115">
        <f>_xlfn.AGGREGATE(14,6,A3:A26+A4:A26+A5:A26+A6:A26,1)</f>
        <v>5.7200000000000006</v>
      </c>
      <c r="F82" s="115">
        <f>_xlfn.AGGREGATE(14,6,A3:A26+A4:A26+A5:A26+A6:A26+A7:A26,1)</f>
        <v>7.32</v>
      </c>
      <c r="G82" s="115">
        <f>_xlfn.AGGREGATE(14,6,A3:A26+A4:A26+A5:A26+A6:A26+A7:A26+A8:A26,1)</f>
        <v>8.26</v>
      </c>
      <c r="H82" s="6">
        <f>E15</f>
        <v>10.789</v>
      </c>
      <c r="I82" s="6">
        <f>F27</f>
        <v>13.38401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73">ROUND(C2/C82,4)</f>
        <v>0</v>
      </c>
      <c r="D83" s="6">
        <f t="shared" si="73"/>
        <v>0</v>
      </c>
      <c r="E83" s="6">
        <f t="shared" si="73"/>
        <v>0</v>
      </c>
      <c r="F83" s="6">
        <f t="shared" si="73"/>
        <v>0</v>
      </c>
      <c r="G83" s="6">
        <f t="shared" si="73"/>
        <v>0</v>
      </c>
      <c r="H83" s="6">
        <f t="shared" si="73"/>
        <v>0</v>
      </c>
      <c r="I83" s="6">
        <f t="shared" si="73"/>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74">$J$84*F4*($I$2/$F$27)</f>
        <v>#DIV/0!</v>
      </c>
      <c r="L85" s="13">
        <f t="shared" ref="L85:L107" si="75">$AJ2</f>
        <v>24</v>
      </c>
      <c r="M85" s="13" t="e">
        <f t="shared" ref="M85:M107" si="76">IF(L85&lt;=MAX($B$84:$I$84),0,1)</f>
        <v>#DIV/0!</v>
      </c>
      <c r="N85" s="13" t="e">
        <f t="shared" ref="N85:N107" si="77">IF(M85=1,K85/SUMPRODUCT($K$84:$K$107,$M$84:$M$107)*($I$2-$K$108),K85)</f>
        <v>#DIV/0!</v>
      </c>
      <c r="O85" s="14"/>
      <c r="P85" s="13" t="e">
        <f t="shared" ref="P85:P107" si="78">IF(M85=1,IF(L85&lt;MAX($B$87:$I$87)+0.01,N85/SUMPRODUCT($N$84:$N$107,$M$84:$M$107*($L$84:$L$107&lt;(MAX($B$87:$I$87)+1)))*(HLOOKUP(MAX($B$87:$I$87),$B$1:$I$2,2,FALSE)-$K$108),$O$84*$F4*($I$2/$F$27)),N85)</f>
        <v>#DIV/0!</v>
      </c>
      <c r="Q85" s="13">
        <f t="shared" ref="Q85:Q107" si="79">$AJ2</f>
        <v>24</v>
      </c>
      <c r="R85" s="13" t="e">
        <f t="shared" ref="R85:R107" si="80">IF(Q85&lt;=MAX($B$87:$I$87),0,1)</f>
        <v>#DIV/0!</v>
      </c>
      <c r="S85" s="13" t="e">
        <f t="shared" ref="S85:S107" si="81">IF(R85=1,P85/SUMPRODUCT($P$84:$P$107,$R$84:$R$107)*($I$2-$P$108),P85)</f>
        <v>#DIV/0!</v>
      </c>
      <c r="T85" s="13"/>
      <c r="U85" s="13" t="e">
        <f t="shared" ref="U85:U107" si="82">IF(R85=1,IF(Q85&lt;MAX($B$90:$I$90)+0.01,S85/SUMPRODUCT($S$84:$S$107,$R$84:$R$107*($Q$84:$Q$107&lt;(MAX($B$90:$I$90)+1)))*(HLOOKUP(MAX($B$90:$I$90),$B$1:$I$2,2,FALSE)-$P$108),$T$84*$F4*($I$2/$F$27)),S85)</f>
        <v>#DIV/0!</v>
      </c>
      <c r="V85" s="13">
        <f t="shared" ref="V85:V107" si="83">$AJ2</f>
        <v>24</v>
      </c>
      <c r="W85" s="13" t="e">
        <f t="shared" ref="W85:W107" si="84">IF(V85&lt;=MAX($B$90:$I$90),0,1)</f>
        <v>#DIV/0!</v>
      </c>
      <c r="X85" s="13" t="e">
        <f t="shared" ref="X85:X107" si="85">IF(W85=1,U85/SUMPRODUCT($U$84:$U$107,$W$84:$W$107)*($I$2-$U$108),U85)</f>
        <v>#DIV/0!</v>
      </c>
      <c r="Y85" s="13"/>
      <c r="Z85" s="13" t="e">
        <f t="shared" ref="Z85:Z107" si="86">IF(W85=1,IF(V85&lt;MAX($B$93:$I$93)+0.01,X85/SUMPRODUCT($X$84:$X$107,$W$84:$W$107*($V$84:$V$107&lt;(MAX($B$93:$I$93)+1)))*(HLOOKUP(MAX($B$93:$I$93),$B$1:$I$2,2,FALSE)-$U$108),$Y$84*$F4*($I$2/$F$27)),X85)</f>
        <v>#DIV/0!</v>
      </c>
      <c r="AA85" s="13">
        <f t="shared" ref="AA85:AA107" si="87">$AJ2</f>
        <v>24</v>
      </c>
      <c r="AB85" s="13" t="e">
        <f t="shared" ref="AB85:AB107" si="88">IF(AA85&lt;=MAX($B$93:$I$93),0,1)</f>
        <v>#DIV/0!</v>
      </c>
      <c r="AC85" s="13" t="e">
        <f t="shared" ref="AC85:AC107" si="89">IF(AB85=1,Z85/SUMPRODUCT($Z$84:$Z$107,$AB$84:$AB$107)*($I$2-$Z$108),Z85)</f>
        <v>#DIV/0!</v>
      </c>
      <c r="AD85" s="13"/>
      <c r="AE85" s="13" t="e">
        <f t="shared" ref="AE85:AE107" si="90">IF(AB85=1,IF(AA85&lt;MAX($B$96:$I$96)+0.01,AC85/SUMPRODUCT($AC$84:$AC$107,$AB$84:$AB$107*($AA$84:$AA$107&lt;(MAX($B$96:$I$96)+1)))*(HLOOKUP(MAX($B$96:$I$96),$B$1:$I$2,2,FALSE)-$Z$108),$AD$84*$F4*($I$2/$F$27)),AC85)</f>
        <v>#DIV/0!</v>
      </c>
      <c r="AF85" s="13">
        <f t="shared" ref="AF85:AF107" si="91">$AJ2</f>
        <v>24</v>
      </c>
      <c r="AG85" s="13" t="e">
        <f t="shared" ref="AG85:AG107" si="92">IF(AF85&lt;=MAX($B$96:$I$96),0,1)</f>
        <v>#DIV/0!</v>
      </c>
      <c r="AH85" s="13" t="e">
        <f t="shared" ref="AH85:AH107" si="93">IF(AG85=1,AE85/SUMPRODUCT($AE$84:$AE$107,$AG$84:$AG$107)*($I$2-$AE$108),AE85)</f>
        <v>#DIV/0!</v>
      </c>
      <c r="AI85" s="13"/>
      <c r="AJ85" s="13" t="e">
        <f t="shared" ref="AJ85:AJ107" si="94">IF(AG85=1,IF(AF85&lt;MAX($B$99:$I$99)+0.01,AH85/SUMPRODUCT($AH$84:$AH$107,$AG$84:$AG$107*($AF$84:$AF$107&lt;(MAX($B$99:$I$99)+1)))*(HLOOKUP(MAX($B$99:$I$99),$B$1:$I$2,2,FALSE)-$AE$108),$AI$84*$F4*($I$2/$F$27)),AH85)</f>
        <v>#DIV/0!</v>
      </c>
      <c r="AK85" s="13">
        <f t="shared" ref="AK85:AK107" si="95">$AJ2</f>
        <v>24</v>
      </c>
      <c r="AL85" s="13" t="e">
        <f t="shared" ref="AL85:AL107" si="96">IF(AK85&lt;=MAX($B$99:$I$99),0,1)</f>
        <v>#DIV/0!</v>
      </c>
      <c r="AM85" s="13" t="e">
        <f t="shared" ref="AM85:AM107" si="97">IF(AL85=1,AJ85/SUMPRODUCT($AJ$84:$AJ$107,$AL$84:$AL$107)*($I$2-$AJ$108),AJ85)</f>
        <v>#DIV/0!</v>
      </c>
      <c r="AN85" s="13"/>
      <c r="AO85" s="13" t="e">
        <f t="shared" ref="AO85:AO107" si="98">IF(AL85=1,IF(AK85&lt;MAX($B$102:$I$102)+0.01,AM85/SUMPRODUCT($AM$84:$AM$107,$AL$84:$AL$107*($AK$84:$AK$107&lt;(MAX($B$102:$I$102)+1)))*(HLOOKUP(MAX($B$102:$I$102),$B$1:$I$2,2,FALSE)-$AJ$108),$AN$84*$F4*($I$2/$F$27)),AM85)</f>
        <v>#DIV/0!</v>
      </c>
      <c r="AP85" s="13">
        <f t="shared" ref="AP85:AP107" si="99">$AJ2</f>
        <v>24</v>
      </c>
      <c r="AQ85" s="13" t="e">
        <f t="shared" ref="AQ85:AQ107" si="100">IF(AP85&lt;=MAX($B$102:$I$102),0,1)</f>
        <v>#DIV/0!</v>
      </c>
      <c r="AR85" s="13" t="e">
        <f t="shared" ref="AR85:AR107" si="101">IF(AQ85=1,AO85/SUMPRODUCT($AO$84:$AO$107,$AQ$84:$AQ$107)*($I$2-$AO$108),AO85)</f>
        <v>#DIV/0!</v>
      </c>
    </row>
    <row r="86" spans="2:44">
      <c r="B86" s="6" t="e">
        <f>ROUND(B2/B85,4)</f>
        <v>#DIV/0!</v>
      </c>
      <c r="C86" s="6" t="e">
        <f t="shared" ref="C86:I86" si="102">ROUND(C2/C85,4)</f>
        <v>#NUM!</v>
      </c>
      <c r="D86" s="6" t="e">
        <f t="shared" si="102"/>
        <v>#NUM!</v>
      </c>
      <c r="E86" s="6" t="e">
        <f t="shared" si="102"/>
        <v>#NUM!</v>
      </c>
      <c r="F86" s="6" t="e">
        <f t="shared" si="102"/>
        <v>#NUM!</v>
      </c>
      <c r="G86" s="6" t="e">
        <f t="shared" si="102"/>
        <v>#NUM!</v>
      </c>
      <c r="H86" s="6" t="e">
        <f t="shared" si="102"/>
        <v>#DIV/0!</v>
      </c>
      <c r="I86" s="6" t="e">
        <f t="shared" si="102"/>
        <v>#DIV/0!</v>
      </c>
      <c r="J86" s="22"/>
      <c r="K86" s="13" t="e">
        <f t="shared" si="74"/>
        <v>#DIV/0!</v>
      </c>
      <c r="L86" s="13">
        <v>12</v>
      </c>
      <c r="M86" s="13" t="e">
        <f t="shared" si="76"/>
        <v>#DIV/0!</v>
      </c>
      <c r="N86" s="13" t="e">
        <f t="shared" si="77"/>
        <v>#DIV/0!</v>
      </c>
      <c r="O86" s="14"/>
      <c r="P86" s="13" t="e">
        <f t="shared" si="78"/>
        <v>#DIV/0!</v>
      </c>
      <c r="Q86" s="13">
        <v>12</v>
      </c>
      <c r="R86" s="13" t="e">
        <f t="shared" si="80"/>
        <v>#DIV/0!</v>
      </c>
      <c r="S86" s="13" t="e">
        <f t="shared" si="81"/>
        <v>#DIV/0!</v>
      </c>
      <c r="T86" s="13"/>
      <c r="U86" s="13" t="e">
        <f t="shared" si="82"/>
        <v>#DIV/0!</v>
      </c>
      <c r="V86" s="13">
        <v>12</v>
      </c>
      <c r="W86" s="13" t="e">
        <f t="shared" si="84"/>
        <v>#DIV/0!</v>
      </c>
      <c r="X86" s="13" t="e">
        <f t="shared" si="85"/>
        <v>#DIV/0!</v>
      </c>
      <c r="Y86" s="13"/>
      <c r="Z86" s="13" t="e">
        <f t="shared" si="86"/>
        <v>#DIV/0!</v>
      </c>
      <c r="AA86" s="13">
        <v>12</v>
      </c>
      <c r="AB86" s="13" t="e">
        <f t="shared" si="88"/>
        <v>#DIV/0!</v>
      </c>
      <c r="AC86" s="13" t="e">
        <f t="shared" si="89"/>
        <v>#DIV/0!</v>
      </c>
      <c r="AD86" s="13"/>
      <c r="AE86" s="13" t="e">
        <f t="shared" si="90"/>
        <v>#DIV/0!</v>
      </c>
      <c r="AF86" s="13">
        <v>12</v>
      </c>
      <c r="AG86" s="13" t="e">
        <f t="shared" si="92"/>
        <v>#DIV/0!</v>
      </c>
      <c r="AH86" s="13" t="e">
        <f t="shared" si="93"/>
        <v>#DIV/0!</v>
      </c>
      <c r="AI86" s="13"/>
      <c r="AJ86" s="13" t="e">
        <f t="shared" si="94"/>
        <v>#DIV/0!</v>
      </c>
      <c r="AK86" s="13">
        <v>12</v>
      </c>
      <c r="AL86" s="13" t="e">
        <f t="shared" si="96"/>
        <v>#DIV/0!</v>
      </c>
      <c r="AM86" s="13" t="e">
        <f t="shared" si="97"/>
        <v>#DIV/0!</v>
      </c>
      <c r="AN86" s="13"/>
      <c r="AO86" s="13" t="e">
        <f t="shared" si="98"/>
        <v>#DIV/0!</v>
      </c>
      <c r="AP86" s="13">
        <v>12</v>
      </c>
      <c r="AQ86" s="13" t="e">
        <f t="shared" si="100"/>
        <v>#DIV/0!</v>
      </c>
      <c r="AR86" s="13" t="e">
        <f t="shared" si="101"/>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74"/>
        <v>#DIV/0!</v>
      </c>
      <c r="L87" s="13">
        <v>12</v>
      </c>
      <c r="M87" s="13" t="e">
        <f t="shared" si="76"/>
        <v>#DIV/0!</v>
      </c>
      <c r="N87" s="13" t="e">
        <f t="shared" si="77"/>
        <v>#DIV/0!</v>
      </c>
      <c r="O87" s="14"/>
      <c r="P87" s="13" t="e">
        <f t="shared" si="78"/>
        <v>#DIV/0!</v>
      </c>
      <c r="Q87" s="13">
        <v>12</v>
      </c>
      <c r="R87" s="13" t="e">
        <f t="shared" si="80"/>
        <v>#DIV/0!</v>
      </c>
      <c r="S87" s="13" t="e">
        <f t="shared" si="81"/>
        <v>#DIV/0!</v>
      </c>
      <c r="T87" s="13"/>
      <c r="U87" s="13" t="e">
        <f t="shared" si="82"/>
        <v>#DIV/0!</v>
      </c>
      <c r="V87" s="13">
        <v>12</v>
      </c>
      <c r="W87" s="13" t="e">
        <f t="shared" si="84"/>
        <v>#DIV/0!</v>
      </c>
      <c r="X87" s="13" t="e">
        <f t="shared" si="85"/>
        <v>#DIV/0!</v>
      </c>
      <c r="Y87" s="13"/>
      <c r="Z87" s="13" t="e">
        <f t="shared" si="86"/>
        <v>#DIV/0!</v>
      </c>
      <c r="AA87" s="13">
        <v>12</v>
      </c>
      <c r="AB87" s="13" t="e">
        <f t="shared" si="88"/>
        <v>#DIV/0!</v>
      </c>
      <c r="AC87" s="13" t="e">
        <f t="shared" si="89"/>
        <v>#DIV/0!</v>
      </c>
      <c r="AD87" s="13"/>
      <c r="AE87" s="13" t="e">
        <f t="shared" si="90"/>
        <v>#DIV/0!</v>
      </c>
      <c r="AF87" s="13">
        <v>12</v>
      </c>
      <c r="AG87" s="13" t="e">
        <f t="shared" si="92"/>
        <v>#DIV/0!</v>
      </c>
      <c r="AH87" s="13" t="e">
        <f t="shared" si="93"/>
        <v>#DIV/0!</v>
      </c>
      <c r="AI87" s="13"/>
      <c r="AJ87" s="13" t="e">
        <f t="shared" si="94"/>
        <v>#DIV/0!</v>
      </c>
      <c r="AK87" s="13">
        <v>12</v>
      </c>
      <c r="AL87" s="13" t="e">
        <f t="shared" si="96"/>
        <v>#DIV/0!</v>
      </c>
      <c r="AM87" s="13" t="e">
        <f t="shared" si="97"/>
        <v>#DIV/0!</v>
      </c>
      <c r="AN87" s="13"/>
      <c r="AO87" s="13" t="e">
        <f t="shared" si="98"/>
        <v>#DIV/0!</v>
      </c>
      <c r="AP87" s="13">
        <v>12</v>
      </c>
      <c r="AQ87" s="13" t="e">
        <f t="shared" si="100"/>
        <v>#DIV/0!</v>
      </c>
      <c r="AR87" s="13" t="e">
        <f t="shared" si="101"/>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74"/>
        <v>#DIV/0!</v>
      </c>
      <c r="L88" s="13">
        <v>12</v>
      </c>
      <c r="M88" s="13" t="e">
        <f t="shared" si="76"/>
        <v>#DIV/0!</v>
      </c>
      <c r="N88" s="13" t="e">
        <f t="shared" si="77"/>
        <v>#DIV/0!</v>
      </c>
      <c r="O88" s="14"/>
      <c r="P88" s="13" t="e">
        <f t="shared" si="78"/>
        <v>#DIV/0!</v>
      </c>
      <c r="Q88" s="13">
        <v>12</v>
      </c>
      <c r="R88" s="13" t="e">
        <f t="shared" si="80"/>
        <v>#DIV/0!</v>
      </c>
      <c r="S88" s="13" t="e">
        <f t="shared" si="81"/>
        <v>#DIV/0!</v>
      </c>
      <c r="T88" s="13"/>
      <c r="U88" s="13" t="e">
        <f t="shared" si="82"/>
        <v>#DIV/0!</v>
      </c>
      <c r="V88" s="13">
        <v>12</v>
      </c>
      <c r="W88" s="13" t="e">
        <f t="shared" si="84"/>
        <v>#DIV/0!</v>
      </c>
      <c r="X88" s="13" t="e">
        <f t="shared" si="85"/>
        <v>#DIV/0!</v>
      </c>
      <c r="Y88" s="13"/>
      <c r="Z88" s="13" t="e">
        <f t="shared" si="86"/>
        <v>#DIV/0!</v>
      </c>
      <c r="AA88" s="13">
        <v>12</v>
      </c>
      <c r="AB88" s="13" t="e">
        <f t="shared" si="88"/>
        <v>#DIV/0!</v>
      </c>
      <c r="AC88" s="13" t="e">
        <f t="shared" si="89"/>
        <v>#DIV/0!</v>
      </c>
      <c r="AD88" s="13"/>
      <c r="AE88" s="13" t="e">
        <f t="shared" si="90"/>
        <v>#DIV/0!</v>
      </c>
      <c r="AF88" s="13">
        <v>12</v>
      </c>
      <c r="AG88" s="13" t="e">
        <f t="shared" si="92"/>
        <v>#DIV/0!</v>
      </c>
      <c r="AH88" s="13" t="e">
        <f t="shared" si="93"/>
        <v>#DIV/0!</v>
      </c>
      <c r="AI88" s="13"/>
      <c r="AJ88" s="13" t="e">
        <f t="shared" si="94"/>
        <v>#DIV/0!</v>
      </c>
      <c r="AK88" s="13">
        <v>12</v>
      </c>
      <c r="AL88" s="13" t="e">
        <f t="shared" si="96"/>
        <v>#DIV/0!</v>
      </c>
      <c r="AM88" s="13" t="e">
        <f t="shared" si="97"/>
        <v>#DIV/0!</v>
      </c>
      <c r="AN88" s="13"/>
      <c r="AO88" s="13" t="e">
        <f t="shared" si="98"/>
        <v>#DIV/0!</v>
      </c>
      <c r="AP88" s="13">
        <v>12</v>
      </c>
      <c r="AQ88" s="13" t="e">
        <f t="shared" si="100"/>
        <v>#DIV/0!</v>
      </c>
      <c r="AR88" s="13" t="e">
        <f t="shared" si="101"/>
        <v>#DIV/0!</v>
      </c>
    </row>
    <row r="89" spans="2:44">
      <c r="B89" s="6" t="e">
        <f>ROUND(B2/B88,4)</f>
        <v>#DIV/0!</v>
      </c>
      <c r="C89" s="6" t="e">
        <f t="shared" ref="C89:I89" si="103">ROUND(C2/C88,4)</f>
        <v>#NUM!</v>
      </c>
      <c r="D89" s="6" t="e">
        <f t="shared" si="103"/>
        <v>#NUM!</v>
      </c>
      <c r="E89" s="6" t="e">
        <f t="shared" si="103"/>
        <v>#NUM!</v>
      </c>
      <c r="F89" s="6" t="e">
        <f t="shared" si="103"/>
        <v>#NUM!</v>
      </c>
      <c r="G89" s="6" t="e">
        <f t="shared" si="103"/>
        <v>#NUM!</v>
      </c>
      <c r="H89" s="6" t="e">
        <f t="shared" si="103"/>
        <v>#DIV/0!</v>
      </c>
      <c r="I89" s="6" t="e">
        <f t="shared" si="103"/>
        <v>#DIV/0!</v>
      </c>
      <c r="J89" s="22"/>
      <c r="K89" s="13" t="e">
        <f t="shared" si="74"/>
        <v>#DIV/0!</v>
      </c>
      <c r="L89" s="13">
        <v>12</v>
      </c>
      <c r="M89" s="13" t="e">
        <f t="shared" si="76"/>
        <v>#DIV/0!</v>
      </c>
      <c r="N89" s="13" t="e">
        <f t="shared" si="77"/>
        <v>#DIV/0!</v>
      </c>
      <c r="O89" s="14"/>
      <c r="P89" s="13" t="e">
        <f t="shared" si="78"/>
        <v>#DIV/0!</v>
      </c>
      <c r="Q89" s="13">
        <v>12</v>
      </c>
      <c r="R89" s="13" t="e">
        <f t="shared" si="80"/>
        <v>#DIV/0!</v>
      </c>
      <c r="S89" s="13" t="e">
        <f t="shared" si="81"/>
        <v>#DIV/0!</v>
      </c>
      <c r="T89" s="13"/>
      <c r="U89" s="13" t="e">
        <f t="shared" si="82"/>
        <v>#DIV/0!</v>
      </c>
      <c r="V89" s="13">
        <v>12</v>
      </c>
      <c r="W89" s="13" t="e">
        <f t="shared" si="84"/>
        <v>#DIV/0!</v>
      </c>
      <c r="X89" s="13" t="e">
        <f t="shared" si="85"/>
        <v>#DIV/0!</v>
      </c>
      <c r="Y89" s="13"/>
      <c r="Z89" s="13" t="e">
        <f t="shared" si="86"/>
        <v>#DIV/0!</v>
      </c>
      <c r="AA89" s="13">
        <v>12</v>
      </c>
      <c r="AB89" s="13" t="e">
        <f t="shared" si="88"/>
        <v>#DIV/0!</v>
      </c>
      <c r="AC89" s="13" t="e">
        <f t="shared" si="89"/>
        <v>#DIV/0!</v>
      </c>
      <c r="AD89" s="13"/>
      <c r="AE89" s="13" t="e">
        <f t="shared" si="90"/>
        <v>#DIV/0!</v>
      </c>
      <c r="AF89" s="13">
        <v>12</v>
      </c>
      <c r="AG89" s="13" t="e">
        <f t="shared" si="92"/>
        <v>#DIV/0!</v>
      </c>
      <c r="AH89" s="13" t="e">
        <f t="shared" si="93"/>
        <v>#DIV/0!</v>
      </c>
      <c r="AI89" s="13"/>
      <c r="AJ89" s="13" t="e">
        <f t="shared" si="94"/>
        <v>#DIV/0!</v>
      </c>
      <c r="AK89" s="13">
        <v>12</v>
      </c>
      <c r="AL89" s="13" t="e">
        <f t="shared" si="96"/>
        <v>#DIV/0!</v>
      </c>
      <c r="AM89" s="13" t="e">
        <f t="shared" si="97"/>
        <v>#DIV/0!</v>
      </c>
      <c r="AN89" s="13"/>
      <c r="AO89" s="13" t="e">
        <f t="shared" si="98"/>
        <v>#DIV/0!</v>
      </c>
      <c r="AP89" s="13">
        <v>12</v>
      </c>
      <c r="AQ89" s="13" t="e">
        <f t="shared" si="100"/>
        <v>#DIV/0!</v>
      </c>
      <c r="AR89" s="13" t="e">
        <f t="shared" si="101"/>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74"/>
        <v>#DIV/0!</v>
      </c>
      <c r="L90" s="13">
        <v>12</v>
      </c>
      <c r="M90" s="13" t="e">
        <f t="shared" si="76"/>
        <v>#DIV/0!</v>
      </c>
      <c r="N90" s="13" t="e">
        <f t="shared" si="77"/>
        <v>#DIV/0!</v>
      </c>
      <c r="O90" s="14"/>
      <c r="P90" s="13" t="e">
        <f t="shared" si="78"/>
        <v>#DIV/0!</v>
      </c>
      <c r="Q90" s="13">
        <v>12</v>
      </c>
      <c r="R90" s="13" t="e">
        <f t="shared" si="80"/>
        <v>#DIV/0!</v>
      </c>
      <c r="S90" s="13" t="e">
        <f t="shared" si="81"/>
        <v>#DIV/0!</v>
      </c>
      <c r="T90" s="13"/>
      <c r="U90" s="13" t="e">
        <f t="shared" si="82"/>
        <v>#DIV/0!</v>
      </c>
      <c r="V90" s="13">
        <v>12</v>
      </c>
      <c r="W90" s="13" t="e">
        <f t="shared" si="84"/>
        <v>#DIV/0!</v>
      </c>
      <c r="X90" s="13" t="e">
        <f t="shared" si="85"/>
        <v>#DIV/0!</v>
      </c>
      <c r="Y90" s="13"/>
      <c r="Z90" s="13" t="e">
        <f t="shared" si="86"/>
        <v>#DIV/0!</v>
      </c>
      <c r="AA90" s="13">
        <v>12</v>
      </c>
      <c r="AB90" s="13" t="e">
        <f t="shared" si="88"/>
        <v>#DIV/0!</v>
      </c>
      <c r="AC90" s="13" t="e">
        <f t="shared" si="89"/>
        <v>#DIV/0!</v>
      </c>
      <c r="AD90" s="13"/>
      <c r="AE90" s="13" t="e">
        <f t="shared" si="90"/>
        <v>#DIV/0!</v>
      </c>
      <c r="AF90" s="13">
        <v>12</v>
      </c>
      <c r="AG90" s="13" t="e">
        <f t="shared" si="92"/>
        <v>#DIV/0!</v>
      </c>
      <c r="AH90" s="13" t="e">
        <f t="shared" si="93"/>
        <v>#DIV/0!</v>
      </c>
      <c r="AI90" s="13"/>
      <c r="AJ90" s="13" t="e">
        <f t="shared" si="94"/>
        <v>#DIV/0!</v>
      </c>
      <c r="AK90" s="13">
        <v>12</v>
      </c>
      <c r="AL90" s="13" t="e">
        <f t="shared" si="96"/>
        <v>#DIV/0!</v>
      </c>
      <c r="AM90" s="13" t="e">
        <f t="shared" si="97"/>
        <v>#DIV/0!</v>
      </c>
      <c r="AN90" s="13"/>
      <c r="AO90" s="13" t="e">
        <f t="shared" si="98"/>
        <v>#DIV/0!</v>
      </c>
      <c r="AP90" s="13">
        <v>12</v>
      </c>
      <c r="AQ90" s="13" t="e">
        <f t="shared" si="100"/>
        <v>#DIV/0!</v>
      </c>
      <c r="AR90" s="13" t="e">
        <f t="shared" si="101"/>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74"/>
        <v>#DIV/0!</v>
      </c>
      <c r="L91" s="13">
        <v>12</v>
      </c>
      <c r="M91" s="13" t="e">
        <f t="shared" si="76"/>
        <v>#DIV/0!</v>
      </c>
      <c r="N91" s="13" t="e">
        <f t="shared" si="77"/>
        <v>#DIV/0!</v>
      </c>
      <c r="O91" s="14"/>
      <c r="P91" s="13" t="e">
        <f t="shared" si="78"/>
        <v>#DIV/0!</v>
      </c>
      <c r="Q91" s="13">
        <v>12</v>
      </c>
      <c r="R91" s="13" t="e">
        <f t="shared" si="80"/>
        <v>#DIV/0!</v>
      </c>
      <c r="S91" s="13" t="e">
        <f t="shared" si="81"/>
        <v>#DIV/0!</v>
      </c>
      <c r="T91" s="13"/>
      <c r="U91" s="13" t="e">
        <f t="shared" si="82"/>
        <v>#DIV/0!</v>
      </c>
      <c r="V91" s="13">
        <v>12</v>
      </c>
      <c r="W91" s="13" t="e">
        <f t="shared" si="84"/>
        <v>#DIV/0!</v>
      </c>
      <c r="X91" s="13" t="e">
        <f t="shared" si="85"/>
        <v>#DIV/0!</v>
      </c>
      <c r="Y91" s="13"/>
      <c r="Z91" s="13" t="e">
        <f t="shared" si="86"/>
        <v>#DIV/0!</v>
      </c>
      <c r="AA91" s="13">
        <v>12</v>
      </c>
      <c r="AB91" s="13" t="e">
        <f t="shared" si="88"/>
        <v>#DIV/0!</v>
      </c>
      <c r="AC91" s="13" t="e">
        <f t="shared" si="89"/>
        <v>#DIV/0!</v>
      </c>
      <c r="AD91" s="13"/>
      <c r="AE91" s="13" t="e">
        <f t="shared" si="90"/>
        <v>#DIV/0!</v>
      </c>
      <c r="AF91" s="13">
        <v>12</v>
      </c>
      <c r="AG91" s="13" t="e">
        <f t="shared" si="92"/>
        <v>#DIV/0!</v>
      </c>
      <c r="AH91" s="13" t="e">
        <f t="shared" si="93"/>
        <v>#DIV/0!</v>
      </c>
      <c r="AI91" s="13"/>
      <c r="AJ91" s="13" t="e">
        <f t="shared" si="94"/>
        <v>#DIV/0!</v>
      </c>
      <c r="AK91" s="13">
        <v>12</v>
      </c>
      <c r="AL91" s="13" t="e">
        <f t="shared" si="96"/>
        <v>#DIV/0!</v>
      </c>
      <c r="AM91" s="13" t="e">
        <f t="shared" si="97"/>
        <v>#DIV/0!</v>
      </c>
      <c r="AN91" s="13"/>
      <c r="AO91" s="13" t="e">
        <f t="shared" si="98"/>
        <v>#DIV/0!</v>
      </c>
      <c r="AP91" s="13">
        <v>12</v>
      </c>
      <c r="AQ91" s="13" t="e">
        <f t="shared" si="100"/>
        <v>#DIV/0!</v>
      </c>
      <c r="AR91" s="13" t="e">
        <f t="shared" si="101"/>
        <v>#DIV/0!</v>
      </c>
    </row>
    <row r="92" spans="2:44">
      <c r="B92" s="6" t="e">
        <f>ROUND(B2/B91,4)</f>
        <v>#DIV/0!</v>
      </c>
      <c r="C92" s="6" t="e">
        <f t="shared" ref="C92:I92" si="104">ROUND(C2/C91,4)</f>
        <v>#NUM!</v>
      </c>
      <c r="D92" s="6" t="e">
        <f t="shared" si="104"/>
        <v>#NUM!</v>
      </c>
      <c r="E92" s="6" t="e">
        <f t="shared" si="104"/>
        <v>#NUM!</v>
      </c>
      <c r="F92" s="6" t="e">
        <f t="shared" si="104"/>
        <v>#NUM!</v>
      </c>
      <c r="G92" s="6" t="e">
        <f t="shared" si="104"/>
        <v>#NUM!</v>
      </c>
      <c r="H92" s="6" t="e">
        <f t="shared" si="104"/>
        <v>#DIV/0!</v>
      </c>
      <c r="I92" s="6" t="e">
        <f t="shared" si="104"/>
        <v>#DIV/0!</v>
      </c>
      <c r="J92" s="22"/>
      <c r="K92" s="13" t="e">
        <f t="shared" si="74"/>
        <v>#DIV/0!</v>
      </c>
      <c r="L92" s="13">
        <v>5</v>
      </c>
      <c r="M92" s="13" t="e">
        <f t="shared" si="76"/>
        <v>#DIV/0!</v>
      </c>
      <c r="N92" s="13" t="e">
        <f t="shared" si="77"/>
        <v>#DIV/0!</v>
      </c>
      <c r="O92" s="14"/>
      <c r="P92" s="13" t="e">
        <f t="shared" si="78"/>
        <v>#DIV/0!</v>
      </c>
      <c r="Q92" s="13">
        <v>5</v>
      </c>
      <c r="R92" s="13" t="e">
        <f t="shared" si="80"/>
        <v>#DIV/0!</v>
      </c>
      <c r="S92" s="13" t="e">
        <f t="shared" si="81"/>
        <v>#DIV/0!</v>
      </c>
      <c r="T92" s="13"/>
      <c r="U92" s="13" t="e">
        <f t="shared" si="82"/>
        <v>#DIV/0!</v>
      </c>
      <c r="V92" s="13">
        <v>5</v>
      </c>
      <c r="W92" s="13" t="e">
        <f t="shared" si="84"/>
        <v>#DIV/0!</v>
      </c>
      <c r="X92" s="13" t="e">
        <f t="shared" si="85"/>
        <v>#DIV/0!</v>
      </c>
      <c r="Y92" s="13"/>
      <c r="Z92" s="13" t="e">
        <f t="shared" si="86"/>
        <v>#DIV/0!</v>
      </c>
      <c r="AA92" s="13">
        <v>5</v>
      </c>
      <c r="AB92" s="13" t="e">
        <f t="shared" si="88"/>
        <v>#DIV/0!</v>
      </c>
      <c r="AC92" s="13" t="e">
        <f t="shared" si="89"/>
        <v>#DIV/0!</v>
      </c>
      <c r="AD92" s="13"/>
      <c r="AE92" s="13" t="e">
        <f t="shared" si="90"/>
        <v>#DIV/0!</v>
      </c>
      <c r="AF92" s="13">
        <v>5</v>
      </c>
      <c r="AG92" s="13" t="e">
        <f t="shared" si="92"/>
        <v>#DIV/0!</v>
      </c>
      <c r="AH92" s="13" t="e">
        <f t="shared" si="93"/>
        <v>#DIV/0!</v>
      </c>
      <c r="AI92" s="13"/>
      <c r="AJ92" s="13" t="e">
        <f t="shared" si="94"/>
        <v>#DIV/0!</v>
      </c>
      <c r="AK92" s="13">
        <v>5</v>
      </c>
      <c r="AL92" s="13" t="e">
        <f t="shared" si="96"/>
        <v>#DIV/0!</v>
      </c>
      <c r="AM92" s="13" t="e">
        <f t="shared" si="97"/>
        <v>#DIV/0!</v>
      </c>
      <c r="AN92" s="13"/>
      <c r="AO92" s="13" t="e">
        <f t="shared" si="98"/>
        <v>#DIV/0!</v>
      </c>
      <c r="AP92" s="13">
        <v>5</v>
      </c>
      <c r="AQ92" s="13" t="e">
        <f t="shared" si="100"/>
        <v>#DIV/0!</v>
      </c>
      <c r="AR92" s="13" t="e">
        <f t="shared" si="101"/>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74"/>
        <v>#DIV/0!</v>
      </c>
      <c r="L93" s="13">
        <v>4</v>
      </c>
      <c r="M93" s="13" t="e">
        <f t="shared" si="76"/>
        <v>#DIV/0!</v>
      </c>
      <c r="N93" s="13" t="e">
        <f t="shared" si="77"/>
        <v>#DIV/0!</v>
      </c>
      <c r="O93" s="14"/>
      <c r="P93" s="13" t="e">
        <f t="shared" si="78"/>
        <v>#DIV/0!</v>
      </c>
      <c r="Q93" s="13">
        <v>4</v>
      </c>
      <c r="R93" s="13" t="e">
        <f t="shared" si="80"/>
        <v>#DIV/0!</v>
      </c>
      <c r="S93" s="13" t="e">
        <f t="shared" si="81"/>
        <v>#DIV/0!</v>
      </c>
      <c r="T93" s="13"/>
      <c r="U93" s="13" t="e">
        <f t="shared" si="82"/>
        <v>#DIV/0!</v>
      </c>
      <c r="V93" s="13">
        <v>4</v>
      </c>
      <c r="W93" s="13" t="e">
        <f t="shared" si="84"/>
        <v>#DIV/0!</v>
      </c>
      <c r="X93" s="13" t="e">
        <f t="shared" si="85"/>
        <v>#DIV/0!</v>
      </c>
      <c r="Y93" s="13"/>
      <c r="Z93" s="13" t="e">
        <f t="shared" si="86"/>
        <v>#DIV/0!</v>
      </c>
      <c r="AA93" s="13">
        <v>4</v>
      </c>
      <c r="AB93" s="13" t="e">
        <f t="shared" si="88"/>
        <v>#DIV/0!</v>
      </c>
      <c r="AC93" s="13" t="e">
        <f t="shared" si="89"/>
        <v>#DIV/0!</v>
      </c>
      <c r="AD93" s="13"/>
      <c r="AE93" s="13" t="e">
        <f t="shared" si="90"/>
        <v>#DIV/0!</v>
      </c>
      <c r="AF93" s="13">
        <v>4</v>
      </c>
      <c r="AG93" s="13" t="e">
        <f t="shared" si="92"/>
        <v>#DIV/0!</v>
      </c>
      <c r="AH93" s="13" t="e">
        <f t="shared" si="93"/>
        <v>#DIV/0!</v>
      </c>
      <c r="AI93" s="13"/>
      <c r="AJ93" s="13" t="e">
        <f t="shared" si="94"/>
        <v>#DIV/0!</v>
      </c>
      <c r="AK93" s="13">
        <v>4</v>
      </c>
      <c r="AL93" s="13" t="e">
        <f t="shared" si="96"/>
        <v>#DIV/0!</v>
      </c>
      <c r="AM93" s="13" t="e">
        <f t="shared" si="97"/>
        <v>#DIV/0!</v>
      </c>
      <c r="AN93" s="13"/>
      <c r="AO93" s="13" t="e">
        <f t="shared" si="98"/>
        <v>#DIV/0!</v>
      </c>
      <c r="AP93" s="13">
        <v>4</v>
      </c>
      <c r="AQ93" s="13" t="e">
        <f t="shared" si="100"/>
        <v>#DIV/0!</v>
      </c>
      <c r="AR93" s="13" t="e">
        <f t="shared" si="101"/>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74"/>
        <v>#DIV/0!</v>
      </c>
      <c r="L94" s="13">
        <v>3</v>
      </c>
      <c r="M94" s="13" t="e">
        <f t="shared" si="76"/>
        <v>#DIV/0!</v>
      </c>
      <c r="N94" s="13" t="e">
        <f t="shared" si="77"/>
        <v>#DIV/0!</v>
      </c>
      <c r="O94" s="14"/>
      <c r="P94" s="13" t="e">
        <f t="shared" si="78"/>
        <v>#DIV/0!</v>
      </c>
      <c r="Q94" s="13">
        <v>3</v>
      </c>
      <c r="R94" s="13" t="e">
        <f t="shared" si="80"/>
        <v>#DIV/0!</v>
      </c>
      <c r="S94" s="13" t="e">
        <f t="shared" si="81"/>
        <v>#DIV/0!</v>
      </c>
      <c r="T94" s="13"/>
      <c r="U94" s="13" t="e">
        <f t="shared" si="82"/>
        <v>#DIV/0!</v>
      </c>
      <c r="V94" s="13">
        <v>3</v>
      </c>
      <c r="W94" s="13" t="e">
        <f t="shared" si="84"/>
        <v>#DIV/0!</v>
      </c>
      <c r="X94" s="13" t="e">
        <f t="shared" si="85"/>
        <v>#DIV/0!</v>
      </c>
      <c r="Y94" s="13"/>
      <c r="Z94" s="13" t="e">
        <f t="shared" si="86"/>
        <v>#DIV/0!</v>
      </c>
      <c r="AA94" s="13">
        <v>3</v>
      </c>
      <c r="AB94" s="13" t="e">
        <f t="shared" si="88"/>
        <v>#DIV/0!</v>
      </c>
      <c r="AC94" s="13" t="e">
        <f t="shared" si="89"/>
        <v>#DIV/0!</v>
      </c>
      <c r="AD94" s="13"/>
      <c r="AE94" s="13" t="e">
        <f t="shared" si="90"/>
        <v>#DIV/0!</v>
      </c>
      <c r="AF94" s="13">
        <v>3</v>
      </c>
      <c r="AG94" s="13" t="e">
        <f t="shared" si="92"/>
        <v>#DIV/0!</v>
      </c>
      <c r="AH94" s="13" t="e">
        <f t="shared" si="93"/>
        <v>#DIV/0!</v>
      </c>
      <c r="AI94" s="13"/>
      <c r="AJ94" s="13" t="e">
        <f t="shared" si="94"/>
        <v>#DIV/0!</v>
      </c>
      <c r="AK94" s="13">
        <v>3</v>
      </c>
      <c r="AL94" s="13" t="e">
        <f t="shared" si="96"/>
        <v>#DIV/0!</v>
      </c>
      <c r="AM94" s="13" t="e">
        <f t="shared" si="97"/>
        <v>#DIV/0!</v>
      </c>
      <c r="AN94" s="13"/>
      <c r="AO94" s="13" t="e">
        <f t="shared" si="98"/>
        <v>#DIV/0!</v>
      </c>
      <c r="AP94" s="13">
        <v>3</v>
      </c>
      <c r="AQ94" s="13" t="e">
        <f t="shared" si="100"/>
        <v>#DIV/0!</v>
      </c>
      <c r="AR94" s="13" t="e">
        <f t="shared" si="101"/>
        <v>#DIV/0!</v>
      </c>
    </row>
    <row r="95" spans="2:44">
      <c r="B95" s="6" t="e">
        <f>ROUND(B2/B94,4)</f>
        <v>#DIV/0!</v>
      </c>
      <c r="C95" s="6" t="e">
        <f t="shared" ref="C95:I95" si="105">ROUND(C2/C94,4)</f>
        <v>#NUM!</v>
      </c>
      <c r="D95" s="6" t="e">
        <f t="shared" si="105"/>
        <v>#NUM!</v>
      </c>
      <c r="E95" s="6" t="e">
        <f t="shared" si="105"/>
        <v>#NUM!</v>
      </c>
      <c r="F95" s="6" t="e">
        <f t="shared" si="105"/>
        <v>#NUM!</v>
      </c>
      <c r="G95" s="6" t="e">
        <f t="shared" si="105"/>
        <v>#NUM!</v>
      </c>
      <c r="H95" s="6" t="e">
        <f t="shared" si="105"/>
        <v>#DIV/0!</v>
      </c>
      <c r="I95" s="6" t="e">
        <f t="shared" si="105"/>
        <v>#DIV/0!</v>
      </c>
      <c r="J95" s="22"/>
      <c r="K95" s="13" t="e">
        <f t="shared" si="74"/>
        <v>#DIV/0!</v>
      </c>
      <c r="L95" s="13">
        <v>2</v>
      </c>
      <c r="M95" s="13" t="e">
        <f t="shared" si="76"/>
        <v>#DIV/0!</v>
      </c>
      <c r="N95" s="13" t="e">
        <f t="shared" si="77"/>
        <v>#DIV/0!</v>
      </c>
      <c r="O95" s="14"/>
      <c r="P95" s="13" t="e">
        <f t="shared" si="78"/>
        <v>#DIV/0!</v>
      </c>
      <c r="Q95" s="13">
        <v>2</v>
      </c>
      <c r="R95" s="13" t="e">
        <f t="shared" si="80"/>
        <v>#DIV/0!</v>
      </c>
      <c r="S95" s="13" t="e">
        <f t="shared" si="81"/>
        <v>#DIV/0!</v>
      </c>
      <c r="T95" s="13"/>
      <c r="U95" s="13" t="e">
        <f t="shared" si="82"/>
        <v>#DIV/0!</v>
      </c>
      <c r="V95" s="13">
        <v>2</v>
      </c>
      <c r="W95" s="13" t="e">
        <f t="shared" si="84"/>
        <v>#DIV/0!</v>
      </c>
      <c r="X95" s="13" t="e">
        <f t="shared" si="85"/>
        <v>#DIV/0!</v>
      </c>
      <c r="Y95" s="13"/>
      <c r="Z95" s="13" t="e">
        <f t="shared" si="86"/>
        <v>#DIV/0!</v>
      </c>
      <c r="AA95" s="13">
        <v>2</v>
      </c>
      <c r="AB95" s="13" t="e">
        <f t="shared" si="88"/>
        <v>#DIV/0!</v>
      </c>
      <c r="AC95" s="13" t="e">
        <f t="shared" si="89"/>
        <v>#DIV/0!</v>
      </c>
      <c r="AD95" s="13"/>
      <c r="AE95" s="13" t="e">
        <f t="shared" si="90"/>
        <v>#DIV/0!</v>
      </c>
      <c r="AF95" s="13">
        <v>2</v>
      </c>
      <c r="AG95" s="13" t="e">
        <f t="shared" si="92"/>
        <v>#DIV/0!</v>
      </c>
      <c r="AH95" s="13" t="e">
        <f t="shared" si="93"/>
        <v>#DIV/0!</v>
      </c>
      <c r="AI95" s="13"/>
      <c r="AJ95" s="13" t="e">
        <f t="shared" si="94"/>
        <v>#DIV/0!</v>
      </c>
      <c r="AK95" s="13">
        <v>2</v>
      </c>
      <c r="AL95" s="13" t="e">
        <f t="shared" si="96"/>
        <v>#DIV/0!</v>
      </c>
      <c r="AM95" s="13" t="e">
        <f t="shared" si="97"/>
        <v>#DIV/0!</v>
      </c>
      <c r="AN95" s="13"/>
      <c r="AO95" s="13" t="e">
        <f t="shared" si="98"/>
        <v>#DIV/0!</v>
      </c>
      <c r="AP95" s="13">
        <v>2</v>
      </c>
      <c r="AQ95" s="13" t="e">
        <f t="shared" si="100"/>
        <v>#DIV/0!</v>
      </c>
      <c r="AR95" s="13" t="e">
        <f t="shared" si="101"/>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v>1</v>
      </c>
      <c r="M96" s="13" t="e">
        <f t="shared" si="76"/>
        <v>#DIV/0!</v>
      </c>
      <c r="N96" s="13" t="e">
        <f t="shared" si="77"/>
        <v>#DIV/0!</v>
      </c>
      <c r="O96" s="14"/>
      <c r="P96" s="13" t="e">
        <f t="shared" si="78"/>
        <v>#DIV/0!</v>
      </c>
      <c r="Q96" s="13">
        <v>1</v>
      </c>
      <c r="R96" s="13" t="e">
        <f t="shared" si="80"/>
        <v>#DIV/0!</v>
      </c>
      <c r="S96" s="13" t="e">
        <f t="shared" si="81"/>
        <v>#DIV/0!</v>
      </c>
      <c r="T96" s="14"/>
      <c r="U96" s="13" t="e">
        <f t="shared" si="82"/>
        <v>#DIV/0!</v>
      </c>
      <c r="V96" s="13">
        <v>1</v>
      </c>
      <c r="W96" s="13" t="e">
        <f>IF(V96&lt;=MAX($B$90:$I$90),0,1)</f>
        <v>#DIV/0!</v>
      </c>
      <c r="X96" s="13" t="e">
        <f t="shared" si="85"/>
        <v>#DIV/0!</v>
      </c>
      <c r="Y96" s="14"/>
      <c r="Z96" s="13" t="e">
        <f t="shared" si="86"/>
        <v>#DIV/0!</v>
      </c>
      <c r="AA96" s="13">
        <v>1</v>
      </c>
      <c r="AB96" s="13" t="e">
        <f>IF(AA96&lt;=MAX($B$93:$I$93),0,1)</f>
        <v>#DIV/0!</v>
      </c>
      <c r="AC96" s="13" t="e">
        <f t="shared" si="89"/>
        <v>#DIV/0!</v>
      </c>
      <c r="AE96" s="13" t="e">
        <f t="shared" si="90"/>
        <v>#DIV/0!</v>
      </c>
      <c r="AF96" s="13">
        <v>1</v>
      </c>
      <c r="AG96" s="13" t="e">
        <f t="shared" si="92"/>
        <v>#DIV/0!</v>
      </c>
      <c r="AH96" s="13" t="e">
        <f t="shared" si="93"/>
        <v>#DIV/0!</v>
      </c>
      <c r="AJ96" s="13" t="e">
        <f t="shared" si="94"/>
        <v>#DIV/0!</v>
      </c>
      <c r="AK96" s="13">
        <v>1</v>
      </c>
      <c r="AL96" s="13" t="e">
        <f t="shared" si="96"/>
        <v>#DIV/0!</v>
      </c>
      <c r="AM96" s="13" t="e">
        <f t="shared" si="97"/>
        <v>#DIV/0!</v>
      </c>
      <c r="AO96" s="13" t="e">
        <f t="shared" si="98"/>
        <v>#DIV/0!</v>
      </c>
      <c r="AP96" s="13">
        <v>1</v>
      </c>
      <c r="AQ96" s="13" t="e">
        <f t="shared" si="100"/>
        <v>#DIV/0!</v>
      </c>
      <c r="AR96" s="13" t="e">
        <f t="shared" si="101"/>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74"/>
        <v>#DIV/0!</v>
      </c>
      <c r="L97" s="13">
        <v>6</v>
      </c>
      <c r="M97" s="13" t="e">
        <f t="shared" si="76"/>
        <v>#DIV/0!</v>
      </c>
      <c r="N97" s="13" t="e">
        <f t="shared" si="77"/>
        <v>#DIV/0!</v>
      </c>
      <c r="O97" s="13"/>
      <c r="P97" s="13" t="e">
        <f t="shared" si="78"/>
        <v>#DIV/0!</v>
      </c>
      <c r="Q97" s="13">
        <v>6</v>
      </c>
      <c r="R97" s="13" t="e">
        <f t="shared" si="80"/>
        <v>#DIV/0!</v>
      </c>
      <c r="S97" s="13" t="e">
        <f t="shared" si="81"/>
        <v>#DIV/0!</v>
      </c>
      <c r="T97" s="13"/>
      <c r="U97" s="13" t="e">
        <f t="shared" si="82"/>
        <v>#DIV/0!</v>
      </c>
      <c r="V97" s="13">
        <v>6</v>
      </c>
      <c r="W97" s="13" t="e">
        <f t="shared" si="84"/>
        <v>#DIV/0!</v>
      </c>
      <c r="X97" s="13" t="e">
        <f t="shared" si="85"/>
        <v>#DIV/0!</v>
      </c>
      <c r="Y97" s="13"/>
      <c r="Z97" s="13" t="e">
        <f t="shared" si="86"/>
        <v>#DIV/0!</v>
      </c>
      <c r="AA97" s="13">
        <v>6</v>
      </c>
      <c r="AB97" s="13" t="e">
        <f t="shared" si="88"/>
        <v>#DIV/0!</v>
      </c>
      <c r="AC97" s="13" t="e">
        <f t="shared" si="89"/>
        <v>#DIV/0!</v>
      </c>
      <c r="AE97" s="13" t="e">
        <f t="shared" si="90"/>
        <v>#DIV/0!</v>
      </c>
      <c r="AF97" s="13">
        <v>6</v>
      </c>
      <c r="AG97" s="13" t="e">
        <f t="shared" si="92"/>
        <v>#DIV/0!</v>
      </c>
      <c r="AH97" s="13" t="e">
        <f t="shared" si="93"/>
        <v>#DIV/0!</v>
      </c>
      <c r="AJ97" s="13" t="e">
        <f t="shared" si="94"/>
        <v>#DIV/0!</v>
      </c>
      <c r="AK97" s="13">
        <v>6</v>
      </c>
      <c r="AL97" s="13" t="e">
        <f t="shared" si="96"/>
        <v>#DIV/0!</v>
      </c>
      <c r="AM97" s="13" t="e">
        <f t="shared" si="97"/>
        <v>#DIV/0!</v>
      </c>
      <c r="AO97" s="13" t="e">
        <f t="shared" si="98"/>
        <v>#DIV/0!</v>
      </c>
      <c r="AP97" s="13">
        <v>6</v>
      </c>
      <c r="AQ97" s="13" t="e">
        <f t="shared" si="100"/>
        <v>#DIV/0!</v>
      </c>
      <c r="AR97" s="13" t="e">
        <f t="shared" si="101"/>
        <v>#DIV/0!</v>
      </c>
    </row>
    <row r="98" spans="2:44">
      <c r="B98" s="6" t="e">
        <f>ROUND(B2/B97,4)</f>
        <v>#DIV/0!</v>
      </c>
      <c r="C98" s="6" t="e">
        <f t="shared" ref="C98:I98" si="106">ROUND(C2/C97,4)</f>
        <v>#NUM!</v>
      </c>
      <c r="D98" s="6" t="e">
        <f t="shared" si="106"/>
        <v>#NUM!</v>
      </c>
      <c r="E98" s="6" t="e">
        <f t="shared" si="106"/>
        <v>#NUM!</v>
      </c>
      <c r="F98" s="6" t="e">
        <f t="shared" si="106"/>
        <v>#NUM!</v>
      </c>
      <c r="G98" s="6" t="e">
        <f t="shared" si="106"/>
        <v>#NUM!</v>
      </c>
      <c r="H98" s="6" t="e">
        <f t="shared" si="106"/>
        <v>#DIV/0!</v>
      </c>
      <c r="I98" s="6" t="e">
        <f t="shared" si="106"/>
        <v>#DIV/0!</v>
      </c>
      <c r="J98" s="13"/>
      <c r="K98" s="13" t="e">
        <f t="shared" si="74"/>
        <v>#DIV/0!</v>
      </c>
      <c r="L98" s="13">
        <v>24</v>
      </c>
      <c r="M98" s="13" t="e">
        <f t="shared" si="76"/>
        <v>#DIV/0!</v>
      </c>
      <c r="N98" s="13" t="e">
        <f t="shared" si="77"/>
        <v>#DIV/0!</v>
      </c>
      <c r="O98" s="13"/>
      <c r="P98" s="13" t="e">
        <f t="shared" si="78"/>
        <v>#DIV/0!</v>
      </c>
      <c r="Q98" s="13">
        <v>24</v>
      </c>
      <c r="R98" s="13" t="e">
        <f t="shared" si="80"/>
        <v>#DIV/0!</v>
      </c>
      <c r="S98" s="13" t="e">
        <f t="shared" si="81"/>
        <v>#DIV/0!</v>
      </c>
      <c r="T98" s="13"/>
      <c r="U98" s="13" t="e">
        <f t="shared" si="82"/>
        <v>#DIV/0!</v>
      </c>
      <c r="V98" s="13">
        <v>24</v>
      </c>
      <c r="W98" s="13" t="e">
        <f t="shared" si="84"/>
        <v>#DIV/0!</v>
      </c>
      <c r="X98" s="13" t="e">
        <f t="shared" si="85"/>
        <v>#DIV/0!</v>
      </c>
      <c r="Y98" s="13"/>
      <c r="Z98" s="13" t="e">
        <f t="shared" si="86"/>
        <v>#DIV/0!</v>
      </c>
      <c r="AA98" s="13">
        <v>24</v>
      </c>
      <c r="AB98" s="13" t="e">
        <f t="shared" si="88"/>
        <v>#DIV/0!</v>
      </c>
      <c r="AC98" s="13" t="e">
        <f t="shared" si="89"/>
        <v>#DIV/0!</v>
      </c>
      <c r="AE98" s="13" t="e">
        <f t="shared" si="90"/>
        <v>#DIV/0!</v>
      </c>
      <c r="AF98" s="13">
        <v>24</v>
      </c>
      <c r="AG98" s="13" t="e">
        <f t="shared" si="92"/>
        <v>#DIV/0!</v>
      </c>
      <c r="AH98" s="13" t="e">
        <f t="shared" si="93"/>
        <v>#DIV/0!</v>
      </c>
      <c r="AJ98" s="13" t="e">
        <f t="shared" si="94"/>
        <v>#DIV/0!</v>
      </c>
      <c r="AK98" s="13">
        <v>24</v>
      </c>
      <c r="AL98" s="13" t="e">
        <f t="shared" si="96"/>
        <v>#DIV/0!</v>
      </c>
      <c r="AM98" s="13" t="e">
        <f t="shared" si="97"/>
        <v>#DIV/0!</v>
      </c>
      <c r="AO98" s="13" t="e">
        <f t="shared" si="98"/>
        <v>#DIV/0!</v>
      </c>
      <c r="AP98" s="13">
        <v>24</v>
      </c>
      <c r="AQ98" s="13" t="e">
        <f t="shared" si="100"/>
        <v>#DIV/0!</v>
      </c>
      <c r="AR98" s="13" t="e">
        <f t="shared" si="101"/>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74"/>
        <v>#DIV/0!</v>
      </c>
      <c r="L99" s="13">
        <v>24</v>
      </c>
      <c r="M99" s="13" t="e">
        <f t="shared" si="76"/>
        <v>#DIV/0!</v>
      </c>
      <c r="N99" s="13" t="e">
        <f t="shared" si="77"/>
        <v>#DIV/0!</v>
      </c>
      <c r="O99" s="13"/>
      <c r="P99" s="13" t="e">
        <f t="shared" si="78"/>
        <v>#DIV/0!</v>
      </c>
      <c r="Q99" s="13">
        <v>24</v>
      </c>
      <c r="R99" s="13" t="e">
        <f t="shared" si="80"/>
        <v>#DIV/0!</v>
      </c>
      <c r="S99" s="13" t="e">
        <f t="shared" si="81"/>
        <v>#DIV/0!</v>
      </c>
      <c r="T99" s="13"/>
      <c r="U99" s="13" t="e">
        <f t="shared" si="82"/>
        <v>#DIV/0!</v>
      </c>
      <c r="V99" s="13">
        <v>24</v>
      </c>
      <c r="W99" s="13" t="e">
        <f t="shared" si="84"/>
        <v>#DIV/0!</v>
      </c>
      <c r="X99" s="13" t="e">
        <f t="shared" si="85"/>
        <v>#DIV/0!</v>
      </c>
      <c r="Y99" s="13"/>
      <c r="Z99" s="13" t="e">
        <f t="shared" si="86"/>
        <v>#DIV/0!</v>
      </c>
      <c r="AA99" s="13">
        <v>24</v>
      </c>
      <c r="AB99" s="13" t="e">
        <f t="shared" si="88"/>
        <v>#DIV/0!</v>
      </c>
      <c r="AC99" s="13" t="e">
        <f t="shared" si="89"/>
        <v>#DIV/0!</v>
      </c>
      <c r="AE99" s="13" t="e">
        <f t="shared" si="90"/>
        <v>#DIV/0!</v>
      </c>
      <c r="AF99" s="13">
        <v>24</v>
      </c>
      <c r="AG99" s="13" t="e">
        <f t="shared" si="92"/>
        <v>#DIV/0!</v>
      </c>
      <c r="AH99" s="13" t="e">
        <f t="shared" si="93"/>
        <v>#DIV/0!</v>
      </c>
      <c r="AJ99" s="13" t="e">
        <f t="shared" si="94"/>
        <v>#DIV/0!</v>
      </c>
      <c r="AK99" s="13">
        <v>24</v>
      </c>
      <c r="AL99" s="13" t="e">
        <f t="shared" si="96"/>
        <v>#DIV/0!</v>
      </c>
      <c r="AM99" s="13" t="e">
        <f t="shared" si="97"/>
        <v>#DIV/0!</v>
      </c>
      <c r="AO99" s="13" t="e">
        <f t="shared" si="98"/>
        <v>#DIV/0!</v>
      </c>
      <c r="AP99" s="13">
        <v>24</v>
      </c>
      <c r="AQ99" s="13" t="e">
        <f t="shared" si="100"/>
        <v>#DIV/0!</v>
      </c>
      <c r="AR99" s="13" t="e">
        <f t="shared" si="101"/>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74"/>
        <v>#DIV/0!</v>
      </c>
      <c r="L100" s="13">
        <v>24</v>
      </c>
      <c r="M100" s="13" t="e">
        <f t="shared" si="76"/>
        <v>#DIV/0!</v>
      </c>
      <c r="N100" s="13" t="e">
        <f t="shared" si="77"/>
        <v>#DIV/0!</v>
      </c>
      <c r="O100" s="13"/>
      <c r="P100" s="13" t="e">
        <f t="shared" si="78"/>
        <v>#DIV/0!</v>
      </c>
      <c r="Q100" s="13">
        <v>24</v>
      </c>
      <c r="R100" s="13" t="e">
        <f t="shared" si="80"/>
        <v>#DIV/0!</v>
      </c>
      <c r="S100" s="13" t="e">
        <f t="shared" si="81"/>
        <v>#DIV/0!</v>
      </c>
      <c r="T100" s="13"/>
      <c r="U100" s="13" t="e">
        <f t="shared" si="82"/>
        <v>#DIV/0!</v>
      </c>
      <c r="V100" s="13">
        <v>24</v>
      </c>
      <c r="W100" s="13" t="e">
        <f t="shared" si="84"/>
        <v>#DIV/0!</v>
      </c>
      <c r="X100" s="13" t="e">
        <f t="shared" si="85"/>
        <v>#DIV/0!</v>
      </c>
      <c r="Y100" s="13"/>
      <c r="Z100" s="13" t="e">
        <f t="shared" si="86"/>
        <v>#DIV/0!</v>
      </c>
      <c r="AA100" s="13">
        <v>24</v>
      </c>
      <c r="AB100" s="13" t="e">
        <f t="shared" si="88"/>
        <v>#DIV/0!</v>
      </c>
      <c r="AC100" s="13" t="e">
        <f t="shared" si="89"/>
        <v>#DIV/0!</v>
      </c>
      <c r="AE100" s="13" t="e">
        <f t="shared" si="90"/>
        <v>#DIV/0!</v>
      </c>
      <c r="AF100" s="13">
        <v>24</v>
      </c>
      <c r="AG100" s="13" t="e">
        <f t="shared" si="92"/>
        <v>#DIV/0!</v>
      </c>
      <c r="AH100" s="13" t="e">
        <f t="shared" si="93"/>
        <v>#DIV/0!</v>
      </c>
      <c r="AJ100" s="13" t="e">
        <f t="shared" si="94"/>
        <v>#DIV/0!</v>
      </c>
      <c r="AK100" s="13">
        <v>24</v>
      </c>
      <c r="AL100" s="13" t="e">
        <f t="shared" si="96"/>
        <v>#DIV/0!</v>
      </c>
      <c r="AM100" s="13" t="e">
        <f t="shared" si="97"/>
        <v>#DIV/0!</v>
      </c>
      <c r="AO100" s="13" t="e">
        <f t="shared" si="98"/>
        <v>#DIV/0!</v>
      </c>
      <c r="AP100" s="13">
        <v>24</v>
      </c>
      <c r="AQ100" s="13" t="e">
        <f t="shared" si="100"/>
        <v>#DIV/0!</v>
      </c>
      <c r="AR100" s="13" t="e">
        <f t="shared" si="101"/>
        <v>#DIV/0!</v>
      </c>
    </row>
    <row r="101" spans="2:44">
      <c r="B101" s="6" t="e">
        <f>ROUND(B2/B100,4)</f>
        <v>#DIV/0!</v>
      </c>
      <c r="C101" s="6" t="e">
        <f t="shared" ref="C101:I101" si="107">ROUND(C2/C100,4)</f>
        <v>#NUM!</v>
      </c>
      <c r="D101" s="6" t="e">
        <f t="shared" si="107"/>
        <v>#NUM!</v>
      </c>
      <c r="E101" s="6" t="e">
        <f t="shared" si="107"/>
        <v>#NUM!</v>
      </c>
      <c r="F101" s="6" t="e">
        <f t="shared" si="107"/>
        <v>#NUM!</v>
      </c>
      <c r="G101" s="6" t="e">
        <f t="shared" si="107"/>
        <v>#NUM!</v>
      </c>
      <c r="H101" s="6" t="e">
        <f t="shared" si="107"/>
        <v>#DIV/0!</v>
      </c>
      <c r="I101" s="6" t="e">
        <f t="shared" si="107"/>
        <v>#DIV/0!</v>
      </c>
      <c r="J101" s="13"/>
      <c r="K101" s="13" t="e">
        <f t="shared" si="74"/>
        <v>#DIV/0!</v>
      </c>
      <c r="L101" s="13">
        <v>24</v>
      </c>
      <c r="M101" s="13" t="e">
        <f t="shared" si="76"/>
        <v>#DIV/0!</v>
      </c>
      <c r="N101" s="13" t="e">
        <f t="shared" si="77"/>
        <v>#DIV/0!</v>
      </c>
      <c r="O101" s="13"/>
      <c r="P101" s="13" t="e">
        <f t="shared" si="78"/>
        <v>#DIV/0!</v>
      </c>
      <c r="Q101" s="13">
        <v>24</v>
      </c>
      <c r="R101" s="13" t="e">
        <f t="shared" si="80"/>
        <v>#DIV/0!</v>
      </c>
      <c r="S101" s="13" t="e">
        <f t="shared" si="81"/>
        <v>#DIV/0!</v>
      </c>
      <c r="T101" s="13"/>
      <c r="U101" s="13" t="e">
        <f t="shared" si="82"/>
        <v>#DIV/0!</v>
      </c>
      <c r="V101" s="13">
        <v>24</v>
      </c>
      <c r="W101" s="13" t="e">
        <f t="shared" si="84"/>
        <v>#DIV/0!</v>
      </c>
      <c r="X101" s="13" t="e">
        <f t="shared" si="85"/>
        <v>#DIV/0!</v>
      </c>
      <c r="Y101" s="13"/>
      <c r="Z101" s="13" t="e">
        <f t="shared" si="86"/>
        <v>#DIV/0!</v>
      </c>
      <c r="AA101" s="13">
        <v>24</v>
      </c>
      <c r="AB101" s="13" t="e">
        <f t="shared" si="88"/>
        <v>#DIV/0!</v>
      </c>
      <c r="AC101" s="13" t="e">
        <f t="shared" si="89"/>
        <v>#DIV/0!</v>
      </c>
      <c r="AE101" s="13" t="e">
        <f t="shared" si="90"/>
        <v>#DIV/0!</v>
      </c>
      <c r="AF101" s="13">
        <v>24</v>
      </c>
      <c r="AG101" s="13" t="e">
        <f t="shared" si="92"/>
        <v>#DIV/0!</v>
      </c>
      <c r="AH101" s="13" t="e">
        <f t="shared" si="93"/>
        <v>#DIV/0!</v>
      </c>
      <c r="AJ101" s="13" t="e">
        <f t="shared" si="94"/>
        <v>#DIV/0!</v>
      </c>
      <c r="AK101" s="13">
        <v>24</v>
      </c>
      <c r="AL101" s="13" t="e">
        <f t="shared" si="96"/>
        <v>#DIV/0!</v>
      </c>
      <c r="AM101" s="13" t="e">
        <f t="shared" si="97"/>
        <v>#DIV/0!</v>
      </c>
      <c r="AO101" s="13" t="e">
        <f t="shared" si="98"/>
        <v>#DIV/0!</v>
      </c>
      <c r="AP101" s="13">
        <v>24</v>
      </c>
      <c r="AQ101" s="13" t="e">
        <f t="shared" si="100"/>
        <v>#DIV/0!</v>
      </c>
      <c r="AR101" s="13" t="e">
        <f t="shared" si="101"/>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74"/>
        <v>#DIV/0!</v>
      </c>
      <c r="L102" s="13">
        <f t="shared" si="75"/>
        <v>24</v>
      </c>
      <c r="M102" s="13" t="e">
        <f t="shared" si="76"/>
        <v>#DIV/0!</v>
      </c>
      <c r="N102" s="13" t="e">
        <f t="shared" si="77"/>
        <v>#DIV/0!</v>
      </c>
      <c r="O102" s="13"/>
      <c r="P102" s="13" t="e">
        <f t="shared" si="78"/>
        <v>#DIV/0!</v>
      </c>
      <c r="Q102" s="13">
        <f t="shared" si="79"/>
        <v>24</v>
      </c>
      <c r="R102" s="13" t="e">
        <f t="shared" si="80"/>
        <v>#DIV/0!</v>
      </c>
      <c r="S102" s="13" t="e">
        <f t="shared" si="81"/>
        <v>#DIV/0!</v>
      </c>
      <c r="T102" s="13"/>
      <c r="U102" s="13" t="e">
        <f t="shared" si="82"/>
        <v>#DIV/0!</v>
      </c>
      <c r="V102" s="13">
        <f t="shared" si="83"/>
        <v>24</v>
      </c>
      <c r="W102" s="13" t="e">
        <f t="shared" si="84"/>
        <v>#DIV/0!</v>
      </c>
      <c r="X102" s="13" t="e">
        <f t="shared" si="85"/>
        <v>#DIV/0!</v>
      </c>
      <c r="Y102" s="13"/>
      <c r="Z102" s="13" t="e">
        <f t="shared" si="86"/>
        <v>#DIV/0!</v>
      </c>
      <c r="AA102" s="13">
        <f t="shared" si="87"/>
        <v>24</v>
      </c>
      <c r="AB102" s="13" t="e">
        <f t="shared" si="88"/>
        <v>#DIV/0!</v>
      </c>
      <c r="AC102" s="13" t="e">
        <f t="shared" si="89"/>
        <v>#DIV/0!</v>
      </c>
      <c r="AE102" s="13" t="e">
        <f t="shared" si="90"/>
        <v>#DIV/0!</v>
      </c>
      <c r="AF102" s="13">
        <f t="shared" si="91"/>
        <v>24</v>
      </c>
      <c r="AG102" s="13" t="e">
        <f t="shared" si="92"/>
        <v>#DIV/0!</v>
      </c>
      <c r="AH102" s="13" t="e">
        <f t="shared" si="93"/>
        <v>#DIV/0!</v>
      </c>
      <c r="AJ102" s="13" t="e">
        <f t="shared" si="94"/>
        <v>#DIV/0!</v>
      </c>
      <c r="AK102" s="13">
        <f t="shared" si="95"/>
        <v>24</v>
      </c>
      <c r="AL102" s="13" t="e">
        <f t="shared" si="96"/>
        <v>#DIV/0!</v>
      </c>
      <c r="AM102" s="13" t="e">
        <f t="shared" si="97"/>
        <v>#DIV/0!</v>
      </c>
      <c r="AO102" s="13" t="e">
        <f t="shared" si="98"/>
        <v>#DIV/0!</v>
      </c>
      <c r="AP102" s="13">
        <f t="shared" si="99"/>
        <v>24</v>
      </c>
      <c r="AQ102" s="13" t="e">
        <f t="shared" si="100"/>
        <v>#DIV/0!</v>
      </c>
      <c r="AR102" s="13" t="e">
        <f t="shared" si="101"/>
        <v>#DIV/0!</v>
      </c>
    </row>
    <row r="103" spans="2:44">
      <c r="K103" s="13" t="e">
        <f t="shared" si="74"/>
        <v>#DIV/0!</v>
      </c>
      <c r="L103" s="13">
        <f t="shared" si="75"/>
        <v>24</v>
      </c>
      <c r="M103" s="13" t="e">
        <f t="shared" si="76"/>
        <v>#DIV/0!</v>
      </c>
      <c r="N103" s="13" t="e">
        <f t="shared" si="77"/>
        <v>#DIV/0!</v>
      </c>
      <c r="O103" s="115"/>
      <c r="P103" s="13" t="e">
        <f t="shared" si="78"/>
        <v>#DIV/0!</v>
      </c>
      <c r="Q103" s="13">
        <f t="shared" si="79"/>
        <v>24</v>
      </c>
      <c r="R103" s="13" t="e">
        <f t="shared" si="80"/>
        <v>#DIV/0!</v>
      </c>
      <c r="S103" s="13" t="e">
        <f t="shared" si="81"/>
        <v>#DIV/0!</v>
      </c>
      <c r="T103" s="115"/>
      <c r="U103" s="13" t="e">
        <f t="shared" si="82"/>
        <v>#DIV/0!</v>
      </c>
      <c r="V103" s="13">
        <f t="shared" si="83"/>
        <v>24</v>
      </c>
      <c r="W103" s="13" t="e">
        <f t="shared" si="84"/>
        <v>#DIV/0!</v>
      </c>
      <c r="X103" s="13" t="e">
        <f t="shared" si="85"/>
        <v>#DIV/0!</v>
      </c>
      <c r="Y103" s="115"/>
      <c r="Z103" s="13" t="e">
        <f t="shared" si="86"/>
        <v>#DIV/0!</v>
      </c>
      <c r="AA103" s="13">
        <f t="shared" si="87"/>
        <v>24</v>
      </c>
      <c r="AB103" s="13" t="e">
        <f t="shared" si="88"/>
        <v>#DIV/0!</v>
      </c>
      <c r="AC103" s="13" t="e">
        <f t="shared" si="89"/>
        <v>#DIV/0!</v>
      </c>
      <c r="AE103" s="13" t="e">
        <f t="shared" si="90"/>
        <v>#DIV/0!</v>
      </c>
      <c r="AF103" s="13">
        <f t="shared" si="91"/>
        <v>24</v>
      </c>
      <c r="AG103" s="13" t="e">
        <f t="shared" si="92"/>
        <v>#DIV/0!</v>
      </c>
      <c r="AH103" s="13" t="e">
        <f t="shared" si="93"/>
        <v>#DIV/0!</v>
      </c>
      <c r="AJ103" s="13" t="e">
        <f t="shared" si="94"/>
        <v>#DIV/0!</v>
      </c>
      <c r="AK103" s="13">
        <f t="shared" si="95"/>
        <v>24</v>
      </c>
      <c r="AL103" s="13" t="e">
        <f t="shared" si="96"/>
        <v>#DIV/0!</v>
      </c>
      <c r="AM103" s="13" t="e">
        <f t="shared" si="97"/>
        <v>#DIV/0!</v>
      </c>
      <c r="AO103" s="13" t="e">
        <f t="shared" si="98"/>
        <v>#DIV/0!</v>
      </c>
      <c r="AP103" s="13">
        <f t="shared" si="99"/>
        <v>24</v>
      </c>
      <c r="AQ103" s="13" t="e">
        <f t="shared" si="100"/>
        <v>#DIV/0!</v>
      </c>
      <c r="AR103" s="13" t="e">
        <f t="shared" si="101"/>
        <v>#DIV/0!</v>
      </c>
    </row>
    <row r="104" spans="2:44">
      <c r="K104" s="13" t="e">
        <f t="shared" si="74"/>
        <v>#DIV/0!</v>
      </c>
      <c r="L104" s="13">
        <f t="shared" si="75"/>
        <v>24</v>
      </c>
      <c r="M104" s="13" t="e">
        <f t="shared" si="76"/>
        <v>#DIV/0!</v>
      </c>
      <c r="N104" s="13" t="e">
        <f t="shared" si="77"/>
        <v>#DIV/0!</v>
      </c>
      <c r="O104" s="115"/>
      <c r="P104" s="13" t="e">
        <f t="shared" si="78"/>
        <v>#DIV/0!</v>
      </c>
      <c r="Q104" s="13">
        <f t="shared" si="79"/>
        <v>24</v>
      </c>
      <c r="R104" s="13" t="e">
        <f t="shared" si="80"/>
        <v>#DIV/0!</v>
      </c>
      <c r="S104" s="13" t="e">
        <f t="shared" si="81"/>
        <v>#DIV/0!</v>
      </c>
      <c r="T104" s="115"/>
      <c r="U104" s="13" t="e">
        <f t="shared" si="82"/>
        <v>#DIV/0!</v>
      </c>
      <c r="V104" s="13">
        <f t="shared" si="83"/>
        <v>24</v>
      </c>
      <c r="W104" s="13" t="e">
        <f t="shared" si="84"/>
        <v>#DIV/0!</v>
      </c>
      <c r="X104" s="13" t="e">
        <f t="shared" si="85"/>
        <v>#DIV/0!</v>
      </c>
      <c r="Y104" s="115"/>
      <c r="Z104" s="13" t="e">
        <f t="shared" si="86"/>
        <v>#DIV/0!</v>
      </c>
      <c r="AA104" s="13">
        <f t="shared" si="87"/>
        <v>24</v>
      </c>
      <c r="AB104" s="13" t="e">
        <f t="shared" si="88"/>
        <v>#DIV/0!</v>
      </c>
      <c r="AC104" s="13" t="e">
        <f t="shared" si="89"/>
        <v>#DIV/0!</v>
      </c>
      <c r="AE104" s="13" t="e">
        <f t="shared" si="90"/>
        <v>#DIV/0!</v>
      </c>
      <c r="AF104" s="13">
        <f t="shared" si="91"/>
        <v>24</v>
      </c>
      <c r="AG104" s="13" t="e">
        <f t="shared" si="92"/>
        <v>#DIV/0!</v>
      </c>
      <c r="AH104" s="13" t="e">
        <f t="shared" si="93"/>
        <v>#DIV/0!</v>
      </c>
      <c r="AJ104" s="13" t="e">
        <f t="shared" si="94"/>
        <v>#DIV/0!</v>
      </c>
      <c r="AK104" s="13">
        <f t="shared" si="95"/>
        <v>24</v>
      </c>
      <c r="AL104" s="13" t="e">
        <f t="shared" si="96"/>
        <v>#DIV/0!</v>
      </c>
      <c r="AM104" s="13" t="e">
        <f t="shared" si="97"/>
        <v>#DIV/0!</v>
      </c>
      <c r="AO104" s="13" t="e">
        <f t="shared" si="98"/>
        <v>#DIV/0!</v>
      </c>
      <c r="AP104" s="13">
        <f t="shared" si="99"/>
        <v>24</v>
      </c>
      <c r="AQ104" s="13" t="e">
        <f t="shared" si="100"/>
        <v>#DIV/0!</v>
      </c>
      <c r="AR104" s="13" t="e">
        <f t="shared" si="101"/>
        <v>#DIV/0!</v>
      </c>
    </row>
    <row r="105" spans="2:44">
      <c r="K105" s="13" t="e">
        <f t="shared" si="74"/>
        <v>#DIV/0!</v>
      </c>
      <c r="L105" s="13">
        <f t="shared" si="75"/>
        <v>24</v>
      </c>
      <c r="M105" s="13" t="e">
        <f t="shared" si="76"/>
        <v>#DIV/0!</v>
      </c>
      <c r="N105" s="13" t="e">
        <f t="shared" si="77"/>
        <v>#DIV/0!</v>
      </c>
      <c r="O105" s="115"/>
      <c r="P105" s="13" t="e">
        <f t="shared" si="78"/>
        <v>#DIV/0!</v>
      </c>
      <c r="Q105" s="13">
        <f t="shared" si="79"/>
        <v>24</v>
      </c>
      <c r="R105" s="13" t="e">
        <f t="shared" si="80"/>
        <v>#DIV/0!</v>
      </c>
      <c r="S105" s="13" t="e">
        <f t="shared" si="81"/>
        <v>#DIV/0!</v>
      </c>
      <c r="T105" s="115"/>
      <c r="U105" s="13" t="e">
        <f t="shared" si="82"/>
        <v>#DIV/0!</v>
      </c>
      <c r="V105" s="13">
        <f t="shared" si="83"/>
        <v>24</v>
      </c>
      <c r="W105" s="13" t="e">
        <f t="shared" si="84"/>
        <v>#DIV/0!</v>
      </c>
      <c r="X105" s="13" t="e">
        <f t="shared" si="85"/>
        <v>#DIV/0!</v>
      </c>
      <c r="Y105" s="115"/>
      <c r="Z105" s="13" t="e">
        <f t="shared" si="86"/>
        <v>#DIV/0!</v>
      </c>
      <c r="AA105" s="13">
        <f t="shared" si="87"/>
        <v>24</v>
      </c>
      <c r="AB105" s="13" t="e">
        <f t="shared" si="88"/>
        <v>#DIV/0!</v>
      </c>
      <c r="AC105" s="13" t="e">
        <f t="shared" si="89"/>
        <v>#DIV/0!</v>
      </c>
      <c r="AE105" s="13" t="e">
        <f t="shared" si="90"/>
        <v>#DIV/0!</v>
      </c>
      <c r="AF105" s="13">
        <f t="shared" si="91"/>
        <v>24</v>
      </c>
      <c r="AG105" s="13" t="e">
        <f t="shared" si="92"/>
        <v>#DIV/0!</v>
      </c>
      <c r="AH105" s="13" t="e">
        <f t="shared" si="93"/>
        <v>#DIV/0!</v>
      </c>
      <c r="AJ105" s="13" t="e">
        <f t="shared" si="94"/>
        <v>#DIV/0!</v>
      </c>
      <c r="AK105" s="13">
        <f t="shared" si="95"/>
        <v>24</v>
      </c>
      <c r="AL105" s="13" t="e">
        <f t="shared" si="96"/>
        <v>#DIV/0!</v>
      </c>
      <c r="AM105" s="13" t="e">
        <f t="shared" si="97"/>
        <v>#DIV/0!</v>
      </c>
      <c r="AO105" s="13" t="e">
        <f t="shared" si="98"/>
        <v>#DIV/0!</v>
      </c>
      <c r="AP105" s="13">
        <f t="shared" si="99"/>
        <v>24</v>
      </c>
      <c r="AQ105" s="13" t="e">
        <f t="shared" si="100"/>
        <v>#DIV/0!</v>
      </c>
      <c r="AR105" s="13" t="e">
        <f t="shared" si="101"/>
        <v>#DIV/0!</v>
      </c>
    </row>
    <row r="106" spans="2:44">
      <c r="K106" s="13" t="e">
        <f t="shared" si="74"/>
        <v>#DIV/0!</v>
      </c>
      <c r="L106" s="13">
        <f t="shared" si="75"/>
        <v>24</v>
      </c>
      <c r="M106" s="13" t="e">
        <f t="shared" si="76"/>
        <v>#DIV/0!</v>
      </c>
      <c r="N106" s="13" t="e">
        <f t="shared" si="77"/>
        <v>#DIV/0!</v>
      </c>
      <c r="O106" s="115"/>
      <c r="P106" s="13" t="e">
        <f t="shared" si="78"/>
        <v>#DIV/0!</v>
      </c>
      <c r="Q106" s="13">
        <f t="shared" si="79"/>
        <v>24</v>
      </c>
      <c r="R106" s="13" t="e">
        <f t="shared" si="80"/>
        <v>#DIV/0!</v>
      </c>
      <c r="S106" s="13" t="e">
        <f t="shared" si="81"/>
        <v>#DIV/0!</v>
      </c>
      <c r="T106" s="115"/>
      <c r="U106" s="13" t="e">
        <f t="shared" si="82"/>
        <v>#DIV/0!</v>
      </c>
      <c r="V106" s="13">
        <f t="shared" si="83"/>
        <v>24</v>
      </c>
      <c r="W106" s="13" t="e">
        <f t="shared" si="84"/>
        <v>#DIV/0!</v>
      </c>
      <c r="X106" s="13" t="e">
        <f t="shared" si="85"/>
        <v>#DIV/0!</v>
      </c>
      <c r="Y106" s="115"/>
      <c r="Z106" s="13" t="e">
        <f t="shared" si="86"/>
        <v>#DIV/0!</v>
      </c>
      <c r="AA106" s="13">
        <f t="shared" si="87"/>
        <v>24</v>
      </c>
      <c r="AB106" s="13" t="e">
        <f t="shared" si="88"/>
        <v>#DIV/0!</v>
      </c>
      <c r="AC106" s="13" t="e">
        <f t="shared" si="89"/>
        <v>#DIV/0!</v>
      </c>
      <c r="AE106" s="13" t="e">
        <f t="shared" si="90"/>
        <v>#DIV/0!</v>
      </c>
      <c r="AF106" s="13">
        <f t="shared" si="91"/>
        <v>24</v>
      </c>
      <c r="AG106" s="13" t="e">
        <f t="shared" si="92"/>
        <v>#DIV/0!</v>
      </c>
      <c r="AH106" s="13" t="e">
        <f t="shared" si="93"/>
        <v>#DIV/0!</v>
      </c>
      <c r="AJ106" s="13" t="e">
        <f t="shared" si="94"/>
        <v>#DIV/0!</v>
      </c>
      <c r="AK106" s="13">
        <f t="shared" si="95"/>
        <v>24</v>
      </c>
      <c r="AL106" s="13" t="e">
        <f t="shared" si="96"/>
        <v>#DIV/0!</v>
      </c>
      <c r="AM106" s="13" t="e">
        <f t="shared" si="97"/>
        <v>#DIV/0!</v>
      </c>
      <c r="AO106" s="13" t="e">
        <f t="shared" si="98"/>
        <v>#DIV/0!</v>
      </c>
      <c r="AP106" s="13">
        <f t="shared" si="99"/>
        <v>24</v>
      </c>
      <c r="AQ106" s="13" t="e">
        <f t="shared" si="100"/>
        <v>#DIV/0!</v>
      </c>
      <c r="AR106" s="13" t="e">
        <f t="shared" si="101"/>
        <v>#DIV/0!</v>
      </c>
    </row>
    <row r="107" spans="2:44">
      <c r="K107" s="13" t="e">
        <f>$J$84*F26*($I$2/$F$27)</f>
        <v>#DIV/0!</v>
      </c>
      <c r="L107" s="13">
        <f t="shared" si="75"/>
        <v>24</v>
      </c>
      <c r="M107" s="13" t="e">
        <f t="shared" si="76"/>
        <v>#DIV/0!</v>
      </c>
      <c r="N107" s="13" t="e">
        <f t="shared" si="77"/>
        <v>#DIV/0!</v>
      </c>
      <c r="O107" s="115"/>
      <c r="P107" s="13" t="e">
        <f t="shared" si="78"/>
        <v>#DIV/0!</v>
      </c>
      <c r="Q107" s="13">
        <f t="shared" si="79"/>
        <v>24</v>
      </c>
      <c r="R107" s="13" t="e">
        <f t="shared" si="80"/>
        <v>#DIV/0!</v>
      </c>
      <c r="S107" s="13" t="e">
        <f t="shared" si="81"/>
        <v>#DIV/0!</v>
      </c>
      <c r="T107" s="115"/>
      <c r="U107" s="13" t="e">
        <f t="shared" si="82"/>
        <v>#DIV/0!</v>
      </c>
      <c r="V107" s="13">
        <f t="shared" si="83"/>
        <v>24</v>
      </c>
      <c r="W107" s="13" t="e">
        <f t="shared" si="84"/>
        <v>#DIV/0!</v>
      </c>
      <c r="X107" s="13" t="e">
        <f t="shared" si="85"/>
        <v>#DIV/0!</v>
      </c>
      <c r="Y107" s="115"/>
      <c r="Z107" s="13" t="e">
        <f t="shared" si="86"/>
        <v>#DIV/0!</v>
      </c>
      <c r="AA107" s="13">
        <f t="shared" si="87"/>
        <v>24</v>
      </c>
      <c r="AB107" s="13" t="e">
        <f t="shared" si="88"/>
        <v>#DIV/0!</v>
      </c>
      <c r="AC107" s="13" t="e">
        <f t="shared" si="89"/>
        <v>#DIV/0!</v>
      </c>
      <c r="AE107" s="13" t="e">
        <f t="shared" si="90"/>
        <v>#DIV/0!</v>
      </c>
      <c r="AF107" s="13">
        <f t="shared" si="91"/>
        <v>24</v>
      </c>
      <c r="AG107" s="13" t="e">
        <f t="shared" si="92"/>
        <v>#DIV/0!</v>
      </c>
      <c r="AH107" s="13" t="e">
        <f t="shared" si="93"/>
        <v>#DIV/0!</v>
      </c>
      <c r="AJ107" s="13" t="e">
        <f t="shared" si="94"/>
        <v>#DIV/0!</v>
      </c>
      <c r="AK107" s="13">
        <f t="shared" si="95"/>
        <v>24</v>
      </c>
      <c r="AL107" s="13" t="e">
        <f t="shared" si="96"/>
        <v>#DIV/0!</v>
      </c>
      <c r="AM107" s="13" t="e">
        <f t="shared" si="97"/>
        <v>#DIV/0!</v>
      </c>
      <c r="AO107" s="13" t="e">
        <f t="shared" si="98"/>
        <v>#DIV/0!</v>
      </c>
      <c r="AP107" s="13">
        <f t="shared" si="99"/>
        <v>24</v>
      </c>
      <c r="AQ107" s="13" t="e">
        <f t="shared" si="100"/>
        <v>#DIV/0!</v>
      </c>
      <c r="AR107" s="13" t="e">
        <f t="shared" si="101"/>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AA1:AB1"/>
    <mergeCell ref="K1:L1"/>
    <mergeCell ref="M1:N1"/>
    <mergeCell ref="O1:P1"/>
    <mergeCell ref="S1:T1"/>
    <mergeCell ref="W1:X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9A7A-237E-4B85-85DD-B51D5EAA8DEE}">
  <dimension ref="B1:S28"/>
  <sheetViews>
    <sheetView workbookViewId="0">
      <selection activeCell="C5" sqref="C5:C28"/>
    </sheetView>
  </sheetViews>
  <sheetFormatPr defaultRowHeight="15"/>
  <sheetData>
    <row r="1" spans="2:19">
      <c r="F1" t="s">
        <v>55</v>
      </c>
      <c r="G1" t="e">
        <f>ROUND(1000/(H2+10),0)</f>
        <v>#REF!</v>
      </c>
      <c r="I1" t="s">
        <v>56</v>
      </c>
      <c r="J1" t="e">
        <f>0.05*G2</f>
        <v>#REF!</v>
      </c>
    </row>
    <row r="2" spans="2:19">
      <c r="F2" t="s">
        <v>57</v>
      </c>
      <c r="G2" t="e">
        <f>1000/G1-10</f>
        <v>#REF!</v>
      </c>
      <c r="H2" t="e">
        <f>'Ia 0.2'!G2*1.42</f>
        <v>#REF!</v>
      </c>
    </row>
    <row r="3" spans="2:19">
      <c r="B3" t="s">
        <v>58</v>
      </c>
      <c r="C3" t="s">
        <v>59</v>
      </c>
      <c r="D3" t="s">
        <v>60</v>
      </c>
      <c r="E3" t="s">
        <v>61</v>
      </c>
      <c r="F3" t="s">
        <v>62</v>
      </c>
      <c r="G3" t="s">
        <v>63</v>
      </c>
      <c r="M3" t="str">
        <f ca="1">Compare!D6</f>
        <v/>
      </c>
    </row>
    <row r="4" spans="2:19">
      <c r="B4">
        <v>0</v>
      </c>
      <c r="C4">
        <v>0</v>
      </c>
      <c r="D4">
        <f>C4</f>
        <v>0</v>
      </c>
      <c r="E4" t="e">
        <f t="shared" ref="E4:E28" si="0">C4-F4</f>
        <v>#REF!</v>
      </c>
      <c r="F4" t="e">
        <f>G4</f>
        <v>#REF!</v>
      </c>
      <c r="G4" t="e">
        <f>IF(D4&lt;$J$1,0,(D4-0.05*$G$2)^2/(D4+0.95*$G$2))</f>
        <v>#REF!</v>
      </c>
      <c r="H4" t="e">
        <f>INDEX($F$4:$F$28,ROWS(F4:$F$28))</f>
        <v>#REF!</v>
      </c>
      <c r="M4" t="str">
        <f ca="1">Compare!D7</f>
        <v/>
      </c>
    </row>
    <row r="5" spans="2:19">
      <c r="B5">
        <v>5</v>
      </c>
      <c r="C5">
        <f>'Storm Specific Dist'!AL6</f>
        <v>0</v>
      </c>
      <c r="D5">
        <f>C5+D4</f>
        <v>0</v>
      </c>
      <c r="E5" t="e">
        <f t="shared" si="0"/>
        <v>#REF!</v>
      </c>
      <c r="F5" t="e">
        <f t="shared" ref="F5:F28" si="1">G5-G4</f>
        <v>#REF!</v>
      </c>
      <c r="G5" t="e">
        <f t="shared" ref="G5:G28" si="2">IF(D5&lt;$J$1,0,(D5-0.05*$G$2)^2/(D5+0.95*$G$2))</f>
        <v>#REF!</v>
      </c>
      <c r="H5" t="e">
        <f>INDEX($F$4:$F$28,ROWS(F5:$F$28))</f>
        <v>#REF!</v>
      </c>
      <c r="M5" t="str">
        <f ca="1">Compare!D8</f>
        <v/>
      </c>
    </row>
    <row r="6" spans="2:19">
      <c r="B6">
        <v>10</v>
      </c>
      <c r="C6">
        <f>'Storm Specific Dist'!AL7</f>
        <v>0</v>
      </c>
      <c r="D6">
        <f t="shared" ref="D6:D28" si="3">C6+D5</f>
        <v>0</v>
      </c>
      <c r="E6" t="e">
        <f t="shared" si="0"/>
        <v>#REF!</v>
      </c>
      <c r="F6" t="e">
        <f t="shared" si="1"/>
        <v>#REF!</v>
      </c>
      <c r="G6" t="e">
        <f t="shared" si="2"/>
        <v>#REF!</v>
      </c>
      <c r="H6" t="e">
        <f>INDEX($F$4:$F$28,ROWS(F6:$F$28))</f>
        <v>#REF!</v>
      </c>
      <c r="M6" t="str">
        <f ca="1">Compare!D9</f>
        <v/>
      </c>
    </row>
    <row r="7" spans="2:19">
      <c r="B7">
        <v>15</v>
      </c>
      <c r="C7">
        <f>'Storm Specific Dist'!AL8</f>
        <v>0</v>
      </c>
      <c r="D7">
        <f t="shared" si="3"/>
        <v>0</v>
      </c>
      <c r="E7" t="e">
        <f t="shared" si="0"/>
        <v>#REF!</v>
      </c>
      <c r="F7" t="e">
        <f t="shared" si="1"/>
        <v>#REF!</v>
      </c>
      <c r="G7" t="e">
        <f t="shared" si="2"/>
        <v>#REF!</v>
      </c>
      <c r="H7" t="e">
        <f>INDEX($F$4:$F$28,ROWS(F7:$F$28))</f>
        <v>#REF!</v>
      </c>
      <c r="M7" t="str">
        <f ca="1">Compare!D10</f>
        <v/>
      </c>
    </row>
    <row r="8" spans="2:19">
      <c r="B8">
        <v>20</v>
      </c>
      <c r="C8">
        <f>'Storm Specific Dist'!AL9</f>
        <v>0</v>
      </c>
      <c r="D8">
        <f t="shared" si="3"/>
        <v>0</v>
      </c>
      <c r="E8" t="e">
        <f t="shared" si="0"/>
        <v>#REF!</v>
      </c>
      <c r="F8" t="e">
        <f t="shared" si="1"/>
        <v>#REF!</v>
      </c>
      <c r="G8" t="e">
        <f t="shared" si="2"/>
        <v>#REF!</v>
      </c>
      <c r="H8" t="e">
        <f>INDEX($F$4:$F$28,ROWS(F8:$F$28))</f>
        <v>#REF!</v>
      </c>
      <c r="M8" t="str">
        <f ca="1">Compare!D11</f>
        <v/>
      </c>
    </row>
    <row r="9" spans="2:19">
      <c r="B9">
        <v>25</v>
      </c>
      <c r="C9">
        <f>'Storm Specific Dist'!AL10</f>
        <v>0</v>
      </c>
      <c r="D9">
        <f t="shared" si="3"/>
        <v>0</v>
      </c>
      <c r="E9" t="e">
        <f t="shared" si="0"/>
        <v>#REF!</v>
      </c>
      <c r="F9" t="e">
        <f t="shared" si="1"/>
        <v>#REF!</v>
      </c>
      <c r="G9" t="e">
        <f t="shared" si="2"/>
        <v>#REF!</v>
      </c>
      <c r="H9" t="e">
        <f>INDEX($F$4:$F$28,ROWS(F9:$F$28))</f>
        <v>#REF!</v>
      </c>
    </row>
    <row r="10" spans="2:19">
      <c r="B10">
        <v>30</v>
      </c>
      <c r="C10">
        <f>'Storm Specific Dist'!AL11</f>
        <v>0</v>
      </c>
      <c r="D10">
        <f t="shared" si="3"/>
        <v>0</v>
      </c>
      <c r="E10" t="e">
        <f t="shared" si="0"/>
        <v>#REF!</v>
      </c>
      <c r="F10" t="e">
        <f t="shared" si="1"/>
        <v>#REF!</v>
      </c>
      <c r="G10" t="e">
        <f t="shared" si="2"/>
        <v>#REF!</v>
      </c>
      <c r="H10" t="e">
        <f>INDEX($F$4:$F$28,ROWS(F10:$F$28))</f>
        <v>#REF!</v>
      </c>
    </row>
    <row r="11" spans="2:19">
      <c r="B11">
        <v>35</v>
      </c>
      <c r="C11">
        <f>'Storm Specific Dist'!AL12</f>
        <v>0</v>
      </c>
      <c r="D11">
        <f t="shared" si="3"/>
        <v>0</v>
      </c>
      <c r="E11" t="e">
        <f t="shared" si="0"/>
        <v>#REF!</v>
      </c>
      <c r="F11" t="e">
        <f t="shared" si="1"/>
        <v>#REF!</v>
      </c>
      <c r="G11" t="e">
        <f t="shared" si="2"/>
        <v>#REF!</v>
      </c>
      <c r="H11" t="e">
        <f>INDEX($F$4:$F$28,ROWS(F11:$F$28))</f>
        <v>#REF!</v>
      </c>
      <c r="P11">
        <v>100</v>
      </c>
    </row>
    <row r="12" spans="2:19">
      <c r="B12">
        <v>40</v>
      </c>
      <c r="C12">
        <f>'Storm Specific Dist'!AL13</f>
        <v>0</v>
      </c>
      <c r="D12">
        <f t="shared" si="3"/>
        <v>0</v>
      </c>
      <c r="E12" t="e">
        <f t="shared" si="0"/>
        <v>#REF!</v>
      </c>
      <c r="F12" t="e">
        <f t="shared" si="1"/>
        <v>#REF!</v>
      </c>
      <c r="G12" t="e">
        <f t="shared" si="2"/>
        <v>#REF!</v>
      </c>
      <c r="H12" t="e">
        <f>INDEX($F$4:$F$28,ROWS(F12:$F$28))</f>
        <v>#REF!</v>
      </c>
      <c r="P12">
        <v>5128</v>
      </c>
    </row>
    <row r="13" spans="2:19">
      <c r="B13">
        <v>45</v>
      </c>
      <c r="C13">
        <f>'Storm Specific Dist'!AL14</f>
        <v>0</v>
      </c>
      <c r="D13">
        <f t="shared" si="3"/>
        <v>0</v>
      </c>
      <c r="E13" t="e">
        <f t="shared" si="0"/>
        <v>#REF!</v>
      </c>
      <c r="F13" t="e">
        <f t="shared" si="1"/>
        <v>#REF!</v>
      </c>
      <c r="G13" t="e">
        <f t="shared" si="2"/>
        <v>#REF!</v>
      </c>
      <c r="H13" t="e">
        <f>INDEX($F$4:$F$28,ROWS(F13:$F$28))</f>
        <v>#REF!</v>
      </c>
      <c r="P13">
        <v>1832</v>
      </c>
    </row>
    <row r="14" spans="2:19">
      <c r="B14">
        <v>50</v>
      </c>
      <c r="C14">
        <f>'Storm Specific Dist'!AL15</f>
        <v>0</v>
      </c>
      <c r="D14">
        <f t="shared" si="3"/>
        <v>0</v>
      </c>
      <c r="E14" t="e">
        <f t="shared" si="0"/>
        <v>#REF!</v>
      </c>
      <c r="F14" t="e">
        <f t="shared" si="1"/>
        <v>#REF!</v>
      </c>
      <c r="G14" t="e">
        <f t="shared" si="2"/>
        <v>#REF!</v>
      </c>
      <c r="H14" t="e">
        <f>INDEX($F$4:$F$28,ROWS(F14:$F$28))</f>
        <v>#REF!</v>
      </c>
      <c r="P14">
        <v>2626</v>
      </c>
      <c r="S14" t="e">
        <f>(P22^0.8*(G2+1)^0.7)/(1140*15.3^0.5)</f>
        <v>#REF!</v>
      </c>
    </row>
    <row r="15" spans="2:19">
      <c r="B15">
        <v>55</v>
      </c>
      <c r="C15">
        <f>'Storm Specific Dist'!AL16</f>
        <v>0</v>
      </c>
      <c r="D15">
        <f t="shared" si="3"/>
        <v>0</v>
      </c>
      <c r="E15" t="e">
        <f t="shared" si="0"/>
        <v>#REF!</v>
      </c>
      <c r="F15" t="e">
        <f t="shared" si="1"/>
        <v>#REF!</v>
      </c>
      <c r="G15" t="e">
        <f t="shared" si="2"/>
        <v>#REF!</v>
      </c>
      <c r="H15" t="e">
        <f>INDEX($F$4:$F$28,ROWS(F15:$F$28))</f>
        <v>#REF!</v>
      </c>
      <c r="P15">
        <v>1930</v>
      </c>
      <c r="S15" t="e">
        <f>S14*0.6</f>
        <v>#REF!</v>
      </c>
    </row>
    <row r="16" spans="2:19">
      <c r="B16">
        <v>60</v>
      </c>
      <c r="C16">
        <f>'Storm Specific Dist'!AL17</f>
        <v>0</v>
      </c>
      <c r="D16">
        <f t="shared" si="3"/>
        <v>0</v>
      </c>
      <c r="E16" t="e">
        <f t="shared" si="0"/>
        <v>#REF!</v>
      </c>
      <c r="F16" t="e">
        <f t="shared" si="1"/>
        <v>#REF!</v>
      </c>
      <c r="G16" t="e">
        <f t="shared" si="2"/>
        <v>#REF!</v>
      </c>
      <c r="H16" t="e">
        <f>INDEX($F$4:$F$28,ROWS(F16:$F$28))</f>
        <v>#REF!</v>
      </c>
      <c r="P16">
        <v>6974</v>
      </c>
      <c r="S16" t="e">
        <f>S15*60</f>
        <v>#REF!</v>
      </c>
    </row>
    <row r="17" spans="2:16">
      <c r="B17">
        <v>65</v>
      </c>
      <c r="C17">
        <f>'Storm Specific Dist'!AL18</f>
        <v>0</v>
      </c>
      <c r="D17">
        <f t="shared" si="3"/>
        <v>0</v>
      </c>
      <c r="E17" t="e">
        <f t="shared" si="0"/>
        <v>#REF!</v>
      </c>
      <c r="F17" t="e">
        <f t="shared" si="1"/>
        <v>#REF!</v>
      </c>
      <c r="G17" t="e">
        <f t="shared" si="2"/>
        <v>#REF!</v>
      </c>
      <c r="H17" t="e">
        <f>INDEX($F$4:$F$28,ROWS(F17:$F$28))</f>
        <v>#REF!</v>
      </c>
      <c r="P17">
        <v>6064</v>
      </c>
    </row>
    <row r="18" spans="2:16">
      <c r="B18">
        <v>70</v>
      </c>
      <c r="C18">
        <f>'Storm Specific Dist'!AL19</f>
        <v>0</v>
      </c>
      <c r="D18">
        <f t="shared" si="3"/>
        <v>0</v>
      </c>
      <c r="E18" t="e">
        <f t="shared" si="0"/>
        <v>#REF!</v>
      </c>
      <c r="F18" t="e">
        <f t="shared" si="1"/>
        <v>#REF!</v>
      </c>
      <c r="G18" t="e">
        <f t="shared" si="2"/>
        <v>#REF!</v>
      </c>
      <c r="H18" t="e">
        <f>INDEX($F$4:$F$28,ROWS(F18:$F$28))</f>
        <v>#REF!</v>
      </c>
      <c r="P18">
        <v>24241</v>
      </c>
    </row>
    <row r="19" spans="2:16">
      <c r="B19">
        <v>75</v>
      </c>
      <c r="C19">
        <f>'Storm Specific Dist'!AL20</f>
        <v>0</v>
      </c>
      <c r="D19">
        <f t="shared" si="3"/>
        <v>0</v>
      </c>
      <c r="E19" t="e">
        <f t="shared" si="0"/>
        <v>#REF!</v>
      </c>
      <c r="F19" t="e">
        <f t="shared" si="1"/>
        <v>#REF!</v>
      </c>
      <c r="G19" t="e">
        <f t="shared" si="2"/>
        <v>#REF!</v>
      </c>
      <c r="H19" t="e">
        <f>INDEX($F$4:$F$28,ROWS(F19:$F$28))</f>
        <v>#REF!</v>
      </c>
      <c r="P19">
        <v>40723</v>
      </c>
    </row>
    <row r="20" spans="2:16">
      <c r="B20">
        <v>80</v>
      </c>
      <c r="C20">
        <f>'Storm Specific Dist'!AL21</f>
        <v>0</v>
      </c>
      <c r="D20">
        <f t="shared" si="3"/>
        <v>0</v>
      </c>
      <c r="E20" t="e">
        <f t="shared" si="0"/>
        <v>#REF!</v>
      </c>
      <c r="F20" t="e">
        <f t="shared" si="1"/>
        <v>#REF!</v>
      </c>
      <c r="G20" t="e">
        <f t="shared" si="2"/>
        <v>#REF!</v>
      </c>
      <c r="H20" t="e">
        <f>INDEX($F$4:$F$28,ROWS(F20:$F$28))</f>
        <v>#REF!</v>
      </c>
      <c r="P20">
        <v>92590</v>
      </c>
    </row>
    <row r="21" spans="2:16">
      <c r="B21">
        <v>85</v>
      </c>
      <c r="C21">
        <f>'Storm Specific Dist'!AL22</f>
        <v>0</v>
      </c>
      <c r="D21">
        <f t="shared" si="3"/>
        <v>0</v>
      </c>
      <c r="E21" t="e">
        <f t="shared" si="0"/>
        <v>#REF!</v>
      </c>
      <c r="F21" t="e">
        <f t="shared" si="1"/>
        <v>#REF!</v>
      </c>
      <c r="G21" t="e">
        <f t="shared" si="2"/>
        <v>#REF!</v>
      </c>
      <c r="H21" t="e">
        <f>INDEX($F$4:$F$28,ROWS(F21:$F$28))</f>
        <v>#REF!</v>
      </c>
      <c r="P21">
        <v>9882</v>
      </c>
    </row>
    <row r="22" spans="2:16">
      <c r="B22">
        <v>90</v>
      </c>
      <c r="C22">
        <f>'Storm Specific Dist'!AL23</f>
        <v>0</v>
      </c>
      <c r="D22">
        <f t="shared" si="3"/>
        <v>0</v>
      </c>
      <c r="E22" t="e">
        <f t="shared" si="0"/>
        <v>#REF!</v>
      </c>
      <c r="F22" t="e">
        <f t="shared" si="1"/>
        <v>#REF!</v>
      </c>
      <c r="G22" t="e">
        <f t="shared" si="2"/>
        <v>#REF!</v>
      </c>
      <c r="H22" t="e">
        <f>INDEX($F$4:$F$28,ROWS(F22:$F$28))</f>
        <v>#REF!</v>
      </c>
      <c r="P22">
        <f>SUM(P11:P21)</f>
        <v>192090</v>
      </c>
    </row>
    <row r="23" spans="2:16">
      <c r="B23">
        <v>95</v>
      </c>
      <c r="C23">
        <f>'Storm Specific Dist'!AL24</f>
        <v>0</v>
      </c>
      <c r="D23">
        <f t="shared" si="3"/>
        <v>0</v>
      </c>
      <c r="E23" t="e">
        <f t="shared" si="0"/>
        <v>#REF!</v>
      </c>
      <c r="F23" t="e">
        <f t="shared" si="1"/>
        <v>#REF!</v>
      </c>
      <c r="G23" t="e">
        <f t="shared" si="2"/>
        <v>#REF!</v>
      </c>
      <c r="H23" t="e">
        <f>INDEX($F$4:$F$28,ROWS(F23:$F$28))</f>
        <v>#REF!</v>
      </c>
    </row>
    <row r="24" spans="2:16">
      <c r="B24">
        <v>100</v>
      </c>
      <c r="C24">
        <f>'Storm Specific Dist'!AL25</f>
        <v>0</v>
      </c>
      <c r="D24">
        <f t="shared" si="3"/>
        <v>0</v>
      </c>
      <c r="E24" t="e">
        <f t="shared" si="0"/>
        <v>#REF!</v>
      </c>
      <c r="F24" t="e">
        <f t="shared" si="1"/>
        <v>#REF!</v>
      </c>
      <c r="G24" t="e">
        <f t="shared" si="2"/>
        <v>#REF!</v>
      </c>
      <c r="H24" t="e">
        <f>INDEX($F$4:$F$28,ROWS(F24:$F$28))</f>
        <v>#REF!</v>
      </c>
    </row>
    <row r="25" spans="2:16">
      <c r="B25">
        <v>105</v>
      </c>
      <c r="C25">
        <f>'Storm Specific Dist'!AL26</f>
        <v>0</v>
      </c>
      <c r="D25">
        <f t="shared" si="3"/>
        <v>0</v>
      </c>
      <c r="E25" t="e">
        <f t="shared" si="0"/>
        <v>#REF!</v>
      </c>
      <c r="F25" t="e">
        <f t="shared" si="1"/>
        <v>#REF!</v>
      </c>
      <c r="G25" t="e">
        <f t="shared" si="2"/>
        <v>#REF!</v>
      </c>
      <c r="H25" t="e">
        <f>INDEX($F$4:$F$28,ROWS(F25:$F$28))</f>
        <v>#REF!</v>
      </c>
    </row>
    <row r="26" spans="2:16">
      <c r="B26">
        <v>110</v>
      </c>
      <c r="C26">
        <f>'Storm Specific Dist'!AL27</f>
        <v>0</v>
      </c>
      <c r="D26">
        <f t="shared" si="3"/>
        <v>0</v>
      </c>
      <c r="E26" t="e">
        <f t="shared" si="0"/>
        <v>#REF!</v>
      </c>
      <c r="F26" t="e">
        <f t="shared" si="1"/>
        <v>#REF!</v>
      </c>
      <c r="G26" t="e">
        <f t="shared" si="2"/>
        <v>#REF!</v>
      </c>
      <c r="H26" t="e">
        <f>INDEX($F$4:$F$28,ROWS(F26:$F$28))</f>
        <v>#REF!</v>
      </c>
    </row>
    <row r="27" spans="2:16">
      <c r="B27">
        <v>115</v>
      </c>
      <c r="C27">
        <f>'Storm Specific Dist'!AL28</f>
        <v>0</v>
      </c>
      <c r="D27">
        <f t="shared" si="3"/>
        <v>0</v>
      </c>
      <c r="E27" t="e">
        <f t="shared" si="0"/>
        <v>#REF!</v>
      </c>
      <c r="F27" t="e">
        <f t="shared" si="1"/>
        <v>#REF!</v>
      </c>
      <c r="G27" t="e">
        <f t="shared" si="2"/>
        <v>#REF!</v>
      </c>
      <c r="H27" t="e">
        <f>INDEX($F$4:$F$28,ROWS(F27:$F$28))</f>
        <v>#REF!</v>
      </c>
    </row>
    <row r="28" spans="2:16">
      <c r="B28">
        <v>120</v>
      </c>
      <c r="C28">
        <f>'Storm Specific Dist'!AL29</f>
        <v>0</v>
      </c>
      <c r="D28">
        <f t="shared" si="3"/>
        <v>0</v>
      </c>
      <c r="E28" t="e">
        <f t="shared" si="0"/>
        <v>#REF!</v>
      </c>
      <c r="F28" t="e">
        <f t="shared" si="1"/>
        <v>#REF!</v>
      </c>
      <c r="G28" t="e">
        <f t="shared" si="2"/>
        <v>#REF!</v>
      </c>
      <c r="H28" t="e">
        <f>INDEX($F$4:$F$28,ROWS(F28:$F$28))</f>
        <v>#REF!</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47E3-1B38-45A1-A03C-376AD6121D15}">
  <dimension ref="B1:S28"/>
  <sheetViews>
    <sheetView workbookViewId="0">
      <selection activeCell="H28" sqref="H28"/>
    </sheetView>
  </sheetViews>
  <sheetFormatPr defaultRowHeight="15"/>
  <sheetData>
    <row r="1" spans="2:19">
      <c r="F1" t="s">
        <v>55</v>
      </c>
      <c r="G1" t="e">
        <f>Compare!C1</f>
        <v>#REF!</v>
      </c>
      <c r="I1" t="s">
        <v>56</v>
      </c>
      <c r="J1" t="e">
        <f>0.2*G2</f>
        <v>#REF!</v>
      </c>
    </row>
    <row r="2" spans="2:19">
      <c r="F2" t="s">
        <v>57</v>
      </c>
      <c r="G2" t="e">
        <f>1000/G1-10</f>
        <v>#REF!</v>
      </c>
    </row>
    <row r="3" spans="2:19">
      <c r="B3" t="s">
        <v>58</v>
      </c>
      <c r="C3" t="s">
        <v>59</v>
      </c>
      <c r="D3" t="s">
        <v>60</v>
      </c>
      <c r="E3" t="s">
        <v>61</v>
      </c>
      <c r="F3" t="s">
        <v>62</v>
      </c>
      <c r="G3" t="s">
        <v>63</v>
      </c>
      <c r="M3" t="str">
        <f ca="1">Compare!D6</f>
        <v/>
      </c>
    </row>
    <row r="4" spans="2:19">
      <c r="B4">
        <v>0</v>
      </c>
      <c r="C4">
        <v>0</v>
      </c>
      <c r="D4">
        <f>C4</f>
        <v>0</v>
      </c>
      <c r="E4" t="e">
        <f t="shared" ref="E4:E28" si="0">C4-F4</f>
        <v>#REF!</v>
      </c>
      <c r="F4" t="e">
        <f>G4</f>
        <v>#REF!</v>
      </c>
      <c r="G4" t="e">
        <f>IF(D4&lt;$J$1,0,(D4-0.2*$G$2)^2/(D4+0.8*$G$2))</f>
        <v>#REF!</v>
      </c>
      <c r="H4" t="e">
        <f>INDEX($F$4:$F$28,ROWS(F4:$F$28))</f>
        <v>#REF!</v>
      </c>
      <c r="M4" t="str">
        <f ca="1">Compare!D7</f>
        <v/>
      </c>
    </row>
    <row r="5" spans="2:19">
      <c r="B5">
        <v>5</v>
      </c>
      <c r="C5">
        <f>'Storm Specific Dist'!AL6</f>
        <v>0</v>
      </c>
      <c r="D5">
        <f>C5+D4</f>
        <v>0</v>
      </c>
      <c r="E5" t="e">
        <f t="shared" si="0"/>
        <v>#REF!</v>
      </c>
      <c r="F5" t="e">
        <f t="shared" ref="F5:F28" si="1">G5-G4</f>
        <v>#REF!</v>
      </c>
      <c r="G5" t="e">
        <f t="shared" ref="G5:G28" si="2">IF(D5&lt;$J$1,0,(D5-0.2*$G$2)^2/(D5+0.8*$G$2))</f>
        <v>#REF!</v>
      </c>
      <c r="H5" t="e">
        <f>INDEX($F$4:$F$28,ROWS(F5:$F$28))</f>
        <v>#REF!</v>
      </c>
      <c r="M5" t="str">
        <f ca="1">Compare!D8</f>
        <v/>
      </c>
    </row>
    <row r="6" spans="2:19">
      <c r="B6">
        <v>10</v>
      </c>
      <c r="C6">
        <f>'Storm Specific Dist'!AL7</f>
        <v>0</v>
      </c>
      <c r="D6">
        <f t="shared" ref="D6:D28" si="3">C6+D5</f>
        <v>0</v>
      </c>
      <c r="E6" t="e">
        <f t="shared" si="0"/>
        <v>#REF!</v>
      </c>
      <c r="F6" t="e">
        <f t="shared" si="1"/>
        <v>#REF!</v>
      </c>
      <c r="G6" t="e">
        <f t="shared" si="2"/>
        <v>#REF!</v>
      </c>
      <c r="H6" t="e">
        <f>INDEX($F$4:$F$28,ROWS(F6:$F$28))</f>
        <v>#REF!</v>
      </c>
      <c r="M6" t="str">
        <f ca="1">Compare!D9</f>
        <v/>
      </c>
    </row>
    <row r="7" spans="2:19">
      <c r="B7">
        <v>15</v>
      </c>
      <c r="C7">
        <f>'Storm Specific Dist'!AL8</f>
        <v>0</v>
      </c>
      <c r="D7">
        <f t="shared" si="3"/>
        <v>0</v>
      </c>
      <c r="E7" t="e">
        <f t="shared" si="0"/>
        <v>#REF!</v>
      </c>
      <c r="F7" t="e">
        <f t="shared" si="1"/>
        <v>#REF!</v>
      </c>
      <c r="G7" t="e">
        <f t="shared" si="2"/>
        <v>#REF!</v>
      </c>
      <c r="H7" t="e">
        <f>INDEX($F$4:$F$28,ROWS(F7:$F$28))</f>
        <v>#REF!</v>
      </c>
      <c r="M7" t="str">
        <f ca="1">Compare!D10</f>
        <v/>
      </c>
    </row>
    <row r="8" spans="2:19">
      <c r="B8">
        <v>20</v>
      </c>
      <c r="C8">
        <f>'Storm Specific Dist'!AL9</f>
        <v>0</v>
      </c>
      <c r="D8">
        <f t="shared" si="3"/>
        <v>0</v>
      </c>
      <c r="E8" t="e">
        <f t="shared" si="0"/>
        <v>#REF!</v>
      </c>
      <c r="F8" t="e">
        <f t="shared" si="1"/>
        <v>#REF!</v>
      </c>
      <c r="G8" t="e">
        <f t="shared" si="2"/>
        <v>#REF!</v>
      </c>
      <c r="H8" t="e">
        <f>INDEX($F$4:$F$28,ROWS(F8:$F$28))</f>
        <v>#REF!</v>
      </c>
      <c r="M8" t="str">
        <f ca="1">Compare!D11</f>
        <v/>
      </c>
    </row>
    <row r="9" spans="2:19">
      <c r="B9">
        <v>25</v>
      </c>
      <c r="C9">
        <f>'Storm Specific Dist'!AL10</f>
        <v>0</v>
      </c>
      <c r="D9">
        <f t="shared" si="3"/>
        <v>0</v>
      </c>
      <c r="E9" t="e">
        <f t="shared" si="0"/>
        <v>#REF!</v>
      </c>
      <c r="F9" t="e">
        <f t="shared" si="1"/>
        <v>#REF!</v>
      </c>
      <c r="G9" t="e">
        <f t="shared" si="2"/>
        <v>#REF!</v>
      </c>
      <c r="H9" t="e">
        <f>INDEX($F$4:$F$28,ROWS(F9:$F$28))</f>
        <v>#REF!</v>
      </c>
    </row>
    <row r="10" spans="2:19">
      <c r="B10">
        <v>30</v>
      </c>
      <c r="C10">
        <f>'Storm Specific Dist'!AL11</f>
        <v>0</v>
      </c>
      <c r="D10">
        <f t="shared" si="3"/>
        <v>0</v>
      </c>
      <c r="E10" t="e">
        <f t="shared" si="0"/>
        <v>#REF!</v>
      </c>
      <c r="F10" t="e">
        <f t="shared" si="1"/>
        <v>#REF!</v>
      </c>
      <c r="G10" t="e">
        <f t="shared" si="2"/>
        <v>#REF!</v>
      </c>
      <c r="H10" t="e">
        <f>INDEX($F$4:$F$28,ROWS(F10:$F$28))</f>
        <v>#REF!</v>
      </c>
    </row>
    <row r="11" spans="2:19">
      <c r="B11">
        <v>35</v>
      </c>
      <c r="C11">
        <f>'Storm Specific Dist'!AL12</f>
        <v>0</v>
      </c>
      <c r="D11">
        <f t="shared" si="3"/>
        <v>0</v>
      </c>
      <c r="E11" t="e">
        <f t="shared" si="0"/>
        <v>#REF!</v>
      </c>
      <c r="F11" t="e">
        <f t="shared" si="1"/>
        <v>#REF!</v>
      </c>
      <c r="G11" t="e">
        <f t="shared" si="2"/>
        <v>#REF!</v>
      </c>
      <c r="H11" t="e">
        <f>INDEX($F$4:$F$28,ROWS(F11:$F$28))</f>
        <v>#REF!</v>
      </c>
      <c r="P11">
        <v>100</v>
      </c>
    </row>
    <row r="12" spans="2:19">
      <c r="B12">
        <v>40</v>
      </c>
      <c r="C12">
        <f>'Storm Specific Dist'!AL13</f>
        <v>0</v>
      </c>
      <c r="D12">
        <f t="shared" si="3"/>
        <v>0</v>
      </c>
      <c r="E12" t="e">
        <f t="shared" si="0"/>
        <v>#REF!</v>
      </c>
      <c r="F12" t="e">
        <f t="shared" si="1"/>
        <v>#REF!</v>
      </c>
      <c r="G12" t="e">
        <f t="shared" si="2"/>
        <v>#REF!</v>
      </c>
      <c r="H12" t="e">
        <f>INDEX($F$4:$F$28,ROWS(F12:$F$28))</f>
        <v>#REF!</v>
      </c>
      <c r="P12">
        <v>5128</v>
      </c>
    </row>
    <row r="13" spans="2:19">
      <c r="B13">
        <v>45</v>
      </c>
      <c r="C13">
        <f>'Storm Specific Dist'!AL14</f>
        <v>0</v>
      </c>
      <c r="D13">
        <f t="shared" si="3"/>
        <v>0</v>
      </c>
      <c r="E13" t="e">
        <f t="shared" si="0"/>
        <v>#REF!</v>
      </c>
      <c r="F13" t="e">
        <f t="shared" si="1"/>
        <v>#REF!</v>
      </c>
      <c r="G13" t="e">
        <f t="shared" si="2"/>
        <v>#REF!</v>
      </c>
      <c r="H13" t="e">
        <f>INDEX($F$4:$F$28,ROWS(F13:$F$28))</f>
        <v>#REF!</v>
      </c>
      <c r="P13">
        <v>1832</v>
      </c>
    </row>
    <row r="14" spans="2:19">
      <c r="B14">
        <v>50</v>
      </c>
      <c r="C14">
        <f>'Storm Specific Dist'!AL15</f>
        <v>0</v>
      </c>
      <c r="D14">
        <f t="shared" si="3"/>
        <v>0</v>
      </c>
      <c r="E14" t="e">
        <f t="shared" si="0"/>
        <v>#REF!</v>
      </c>
      <c r="F14" t="e">
        <f t="shared" si="1"/>
        <v>#REF!</v>
      </c>
      <c r="G14" t="e">
        <f t="shared" si="2"/>
        <v>#REF!</v>
      </c>
      <c r="H14" t="e">
        <f>INDEX($F$4:$F$28,ROWS(F14:$F$28))</f>
        <v>#REF!</v>
      </c>
      <c r="P14">
        <v>2626</v>
      </c>
      <c r="S14" t="e">
        <f>(P22^0.8*(G2+1)^0.7)/(1140*15.3^0.5)</f>
        <v>#REF!</v>
      </c>
    </row>
    <row r="15" spans="2:19">
      <c r="B15">
        <v>55</v>
      </c>
      <c r="C15">
        <f>'Storm Specific Dist'!AL16</f>
        <v>0</v>
      </c>
      <c r="D15">
        <f t="shared" si="3"/>
        <v>0</v>
      </c>
      <c r="E15" t="e">
        <f t="shared" si="0"/>
        <v>#REF!</v>
      </c>
      <c r="F15" t="e">
        <f t="shared" si="1"/>
        <v>#REF!</v>
      </c>
      <c r="G15" t="e">
        <f t="shared" si="2"/>
        <v>#REF!</v>
      </c>
      <c r="H15" t="e">
        <f>INDEX($F$4:$F$28,ROWS(F15:$F$28))</f>
        <v>#REF!</v>
      </c>
      <c r="P15">
        <v>1930</v>
      </c>
      <c r="S15" t="e">
        <f>S14*0.6</f>
        <v>#REF!</v>
      </c>
    </row>
    <row r="16" spans="2:19">
      <c r="B16">
        <v>60</v>
      </c>
      <c r="C16">
        <f>'Storm Specific Dist'!AL17</f>
        <v>0</v>
      </c>
      <c r="D16">
        <f t="shared" si="3"/>
        <v>0</v>
      </c>
      <c r="E16" t="e">
        <f t="shared" si="0"/>
        <v>#REF!</v>
      </c>
      <c r="F16" t="e">
        <f t="shared" si="1"/>
        <v>#REF!</v>
      </c>
      <c r="G16" t="e">
        <f t="shared" si="2"/>
        <v>#REF!</v>
      </c>
      <c r="H16" t="e">
        <f>INDEX($F$4:$F$28,ROWS(F16:$F$28))</f>
        <v>#REF!</v>
      </c>
      <c r="P16">
        <v>6974</v>
      </c>
      <c r="S16" t="e">
        <f>S15*60</f>
        <v>#REF!</v>
      </c>
    </row>
    <row r="17" spans="2:16">
      <c r="B17">
        <v>65</v>
      </c>
      <c r="C17">
        <f>'Storm Specific Dist'!AL18</f>
        <v>0</v>
      </c>
      <c r="D17">
        <f t="shared" si="3"/>
        <v>0</v>
      </c>
      <c r="E17" t="e">
        <f t="shared" si="0"/>
        <v>#REF!</v>
      </c>
      <c r="F17" t="e">
        <f t="shared" si="1"/>
        <v>#REF!</v>
      </c>
      <c r="G17" t="e">
        <f t="shared" si="2"/>
        <v>#REF!</v>
      </c>
      <c r="H17" t="e">
        <f>INDEX($F$4:$F$28,ROWS(F17:$F$28))</f>
        <v>#REF!</v>
      </c>
      <c r="P17">
        <v>6064</v>
      </c>
    </row>
    <row r="18" spans="2:16">
      <c r="B18">
        <v>70</v>
      </c>
      <c r="C18">
        <f>'Storm Specific Dist'!AL19</f>
        <v>0</v>
      </c>
      <c r="D18">
        <f t="shared" si="3"/>
        <v>0</v>
      </c>
      <c r="E18" t="e">
        <f t="shared" si="0"/>
        <v>#REF!</v>
      </c>
      <c r="F18" t="e">
        <f t="shared" si="1"/>
        <v>#REF!</v>
      </c>
      <c r="G18" t="e">
        <f t="shared" si="2"/>
        <v>#REF!</v>
      </c>
      <c r="H18" t="e">
        <f>INDEX($F$4:$F$28,ROWS(F18:$F$28))</f>
        <v>#REF!</v>
      </c>
      <c r="P18">
        <v>24241</v>
      </c>
    </row>
    <row r="19" spans="2:16">
      <c r="B19">
        <v>75</v>
      </c>
      <c r="C19">
        <f>'Storm Specific Dist'!AL20</f>
        <v>0</v>
      </c>
      <c r="D19">
        <f t="shared" si="3"/>
        <v>0</v>
      </c>
      <c r="E19" t="e">
        <f t="shared" si="0"/>
        <v>#REF!</v>
      </c>
      <c r="F19" t="e">
        <f t="shared" si="1"/>
        <v>#REF!</v>
      </c>
      <c r="G19" t="e">
        <f t="shared" si="2"/>
        <v>#REF!</v>
      </c>
      <c r="H19" t="e">
        <f>INDEX($F$4:$F$28,ROWS(F19:$F$28))</f>
        <v>#REF!</v>
      </c>
      <c r="P19">
        <v>40723</v>
      </c>
    </row>
    <row r="20" spans="2:16">
      <c r="B20">
        <v>80</v>
      </c>
      <c r="C20">
        <f>'Storm Specific Dist'!AL21</f>
        <v>0</v>
      </c>
      <c r="D20">
        <f t="shared" si="3"/>
        <v>0</v>
      </c>
      <c r="E20" t="e">
        <f t="shared" si="0"/>
        <v>#REF!</v>
      </c>
      <c r="F20" t="e">
        <f t="shared" si="1"/>
        <v>#REF!</v>
      </c>
      <c r="G20" t="e">
        <f t="shared" si="2"/>
        <v>#REF!</v>
      </c>
      <c r="H20" t="e">
        <f>INDEX($F$4:$F$28,ROWS(F20:$F$28))</f>
        <v>#REF!</v>
      </c>
      <c r="P20">
        <v>92590</v>
      </c>
    </row>
    <row r="21" spans="2:16">
      <c r="B21">
        <v>85</v>
      </c>
      <c r="C21">
        <f>'Storm Specific Dist'!AL22</f>
        <v>0</v>
      </c>
      <c r="D21">
        <f t="shared" si="3"/>
        <v>0</v>
      </c>
      <c r="E21" t="e">
        <f t="shared" si="0"/>
        <v>#REF!</v>
      </c>
      <c r="F21" t="e">
        <f t="shared" si="1"/>
        <v>#REF!</v>
      </c>
      <c r="G21" t="e">
        <f t="shared" si="2"/>
        <v>#REF!</v>
      </c>
      <c r="H21" t="e">
        <f>INDEX($F$4:$F$28,ROWS(F21:$F$28))</f>
        <v>#REF!</v>
      </c>
      <c r="P21">
        <v>9882</v>
      </c>
    </row>
    <row r="22" spans="2:16">
      <c r="B22">
        <v>90</v>
      </c>
      <c r="C22">
        <f>'Storm Specific Dist'!AL23</f>
        <v>0</v>
      </c>
      <c r="D22">
        <f t="shared" si="3"/>
        <v>0</v>
      </c>
      <c r="E22" t="e">
        <f t="shared" si="0"/>
        <v>#REF!</v>
      </c>
      <c r="F22" t="e">
        <f t="shared" si="1"/>
        <v>#REF!</v>
      </c>
      <c r="G22" t="e">
        <f t="shared" si="2"/>
        <v>#REF!</v>
      </c>
      <c r="H22" t="e">
        <f>INDEX($F$4:$F$28,ROWS(F22:$F$28))</f>
        <v>#REF!</v>
      </c>
      <c r="P22">
        <f>SUM(P11:P21)</f>
        <v>192090</v>
      </c>
    </row>
    <row r="23" spans="2:16">
      <c r="B23">
        <v>95</v>
      </c>
      <c r="C23">
        <f>'Storm Specific Dist'!AL24</f>
        <v>0</v>
      </c>
      <c r="D23">
        <f t="shared" si="3"/>
        <v>0</v>
      </c>
      <c r="E23" t="e">
        <f t="shared" si="0"/>
        <v>#REF!</v>
      </c>
      <c r="F23" t="e">
        <f t="shared" si="1"/>
        <v>#REF!</v>
      </c>
      <c r="G23" t="e">
        <f t="shared" si="2"/>
        <v>#REF!</v>
      </c>
      <c r="H23" t="e">
        <f>INDEX($F$4:$F$28,ROWS(F23:$F$28))</f>
        <v>#REF!</v>
      </c>
    </row>
    <row r="24" spans="2:16">
      <c r="B24">
        <v>100</v>
      </c>
      <c r="C24">
        <f>'Storm Specific Dist'!AL25</f>
        <v>0</v>
      </c>
      <c r="D24">
        <f t="shared" si="3"/>
        <v>0</v>
      </c>
      <c r="E24" t="e">
        <f t="shared" si="0"/>
        <v>#REF!</v>
      </c>
      <c r="F24" t="e">
        <f t="shared" si="1"/>
        <v>#REF!</v>
      </c>
      <c r="G24" t="e">
        <f t="shared" si="2"/>
        <v>#REF!</v>
      </c>
      <c r="H24" t="e">
        <f>INDEX($F$4:$F$28,ROWS(F24:$F$28))</f>
        <v>#REF!</v>
      </c>
    </row>
    <row r="25" spans="2:16">
      <c r="B25">
        <v>105</v>
      </c>
      <c r="C25">
        <f>'Storm Specific Dist'!AL26</f>
        <v>0</v>
      </c>
      <c r="D25">
        <f t="shared" si="3"/>
        <v>0</v>
      </c>
      <c r="E25" t="e">
        <f t="shared" si="0"/>
        <v>#REF!</v>
      </c>
      <c r="F25" t="e">
        <f t="shared" si="1"/>
        <v>#REF!</v>
      </c>
      <c r="G25" t="e">
        <f t="shared" si="2"/>
        <v>#REF!</v>
      </c>
      <c r="H25" t="e">
        <f>INDEX($F$4:$F$28,ROWS(F25:$F$28))</f>
        <v>#REF!</v>
      </c>
    </row>
    <row r="26" spans="2:16">
      <c r="B26">
        <v>110</v>
      </c>
      <c r="C26">
        <f>'Storm Specific Dist'!AL27</f>
        <v>0</v>
      </c>
      <c r="D26">
        <f t="shared" si="3"/>
        <v>0</v>
      </c>
      <c r="E26" t="e">
        <f t="shared" si="0"/>
        <v>#REF!</v>
      </c>
      <c r="F26" t="e">
        <f t="shared" si="1"/>
        <v>#REF!</v>
      </c>
      <c r="G26" t="e">
        <f t="shared" si="2"/>
        <v>#REF!</v>
      </c>
      <c r="H26" t="e">
        <f>INDEX($F$4:$F$28,ROWS(F26:$F$28))</f>
        <v>#REF!</v>
      </c>
    </row>
    <row r="27" spans="2:16">
      <c r="B27">
        <v>115</v>
      </c>
      <c r="C27">
        <f>'Storm Specific Dist'!AL28</f>
        <v>0</v>
      </c>
      <c r="D27">
        <f t="shared" si="3"/>
        <v>0</v>
      </c>
      <c r="E27" t="e">
        <f t="shared" si="0"/>
        <v>#REF!</v>
      </c>
      <c r="F27" t="e">
        <f t="shared" si="1"/>
        <v>#REF!</v>
      </c>
      <c r="G27" t="e">
        <f t="shared" si="2"/>
        <v>#REF!</v>
      </c>
      <c r="H27" t="e">
        <f>INDEX($F$4:$F$28,ROWS(F27:$F$28))</f>
        <v>#REF!</v>
      </c>
    </row>
    <row r="28" spans="2:16">
      <c r="B28">
        <v>120</v>
      </c>
      <c r="C28">
        <f>'Storm Specific Dist'!AL29</f>
        <v>0</v>
      </c>
      <c r="D28">
        <f t="shared" si="3"/>
        <v>0</v>
      </c>
      <c r="E28" t="e">
        <f t="shared" si="0"/>
        <v>#REF!</v>
      </c>
      <c r="F28" t="e">
        <f t="shared" si="1"/>
        <v>#REF!</v>
      </c>
      <c r="G28" t="e">
        <f t="shared" si="2"/>
        <v>#REF!</v>
      </c>
      <c r="H28" t="e">
        <f>INDEX($F$4:$F$28,ROWS(F28:$F$28))</f>
        <v>#REF!</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B09E-8B52-486D-BA16-117DEB958550}">
  <sheetPr codeName="Sheet19">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1</v>
      </c>
      <c r="AH1">
        <v>1</v>
      </c>
      <c r="AI1">
        <v>12</v>
      </c>
      <c r="AJ1">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2</v>
      </c>
      <c r="AI2">
        <v>1</v>
      </c>
      <c r="AJ2">
        <v>1</v>
      </c>
    </row>
    <row r="3" spans="1:36">
      <c r="A3" s="2">
        <v>0.21199999999999999</v>
      </c>
      <c r="E3" s="2">
        <v>0.21199999999999999</v>
      </c>
      <c r="F3" s="2">
        <v>0.21199999999999999</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3</v>
      </c>
      <c r="AI3">
        <v>2</v>
      </c>
      <c r="AJ3">
        <v>2</v>
      </c>
    </row>
    <row r="4" spans="1:36">
      <c r="A4" s="2">
        <v>4.431</v>
      </c>
      <c r="E4" s="2">
        <v>4.431</v>
      </c>
      <c r="F4" s="2">
        <v>4.431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4</v>
      </c>
      <c r="AI4">
        <v>3</v>
      </c>
      <c r="AJ4">
        <v>3</v>
      </c>
    </row>
    <row r="5" spans="1:36">
      <c r="A5" s="2">
        <v>4.3079999999999998</v>
      </c>
      <c r="D5" s="2">
        <v>4.431</v>
      </c>
      <c r="E5" s="2">
        <v>4.3079999999999998</v>
      </c>
      <c r="F5" s="2">
        <v>4.3079999999999998</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5</v>
      </c>
      <c r="AI5">
        <v>4</v>
      </c>
      <c r="AJ5">
        <v>4</v>
      </c>
    </row>
    <row r="6" spans="1:36">
      <c r="A6" s="2">
        <v>2.661</v>
      </c>
      <c r="D6" s="2">
        <v>4.3079999999999998</v>
      </c>
      <c r="E6" s="2">
        <v>2.661</v>
      </c>
      <c r="F6" s="2">
        <v>2.661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5</v>
      </c>
      <c r="AJ6">
        <v>5</v>
      </c>
    </row>
    <row r="7" spans="1:36">
      <c r="A7" s="2">
        <v>2.1560000000000001</v>
      </c>
      <c r="B7" s="2">
        <v>4.431</v>
      </c>
      <c r="C7" s="2">
        <v>4.431</v>
      </c>
      <c r="D7" s="2">
        <v>2.661</v>
      </c>
      <c r="E7" s="2">
        <v>2.1560000000000001</v>
      </c>
      <c r="F7" s="2">
        <v>2.1560000000000001</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6</v>
      </c>
      <c r="AJ7">
        <v>6</v>
      </c>
    </row>
    <row r="8" spans="1:36">
      <c r="A8" s="2">
        <v>0.159</v>
      </c>
      <c r="B8" s="2">
        <v>4.3079999999999998</v>
      </c>
      <c r="C8" s="2">
        <v>4.3079999999999998</v>
      </c>
      <c r="D8" s="2">
        <v>2.1560000000000001</v>
      </c>
      <c r="E8" s="2">
        <v>0.159</v>
      </c>
      <c r="F8" s="2">
        <v>0.159</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12</v>
      </c>
    </row>
    <row r="9" spans="1:36">
      <c r="A9" s="2">
        <v>0.42099999999999999</v>
      </c>
      <c r="B9" s="6">
        <f>SUM(B7:B8)</f>
        <v>8.7390000000000008</v>
      </c>
      <c r="C9" s="2">
        <v>2.661</v>
      </c>
      <c r="D9" s="2">
        <v>0.159</v>
      </c>
      <c r="E9" s="2">
        <v>0.42099999999999999</v>
      </c>
      <c r="F9" s="2">
        <v>0.42099999999999999</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12</v>
      </c>
    </row>
    <row r="10" spans="1:36">
      <c r="A10" s="1">
        <v>1.1910000000000001</v>
      </c>
      <c r="B10" s="115"/>
      <c r="C10" s="6">
        <f>SUM(C7:C9)</f>
        <v>11.4</v>
      </c>
      <c r="D10" s="2">
        <v>0.42099999999999999</v>
      </c>
      <c r="E10" s="1">
        <v>1.1910000000000001</v>
      </c>
      <c r="F10" s="1">
        <v>1.1910000000000001</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12</v>
      </c>
    </row>
    <row r="11" spans="1:36">
      <c r="A11" s="1">
        <v>0.29899999999999999</v>
      </c>
      <c r="B11" s="115"/>
      <c r="C11" s="115"/>
      <c r="D11" s="6">
        <f>SUM(D5:D10)</f>
        <v>14.136000000000001</v>
      </c>
      <c r="E11" s="1">
        <v>0.29899999999999999</v>
      </c>
      <c r="F11" s="1">
        <v>0.29899999999999999</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12</v>
      </c>
    </row>
    <row r="12" spans="1:36">
      <c r="A12" s="1">
        <v>0.1</v>
      </c>
      <c r="B12" s="115"/>
      <c r="C12" s="115"/>
      <c r="D12" s="115"/>
      <c r="E12" s="1">
        <v>0.1</v>
      </c>
      <c r="F12" s="1">
        <v>0.1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1">
        <v>0.08</v>
      </c>
      <c r="B13" s="115"/>
      <c r="C13" s="115"/>
      <c r="D13" s="115"/>
      <c r="E13" s="1">
        <v>0.08</v>
      </c>
      <c r="F13" s="1">
        <v>0.08</v>
      </c>
      <c r="H13" s="13">
        <v>12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24</v>
      </c>
    </row>
    <row r="14" spans="1:36">
      <c r="A14" s="1">
        <v>4.9000000000000002E-2</v>
      </c>
      <c r="B14" s="115"/>
      <c r="C14" s="115"/>
      <c r="D14" s="115"/>
      <c r="E14" s="1">
        <v>4.9000000000000002E-2</v>
      </c>
      <c r="F14" s="1">
        <v>4.9000000000000002E-2</v>
      </c>
      <c r="H14" s="13">
        <v>1</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24</v>
      </c>
    </row>
    <row r="15" spans="1:36">
      <c r="A15" s="1">
        <v>0.01</v>
      </c>
      <c r="B15" s="115"/>
      <c r="C15" s="115"/>
      <c r="D15" s="115"/>
      <c r="E15" s="6">
        <f>SUM(E3:E14)</f>
        <v>16.067</v>
      </c>
      <c r="F15" s="1">
        <v>0.01</v>
      </c>
      <c r="H15" s="13">
        <v>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24</v>
      </c>
    </row>
    <row r="16" spans="1:36">
      <c r="A16" s="1">
        <v>6.5000000000000002E-2</v>
      </c>
      <c r="F16" s="1">
        <v>6.5000000000000002E-2</v>
      </c>
      <c r="H16" s="13">
        <v>3</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24</v>
      </c>
    </row>
    <row r="17" spans="1:44">
      <c r="A17" s="7"/>
      <c r="F17" s="8">
        <v>1.0000000000000001E-5</v>
      </c>
      <c r="H17" s="13">
        <v>4</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24</v>
      </c>
    </row>
    <row r="18" spans="1:44">
      <c r="A18" s="7"/>
      <c r="F18" s="8">
        <v>1.0000000000000001E-5</v>
      </c>
      <c r="H18" s="13">
        <v>5</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24</v>
      </c>
    </row>
    <row r="19" spans="1:44">
      <c r="A19" s="7"/>
      <c r="F19" s="8">
        <v>1.0000000000000001E-5</v>
      </c>
      <c r="H19" s="13">
        <v>6</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7"/>
      <c r="F20" s="8">
        <v>1.0000000000000001E-5</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7"/>
      <c r="F21" s="7">
        <v>1.0000000000000001E-5</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9"/>
      <c r="F22" s="9">
        <v>1.0000000000000001E-5</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9"/>
      <c r="F23" s="9">
        <v>1.0000000000000001E-5</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9"/>
      <c r="F24" s="9">
        <v>1.0000000000000001E-5</v>
      </c>
      <c r="H24" s="13">
        <v>12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9"/>
      <c r="F25" s="9">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9"/>
      <c r="F26" s="9">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16.142109999999999</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4.431</v>
      </c>
      <c r="C30" s="115">
        <f>_xlfn.AGGREGATE(14,6,A3:A26+A4:A26,1)</f>
        <v>8.7390000000000008</v>
      </c>
      <c r="D30" s="115">
        <f>_xlfn.AGGREGATE(14,6,A3:A26+A4:A26+A5:A26,1)</f>
        <v>11.4</v>
      </c>
      <c r="E30" s="115">
        <f>_xlfn.AGGREGATE(14,6,A3:A26+A4:A26+A5:A26+A6:A26,1)</f>
        <v>13.556000000000001</v>
      </c>
      <c r="F30" s="115">
        <f>_xlfn.AGGREGATE(14,6,A3:A26+A4:A26+A5:A26+A6:A26+A7:A26,1)</f>
        <v>13.768000000000001</v>
      </c>
      <c r="G30" s="115">
        <f>_xlfn.AGGREGATE(14,6,A3:A26+A4:A26+A5:A26+A6:A26+A7:A26+A8:A26,1)</f>
        <v>14.136000000000001</v>
      </c>
      <c r="H30" s="6">
        <f>E15</f>
        <v>16.067</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2</v>
      </c>
      <c r="M34" s="13" t="e">
        <f t="shared" si="16"/>
        <v>#DIV/0!</v>
      </c>
      <c r="N34" s="13" t="e">
        <f t="shared" si="17"/>
        <v>#DIV/0!</v>
      </c>
      <c r="O34" s="14"/>
      <c r="P34" s="13" t="e">
        <f t="shared" si="18"/>
        <v>#DIV/0!</v>
      </c>
      <c r="Q34" s="13">
        <f t="shared" si="19"/>
        <v>2</v>
      </c>
      <c r="R34" s="14" t="e">
        <f t="shared" si="20"/>
        <v>#DIV/0!</v>
      </c>
      <c r="S34" s="13" t="e">
        <f t="shared" si="21"/>
        <v>#DIV/0!</v>
      </c>
      <c r="T34" s="13"/>
      <c r="U34" s="13" t="e">
        <f t="shared" si="22"/>
        <v>#DIV/0!</v>
      </c>
      <c r="V34" s="13">
        <f t="shared" si="23"/>
        <v>2</v>
      </c>
      <c r="W34" s="14" t="e">
        <f t="shared" si="24"/>
        <v>#DIV/0!</v>
      </c>
      <c r="X34" s="13" t="e">
        <f t="shared" si="25"/>
        <v>#DIV/0!</v>
      </c>
      <c r="Y34" s="13"/>
      <c r="Z34" s="13" t="e">
        <f t="shared" si="26"/>
        <v>#DIV/0!</v>
      </c>
      <c r="AA34" s="13">
        <f t="shared" si="27"/>
        <v>2</v>
      </c>
      <c r="AB34" s="14" t="e">
        <f t="shared" si="28"/>
        <v>#DIV/0!</v>
      </c>
      <c r="AC34" s="13" t="e">
        <f t="shared" si="29"/>
        <v>#DIV/0!</v>
      </c>
      <c r="AD34" s="13"/>
      <c r="AE34" s="13" t="e">
        <f t="shared" si="30"/>
        <v>#DIV/0!</v>
      </c>
      <c r="AF34" s="13">
        <f t="shared" si="31"/>
        <v>2</v>
      </c>
      <c r="AG34" s="14" t="e">
        <f t="shared" si="32"/>
        <v>#DIV/0!</v>
      </c>
      <c r="AH34" s="13" t="e">
        <f t="shared" si="33"/>
        <v>#DIV/0!</v>
      </c>
      <c r="AI34" s="13"/>
      <c r="AJ34" s="13" t="e">
        <f t="shared" si="34"/>
        <v>#DIV/0!</v>
      </c>
      <c r="AK34" s="13">
        <f t="shared" si="35"/>
        <v>2</v>
      </c>
      <c r="AL34" s="14" t="e">
        <f t="shared" si="36"/>
        <v>#DIV/0!</v>
      </c>
      <c r="AM34" s="13" t="e">
        <f t="shared" si="37"/>
        <v>#DIV/0!</v>
      </c>
      <c r="AN34" s="13"/>
      <c r="AO34" s="13" t="e">
        <f t="shared" si="38"/>
        <v>#DIV/0!</v>
      </c>
      <c r="AP34" s="13">
        <f t="shared" si="39"/>
        <v>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4</v>
      </c>
      <c r="M36" s="13" t="e">
        <f t="shared" si="16"/>
        <v>#DIV/0!</v>
      </c>
      <c r="N36" s="13" t="e">
        <f t="shared" si="17"/>
        <v>#DIV/0!</v>
      </c>
      <c r="O36" s="14"/>
      <c r="P36" s="13" t="e">
        <f t="shared" si="18"/>
        <v>#DIV/0!</v>
      </c>
      <c r="Q36" s="13">
        <f t="shared" si="19"/>
        <v>4</v>
      </c>
      <c r="R36" s="14" t="e">
        <f t="shared" si="20"/>
        <v>#DIV/0!</v>
      </c>
      <c r="S36" s="13" t="e">
        <f t="shared" si="21"/>
        <v>#DIV/0!</v>
      </c>
      <c r="T36" s="13"/>
      <c r="U36" s="13" t="e">
        <f t="shared" si="22"/>
        <v>#DIV/0!</v>
      </c>
      <c r="V36" s="13">
        <f t="shared" si="23"/>
        <v>4</v>
      </c>
      <c r="W36" s="14" t="e">
        <f t="shared" si="24"/>
        <v>#DIV/0!</v>
      </c>
      <c r="X36" s="13" t="e">
        <f t="shared" si="25"/>
        <v>#DIV/0!</v>
      </c>
      <c r="Y36" s="13"/>
      <c r="Z36" s="13" t="e">
        <f t="shared" si="26"/>
        <v>#DIV/0!</v>
      </c>
      <c r="AA36" s="13">
        <f t="shared" si="27"/>
        <v>4</v>
      </c>
      <c r="AB36" s="14" t="e">
        <f t="shared" si="28"/>
        <v>#DIV/0!</v>
      </c>
      <c r="AC36" s="13" t="e">
        <f t="shared" si="29"/>
        <v>#DIV/0!</v>
      </c>
      <c r="AD36" s="13"/>
      <c r="AE36" s="13" t="e">
        <f t="shared" si="30"/>
        <v>#DIV/0!</v>
      </c>
      <c r="AF36" s="13">
        <f t="shared" si="31"/>
        <v>4</v>
      </c>
      <c r="AG36" s="14" t="e">
        <f t="shared" si="32"/>
        <v>#DIV/0!</v>
      </c>
      <c r="AH36" s="13" t="e">
        <f t="shared" si="33"/>
        <v>#DIV/0!</v>
      </c>
      <c r="AI36" s="13"/>
      <c r="AJ36" s="13" t="e">
        <f t="shared" si="34"/>
        <v>#DIV/0!</v>
      </c>
      <c r="AK36" s="13">
        <f t="shared" si="35"/>
        <v>4</v>
      </c>
      <c r="AL36" s="14" t="e">
        <f t="shared" si="36"/>
        <v>#DIV/0!</v>
      </c>
      <c r="AM36" s="13" t="e">
        <f t="shared" si="37"/>
        <v>#DIV/0!</v>
      </c>
      <c r="AN36" s="13"/>
      <c r="AO36" s="13" t="e">
        <f t="shared" si="38"/>
        <v>#DIV/0!</v>
      </c>
      <c r="AP36" s="13">
        <f t="shared" si="39"/>
        <v>4</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4.431</v>
      </c>
      <c r="C54" s="115">
        <f>_xlfn.AGGREGATE(14,6,A3:A26+A4:A26,1)</f>
        <v>8.7390000000000008</v>
      </c>
      <c r="D54" s="115">
        <f>_xlfn.AGGREGATE(14,6,A3:A26+A4:A26+A5:A26,1)</f>
        <v>11.4</v>
      </c>
      <c r="E54" s="115">
        <f>_xlfn.AGGREGATE(14,6,A3:A26+A4:A26+A5:A26+A6:A26,1)</f>
        <v>13.556000000000001</v>
      </c>
      <c r="F54" s="115">
        <f>_xlfn.AGGREGATE(14,6,A3:A26+A4:A26+A5:A26+A6:A26+A7:A26,1)</f>
        <v>13.768000000000001</v>
      </c>
      <c r="G54" s="115">
        <f>_xlfn.AGGREGATE(14,6,A3:A26+A4:A26+A5:A26+A6:A26+A7:A26+A8:A26,1)</f>
        <v>14.136000000000001</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4.431</v>
      </c>
      <c r="C71" s="115">
        <f>C54</f>
        <v>8.7390000000000008</v>
      </c>
      <c r="D71" s="115">
        <f>D54</f>
        <v>11.4</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4.431</v>
      </c>
      <c r="C82" s="115">
        <f>_xlfn.AGGREGATE(14,6,A3:A26+A4:A26,1)</f>
        <v>8.7390000000000008</v>
      </c>
      <c r="D82" s="115">
        <f>_xlfn.AGGREGATE(14,6,A3:A26+A4:A26+A5:A26,1)</f>
        <v>11.4</v>
      </c>
      <c r="E82" s="115">
        <f>_xlfn.AGGREGATE(14,6,A3:A26+A4:A26+A5:A26+A6:A26,1)</f>
        <v>13.556000000000001</v>
      </c>
      <c r="F82" s="115">
        <f>_xlfn.AGGREGATE(14,6,A3:A26+A4:A26+A5:A26+A6:A26+A7:A26,1)</f>
        <v>13.768000000000001</v>
      </c>
      <c r="G82" s="115">
        <f>_xlfn.AGGREGATE(14,6,A3:A26+A4:A26+A5:A26+A6:A26+A7:A26+A8:A26,1)</f>
        <v>14.136000000000001</v>
      </c>
      <c r="H82" s="6">
        <f>E15</f>
        <v>16.067</v>
      </c>
      <c r="I82" s="6">
        <f>F27</f>
        <v>16.142109999999999</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v>
      </c>
      <c r="M86" s="13" t="e">
        <f t="shared" si="91"/>
        <v>#DIV/0!</v>
      </c>
      <c r="N86" s="13" t="e">
        <f t="shared" si="92"/>
        <v>#DIV/0!</v>
      </c>
      <c r="O86" s="14"/>
      <c r="P86" s="13" t="e">
        <f t="shared" si="93"/>
        <v>#DIV/0!</v>
      </c>
      <c r="Q86" s="13">
        <f t="shared" si="94"/>
        <v>2</v>
      </c>
      <c r="R86" s="13" t="e">
        <f t="shared" si="95"/>
        <v>#DIV/0!</v>
      </c>
      <c r="S86" s="13" t="e">
        <f t="shared" si="96"/>
        <v>#DIV/0!</v>
      </c>
      <c r="T86" s="13"/>
      <c r="U86" s="13" t="e">
        <f t="shared" si="97"/>
        <v>#DIV/0!</v>
      </c>
      <c r="V86" s="13">
        <f t="shared" si="98"/>
        <v>2</v>
      </c>
      <c r="W86" s="13" t="e">
        <f t="shared" si="99"/>
        <v>#DIV/0!</v>
      </c>
      <c r="X86" s="13" t="e">
        <f t="shared" si="100"/>
        <v>#DIV/0!</v>
      </c>
      <c r="Y86" s="13"/>
      <c r="Z86" s="13" t="e">
        <f t="shared" si="101"/>
        <v>#DIV/0!</v>
      </c>
      <c r="AA86" s="13">
        <f t="shared" si="102"/>
        <v>2</v>
      </c>
      <c r="AB86" s="13" t="e">
        <f t="shared" si="103"/>
        <v>#DIV/0!</v>
      </c>
      <c r="AC86" s="13" t="e">
        <f t="shared" si="104"/>
        <v>#DIV/0!</v>
      </c>
      <c r="AD86" s="13"/>
      <c r="AE86" s="13" t="e">
        <f t="shared" si="105"/>
        <v>#DIV/0!</v>
      </c>
      <c r="AF86" s="13">
        <f t="shared" si="106"/>
        <v>2</v>
      </c>
      <c r="AG86" s="13" t="e">
        <f t="shared" si="107"/>
        <v>#DIV/0!</v>
      </c>
      <c r="AH86" s="13" t="e">
        <f t="shared" si="108"/>
        <v>#DIV/0!</v>
      </c>
      <c r="AI86" s="13"/>
      <c r="AJ86" s="13" t="e">
        <f t="shared" si="109"/>
        <v>#DIV/0!</v>
      </c>
      <c r="AK86" s="13">
        <f t="shared" si="110"/>
        <v>2</v>
      </c>
      <c r="AL86" s="13" t="e">
        <f t="shared" si="111"/>
        <v>#DIV/0!</v>
      </c>
      <c r="AM86" s="13" t="e">
        <f t="shared" si="112"/>
        <v>#DIV/0!</v>
      </c>
      <c r="AN86" s="13"/>
      <c r="AO86" s="13" t="e">
        <f t="shared" si="113"/>
        <v>#DIV/0!</v>
      </c>
      <c r="AP86" s="13">
        <f t="shared" si="114"/>
        <v>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3</v>
      </c>
      <c r="M87" s="13" t="e">
        <f t="shared" si="91"/>
        <v>#DIV/0!</v>
      </c>
      <c r="N87" s="13" t="e">
        <f t="shared" si="92"/>
        <v>#DIV/0!</v>
      </c>
      <c r="O87" s="14"/>
      <c r="P87" s="13" t="e">
        <f t="shared" si="93"/>
        <v>#DIV/0!</v>
      </c>
      <c r="Q87" s="13">
        <f t="shared" si="94"/>
        <v>3</v>
      </c>
      <c r="R87" s="13" t="e">
        <f t="shared" si="95"/>
        <v>#DIV/0!</v>
      </c>
      <c r="S87" s="13" t="e">
        <f t="shared" si="96"/>
        <v>#DIV/0!</v>
      </c>
      <c r="T87" s="13"/>
      <c r="U87" s="13" t="e">
        <f t="shared" si="97"/>
        <v>#DIV/0!</v>
      </c>
      <c r="V87" s="13">
        <f t="shared" si="98"/>
        <v>3</v>
      </c>
      <c r="W87" s="13" t="e">
        <f t="shared" si="99"/>
        <v>#DIV/0!</v>
      </c>
      <c r="X87" s="13" t="e">
        <f t="shared" si="100"/>
        <v>#DIV/0!</v>
      </c>
      <c r="Y87" s="13"/>
      <c r="Z87" s="13" t="e">
        <f t="shared" si="101"/>
        <v>#DIV/0!</v>
      </c>
      <c r="AA87" s="13">
        <f t="shared" si="102"/>
        <v>3</v>
      </c>
      <c r="AB87" s="13" t="e">
        <f t="shared" si="103"/>
        <v>#DIV/0!</v>
      </c>
      <c r="AC87" s="13" t="e">
        <f t="shared" si="104"/>
        <v>#DIV/0!</v>
      </c>
      <c r="AD87" s="13"/>
      <c r="AE87" s="13" t="e">
        <f t="shared" si="105"/>
        <v>#DIV/0!</v>
      </c>
      <c r="AF87" s="13">
        <f t="shared" si="106"/>
        <v>3</v>
      </c>
      <c r="AG87" s="13" t="e">
        <f t="shared" si="107"/>
        <v>#DIV/0!</v>
      </c>
      <c r="AH87" s="13" t="e">
        <f t="shared" si="108"/>
        <v>#DIV/0!</v>
      </c>
      <c r="AI87" s="13"/>
      <c r="AJ87" s="13" t="e">
        <f t="shared" si="109"/>
        <v>#DIV/0!</v>
      </c>
      <c r="AK87" s="13">
        <f t="shared" si="110"/>
        <v>3</v>
      </c>
      <c r="AL87" s="13" t="e">
        <f t="shared" si="111"/>
        <v>#DIV/0!</v>
      </c>
      <c r="AM87" s="13" t="e">
        <f t="shared" si="112"/>
        <v>#DIV/0!</v>
      </c>
      <c r="AN87" s="13"/>
      <c r="AO87" s="13" t="e">
        <f t="shared" si="113"/>
        <v>#DIV/0!</v>
      </c>
      <c r="AP87" s="13">
        <f t="shared" si="114"/>
        <v>3</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4</v>
      </c>
      <c r="M88" s="13" t="e">
        <f t="shared" si="91"/>
        <v>#DIV/0!</v>
      </c>
      <c r="N88" s="13" t="e">
        <f t="shared" si="92"/>
        <v>#DIV/0!</v>
      </c>
      <c r="O88" s="14"/>
      <c r="P88" s="13" t="e">
        <f t="shared" si="93"/>
        <v>#DIV/0!</v>
      </c>
      <c r="Q88" s="13">
        <f t="shared" si="94"/>
        <v>4</v>
      </c>
      <c r="R88" s="13" t="e">
        <f t="shared" si="95"/>
        <v>#DIV/0!</v>
      </c>
      <c r="S88" s="13" t="e">
        <f t="shared" si="96"/>
        <v>#DIV/0!</v>
      </c>
      <c r="T88" s="13"/>
      <c r="U88" s="13" t="e">
        <f t="shared" si="97"/>
        <v>#DIV/0!</v>
      </c>
      <c r="V88" s="13">
        <f t="shared" si="98"/>
        <v>4</v>
      </c>
      <c r="W88" s="13" t="e">
        <f t="shared" si="99"/>
        <v>#DIV/0!</v>
      </c>
      <c r="X88" s="13" t="e">
        <f t="shared" si="100"/>
        <v>#DIV/0!</v>
      </c>
      <c r="Y88" s="13"/>
      <c r="Z88" s="13" t="e">
        <f t="shared" si="101"/>
        <v>#DIV/0!</v>
      </c>
      <c r="AA88" s="13">
        <f t="shared" si="102"/>
        <v>4</v>
      </c>
      <c r="AB88" s="13" t="e">
        <f t="shared" si="103"/>
        <v>#DIV/0!</v>
      </c>
      <c r="AC88" s="13" t="e">
        <f t="shared" si="104"/>
        <v>#DIV/0!</v>
      </c>
      <c r="AD88" s="13"/>
      <c r="AE88" s="13" t="e">
        <f t="shared" si="105"/>
        <v>#DIV/0!</v>
      </c>
      <c r="AF88" s="13">
        <f t="shared" si="106"/>
        <v>4</v>
      </c>
      <c r="AG88" s="13" t="e">
        <f t="shared" si="107"/>
        <v>#DIV/0!</v>
      </c>
      <c r="AH88" s="13" t="e">
        <f t="shared" si="108"/>
        <v>#DIV/0!</v>
      </c>
      <c r="AI88" s="13"/>
      <c r="AJ88" s="13" t="e">
        <f t="shared" si="109"/>
        <v>#DIV/0!</v>
      </c>
      <c r="AK88" s="13">
        <f t="shared" si="110"/>
        <v>4</v>
      </c>
      <c r="AL88" s="13" t="e">
        <f t="shared" si="111"/>
        <v>#DIV/0!</v>
      </c>
      <c r="AM88" s="13" t="e">
        <f t="shared" si="112"/>
        <v>#DIV/0!</v>
      </c>
      <c r="AN88" s="13"/>
      <c r="AO88" s="13" t="e">
        <f t="shared" si="113"/>
        <v>#DIV/0!</v>
      </c>
      <c r="AP88" s="13">
        <f t="shared" si="114"/>
        <v>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5</v>
      </c>
      <c r="M89" s="13" t="e">
        <f t="shared" si="91"/>
        <v>#DIV/0!</v>
      </c>
      <c r="N89" s="13" t="e">
        <f t="shared" si="92"/>
        <v>#DIV/0!</v>
      </c>
      <c r="O89" s="14"/>
      <c r="P89" s="13" t="e">
        <f t="shared" si="93"/>
        <v>#DIV/0!</v>
      </c>
      <c r="Q89" s="13">
        <f t="shared" si="94"/>
        <v>5</v>
      </c>
      <c r="R89" s="13" t="e">
        <f t="shared" si="95"/>
        <v>#DIV/0!</v>
      </c>
      <c r="S89" s="13" t="e">
        <f t="shared" si="96"/>
        <v>#DIV/0!</v>
      </c>
      <c r="T89" s="13"/>
      <c r="U89" s="13" t="e">
        <f t="shared" si="97"/>
        <v>#DIV/0!</v>
      </c>
      <c r="V89" s="13">
        <f t="shared" si="98"/>
        <v>5</v>
      </c>
      <c r="W89" s="13" t="e">
        <f t="shared" si="99"/>
        <v>#DIV/0!</v>
      </c>
      <c r="X89" s="13" t="e">
        <f t="shared" si="100"/>
        <v>#DIV/0!</v>
      </c>
      <c r="Y89" s="13"/>
      <c r="Z89" s="13" t="e">
        <f t="shared" si="101"/>
        <v>#DIV/0!</v>
      </c>
      <c r="AA89" s="13">
        <f t="shared" si="102"/>
        <v>5</v>
      </c>
      <c r="AB89" s="13" t="e">
        <f t="shared" si="103"/>
        <v>#DIV/0!</v>
      </c>
      <c r="AC89" s="13" t="e">
        <f t="shared" si="104"/>
        <v>#DIV/0!</v>
      </c>
      <c r="AD89" s="13"/>
      <c r="AE89" s="13" t="e">
        <f t="shared" si="105"/>
        <v>#DIV/0!</v>
      </c>
      <c r="AF89" s="13">
        <f t="shared" si="106"/>
        <v>5</v>
      </c>
      <c r="AG89" s="13" t="e">
        <f t="shared" si="107"/>
        <v>#DIV/0!</v>
      </c>
      <c r="AH89" s="13" t="e">
        <f t="shared" si="108"/>
        <v>#DIV/0!</v>
      </c>
      <c r="AI89" s="13"/>
      <c r="AJ89" s="13" t="e">
        <f t="shared" si="109"/>
        <v>#DIV/0!</v>
      </c>
      <c r="AK89" s="13">
        <f t="shared" si="110"/>
        <v>5</v>
      </c>
      <c r="AL89" s="13" t="e">
        <f t="shared" si="111"/>
        <v>#DIV/0!</v>
      </c>
      <c r="AM89" s="13" t="e">
        <f t="shared" si="112"/>
        <v>#DIV/0!</v>
      </c>
      <c r="AN89" s="13"/>
      <c r="AO89" s="13" t="e">
        <f t="shared" si="113"/>
        <v>#DIV/0!</v>
      </c>
      <c r="AP89" s="13">
        <f t="shared" si="114"/>
        <v>5</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EA45-03F6-4678-9B5B-7A608EB3F913}">
  <sheetPr codeName="Sheet20">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4</v>
      </c>
      <c r="AI1">
        <v>12</v>
      </c>
      <c r="AJ1">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3</v>
      </c>
      <c r="AI2">
        <v>4</v>
      </c>
      <c r="AJ2">
        <v>4</v>
      </c>
    </row>
    <row r="3" spans="1:36">
      <c r="A3" s="2">
        <v>1.0069999999999999</v>
      </c>
      <c r="E3" s="2">
        <v>1.0069999999999999</v>
      </c>
      <c r="F3" s="2">
        <v>1.0069999999999999</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1</v>
      </c>
      <c r="AI3">
        <v>3</v>
      </c>
      <c r="AJ3">
        <v>3</v>
      </c>
    </row>
    <row r="4" spans="1:36">
      <c r="A4" s="2">
        <v>2.8450000000000002</v>
      </c>
      <c r="E4" s="2">
        <v>2.8450000000000002</v>
      </c>
      <c r="F4" s="2">
        <v>2.8450000000000002</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2</v>
      </c>
      <c r="AI4">
        <v>1</v>
      </c>
      <c r="AJ4">
        <v>1</v>
      </c>
    </row>
    <row r="5" spans="1:36">
      <c r="A5" s="2">
        <v>3.0270000000000001</v>
      </c>
      <c r="D5" s="2">
        <v>2.8450000000000002</v>
      </c>
      <c r="E5" s="2">
        <v>3.0270000000000001</v>
      </c>
      <c r="F5" s="2">
        <v>3.0270000000000001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5</v>
      </c>
      <c r="AI5">
        <v>2</v>
      </c>
      <c r="AJ5">
        <v>2</v>
      </c>
    </row>
    <row r="6" spans="1:36">
      <c r="A6" s="2">
        <v>7.383</v>
      </c>
      <c r="D6" s="2">
        <v>3.0270000000000001</v>
      </c>
      <c r="E6" s="2">
        <v>7.383</v>
      </c>
      <c r="F6" s="2">
        <v>7.383</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5</v>
      </c>
      <c r="AJ6">
        <v>5</v>
      </c>
    </row>
    <row r="7" spans="1:36">
      <c r="A7" s="2">
        <v>3.6629999999999998</v>
      </c>
      <c r="B7" s="2">
        <v>7.383</v>
      </c>
      <c r="C7" s="2">
        <v>3.0270000000000001</v>
      </c>
      <c r="D7" s="2">
        <v>7.383</v>
      </c>
      <c r="E7" s="2">
        <v>3.6629999999999998</v>
      </c>
      <c r="F7" s="2">
        <v>3.6629999999999998</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6</v>
      </c>
      <c r="AJ7">
        <v>6</v>
      </c>
    </row>
    <row r="8" spans="1:36">
      <c r="A8" s="2">
        <v>2.74</v>
      </c>
      <c r="B8" s="2">
        <v>3.6629999999999998</v>
      </c>
      <c r="C8" s="2">
        <v>7.383</v>
      </c>
      <c r="D8" s="2">
        <v>3.6629999999999998</v>
      </c>
      <c r="E8" s="2">
        <v>2.74</v>
      </c>
      <c r="F8" s="2">
        <v>2.74</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12</v>
      </c>
    </row>
    <row r="9" spans="1:36">
      <c r="A9" s="2">
        <v>1.623</v>
      </c>
      <c r="B9" s="6">
        <f>SUM(B7:B8)</f>
        <v>11.045999999999999</v>
      </c>
      <c r="C9" s="2">
        <v>3.6629999999999998</v>
      </c>
      <c r="D9" s="2">
        <v>2.74</v>
      </c>
      <c r="E9" s="2">
        <v>1.623</v>
      </c>
      <c r="F9" s="2">
        <v>1.623</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12</v>
      </c>
    </row>
    <row r="10" spans="1:36">
      <c r="A10" s="2">
        <v>1.5089999999999999</v>
      </c>
      <c r="B10" s="115"/>
      <c r="C10" s="6">
        <f>SUM(C7:C9)</f>
        <v>14.073</v>
      </c>
      <c r="D10" s="2">
        <v>1.623</v>
      </c>
      <c r="E10" s="2">
        <v>1.5089999999999999</v>
      </c>
      <c r="F10" s="2">
        <v>1.5089999999999999</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12</v>
      </c>
    </row>
    <row r="11" spans="1:36">
      <c r="A11" s="2">
        <v>0.503</v>
      </c>
      <c r="B11" s="115"/>
      <c r="C11" s="115"/>
      <c r="D11" s="6">
        <f>SUM(D5:D10)</f>
        <v>21.281000000000002</v>
      </c>
      <c r="E11" s="2">
        <v>0.503</v>
      </c>
      <c r="F11" s="2">
        <v>0.503</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12</v>
      </c>
    </row>
    <row r="12" spans="1:36">
      <c r="A12" s="1">
        <v>1E-3</v>
      </c>
      <c r="B12" s="115"/>
      <c r="C12" s="115"/>
      <c r="D12" s="115"/>
      <c r="E12" s="1">
        <v>1E-3</v>
      </c>
      <c r="F12" s="1">
        <v>1E-3</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1">
        <v>0</v>
      </c>
      <c r="B13" s="115"/>
      <c r="C13" s="115"/>
      <c r="D13" s="115"/>
      <c r="E13" s="1">
        <v>1.0000000000000001E-5</v>
      </c>
      <c r="F13" s="1">
        <v>1.0000000000000001E-5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24</v>
      </c>
    </row>
    <row r="14" spans="1:36">
      <c r="A14" s="1">
        <v>0</v>
      </c>
      <c r="B14" s="115"/>
      <c r="C14" s="115"/>
      <c r="D14" s="115"/>
      <c r="E14" s="1">
        <v>1.0000000000000001E-5</v>
      </c>
      <c r="F14" s="1">
        <v>1.0000000000000001E-5</v>
      </c>
      <c r="H14" s="13">
        <v>12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24</v>
      </c>
    </row>
    <row r="15" spans="1:36">
      <c r="A15" s="1"/>
      <c r="B15" s="115"/>
      <c r="C15" s="115"/>
      <c r="D15" s="115"/>
      <c r="E15" s="6">
        <f>SUM(E3:E14)</f>
        <v>24.301020000000001</v>
      </c>
      <c r="F15" s="1">
        <v>1.0000000000000001E-5</v>
      </c>
      <c r="H15" s="13">
        <v>4</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24</v>
      </c>
    </row>
    <row r="16" spans="1:36">
      <c r="A16" s="1"/>
      <c r="F16" s="1">
        <v>1.0000000000000001E-5</v>
      </c>
      <c r="H16" s="13">
        <v>3</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24</v>
      </c>
    </row>
    <row r="17" spans="1:44">
      <c r="A17" s="7"/>
      <c r="F17" s="1">
        <v>1.0000000000000001E-5</v>
      </c>
      <c r="H17" s="13">
        <v>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24</v>
      </c>
    </row>
    <row r="18" spans="1:44">
      <c r="A18" s="7"/>
      <c r="F18" s="1">
        <v>1.0000000000000001E-5</v>
      </c>
      <c r="H18" s="13">
        <v>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24</v>
      </c>
    </row>
    <row r="19" spans="1:44">
      <c r="A19" s="7"/>
      <c r="F19" s="1">
        <v>1.0000000000000001E-5</v>
      </c>
      <c r="H19" s="13">
        <v>5</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7"/>
      <c r="F20" s="1">
        <v>1.0000000000000001E-5</v>
      </c>
      <c r="H20" s="13">
        <v>6</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7"/>
      <c r="F21" s="1">
        <v>1.0000000000000001E-5</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9"/>
      <c r="F22" s="1">
        <v>1.0000000000000001E-5</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9"/>
      <c r="F23" s="1">
        <v>1.0000000000000001E-5</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9"/>
      <c r="F24" s="1">
        <v>1.0000000000000001E-5</v>
      </c>
      <c r="H24" s="13">
        <v>12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9"/>
      <c r="F25" s="1">
        <v>1.0000000000000001E-5</v>
      </c>
      <c r="H25" s="13">
        <v>12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9"/>
      <c r="F26" s="1">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24.301149999999996</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7.383</v>
      </c>
      <c r="C30" s="115">
        <f>_xlfn.AGGREGATE(14,6,A3:A26+A4:A26,1)</f>
        <v>11.045999999999999</v>
      </c>
      <c r="D30" s="115">
        <f>_xlfn.AGGREGATE(14,6,A3:A26+A4:A26+A5:A26,1)</f>
        <v>14.073</v>
      </c>
      <c r="E30" s="115">
        <f>_xlfn.AGGREGATE(14,6,A3:A26+A4:A26+A5:A26+A6:A26,1)</f>
        <v>16.917999999999999</v>
      </c>
      <c r="F30" s="115">
        <f>_xlfn.AGGREGATE(14,6,A3:A26+A4:A26+A5:A26+A6:A26+A7:A26,1)</f>
        <v>19.658000000000001</v>
      </c>
      <c r="G30" s="115">
        <f>_xlfn.AGGREGATE(14,6,A3:A26+A4:A26+A5:A26+A6:A26+A7:A26+A8:A26,1)</f>
        <v>21.281000000000002</v>
      </c>
      <c r="H30" s="6">
        <f>E15</f>
        <v>24.301020000000001</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4</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4</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4</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4</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4</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4</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4</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v>
      </c>
      <c r="M35" s="13" t="e">
        <f t="shared" si="16"/>
        <v>#DIV/0!</v>
      </c>
      <c r="N35" s="13" t="e">
        <f t="shared" si="17"/>
        <v>#DIV/0!</v>
      </c>
      <c r="O35" s="14"/>
      <c r="P35" s="13" t="e">
        <f t="shared" si="18"/>
        <v>#DIV/0!</v>
      </c>
      <c r="Q35" s="13">
        <f t="shared" si="19"/>
        <v>1</v>
      </c>
      <c r="R35" s="14" t="e">
        <f t="shared" si="20"/>
        <v>#DIV/0!</v>
      </c>
      <c r="S35" s="13" t="e">
        <f t="shared" si="21"/>
        <v>#DIV/0!</v>
      </c>
      <c r="T35" s="13"/>
      <c r="U35" s="13" t="e">
        <f t="shared" si="22"/>
        <v>#DIV/0!</v>
      </c>
      <c r="V35" s="13">
        <f t="shared" si="23"/>
        <v>1</v>
      </c>
      <c r="W35" s="14" t="e">
        <f t="shared" si="24"/>
        <v>#DIV/0!</v>
      </c>
      <c r="X35" s="13" t="e">
        <f t="shared" si="25"/>
        <v>#DIV/0!</v>
      </c>
      <c r="Y35" s="13"/>
      <c r="Z35" s="13" t="e">
        <f t="shared" si="26"/>
        <v>#DIV/0!</v>
      </c>
      <c r="AA35" s="13">
        <f t="shared" si="27"/>
        <v>1</v>
      </c>
      <c r="AB35" s="14" t="e">
        <f t="shared" si="28"/>
        <v>#DIV/0!</v>
      </c>
      <c r="AC35" s="13" t="e">
        <f t="shared" si="29"/>
        <v>#DIV/0!</v>
      </c>
      <c r="AD35" s="13"/>
      <c r="AE35" s="13" t="e">
        <f t="shared" si="30"/>
        <v>#DIV/0!</v>
      </c>
      <c r="AF35" s="13">
        <f t="shared" si="31"/>
        <v>1</v>
      </c>
      <c r="AG35" s="14" t="e">
        <f t="shared" si="32"/>
        <v>#DIV/0!</v>
      </c>
      <c r="AH35" s="13" t="e">
        <f t="shared" si="33"/>
        <v>#DIV/0!</v>
      </c>
      <c r="AI35" s="13"/>
      <c r="AJ35" s="13" t="e">
        <f t="shared" si="34"/>
        <v>#DIV/0!</v>
      </c>
      <c r="AK35" s="13">
        <f t="shared" si="35"/>
        <v>1</v>
      </c>
      <c r="AL35" s="14" t="e">
        <f t="shared" si="36"/>
        <v>#DIV/0!</v>
      </c>
      <c r="AM35" s="13" t="e">
        <f t="shared" si="37"/>
        <v>#DIV/0!</v>
      </c>
      <c r="AN35" s="13"/>
      <c r="AO35" s="13" t="e">
        <f t="shared" si="38"/>
        <v>#DIV/0!</v>
      </c>
      <c r="AP35" s="13">
        <f t="shared" si="39"/>
        <v>1</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7.383</v>
      </c>
      <c r="C54" s="115">
        <f>_xlfn.AGGREGATE(14,6,A3:A26+A4:A26,1)</f>
        <v>11.045999999999999</v>
      </c>
      <c r="D54" s="115">
        <f>_xlfn.AGGREGATE(14,6,A3:A26+A4:A26+A5:A26,1)</f>
        <v>14.073</v>
      </c>
      <c r="E54" s="115">
        <f>_xlfn.AGGREGATE(14,6,A3:A26+A4:A26+A5:A26+A6:A26,1)</f>
        <v>16.917999999999999</v>
      </c>
      <c r="F54" s="115">
        <f>_xlfn.AGGREGATE(14,6,A3:A26+A4:A26+A5:A26+A6:A26+A7:A26,1)</f>
        <v>19.658000000000001</v>
      </c>
      <c r="G54" s="115">
        <f>_xlfn.AGGREGATE(14,6,A3:A26+A4:A26+A5:A26+A6:A26+A7:A26+A8:A26,1)</f>
        <v>21.281000000000002</v>
      </c>
      <c r="H54" s="6"/>
      <c r="J54" s="22" t="e">
        <f>MIN(B55:G55)/G55</f>
        <v>#DIV/0!</v>
      </c>
      <c r="K54" s="13" t="e">
        <f>$J$54*$D5*($G$2/$D$11)</f>
        <v>#DIV/0!</v>
      </c>
      <c r="L54" s="13">
        <f>$AH1</f>
        <v>4</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4</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4</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4</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4</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3</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3</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3</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3</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3</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7.383</v>
      </c>
      <c r="C71" s="115">
        <f>C54</f>
        <v>11.045999999999999</v>
      </c>
      <c r="D71" s="115">
        <f>D54</f>
        <v>14.073</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7.383</v>
      </c>
      <c r="C82" s="115">
        <f>_xlfn.AGGREGATE(14,6,A3:A26+A4:A26,1)</f>
        <v>11.045999999999999</v>
      </c>
      <c r="D82" s="115">
        <f>_xlfn.AGGREGATE(14,6,A3:A26+A4:A26+A5:A26,1)</f>
        <v>14.073</v>
      </c>
      <c r="E82" s="115">
        <f>_xlfn.AGGREGATE(14,6,A3:A26+A4:A26+A5:A26+A6:A26,1)</f>
        <v>16.917999999999999</v>
      </c>
      <c r="F82" s="115">
        <f>_xlfn.AGGREGATE(14,6,A3:A26+A4:A26+A5:A26+A6:A26+A7:A26,1)</f>
        <v>19.658000000000001</v>
      </c>
      <c r="G82" s="115">
        <f>_xlfn.AGGREGATE(14,6,A3:A26+A4:A26+A5:A26+A6:A26+A7:A26+A8:A26,1)</f>
        <v>21.281000000000002</v>
      </c>
      <c r="H82" s="6">
        <f>E15</f>
        <v>24.301020000000001</v>
      </c>
      <c r="I82" s="6">
        <f>F27</f>
        <v>24.301149999999996</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3</v>
      </c>
      <c r="M86" s="13" t="e">
        <f t="shared" si="91"/>
        <v>#DIV/0!</v>
      </c>
      <c r="N86" s="13" t="e">
        <f t="shared" si="92"/>
        <v>#DIV/0!</v>
      </c>
      <c r="O86" s="14"/>
      <c r="P86" s="13" t="e">
        <f t="shared" si="93"/>
        <v>#DIV/0!</v>
      </c>
      <c r="Q86" s="13">
        <f t="shared" si="94"/>
        <v>3</v>
      </c>
      <c r="R86" s="13" t="e">
        <f t="shared" si="95"/>
        <v>#DIV/0!</v>
      </c>
      <c r="S86" s="13" t="e">
        <f t="shared" si="96"/>
        <v>#DIV/0!</v>
      </c>
      <c r="T86" s="13"/>
      <c r="U86" s="13" t="e">
        <f t="shared" si="97"/>
        <v>#DIV/0!</v>
      </c>
      <c r="V86" s="13">
        <f t="shared" si="98"/>
        <v>3</v>
      </c>
      <c r="W86" s="13" t="e">
        <f t="shared" si="99"/>
        <v>#DIV/0!</v>
      </c>
      <c r="X86" s="13" t="e">
        <f t="shared" si="100"/>
        <v>#DIV/0!</v>
      </c>
      <c r="Y86" s="13"/>
      <c r="Z86" s="13" t="e">
        <f t="shared" si="101"/>
        <v>#DIV/0!</v>
      </c>
      <c r="AA86" s="13">
        <f t="shared" si="102"/>
        <v>3</v>
      </c>
      <c r="AB86" s="13" t="e">
        <f t="shared" si="103"/>
        <v>#DIV/0!</v>
      </c>
      <c r="AC86" s="13" t="e">
        <f t="shared" si="104"/>
        <v>#DIV/0!</v>
      </c>
      <c r="AD86" s="13"/>
      <c r="AE86" s="13" t="e">
        <f t="shared" si="105"/>
        <v>#DIV/0!</v>
      </c>
      <c r="AF86" s="13">
        <f t="shared" si="106"/>
        <v>3</v>
      </c>
      <c r="AG86" s="13" t="e">
        <f t="shared" si="107"/>
        <v>#DIV/0!</v>
      </c>
      <c r="AH86" s="13" t="e">
        <f t="shared" si="108"/>
        <v>#DIV/0!</v>
      </c>
      <c r="AI86" s="13"/>
      <c r="AJ86" s="13" t="e">
        <f t="shared" si="109"/>
        <v>#DIV/0!</v>
      </c>
      <c r="AK86" s="13">
        <f t="shared" si="110"/>
        <v>3</v>
      </c>
      <c r="AL86" s="13" t="e">
        <f t="shared" si="111"/>
        <v>#DIV/0!</v>
      </c>
      <c r="AM86" s="13" t="e">
        <f t="shared" si="112"/>
        <v>#DIV/0!</v>
      </c>
      <c r="AN86" s="13"/>
      <c r="AO86" s="13" t="e">
        <f t="shared" si="113"/>
        <v>#DIV/0!</v>
      </c>
      <c r="AP86" s="13">
        <f t="shared" si="114"/>
        <v>3</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1</v>
      </c>
      <c r="M87" s="13" t="e">
        <f t="shared" si="91"/>
        <v>#DIV/0!</v>
      </c>
      <c r="N87" s="13" t="e">
        <f t="shared" si="92"/>
        <v>#DIV/0!</v>
      </c>
      <c r="O87" s="14"/>
      <c r="P87" s="13" t="e">
        <f t="shared" si="93"/>
        <v>#DIV/0!</v>
      </c>
      <c r="Q87" s="13">
        <f t="shared" si="94"/>
        <v>1</v>
      </c>
      <c r="R87" s="13" t="e">
        <f t="shared" si="95"/>
        <v>#DIV/0!</v>
      </c>
      <c r="S87" s="13" t="e">
        <f t="shared" si="96"/>
        <v>#DIV/0!</v>
      </c>
      <c r="T87" s="13"/>
      <c r="U87" s="13" t="e">
        <f t="shared" si="97"/>
        <v>#DIV/0!</v>
      </c>
      <c r="V87" s="13">
        <f t="shared" si="98"/>
        <v>1</v>
      </c>
      <c r="W87" s="13" t="e">
        <f t="shared" si="99"/>
        <v>#DIV/0!</v>
      </c>
      <c r="X87" s="13" t="e">
        <f t="shared" si="100"/>
        <v>#DIV/0!</v>
      </c>
      <c r="Y87" s="13"/>
      <c r="Z87" s="13" t="e">
        <f t="shared" si="101"/>
        <v>#DIV/0!</v>
      </c>
      <c r="AA87" s="13">
        <f t="shared" si="102"/>
        <v>1</v>
      </c>
      <c r="AB87" s="13" t="e">
        <f t="shared" si="103"/>
        <v>#DIV/0!</v>
      </c>
      <c r="AC87" s="13" t="e">
        <f t="shared" si="104"/>
        <v>#DIV/0!</v>
      </c>
      <c r="AD87" s="13"/>
      <c r="AE87" s="13" t="e">
        <f t="shared" si="105"/>
        <v>#DIV/0!</v>
      </c>
      <c r="AF87" s="13">
        <f t="shared" si="106"/>
        <v>1</v>
      </c>
      <c r="AG87" s="13" t="e">
        <f t="shared" si="107"/>
        <v>#DIV/0!</v>
      </c>
      <c r="AH87" s="13" t="e">
        <f t="shared" si="108"/>
        <v>#DIV/0!</v>
      </c>
      <c r="AI87" s="13"/>
      <c r="AJ87" s="13" t="e">
        <f t="shared" si="109"/>
        <v>#DIV/0!</v>
      </c>
      <c r="AK87" s="13">
        <f t="shared" si="110"/>
        <v>1</v>
      </c>
      <c r="AL87" s="13" t="e">
        <f t="shared" si="111"/>
        <v>#DIV/0!</v>
      </c>
      <c r="AM87" s="13" t="e">
        <f t="shared" si="112"/>
        <v>#DIV/0!</v>
      </c>
      <c r="AN87" s="13"/>
      <c r="AO87" s="13" t="e">
        <f t="shared" si="113"/>
        <v>#DIV/0!</v>
      </c>
      <c r="AP87" s="13">
        <f t="shared" si="114"/>
        <v>1</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v>
      </c>
      <c r="M88" s="13" t="e">
        <f t="shared" si="91"/>
        <v>#DIV/0!</v>
      </c>
      <c r="N88" s="13" t="e">
        <f t="shared" si="92"/>
        <v>#DIV/0!</v>
      </c>
      <c r="O88" s="14"/>
      <c r="P88" s="13" t="e">
        <f t="shared" si="93"/>
        <v>#DIV/0!</v>
      </c>
      <c r="Q88" s="13">
        <f t="shared" si="94"/>
        <v>2</v>
      </c>
      <c r="R88" s="13" t="e">
        <f t="shared" si="95"/>
        <v>#DIV/0!</v>
      </c>
      <c r="S88" s="13" t="e">
        <f t="shared" si="96"/>
        <v>#DIV/0!</v>
      </c>
      <c r="T88" s="13"/>
      <c r="U88" s="13" t="e">
        <f t="shared" si="97"/>
        <v>#DIV/0!</v>
      </c>
      <c r="V88" s="13">
        <f t="shared" si="98"/>
        <v>2</v>
      </c>
      <c r="W88" s="13" t="e">
        <f t="shared" si="99"/>
        <v>#DIV/0!</v>
      </c>
      <c r="X88" s="13" t="e">
        <f t="shared" si="100"/>
        <v>#DIV/0!</v>
      </c>
      <c r="Y88" s="13"/>
      <c r="Z88" s="13" t="e">
        <f t="shared" si="101"/>
        <v>#DIV/0!</v>
      </c>
      <c r="AA88" s="13">
        <f t="shared" si="102"/>
        <v>2</v>
      </c>
      <c r="AB88" s="13" t="e">
        <f t="shared" si="103"/>
        <v>#DIV/0!</v>
      </c>
      <c r="AC88" s="13" t="e">
        <f t="shared" si="104"/>
        <v>#DIV/0!</v>
      </c>
      <c r="AD88" s="13"/>
      <c r="AE88" s="13" t="e">
        <f t="shared" si="105"/>
        <v>#DIV/0!</v>
      </c>
      <c r="AF88" s="13">
        <f t="shared" si="106"/>
        <v>2</v>
      </c>
      <c r="AG88" s="13" t="e">
        <f t="shared" si="107"/>
        <v>#DIV/0!</v>
      </c>
      <c r="AH88" s="13" t="e">
        <f t="shared" si="108"/>
        <v>#DIV/0!</v>
      </c>
      <c r="AI88" s="13"/>
      <c r="AJ88" s="13" t="e">
        <f t="shared" si="109"/>
        <v>#DIV/0!</v>
      </c>
      <c r="AK88" s="13">
        <f t="shared" si="110"/>
        <v>2</v>
      </c>
      <c r="AL88" s="13" t="e">
        <f t="shared" si="111"/>
        <v>#DIV/0!</v>
      </c>
      <c r="AM88" s="13" t="e">
        <f t="shared" si="112"/>
        <v>#DIV/0!</v>
      </c>
      <c r="AN88" s="13"/>
      <c r="AO88" s="13" t="e">
        <f t="shared" si="113"/>
        <v>#DIV/0!</v>
      </c>
      <c r="AP88" s="13">
        <f t="shared" si="114"/>
        <v>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5</v>
      </c>
      <c r="M89" s="13" t="e">
        <f t="shared" si="91"/>
        <v>#DIV/0!</v>
      </c>
      <c r="N89" s="13" t="e">
        <f t="shared" si="92"/>
        <v>#DIV/0!</v>
      </c>
      <c r="O89" s="14"/>
      <c r="P89" s="13" t="e">
        <f t="shared" si="93"/>
        <v>#DIV/0!</v>
      </c>
      <c r="Q89" s="13">
        <f t="shared" si="94"/>
        <v>5</v>
      </c>
      <c r="R89" s="13" t="e">
        <f t="shared" si="95"/>
        <v>#DIV/0!</v>
      </c>
      <c r="S89" s="13" t="e">
        <f t="shared" si="96"/>
        <v>#DIV/0!</v>
      </c>
      <c r="T89" s="13"/>
      <c r="U89" s="13" t="e">
        <f t="shared" si="97"/>
        <v>#DIV/0!</v>
      </c>
      <c r="V89" s="13">
        <f t="shared" si="98"/>
        <v>5</v>
      </c>
      <c r="W89" s="13" t="e">
        <f t="shared" si="99"/>
        <v>#DIV/0!</v>
      </c>
      <c r="X89" s="13" t="e">
        <f t="shared" si="100"/>
        <v>#DIV/0!</v>
      </c>
      <c r="Y89" s="13"/>
      <c r="Z89" s="13" t="e">
        <f t="shared" si="101"/>
        <v>#DIV/0!</v>
      </c>
      <c r="AA89" s="13">
        <f t="shared" si="102"/>
        <v>5</v>
      </c>
      <c r="AB89" s="13" t="e">
        <f t="shared" si="103"/>
        <v>#DIV/0!</v>
      </c>
      <c r="AC89" s="13" t="e">
        <f t="shared" si="104"/>
        <v>#DIV/0!</v>
      </c>
      <c r="AD89" s="13"/>
      <c r="AE89" s="13" t="e">
        <f t="shared" si="105"/>
        <v>#DIV/0!</v>
      </c>
      <c r="AF89" s="13">
        <f t="shared" si="106"/>
        <v>5</v>
      </c>
      <c r="AG89" s="13" t="e">
        <f t="shared" si="107"/>
        <v>#DIV/0!</v>
      </c>
      <c r="AH89" s="13" t="e">
        <f t="shared" si="108"/>
        <v>#DIV/0!</v>
      </c>
      <c r="AI89" s="13"/>
      <c r="AJ89" s="13" t="e">
        <f t="shared" si="109"/>
        <v>#DIV/0!</v>
      </c>
      <c r="AK89" s="13">
        <f t="shared" si="110"/>
        <v>5</v>
      </c>
      <c r="AL89" s="13" t="e">
        <f t="shared" si="111"/>
        <v>#DIV/0!</v>
      </c>
      <c r="AM89" s="13" t="e">
        <f t="shared" si="112"/>
        <v>#DIV/0!</v>
      </c>
      <c r="AN89" s="13"/>
      <c r="AO89" s="13" t="e">
        <f t="shared" si="113"/>
        <v>#DIV/0!</v>
      </c>
      <c r="AP89" s="13">
        <f t="shared" si="114"/>
        <v>5</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9079-5707-406A-A122-C3B40A80272C}">
  <sheetPr codeName="Sheet21">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3</v>
      </c>
      <c r="AI1">
        <v>3</v>
      </c>
      <c r="AJ1">
        <v>3</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1</v>
      </c>
      <c r="AI2">
        <v>1</v>
      </c>
      <c r="AJ2">
        <v>1</v>
      </c>
    </row>
    <row r="3" spans="1:36">
      <c r="A3" s="2">
        <v>0</v>
      </c>
      <c r="E3" s="2">
        <v>0.47899999999999998</v>
      </c>
      <c r="F3" s="2">
        <v>0.47899999999999998</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2</v>
      </c>
      <c r="AI3">
        <v>2</v>
      </c>
      <c r="AJ3">
        <v>2</v>
      </c>
    </row>
    <row r="4" spans="1:36">
      <c r="A4" s="2">
        <v>0</v>
      </c>
      <c r="E4" s="2">
        <v>9.5540000000000003</v>
      </c>
      <c r="F4" s="2">
        <v>9.5540000000000003</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6</v>
      </c>
      <c r="AI4">
        <v>12</v>
      </c>
      <c r="AJ4">
        <v>12</v>
      </c>
    </row>
    <row r="5" spans="1:36">
      <c r="A5" s="2">
        <v>0.47899999999999998</v>
      </c>
      <c r="D5" s="2">
        <v>0.47899999999999998</v>
      </c>
      <c r="E5" s="2">
        <v>4.9969999999999999</v>
      </c>
      <c r="F5" s="2">
        <v>4.9969999999999999</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6</v>
      </c>
      <c r="AI5">
        <v>12</v>
      </c>
      <c r="AJ5">
        <v>12</v>
      </c>
    </row>
    <row r="6" spans="1:36">
      <c r="A6" s="2">
        <v>9.5540000000000003</v>
      </c>
      <c r="D6" s="2">
        <v>9.5540000000000003</v>
      </c>
      <c r="E6" s="2">
        <v>1.0000000000000001E-5</v>
      </c>
      <c r="F6" s="2">
        <v>1.0000000000000001E-5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12</v>
      </c>
      <c r="AJ6">
        <v>12</v>
      </c>
    </row>
    <row r="7" spans="1:36">
      <c r="A7" s="2">
        <v>4.9969999999999999</v>
      </c>
      <c r="B7" s="2">
        <v>9.5540000000000003</v>
      </c>
      <c r="C7" s="2">
        <v>0.47899999999999998</v>
      </c>
      <c r="D7" s="2">
        <v>4.9969999999999999</v>
      </c>
      <c r="E7" s="2">
        <v>1.0000000000000001E-5</v>
      </c>
      <c r="F7" s="2">
        <v>1.0000000000000001E-5</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12</v>
      </c>
      <c r="AJ7">
        <v>12</v>
      </c>
    </row>
    <row r="8" spans="1:36">
      <c r="A8" s="2">
        <v>0</v>
      </c>
      <c r="B8" s="2">
        <v>4.9969999999999999</v>
      </c>
      <c r="C8" s="2">
        <v>9.5540000000000003</v>
      </c>
      <c r="D8" s="2">
        <v>1.0000000000000001E-5</v>
      </c>
      <c r="E8" s="2">
        <v>1.0000000000000001E-5</v>
      </c>
      <c r="F8" s="2">
        <v>1.0000000000000001E-5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12</v>
      </c>
    </row>
    <row r="9" spans="1:36">
      <c r="A9" s="2">
        <v>0</v>
      </c>
      <c r="B9" s="6">
        <f>SUM(B7:B8)</f>
        <v>14.551</v>
      </c>
      <c r="C9" s="2">
        <v>4.9969999999999999</v>
      </c>
      <c r="D9" s="2">
        <v>1.0000000000000001E-5</v>
      </c>
      <c r="E9" s="2">
        <v>1.0000000000000001E-5</v>
      </c>
      <c r="F9" s="2">
        <v>1.0000000000000001E-5</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12</v>
      </c>
    </row>
    <row r="10" spans="1:36">
      <c r="A10" s="2">
        <v>0</v>
      </c>
      <c r="B10" s="115"/>
      <c r="C10" s="6">
        <f>SUM(C7:C9)</f>
        <v>15.03</v>
      </c>
      <c r="D10" s="2">
        <v>1.0000000000000001E-5</v>
      </c>
      <c r="E10" s="2">
        <v>1.0000000000000001E-5</v>
      </c>
      <c r="F10" s="2">
        <v>1.0000000000000001E-5</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12</v>
      </c>
    </row>
    <row r="11" spans="1:36">
      <c r="A11" s="2">
        <v>0</v>
      </c>
      <c r="B11" s="115"/>
      <c r="C11" s="115"/>
      <c r="D11" s="6">
        <f>SUM(D5:D10)</f>
        <v>15.030029999999998</v>
      </c>
      <c r="E11" s="2">
        <v>1.0000000000000001E-5</v>
      </c>
      <c r="F11" s="2">
        <v>1.0000000000000001E-5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12</v>
      </c>
    </row>
    <row r="12" spans="1:36">
      <c r="A12" s="2">
        <v>0</v>
      </c>
      <c r="B12" s="115"/>
      <c r="C12" s="115"/>
      <c r="D12" s="115"/>
      <c r="E12" s="2">
        <v>1.0000000000000001E-5</v>
      </c>
      <c r="F12" s="2">
        <v>1.0000000000000001E-5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2">
        <v>0</v>
      </c>
      <c r="B13" s="115"/>
      <c r="C13" s="115"/>
      <c r="D13" s="115"/>
      <c r="E13" s="2">
        <v>1.0000000000000001E-5</v>
      </c>
      <c r="F13" s="2">
        <v>1.0000000000000001E-5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24</v>
      </c>
    </row>
    <row r="14" spans="1:36">
      <c r="A14" s="2">
        <v>0</v>
      </c>
      <c r="B14" s="115"/>
      <c r="C14" s="115"/>
      <c r="D14" s="115"/>
      <c r="E14" s="2">
        <v>1.0000000000000001E-5</v>
      </c>
      <c r="F14" s="2">
        <v>1.0000000000000001E-5</v>
      </c>
      <c r="H14" s="13">
        <v>3</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24</v>
      </c>
    </row>
    <row r="15" spans="1:36">
      <c r="A15" s="2">
        <v>0</v>
      </c>
      <c r="B15" s="115"/>
      <c r="C15" s="115"/>
      <c r="D15" s="115"/>
      <c r="E15" s="6">
        <f>SUM(E3:E14)</f>
        <v>15.030089999999996</v>
      </c>
      <c r="F15" s="2">
        <v>1.0000000000000001E-5</v>
      </c>
      <c r="H15" s="13">
        <v>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24</v>
      </c>
    </row>
    <row r="16" spans="1:36">
      <c r="A16" s="2">
        <v>0</v>
      </c>
      <c r="F16" s="2">
        <v>1.0000000000000001E-5</v>
      </c>
      <c r="H16" s="13">
        <v>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24</v>
      </c>
    </row>
    <row r="17" spans="1:44">
      <c r="A17" s="2">
        <v>0</v>
      </c>
      <c r="F17" s="2">
        <v>1.0000000000000001E-5</v>
      </c>
      <c r="H17" s="13">
        <v>12</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24</v>
      </c>
    </row>
    <row r="18" spans="1:44">
      <c r="A18" s="2">
        <v>0</v>
      </c>
      <c r="F18" s="2">
        <v>1.0000000000000001E-5</v>
      </c>
      <c r="H18" s="13">
        <v>12</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24</v>
      </c>
    </row>
    <row r="19" spans="1:44">
      <c r="A19" s="2">
        <v>0</v>
      </c>
      <c r="F19" s="2">
        <v>1.0000000000000001E-5</v>
      </c>
      <c r="H19" s="13">
        <v>12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2">
        <v>0</v>
      </c>
      <c r="F20" s="2">
        <v>1.0000000000000001E-5</v>
      </c>
      <c r="H20" s="13">
        <v>12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2">
        <v>0</v>
      </c>
      <c r="F21" s="2">
        <v>1.0000000000000001E-5</v>
      </c>
      <c r="H21" s="13">
        <v>12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v>0</v>
      </c>
      <c r="F22" s="2">
        <v>1.0000000000000001E-5</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v>0</v>
      </c>
      <c r="F23" s="2">
        <v>1.0000000000000001E-5</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v>
      </c>
      <c r="F24" s="2">
        <v>1.0000000000000001E-5</v>
      </c>
      <c r="H24" s="13">
        <v>12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2">
        <v>0</v>
      </c>
      <c r="F25" s="2">
        <v>1.0000000000000001E-5</v>
      </c>
      <c r="H25" s="13">
        <v>12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v>
      </c>
      <c r="F26" s="2">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15.030219999999991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9.5540000000000003</v>
      </c>
      <c r="C30" s="115">
        <f>_xlfn.AGGREGATE(14,6,A3:A26+A4:A26,1)</f>
        <v>14.551</v>
      </c>
      <c r="D30" s="115">
        <f>_xlfn.AGGREGATE(14,6,A3:A26+A4:A26+A5:A26,1)</f>
        <v>15.03</v>
      </c>
      <c r="E30" s="115">
        <f>_xlfn.AGGREGATE(14,6,A3:A26+A4:A26+A5:A26+A6:A26,1)</f>
        <v>15.03</v>
      </c>
      <c r="F30" s="115">
        <f>_xlfn.AGGREGATE(14,6,A3:A26+A4:A26+A5:A26+A6:A26+A7:A26,1)</f>
        <v>15.03</v>
      </c>
      <c r="G30" s="115">
        <f>_xlfn.AGGREGATE(14,6,A3:A26+A4:A26+A5:A26+A6:A26+A7:A26+A8:A26,1)</f>
        <v>15.03</v>
      </c>
      <c r="H30" s="6">
        <f>E15</f>
        <v>15.030089999999996</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3</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3</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3</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3</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3</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3</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3</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2</v>
      </c>
      <c r="M34" s="13" t="e">
        <f t="shared" si="16"/>
        <v>#DIV/0!</v>
      </c>
      <c r="N34" s="13" t="e">
        <f t="shared" si="17"/>
        <v>#DIV/0!</v>
      </c>
      <c r="O34" s="14"/>
      <c r="P34" s="13" t="e">
        <f t="shared" si="18"/>
        <v>#DIV/0!</v>
      </c>
      <c r="Q34" s="13">
        <f t="shared" si="19"/>
        <v>2</v>
      </c>
      <c r="R34" s="14" t="e">
        <f t="shared" si="20"/>
        <v>#DIV/0!</v>
      </c>
      <c r="S34" s="13" t="e">
        <f t="shared" si="21"/>
        <v>#DIV/0!</v>
      </c>
      <c r="T34" s="13"/>
      <c r="U34" s="13" t="e">
        <f t="shared" si="22"/>
        <v>#DIV/0!</v>
      </c>
      <c r="V34" s="13">
        <f t="shared" si="23"/>
        <v>2</v>
      </c>
      <c r="W34" s="14" t="e">
        <f t="shared" si="24"/>
        <v>#DIV/0!</v>
      </c>
      <c r="X34" s="13" t="e">
        <f t="shared" si="25"/>
        <v>#DIV/0!</v>
      </c>
      <c r="Y34" s="13"/>
      <c r="Z34" s="13" t="e">
        <f t="shared" si="26"/>
        <v>#DIV/0!</v>
      </c>
      <c r="AA34" s="13">
        <f t="shared" si="27"/>
        <v>2</v>
      </c>
      <c r="AB34" s="14" t="e">
        <f t="shared" si="28"/>
        <v>#DIV/0!</v>
      </c>
      <c r="AC34" s="13" t="e">
        <f t="shared" si="29"/>
        <v>#DIV/0!</v>
      </c>
      <c r="AD34" s="13"/>
      <c r="AE34" s="13" t="e">
        <f t="shared" si="30"/>
        <v>#DIV/0!</v>
      </c>
      <c r="AF34" s="13">
        <f t="shared" si="31"/>
        <v>2</v>
      </c>
      <c r="AG34" s="14" t="e">
        <f t="shared" si="32"/>
        <v>#DIV/0!</v>
      </c>
      <c r="AH34" s="13" t="e">
        <f t="shared" si="33"/>
        <v>#DIV/0!</v>
      </c>
      <c r="AI34" s="13"/>
      <c r="AJ34" s="13" t="e">
        <f t="shared" si="34"/>
        <v>#DIV/0!</v>
      </c>
      <c r="AK34" s="13">
        <f t="shared" si="35"/>
        <v>2</v>
      </c>
      <c r="AL34" s="14" t="e">
        <f t="shared" si="36"/>
        <v>#DIV/0!</v>
      </c>
      <c r="AM34" s="13" t="e">
        <f t="shared" si="37"/>
        <v>#DIV/0!</v>
      </c>
      <c r="AN34" s="13"/>
      <c r="AO34" s="13" t="e">
        <f t="shared" si="38"/>
        <v>#DIV/0!</v>
      </c>
      <c r="AP34" s="13">
        <f t="shared" si="39"/>
        <v>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9.5540000000000003</v>
      </c>
      <c r="C54" s="115">
        <f>_xlfn.AGGREGATE(14,6,A3:A26+A4:A26,1)</f>
        <v>14.551</v>
      </c>
      <c r="D54" s="115">
        <f>_xlfn.AGGREGATE(14,6,A3:A26+A4:A26+A5:A26,1)</f>
        <v>15.03</v>
      </c>
      <c r="E54" s="115">
        <f>_xlfn.AGGREGATE(14,6,A3:A26+A4:A26+A5:A26+A6:A26,1)</f>
        <v>15.03</v>
      </c>
      <c r="F54" s="115">
        <f>_xlfn.AGGREGATE(14,6,A3:A26+A4:A26+A5:A26+A6:A26+A7:A26,1)</f>
        <v>15.03</v>
      </c>
      <c r="G54" s="115">
        <f>_xlfn.AGGREGATE(14,6,A3:A26+A4:A26+A5:A26+A6:A26+A7:A26+A8:A26,1)</f>
        <v>15.03</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2</v>
      </c>
      <c r="M56" s="13" t="e">
        <f t="shared" si="51"/>
        <v>#DIV/0!</v>
      </c>
      <c r="N56" s="13" t="e">
        <f t="shared" si="52"/>
        <v>#DIV/0!</v>
      </c>
      <c r="O56" s="13"/>
      <c r="P56" s="13" t="e">
        <f t="shared" si="53"/>
        <v>#DIV/0!</v>
      </c>
      <c r="Q56" s="13">
        <f t="shared" si="54"/>
        <v>2</v>
      </c>
      <c r="R56" s="13" t="e">
        <f t="shared" si="55"/>
        <v>#DIV/0!</v>
      </c>
      <c r="S56" s="13" t="e">
        <f t="shared" si="56"/>
        <v>#DIV/0!</v>
      </c>
      <c r="T56" s="13"/>
      <c r="U56" s="13" t="e">
        <f t="shared" si="57"/>
        <v>#DIV/0!</v>
      </c>
      <c r="V56" s="13">
        <f t="shared" si="58"/>
        <v>2</v>
      </c>
      <c r="W56" s="13" t="e">
        <f t="shared" si="59"/>
        <v>#DIV/0!</v>
      </c>
      <c r="X56" s="13" t="e">
        <f t="shared" si="60"/>
        <v>#DIV/0!</v>
      </c>
      <c r="Y56" s="13"/>
      <c r="Z56" s="13" t="e">
        <f t="shared" si="61"/>
        <v>#DIV/0!</v>
      </c>
      <c r="AA56" s="13">
        <f t="shared" si="62"/>
        <v>2</v>
      </c>
      <c r="AB56" s="13" t="e">
        <f t="shared" si="63"/>
        <v>#DIV/0!</v>
      </c>
      <c r="AC56" s="13" t="e">
        <f t="shared" si="64"/>
        <v>#DIV/0!</v>
      </c>
      <c r="AD56" s="13"/>
      <c r="AE56" s="13" t="e">
        <f t="shared" si="65"/>
        <v>#DIV/0!</v>
      </c>
      <c r="AF56" s="13">
        <f t="shared" si="66"/>
        <v>2</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6</v>
      </c>
      <c r="M57" s="13" t="e">
        <f t="shared" si="51"/>
        <v>#DIV/0!</v>
      </c>
      <c r="N57" s="13" t="e">
        <f t="shared" si="52"/>
        <v>#DIV/0!</v>
      </c>
      <c r="O57" s="115"/>
      <c r="P57" s="13" t="e">
        <f t="shared" si="53"/>
        <v>#DIV/0!</v>
      </c>
      <c r="Q57" s="13">
        <f t="shared" si="54"/>
        <v>6</v>
      </c>
      <c r="R57" s="13" t="e">
        <f t="shared" si="55"/>
        <v>#DIV/0!</v>
      </c>
      <c r="S57" s="13" t="e">
        <f t="shared" si="56"/>
        <v>#DIV/0!</v>
      </c>
      <c r="T57" s="115"/>
      <c r="U57" s="13" t="e">
        <f t="shared" si="57"/>
        <v>#DIV/0!</v>
      </c>
      <c r="V57" s="13">
        <f t="shared" si="58"/>
        <v>6</v>
      </c>
      <c r="W57" s="13" t="e">
        <f t="shared" si="59"/>
        <v>#DIV/0!</v>
      </c>
      <c r="X57" s="13" t="e">
        <f t="shared" si="60"/>
        <v>#DIV/0!</v>
      </c>
      <c r="Y57" s="115"/>
      <c r="Z57" s="13" t="e">
        <f t="shared" si="61"/>
        <v>#DIV/0!</v>
      </c>
      <c r="AA57" s="13">
        <f t="shared" si="62"/>
        <v>6</v>
      </c>
      <c r="AB57" s="13" t="e">
        <f t="shared" si="63"/>
        <v>#DIV/0!</v>
      </c>
      <c r="AC57" s="13" t="e">
        <f t="shared" si="64"/>
        <v>#DIV/0!</v>
      </c>
      <c r="AD57" s="115"/>
      <c r="AE57" s="13" t="e">
        <f t="shared" si="65"/>
        <v>#DIV/0!</v>
      </c>
      <c r="AF57" s="13">
        <f t="shared" si="66"/>
        <v>6</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6</v>
      </c>
      <c r="M58" s="13" t="e">
        <f t="shared" si="51"/>
        <v>#DIV/0!</v>
      </c>
      <c r="N58" s="13" t="e">
        <f t="shared" si="52"/>
        <v>#DIV/0!</v>
      </c>
      <c r="O58" s="115"/>
      <c r="P58" s="13" t="e">
        <f t="shared" si="53"/>
        <v>#DIV/0!</v>
      </c>
      <c r="Q58" s="13">
        <f t="shared" si="54"/>
        <v>6</v>
      </c>
      <c r="R58" s="13" t="e">
        <f t="shared" si="55"/>
        <v>#DIV/0!</v>
      </c>
      <c r="S58" s="13" t="e">
        <f t="shared" si="56"/>
        <v>#DIV/0!</v>
      </c>
      <c r="T58" s="115"/>
      <c r="U58" s="13" t="e">
        <f t="shared" si="57"/>
        <v>#DIV/0!</v>
      </c>
      <c r="V58" s="13">
        <f t="shared" si="58"/>
        <v>6</v>
      </c>
      <c r="W58" s="13" t="e">
        <f t="shared" si="59"/>
        <v>#DIV/0!</v>
      </c>
      <c r="X58" s="13" t="e">
        <f t="shared" si="60"/>
        <v>#DIV/0!</v>
      </c>
      <c r="Y58" s="115"/>
      <c r="Z58" s="13" t="e">
        <f t="shared" si="61"/>
        <v>#DIV/0!</v>
      </c>
      <c r="AA58" s="13">
        <f t="shared" si="62"/>
        <v>6</v>
      </c>
      <c r="AB58" s="13" t="e">
        <f t="shared" si="63"/>
        <v>#DIV/0!</v>
      </c>
      <c r="AC58" s="13" t="e">
        <f t="shared" si="64"/>
        <v>#DIV/0!</v>
      </c>
      <c r="AD58" s="115"/>
      <c r="AE58" s="13" t="e">
        <f t="shared" si="65"/>
        <v>#DIV/0!</v>
      </c>
      <c r="AF58" s="13">
        <f t="shared" si="66"/>
        <v>6</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9.5540000000000003</v>
      </c>
      <c r="C71" s="115">
        <f>C54</f>
        <v>14.551</v>
      </c>
      <c r="D71" s="115">
        <f>D54</f>
        <v>15.03</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9.5540000000000003</v>
      </c>
      <c r="C82" s="115">
        <f>_xlfn.AGGREGATE(14,6,A3:A26+A4:A26,1)</f>
        <v>14.551</v>
      </c>
      <c r="D82" s="115">
        <f>_xlfn.AGGREGATE(14,6,A3:A26+A4:A26+A5:A26,1)</f>
        <v>15.03</v>
      </c>
      <c r="E82" s="115">
        <f>_xlfn.AGGREGATE(14,6,A3:A26+A4:A26+A5:A26+A6:A26,1)</f>
        <v>15.03</v>
      </c>
      <c r="F82" s="115">
        <f>_xlfn.AGGREGATE(14,6,A3:A26+A4:A26+A5:A26+A6:A26+A7:A26,1)</f>
        <v>15.03</v>
      </c>
      <c r="G82" s="115">
        <f>_xlfn.AGGREGATE(14,6,A3:A26+A4:A26+A5:A26+A6:A26+A7:A26+A8:A26,1)</f>
        <v>15.03</v>
      </c>
      <c r="H82" s="6">
        <f>E15</f>
        <v>15.030089999999996</v>
      </c>
      <c r="I82" s="6">
        <f>F27</f>
        <v>15.030219999999991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3</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3</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3</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3</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3</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3</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3</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v>
      </c>
      <c r="M86" s="13" t="e">
        <f t="shared" si="91"/>
        <v>#DIV/0!</v>
      </c>
      <c r="N86" s="13" t="e">
        <f t="shared" si="92"/>
        <v>#DIV/0!</v>
      </c>
      <c r="O86" s="14"/>
      <c r="P86" s="13" t="e">
        <f t="shared" si="93"/>
        <v>#DIV/0!</v>
      </c>
      <c r="Q86" s="13">
        <f t="shared" si="94"/>
        <v>2</v>
      </c>
      <c r="R86" s="13" t="e">
        <f t="shared" si="95"/>
        <v>#DIV/0!</v>
      </c>
      <c r="S86" s="13" t="e">
        <f t="shared" si="96"/>
        <v>#DIV/0!</v>
      </c>
      <c r="T86" s="13"/>
      <c r="U86" s="13" t="e">
        <f t="shared" si="97"/>
        <v>#DIV/0!</v>
      </c>
      <c r="V86" s="13">
        <f t="shared" si="98"/>
        <v>2</v>
      </c>
      <c r="W86" s="13" t="e">
        <f t="shared" si="99"/>
        <v>#DIV/0!</v>
      </c>
      <c r="X86" s="13" t="e">
        <f t="shared" si="100"/>
        <v>#DIV/0!</v>
      </c>
      <c r="Y86" s="13"/>
      <c r="Z86" s="13" t="e">
        <f t="shared" si="101"/>
        <v>#DIV/0!</v>
      </c>
      <c r="AA86" s="13">
        <f t="shared" si="102"/>
        <v>2</v>
      </c>
      <c r="AB86" s="13" t="e">
        <f t="shared" si="103"/>
        <v>#DIV/0!</v>
      </c>
      <c r="AC86" s="13" t="e">
        <f t="shared" si="104"/>
        <v>#DIV/0!</v>
      </c>
      <c r="AD86" s="13"/>
      <c r="AE86" s="13" t="e">
        <f t="shared" si="105"/>
        <v>#DIV/0!</v>
      </c>
      <c r="AF86" s="13">
        <f t="shared" si="106"/>
        <v>2</v>
      </c>
      <c r="AG86" s="13" t="e">
        <f t="shared" si="107"/>
        <v>#DIV/0!</v>
      </c>
      <c r="AH86" s="13" t="e">
        <f t="shared" si="108"/>
        <v>#DIV/0!</v>
      </c>
      <c r="AI86" s="13"/>
      <c r="AJ86" s="13" t="e">
        <f t="shared" si="109"/>
        <v>#DIV/0!</v>
      </c>
      <c r="AK86" s="13">
        <f t="shared" si="110"/>
        <v>2</v>
      </c>
      <c r="AL86" s="13" t="e">
        <f t="shared" si="111"/>
        <v>#DIV/0!</v>
      </c>
      <c r="AM86" s="13" t="e">
        <f t="shared" si="112"/>
        <v>#DIV/0!</v>
      </c>
      <c r="AN86" s="13"/>
      <c r="AO86" s="13" t="e">
        <f t="shared" si="113"/>
        <v>#DIV/0!</v>
      </c>
      <c r="AP86" s="13">
        <f t="shared" si="114"/>
        <v>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12</v>
      </c>
      <c r="M91" s="13" t="e">
        <f t="shared" si="91"/>
        <v>#DIV/0!</v>
      </c>
      <c r="N91" s="13" t="e">
        <f t="shared" si="92"/>
        <v>#DIV/0!</v>
      </c>
      <c r="O91" s="14"/>
      <c r="P91" s="13" t="e">
        <f t="shared" si="93"/>
        <v>#DIV/0!</v>
      </c>
      <c r="Q91" s="13">
        <f t="shared" si="94"/>
        <v>12</v>
      </c>
      <c r="R91" s="13" t="e">
        <f t="shared" si="95"/>
        <v>#DIV/0!</v>
      </c>
      <c r="S91" s="13" t="e">
        <f t="shared" si="96"/>
        <v>#DIV/0!</v>
      </c>
      <c r="T91" s="13"/>
      <c r="U91" s="13" t="e">
        <f t="shared" si="97"/>
        <v>#DIV/0!</v>
      </c>
      <c r="V91" s="13">
        <f t="shared" si="98"/>
        <v>12</v>
      </c>
      <c r="W91" s="13" t="e">
        <f t="shared" si="99"/>
        <v>#DIV/0!</v>
      </c>
      <c r="X91" s="13" t="e">
        <f t="shared" si="100"/>
        <v>#DIV/0!</v>
      </c>
      <c r="Y91" s="13"/>
      <c r="Z91" s="13" t="e">
        <f t="shared" si="101"/>
        <v>#DIV/0!</v>
      </c>
      <c r="AA91" s="13">
        <f t="shared" si="102"/>
        <v>12</v>
      </c>
      <c r="AB91" s="13" t="e">
        <f t="shared" si="103"/>
        <v>#DIV/0!</v>
      </c>
      <c r="AC91" s="13" t="e">
        <f t="shared" si="104"/>
        <v>#DIV/0!</v>
      </c>
      <c r="AD91" s="13"/>
      <c r="AE91" s="13" t="e">
        <f t="shared" si="105"/>
        <v>#DIV/0!</v>
      </c>
      <c r="AF91" s="13">
        <f t="shared" si="106"/>
        <v>12</v>
      </c>
      <c r="AG91" s="13" t="e">
        <f t="shared" si="107"/>
        <v>#DIV/0!</v>
      </c>
      <c r="AH91" s="13" t="e">
        <f t="shared" si="108"/>
        <v>#DIV/0!</v>
      </c>
      <c r="AI91" s="13"/>
      <c r="AJ91" s="13" t="e">
        <f t="shared" si="109"/>
        <v>#DIV/0!</v>
      </c>
      <c r="AK91" s="13">
        <f t="shared" si="110"/>
        <v>12</v>
      </c>
      <c r="AL91" s="13" t="e">
        <f t="shared" si="111"/>
        <v>#DIV/0!</v>
      </c>
      <c r="AM91" s="13" t="e">
        <f t="shared" si="112"/>
        <v>#DIV/0!</v>
      </c>
      <c r="AN91" s="13"/>
      <c r="AO91" s="13" t="e">
        <f t="shared" si="113"/>
        <v>#DIV/0!</v>
      </c>
      <c r="AP91" s="13">
        <f t="shared" si="114"/>
        <v>12</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3868-02BC-4040-93B5-B5EF08FCF846}">
  <sheetPr codeName="Sheet22">
    <tabColor rgb="FF00B050"/>
  </sheetPr>
  <dimension ref="A1:AR109"/>
  <sheetViews>
    <sheetView zoomScale="60" zoomScaleNormal="60" workbookViewId="0">
      <selection activeCell="B30" sqref="B30:AT109"/>
    </sheetView>
  </sheetViews>
  <sheetFormatPr defaultColWidth="9.140625" defaultRowHeight="15"/>
  <cols>
    <col min="11" max="16" width="9.140625" style="3"/>
    <col min="17" max="18" width="9.140625" style="48"/>
    <col min="19" max="20" width="9.140625" style="3"/>
    <col min="21" max="22" width="9.140625" style="48"/>
    <col min="23" max="24" width="9.140625" style="3"/>
    <col min="25" max="26" width="9.140625" style="48"/>
    <col min="27" max="28" width="9.140625" style="3"/>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6</v>
      </c>
      <c r="AI1">
        <v>12</v>
      </c>
      <c r="AJ1">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62" t="s">
        <v>7</v>
      </c>
      <c r="T2" s="62" t="s">
        <v>8</v>
      </c>
      <c r="U2" s="115"/>
      <c r="V2" s="115" t="s">
        <v>8</v>
      </c>
      <c r="W2" s="62" t="s">
        <v>7</v>
      </c>
      <c r="X2" s="62" t="s">
        <v>8</v>
      </c>
      <c r="Y2" s="115"/>
      <c r="Z2" s="115" t="s">
        <v>8</v>
      </c>
      <c r="AA2" s="62" t="s">
        <v>7</v>
      </c>
      <c r="AB2" s="62" t="s">
        <v>8</v>
      </c>
      <c r="AD2" s="115" t="s">
        <v>8</v>
      </c>
      <c r="AG2">
        <v>2</v>
      </c>
      <c r="AH2">
        <v>3</v>
      </c>
      <c r="AI2">
        <v>12</v>
      </c>
      <c r="AJ2">
        <v>12</v>
      </c>
    </row>
    <row r="3" spans="1:36">
      <c r="A3" s="1">
        <v>0.2</v>
      </c>
      <c r="B3" s="25"/>
      <c r="C3" s="25"/>
      <c r="D3" s="25"/>
      <c r="E3" s="1">
        <v>0.2</v>
      </c>
      <c r="F3" s="1">
        <v>0.2</v>
      </c>
      <c r="K3" s="115">
        <v>0</v>
      </c>
      <c r="L3" s="115">
        <v>0</v>
      </c>
      <c r="M3" s="115">
        <v>0</v>
      </c>
      <c r="N3" s="115">
        <v>0</v>
      </c>
      <c r="O3" s="115">
        <v>0</v>
      </c>
      <c r="P3" s="115">
        <v>0</v>
      </c>
      <c r="Q3" s="99">
        <f>MAX(P3:P27)</f>
        <v>0</v>
      </c>
      <c r="R3" s="115" t="e">
        <f>P3*$Q$9</f>
        <v>#DIV/0!</v>
      </c>
      <c r="S3" s="62">
        <v>0</v>
      </c>
      <c r="T3" s="62">
        <v>0</v>
      </c>
      <c r="U3" s="99">
        <f>MAX(T3:T27)</f>
        <v>0</v>
      </c>
      <c r="V3" s="115" t="e">
        <f>T3*$U$9</f>
        <v>#DIV/0!</v>
      </c>
      <c r="W3" s="62">
        <v>0</v>
      </c>
      <c r="X3" s="62">
        <v>0</v>
      </c>
      <c r="Y3" s="99">
        <f>MAX(X3:X27)</f>
        <v>0</v>
      </c>
      <c r="Z3" s="115" t="e">
        <f>X3*$Y$9</f>
        <v>#DIV/0!</v>
      </c>
      <c r="AA3" s="62">
        <v>0</v>
      </c>
      <c r="AB3" s="62">
        <v>0</v>
      </c>
      <c r="AC3" s="99">
        <f>MAX(AB3:AB27)</f>
        <v>0</v>
      </c>
      <c r="AD3" s="115" t="e">
        <f>AB3*$AC$9</f>
        <v>#DIV/0!</v>
      </c>
      <c r="AG3">
        <v>1</v>
      </c>
      <c r="AH3">
        <v>1</v>
      </c>
      <c r="AI3">
        <v>12</v>
      </c>
      <c r="AJ3">
        <v>12</v>
      </c>
    </row>
    <row r="4" spans="1:36">
      <c r="A4" s="1">
        <v>0.7</v>
      </c>
      <c r="B4" s="25"/>
      <c r="C4" s="25"/>
      <c r="D4" s="25"/>
      <c r="E4" s="1">
        <v>0.7</v>
      </c>
      <c r="F4" s="1">
        <v>0.7</v>
      </c>
      <c r="K4" s="115">
        <f>60+K3</f>
        <v>60</v>
      </c>
      <c r="L4" s="115">
        <f>$B$2</f>
        <v>0</v>
      </c>
      <c r="M4" s="115">
        <f>60+M3</f>
        <v>60</v>
      </c>
      <c r="N4" s="115">
        <f>$B$7*$C$2/$B$9</f>
        <v>0</v>
      </c>
      <c r="O4" s="115">
        <f>60+O3</f>
        <v>60</v>
      </c>
      <c r="P4" s="115">
        <f>$C$7*$D$2/$C$10</f>
        <v>0</v>
      </c>
      <c r="Q4">
        <f>_xlfn.AGGREGATE(14,6,P3:P27+P4:P27,1)</f>
        <v>0</v>
      </c>
      <c r="R4" s="115" t="e">
        <f t="shared" ref="R4:R27" si="0">P4*$Q$9</f>
        <v>#DIV/0!</v>
      </c>
      <c r="S4" s="62">
        <f>60+S3</f>
        <v>60</v>
      </c>
      <c r="T4" s="62">
        <f>$D5*$G$2/$D$11</f>
        <v>0</v>
      </c>
      <c r="U4">
        <f>_xlfn.AGGREGATE(14,6,T3:T27+T4:T28,1)</f>
        <v>0</v>
      </c>
      <c r="V4" s="115" t="e">
        <f t="shared" ref="V4:V27" si="1">T4*$U$9</f>
        <v>#DIV/0!</v>
      </c>
      <c r="W4" s="62">
        <f>60+W3</f>
        <v>60</v>
      </c>
      <c r="X4" s="62">
        <f>$E3*$H$2/$E$15</f>
        <v>0</v>
      </c>
      <c r="Y4">
        <f>_xlfn.AGGREGATE(14,6,X3:X27+X4:X27,1)</f>
        <v>0</v>
      </c>
      <c r="Z4" s="115" t="e">
        <f t="shared" ref="Z4:Z27" si="2">X4*$Y$9</f>
        <v>#DIV/0!</v>
      </c>
      <c r="AA4" s="62">
        <f>60+AA3</f>
        <v>60</v>
      </c>
      <c r="AB4" s="62">
        <f>$F3*$I$2/$F$27</f>
        <v>0</v>
      </c>
      <c r="AC4">
        <f>_xlfn.AGGREGATE(14,6,AB3:AB27+AB4:AB27,1)</f>
        <v>0</v>
      </c>
      <c r="AD4" s="115" t="e">
        <f t="shared" ref="AD4:AD27" si="3">AB4*$AC$9</f>
        <v>#DIV/0!</v>
      </c>
      <c r="AH4">
        <v>2</v>
      </c>
      <c r="AI4">
        <v>12</v>
      </c>
      <c r="AJ4">
        <v>12</v>
      </c>
    </row>
    <row r="5" spans="1:36">
      <c r="A5" s="1">
        <v>0.8</v>
      </c>
      <c r="B5" s="25"/>
      <c r="C5" s="25"/>
      <c r="D5" s="1">
        <v>0.4</v>
      </c>
      <c r="E5" s="1">
        <v>0.8</v>
      </c>
      <c r="F5" s="1">
        <v>0.8</v>
      </c>
      <c r="K5" s="115">
        <f t="shared" ref="K5:K27" si="4">60+K4</f>
        <v>120</v>
      </c>
      <c r="L5" s="115">
        <v>0</v>
      </c>
      <c r="M5" s="115">
        <f t="shared" ref="M5:M27" si="5">60+M4</f>
        <v>120</v>
      </c>
      <c r="N5" s="115">
        <f>$B$8*$C$2/$B$9</f>
        <v>0</v>
      </c>
      <c r="O5" s="115">
        <f t="shared" ref="O5:O27" si="6">60+O4</f>
        <v>120</v>
      </c>
      <c r="P5" s="115">
        <f>$C$8*$D$2/$C$10</f>
        <v>0</v>
      </c>
      <c r="Q5">
        <f>_xlfn.AGGREGATE(14,6,P3:P27+P4:P27+P5:P27,1)</f>
        <v>0</v>
      </c>
      <c r="R5" s="115" t="e">
        <f t="shared" si="0"/>
        <v>#DIV/0!</v>
      </c>
      <c r="S5" s="62">
        <f t="shared" ref="S5:S27" si="7">60+S4</f>
        <v>120</v>
      </c>
      <c r="T5" s="62">
        <f t="shared" ref="T5:T9" si="8">$D6*$G$2/$D$11</f>
        <v>0</v>
      </c>
      <c r="U5">
        <f>_xlfn.AGGREGATE(14,6,T3:T27+T4:T28+T5:T29,1)</f>
        <v>0</v>
      </c>
      <c r="V5" s="115" t="e">
        <f t="shared" si="1"/>
        <v>#DIV/0!</v>
      </c>
      <c r="W5" s="62">
        <f t="shared" ref="W5:W27" si="9">60+W4</f>
        <v>120</v>
      </c>
      <c r="X5" s="62">
        <f t="shared" ref="X5:X15" si="10">$E4*$H$2/$E$15</f>
        <v>0</v>
      </c>
      <c r="Y5">
        <f>_xlfn.AGGREGATE(14,6,X3:X27+X4:X27+X5:X27,1)</f>
        <v>0</v>
      </c>
      <c r="Z5" s="115" t="e">
        <f t="shared" si="2"/>
        <v>#DIV/0!</v>
      </c>
      <c r="AA5" s="62">
        <f t="shared" ref="AA5:AA27" si="11">60+AA4</f>
        <v>120</v>
      </c>
      <c r="AB5" s="62">
        <f t="shared" ref="AB5:AB27" si="12">$F4*$I$2/$F$27</f>
        <v>0</v>
      </c>
      <c r="AC5">
        <f>_xlfn.AGGREGATE(14,6,AB3:AB27+AB4:AB27+AB5:AB27,1)</f>
        <v>0</v>
      </c>
      <c r="AD5" s="115" t="e">
        <f t="shared" si="3"/>
        <v>#DIV/0!</v>
      </c>
      <c r="AH5">
        <v>4</v>
      </c>
      <c r="AI5">
        <v>12</v>
      </c>
      <c r="AJ5">
        <v>12</v>
      </c>
    </row>
    <row r="6" spans="1:36">
      <c r="A6" s="1">
        <v>0.8</v>
      </c>
      <c r="B6" s="25"/>
      <c r="C6" s="25"/>
      <c r="D6" s="1">
        <v>6.1500009999999996</v>
      </c>
      <c r="E6" s="1">
        <v>0.80000009999999999</v>
      </c>
      <c r="F6" s="1">
        <v>0.80000009999999999</v>
      </c>
      <c r="K6" s="115">
        <f t="shared" si="4"/>
        <v>180</v>
      </c>
      <c r="L6" s="115">
        <v>0</v>
      </c>
      <c r="M6" s="115">
        <f t="shared" si="5"/>
        <v>180</v>
      </c>
      <c r="N6" s="115">
        <v>0</v>
      </c>
      <c r="O6" s="115">
        <f t="shared" si="6"/>
        <v>180</v>
      </c>
      <c r="P6" s="115">
        <f>$C$9*$D$2/$C$10</f>
        <v>0</v>
      </c>
      <c r="Q6">
        <f>_xlfn.AGGREGATE(14,6,P3:P27+P4:P27+P5:P27+P6:P27,1)</f>
        <v>0</v>
      </c>
      <c r="R6" s="115" t="e">
        <f t="shared" si="0"/>
        <v>#DIV/0!</v>
      </c>
      <c r="S6" s="62">
        <f t="shared" si="7"/>
        <v>180</v>
      </c>
      <c r="T6" s="62">
        <f t="shared" si="8"/>
        <v>0</v>
      </c>
      <c r="U6">
        <f>_xlfn.AGGREGATE(14,6,T3:T27+T4:T28+T5:T29+T6:T30,1)</f>
        <v>0</v>
      </c>
      <c r="V6" s="115" t="e">
        <f t="shared" si="1"/>
        <v>#DIV/0!</v>
      </c>
      <c r="W6" s="62">
        <f t="shared" si="9"/>
        <v>180</v>
      </c>
      <c r="X6" s="62">
        <f t="shared" si="10"/>
        <v>0</v>
      </c>
      <c r="Y6">
        <f>_xlfn.AGGREGATE(14,6,X3:X27+X4:X27+X5:X27+X6:X27,1)</f>
        <v>0</v>
      </c>
      <c r="Z6" s="115" t="e">
        <f t="shared" si="2"/>
        <v>#DIV/0!</v>
      </c>
      <c r="AA6" s="62">
        <f t="shared" si="11"/>
        <v>180</v>
      </c>
      <c r="AB6" s="62">
        <f t="shared" si="12"/>
        <v>0</v>
      </c>
      <c r="AC6">
        <f>_xlfn.AGGREGATE(14,6,AB3:AB27+AB4:AB27+AB5:AB27+AB6:AB27,1)</f>
        <v>0</v>
      </c>
      <c r="AD6" s="115" t="e">
        <f t="shared" si="3"/>
        <v>#DIV/0!</v>
      </c>
      <c r="AH6">
        <v>5</v>
      </c>
      <c r="AI6">
        <v>12</v>
      </c>
      <c r="AJ6">
        <v>12</v>
      </c>
    </row>
    <row r="7" spans="1:36">
      <c r="A7" s="1">
        <v>0.9</v>
      </c>
      <c r="B7" s="1">
        <v>8.2000010000000003</v>
      </c>
      <c r="C7" s="1">
        <v>6.1500009999999996</v>
      </c>
      <c r="D7" s="1">
        <v>8.2000010000000003</v>
      </c>
      <c r="E7" s="1">
        <v>0.9</v>
      </c>
      <c r="F7" s="1">
        <v>0.9</v>
      </c>
      <c r="K7" s="115">
        <f t="shared" si="4"/>
        <v>240</v>
      </c>
      <c r="L7" s="115">
        <v>0</v>
      </c>
      <c r="M7" s="115">
        <f t="shared" si="5"/>
        <v>240</v>
      </c>
      <c r="N7" s="115">
        <v>0</v>
      </c>
      <c r="O7" s="115">
        <f t="shared" si="6"/>
        <v>240</v>
      </c>
      <c r="P7" s="115">
        <v>0</v>
      </c>
      <c r="Q7">
        <f>_xlfn.AGGREGATE(14,6,P3:P27+P4:P27+P5:P27+P6:P27+P7:P27,1)</f>
        <v>0</v>
      </c>
      <c r="R7" s="115" t="e">
        <f t="shared" si="0"/>
        <v>#DIV/0!</v>
      </c>
      <c r="S7" s="62">
        <f t="shared" si="7"/>
        <v>240</v>
      </c>
      <c r="T7" s="62">
        <f t="shared" si="8"/>
        <v>0</v>
      </c>
      <c r="U7">
        <f>_xlfn.AGGREGATE(14,6,T3:T27+T4:T28+T5:T29+T6:T30+T7:T31,1)</f>
        <v>0</v>
      </c>
      <c r="V7" s="115" t="e">
        <f t="shared" si="1"/>
        <v>#DIV/0!</v>
      </c>
      <c r="W7" s="62">
        <f t="shared" si="9"/>
        <v>240</v>
      </c>
      <c r="X7" s="62">
        <f t="shared" si="10"/>
        <v>0</v>
      </c>
      <c r="Y7">
        <f>_xlfn.AGGREGATE(14,6,X3:X27+X4:X27+X5:X27+X6:X27+X7:X27,1)</f>
        <v>0</v>
      </c>
      <c r="Z7" s="115" t="e">
        <f t="shared" si="2"/>
        <v>#DIV/0!</v>
      </c>
      <c r="AA7" s="62">
        <f t="shared" si="11"/>
        <v>240</v>
      </c>
      <c r="AB7" s="62">
        <f t="shared" si="12"/>
        <v>0</v>
      </c>
      <c r="AC7">
        <f>_xlfn.AGGREGATE(14,6,AB3:AB27+AB4:AB28+AB5:AB29+AB6:AB30+AB7:AB31,1)</f>
        <v>0</v>
      </c>
      <c r="AD7" s="115" t="e">
        <f t="shared" si="3"/>
        <v>#DIV/0!</v>
      </c>
      <c r="AI7">
        <v>6</v>
      </c>
      <c r="AJ7">
        <v>6</v>
      </c>
    </row>
    <row r="8" spans="1:36">
      <c r="A8" s="1">
        <v>0.5</v>
      </c>
      <c r="B8" s="1">
        <v>8.1999999999999993</v>
      </c>
      <c r="C8" s="1">
        <v>8.2000010000000003</v>
      </c>
      <c r="D8" s="1">
        <v>8.1999999999999993</v>
      </c>
      <c r="E8" s="1">
        <v>0.5</v>
      </c>
      <c r="F8" s="1">
        <v>0.5</v>
      </c>
      <c r="K8" s="115">
        <f t="shared" si="4"/>
        <v>300</v>
      </c>
      <c r="L8" s="115">
        <v>0</v>
      </c>
      <c r="M8" s="115">
        <f t="shared" si="5"/>
        <v>300</v>
      </c>
      <c r="N8" s="115">
        <v>0</v>
      </c>
      <c r="O8" s="115">
        <f t="shared" si="6"/>
        <v>300</v>
      </c>
      <c r="P8" s="115">
        <v>0</v>
      </c>
      <c r="Q8">
        <f>_xlfn.AGGREGATE(14,6,P3:P27+P4:P27+P5:P27+P6:P27+P7:P27+P8:P27,1)</f>
        <v>0</v>
      </c>
      <c r="R8" s="115" t="e">
        <f t="shared" si="0"/>
        <v>#DIV/0!</v>
      </c>
      <c r="S8" s="62">
        <f t="shared" si="7"/>
        <v>300</v>
      </c>
      <c r="T8" s="62">
        <f t="shared" si="8"/>
        <v>0</v>
      </c>
      <c r="U8">
        <f>_xlfn.AGGREGATE(14,6,T3:T27+T4:T28+T5:T29+T6:T30+T7:T31+T8:T32,1)</f>
        <v>0</v>
      </c>
      <c r="V8" s="115" t="e">
        <f t="shared" si="1"/>
        <v>#DIV/0!</v>
      </c>
      <c r="W8" s="62">
        <f t="shared" si="9"/>
        <v>300</v>
      </c>
      <c r="X8" s="62">
        <f t="shared" si="10"/>
        <v>0</v>
      </c>
      <c r="Y8">
        <f>_xlfn.AGGREGATE(14,6,X3:X27+X4:X27+X5:X27+X6:X27+X7:X27+X8:X27,1)</f>
        <v>0</v>
      </c>
      <c r="Z8" s="115" t="e">
        <f t="shared" si="2"/>
        <v>#DIV/0!</v>
      </c>
      <c r="AA8" s="62">
        <f t="shared" si="11"/>
        <v>300</v>
      </c>
      <c r="AB8" s="62">
        <f t="shared" si="12"/>
        <v>0</v>
      </c>
      <c r="AC8">
        <f>_xlfn.AGGREGATE(14,6,AB3:AB27+AB4:AB27+AB5:AB27+AB6:AB27+AB7:AB27+AB8:AB27,1)</f>
        <v>0</v>
      </c>
      <c r="AD8" s="115" t="e">
        <f t="shared" si="3"/>
        <v>#DIV/0!</v>
      </c>
      <c r="AI8">
        <v>3</v>
      </c>
      <c r="AJ8">
        <v>3</v>
      </c>
    </row>
    <row r="9" spans="1:36">
      <c r="A9" s="1">
        <v>0.4</v>
      </c>
      <c r="B9" s="64">
        <f>SUM(B7:B8)</f>
        <v>16.400001</v>
      </c>
      <c r="C9" s="1">
        <v>8.1999999999999993</v>
      </c>
      <c r="D9" s="1">
        <v>6.15</v>
      </c>
      <c r="E9" s="1">
        <v>0.4</v>
      </c>
      <c r="F9" s="1">
        <v>0.4</v>
      </c>
      <c r="K9" s="115">
        <f t="shared" si="4"/>
        <v>360</v>
      </c>
      <c r="L9" s="115">
        <v>0</v>
      </c>
      <c r="M9" s="115">
        <f t="shared" si="5"/>
        <v>360</v>
      </c>
      <c r="N9" s="115">
        <v>0</v>
      </c>
      <c r="O9" s="115">
        <f t="shared" si="6"/>
        <v>360</v>
      </c>
      <c r="P9" s="115">
        <v>0</v>
      </c>
      <c r="Q9" t="e">
        <f>MIN($B$2/Q3,$C$2/Q4,$D$2/Q5,$E$2/Q6,$F$2/Q7,$G$2/Q8,1)</f>
        <v>#DIV/0!</v>
      </c>
      <c r="R9" s="115" t="e">
        <f t="shared" si="0"/>
        <v>#DIV/0!</v>
      </c>
      <c r="S9" s="62">
        <f t="shared" si="7"/>
        <v>360</v>
      </c>
      <c r="T9" s="62">
        <f t="shared" si="8"/>
        <v>0</v>
      </c>
      <c r="U9" t="e">
        <f>MIN($B$2/U3,$C$2/U4,$D$2/U5,$E$2/U6,$F$2/U7,$G$2/U8,1)</f>
        <v>#DIV/0!</v>
      </c>
      <c r="V9" s="115" t="e">
        <f t="shared" si="1"/>
        <v>#DIV/0!</v>
      </c>
      <c r="W9" s="62">
        <f t="shared" si="9"/>
        <v>360</v>
      </c>
      <c r="X9" s="62">
        <f t="shared" si="10"/>
        <v>0</v>
      </c>
      <c r="Y9" t="e">
        <f>MIN($B$2/Y3,$C$2/Y4,$D$2/Y5,$E$2/Y6,$F$2/Y7,$G$2/Y8,1)</f>
        <v>#DIV/0!</v>
      </c>
      <c r="Z9" s="115" t="e">
        <f t="shared" si="2"/>
        <v>#DIV/0!</v>
      </c>
      <c r="AA9" s="62">
        <f t="shared" si="11"/>
        <v>360</v>
      </c>
      <c r="AB9" s="62">
        <f t="shared" si="12"/>
        <v>0</v>
      </c>
      <c r="AC9" t="e">
        <f>MIN($B$2/AC3,$C$2/AC4,$D$2/AC5,$E$2/AC6,$F$2/AC7,$G$2/AC8,1)</f>
        <v>#DIV/0!</v>
      </c>
      <c r="AD9" s="115" t="e">
        <f t="shared" si="3"/>
        <v>#DIV/0!</v>
      </c>
      <c r="AI9">
        <v>1</v>
      </c>
      <c r="AJ9">
        <v>1</v>
      </c>
    </row>
    <row r="10" spans="1:36">
      <c r="A10" s="1">
        <v>6.15</v>
      </c>
      <c r="B10" s="24"/>
      <c r="C10" s="64">
        <f>SUM(C7:C9)</f>
        <v>22.550001999999999</v>
      </c>
      <c r="D10" s="1">
        <v>2</v>
      </c>
      <c r="E10" s="1">
        <v>6.1500009999999996</v>
      </c>
      <c r="F10" s="1">
        <v>6.1500009999999996</v>
      </c>
      <c r="K10" s="115">
        <f t="shared" si="4"/>
        <v>420</v>
      </c>
      <c r="L10" s="115">
        <v>0</v>
      </c>
      <c r="M10" s="115">
        <f t="shared" si="5"/>
        <v>420</v>
      </c>
      <c r="N10" s="115">
        <v>0</v>
      </c>
      <c r="O10" s="115">
        <f t="shared" si="6"/>
        <v>420</v>
      </c>
      <c r="P10" s="115">
        <v>0</v>
      </c>
      <c r="Q10" s="115"/>
      <c r="R10" s="115" t="e">
        <f t="shared" si="0"/>
        <v>#DIV/0!</v>
      </c>
      <c r="S10" s="62">
        <f t="shared" si="7"/>
        <v>420</v>
      </c>
      <c r="T10" s="62">
        <v>0</v>
      </c>
      <c r="U10" s="115"/>
      <c r="V10" s="115" t="e">
        <f t="shared" si="1"/>
        <v>#DIV/0!</v>
      </c>
      <c r="W10" s="62">
        <f t="shared" si="9"/>
        <v>420</v>
      </c>
      <c r="X10" s="62">
        <f t="shared" si="10"/>
        <v>0</v>
      </c>
      <c r="Y10" s="115"/>
      <c r="Z10" s="115" t="e">
        <f t="shared" si="2"/>
        <v>#DIV/0!</v>
      </c>
      <c r="AA10" s="62">
        <f t="shared" si="11"/>
        <v>420</v>
      </c>
      <c r="AB10" s="62">
        <f t="shared" si="12"/>
        <v>0</v>
      </c>
      <c r="AD10" s="115" t="e">
        <f t="shared" si="3"/>
        <v>#DIV/0!</v>
      </c>
      <c r="AI10">
        <v>2</v>
      </c>
      <c r="AJ10">
        <v>2</v>
      </c>
    </row>
    <row r="11" spans="1:36">
      <c r="A11" s="1">
        <v>8.1999999999999993</v>
      </c>
      <c r="B11" s="24"/>
      <c r="C11" s="24"/>
      <c r="D11" s="64">
        <f>SUM(D5:D10)</f>
        <v>31.100001999999996</v>
      </c>
      <c r="E11" s="1">
        <v>8.2000010000000003</v>
      </c>
      <c r="F11" s="1">
        <v>8.2000010000000003</v>
      </c>
      <c r="K11" s="115">
        <f t="shared" si="4"/>
        <v>480</v>
      </c>
      <c r="L11" s="115">
        <v>0</v>
      </c>
      <c r="M11" s="115">
        <f t="shared" si="5"/>
        <v>480</v>
      </c>
      <c r="N11" s="115">
        <v>0</v>
      </c>
      <c r="O11" s="115">
        <f t="shared" si="6"/>
        <v>480</v>
      </c>
      <c r="P11" s="115">
        <v>0</v>
      </c>
      <c r="Q11" s="115"/>
      <c r="R11" s="115" t="e">
        <f t="shared" si="0"/>
        <v>#DIV/0!</v>
      </c>
      <c r="S11" s="62">
        <f t="shared" si="7"/>
        <v>480</v>
      </c>
      <c r="T11" s="62">
        <v>0</v>
      </c>
      <c r="U11" s="115"/>
      <c r="V11" s="115" t="e">
        <f t="shared" si="1"/>
        <v>#DIV/0!</v>
      </c>
      <c r="W11" s="62">
        <f t="shared" si="9"/>
        <v>480</v>
      </c>
      <c r="X11" s="62">
        <f t="shared" si="10"/>
        <v>0</v>
      </c>
      <c r="Y11" s="115"/>
      <c r="Z11" s="115" t="e">
        <f t="shared" si="2"/>
        <v>#DIV/0!</v>
      </c>
      <c r="AA11" s="62">
        <f t="shared" si="11"/>
        <v>480</v>
      </c>
      <c r="AB11" s="62">
        <f t="shared" si="12"/>
        <v>0</v>
      </c>
      <c r="AD11" s="115" t="e">
        <f t="shared" si="3"/>
        <v>#DIV/0!</v>
      </c>
      <c r="AI11">
        <v>4</v>
      </c>
      <c r="AJ11">
        <v>4</v>
      </c>
    </row>
    <row r="12" spans="1:36">
      <c r="A12" s="1">
        <v>8.1999999999999993</v>
      </c>
      <c r="B12" s="115"/>
      <c r="C12" s="115"/>
      <c r="D12" s="115"/>
      <c r="E12" s="1">
        <v>8.1999999999999993</v>
      </c>
      <c r="F12" s="1">
        <v>8.1999999999999993</v>
      </c>
      <c r="K12" s="115">
        <f t="shared" si="4"/>
        <v>540</v>
      </c>
      <c r="L12" s="115">
        <v>0</v>
      </c>
      <c r="M12" s="115">
        <f t="shared" si="5"/>
        <v>540</v>
      </c>
      <c r="N12" s="115">
        <v>0</v>
      </c>
      <c r="O12" s="115">
        <f t="shared" si="6"/>
        <v>540</v>
      </c>
      <c r="P12" s="115">
        <v>0</v>
      </c>
      <c r="Q12" s="115"/>
      <c r="R12" s="115" t="e">
        <f t="shared" si="0"/>
        <v>#DIV/0!</v>
      </c>
      <c r="S12" s="62">
        <f t="shared" si="7"/>
        <v>540</v>
      </c>
      <c r="T12" s="62">
        <v>0</v>
      </c>
      <c r="U12" s="115"/>
      <c r="V12" s="115" t="e">
        <f t="shared" si="1"/>
        <v>#DIV/0!</v>
      </c>
      <c r="W12" s="62">
        <f t="shared" si="9"/>
        <v>540</v>
      </c>
      <c r="X12" s="62">
        <f t="shared" si="10"/>
        <v>0</v>
      </c>
      <c r="Y12" s="115"/>
      <c r="Z12" s="115" t="e">
        <f t="shared" si="2"/>
        <v>#DIV/0!</v>
      </c>
      <c r="AA12" s="62">
        <f t="shared" si="11"/>
        <v>540</v>
      </c>
      <c r="AB12" s="62">
        <f t="shared" si="12"/>
        <v>0</v>
      </c>
      <c r="AD12" s="115" t="e">
        <f t="shared" si="3"/>
        <v>#DIV/0!</v>
      </c>
      <c r="AI12">
        <v>5</v>
      </c>
      <c r="AJ12">
        <v>5</v>
      </c>
    </row>
    <row r="13" spans="1:36">
      <c r="A13" s="1">
        <v>6.15</v>
      </c>
      <c r="B13" s="115"/>
      <c r="C13" s="115"/>
      <c r="D13" s="115"/>
      <c r="E13" s="1">
        <v>6.15</v>
      </c>
      <c r="F13" s="1">
        <v>6.15</v>
      </c>
      <c r="K13" s="115">
        <f t="shared" si="4"/>
        <v>600</v>
      </c>
      <c r="L13" s="115">
        <v>0</v>
      </c>
      <c r="M13" s="115">
        <f t="shared" si="5"/>
        <v>600</v>
      </c>
      <c r="N13" s="115">
        <v>0</v>
      </c>
      <c r="O13" s="115">
        <f t="shared" si="6"/>
        <v>600</v>
      </c>
      <c r="P13" s="115">
        <v>0</v>
      </c>
      <c r="Q13" s="115"/>
      <c r="R13" s="115" t="e">
        <f t="shared" si="0"/>
        <v>#DIV/0!</v>
      </c>
      <c r="S13" s="62">
        <f t="shared" si="7"/>
        <v>600</v>
      </c>
      <c r="T13" s="62">
        <v>0</v>
      </c>
      <c r="U13" s="115"/>
      <c r="V13" s="115" t="e">
        <f t="shared" si="1"/>
        <v>#DIV/0!</v>
      </c>
      <c r="W13" s="62">
        <f t="shared" si="9"/>
        <v>600</v>
      </c>
      <c r="X13" s="62">
        <f t="shared" si="10"/>
        <v>0</v>
      </c>
      <c r="Y13" s="115"/>
      <c r="Z13" s="115" t="e">
        <f t="shared" si="2"/>
        <v>#DIV/0!</v>
      </c>
      <c r="AA13" s="62">
        <f t="shared" si="11"/>
        <v>600</v>
      </c>
      <c r="AB13" s="62">
        <f t="shared" si="12"/>
        <v>0</v>
      </c>
      <c r="AD13" s="115" t="e">
        <f t="shared" si="3"/>
        <v>#DIV/0!</v>
      </c>
      <c r="AJ13">
        <v>24</v>
      </c>
    </row>
    <row r="14" spans="1:36">
      <c r="A14" s="1">
        <v>2</v>
      </c>
      <c r="B14" s="115"/>
      <c r="C14" s="115"/>
      <c r="D14" s="115"/>
      <c r="E14" s="1">
        <v>2</v>
      </c>
      <c r="F14" s="1">
        <v>2</v>
      </c>
      <c r="K14" s="115">
        <f t="shared" si="4"/>
        <v>660</v>
      </c>
      <c r="L14" s="115">
        <v>0</v>
      </c>
      <c r="M14" s="115">
        <f t="shared" si="5"/>
        <v>660</v>
      </c>
      <c r="N14" s="115">
        <v>0</v>
      </c>
      <c r="O14" s="115">
        <f t="shared" si="6"/>
        <v>660</v>
      </c>
      <c r="P14" s="115">
        <v>0</v>
      </c>
      <c r="Q14" s="115"/>
      <c r="R14" s="115" t="e">
        <f t="shared" si="0"/>
        <v>#DIV/0!</v>
      </c>
      <c r="S14" s="62">
        <f t="shared" si="7"/>
        <v>660</v>
      </c>
      <c r="T14" s="62">
        <v>0</v>
      </c>
      <c r="U14" s="115"/>
      <c r="V14" s="115" t="e">
        <f t="shared" si="1"/>
        <v>#DIV/0!</v>
      </c>
      <c r="W14" s="62">
        <f t="shared" si="9"/>
        <v>660</v>
      </c>
      <c r="X14" s="62">
        <f t="shared" si="10"/>
        <v>0</v>
      </c>
      <c r="Y14" s="115"/>
      <c r="Z14" s="115" t="e">
        <f t="shared" si="2"/>
        <v>#DIV/0!</v>
      </c>
      <c r="AA14" s="62">
        <f t="shared" si="11"/>
        <v>660</v>
      </c>
      <c r="AB14" s="62">
        <f t="shared" si="12"/>
        <v>0</v>
      </c>
      <c r="AD14" s="115" t="e">
        <f t="shared" si="3"/>
        <v>#DIV/0!</v>
      </c>
      <c r="AJ14">
        <v>24</v>
      </c>
    </row>
    <row r="15" spans="1:36">
      <c r="A15" s="1">
        <v>0.3</v>
      </c>
      <c r="B15" s="115"/>
      <c r="C15" s="115"/>
      <c r="D15" s="115"/>
      <c r="E15" s="6">
        <f>SUM(E3:E14)</f>
        <v>35.000002100000003</v>
      </c>
      <c r="F15" s="1">
        <v>0.3</v>
      </c>
      <c r="H15" s="13">
        <v>12</v>
      </c>
      <c r="K15" s="115">
        <f t="shared" si="4"/>
        <v>720</v>
      </c>
      <c r="L15" s="115">
        <v>0</v>
      </c>
      <c r="M15" s="115">
        <f t="shared" si="5"/>
        <v>720</v>
      </c>
      <c r="N15" s="115">
        <v>0</v>
      </c>
      <c r="O15" s="115">
        <f t="shared" si="6"/>
        <v>720</v>
      </c>
      <c r="P15" s="115">
        <v>0</v>
      </c>
      <c r="Q15" s="115"/>
      <c r="R15" s="115" t="e">
        <f t="shared" si="0"/>
        <v>#DIV/0!</v>
      </c>
      <c r="S15" s="62">
        <f t="shared" si="7"/>
        <v>720</v>
      </c>
      <c r="T15" s="62">
        <v>0</v>
      </c>
      <c r="U15" s="115"/>
      <c r="V15" s="115" t="e">
        <f t="shared" si="1"/>
        <v>#DIV/0!</v>
      </c>
      <c r="W15" s="62">
        <f t="shared" si="9"/>
        <v>720</v>
      </c>
      <c r="X15" s="62">
        <f t="shared" si="10"/>
        <v>0</v>
      </c>
      <c r="Y15" s="115"/>
      <c r="Z15" s="115" t="e">
        <f t="shared" si="2"/>
        <v>#DIV/0!</v>
      </c>
      <c r="AA15" s="62">
        <f t="shared" si="11"/>
        <v>720</v>
      </c>
      <c r="AB15" s="62">
        <f t="shared" si="12"/>
        <v>0</v>
      </c>
      <c r="AD15" s="115" t="e">
        <f t="shared" si="3"/>
        <v>#DIV/0!</v>
      </c>
      <c r="AJ15">
        <v>24</v>
      </c>
    </row>
    <row r="16" spans="1:36">
      <c r="A16" s="1"/>
      <c r="F16" s="1">
        <v>1.0000000000000001E-5</v>
      </c>
      <c r="H16" s="13">
        <v>12</v>
      </c>
      <c r="K16" s="115">
        <f>60+K15</f>
        <v>780</v>
      </c>
      <c r="L16" s="115">
        <v>0</v>
      </c>
      <c r="M16" s="115">
        <f t="shared" si="5"/>
        <v>780</v>
      </c>
      <c r="N16" s="115">
        <v>0</v>
      </c>
      <c r="O16" s="115">
        <f t="shared" si="6"/>
        <v>780</v>
      </c>
      <c r="P16" s="115">
        <v>0</v>
      </c>
      <c r="Q16" s="115"/>
      <c r="R16" s="115" t="e">
        <f t="shared" si="0"/>
        <v>#DIV/0!</v>
      </c>
      <c r="S16" s="62">
        <f t="shared" si="7"/>
        <v>780</v>
      </c>
      <c r="T16" s="62">
        <v>0</v>
      </c>
      <c r="U16" s="115"/>
      <c r="V16" s="115" t="e">
        <f t="shared" si="1"/>
        <v>#DIV/0!</v>
      </c>
      <c r="W16" s="62">
        <f t="shared" si="9"/>
        <v>780</v>
      </c>
      <c r="X16" s="62">
        <v>0</v>
      </c>
      <c r="Y16" s="115"/>
      <c r="Z16" s="115" t="e">
        <f t="shared" si="2"/>
        <v>#DIV/0!</v>
      </c>
      <c r="AA16" s="62">
        <f t="shared" si="11"/>
        <v>780</v>
      </c>
      <c r="AB16" s="62">
        <f t="shared" si="12"/>
        <v>0</v>
      </c>
      <c r="AD16" s="115" t="e">
        <f t="shared" si="3"/>
        <v>#DIV/0!</v>
      </c>
      <c r="AJ16">
        <v>24</v>
      </c>
    </row>
    <row r="17" spans="1:44">
      <c r="A17" s="7"/>
      <c r="F17" s="1">
        <v>1.0000000000000001E-5</v>
      </c>
      <c r="H17" s="13">
        <v>12</v>
      </c>
      <c r="K17" s="115">
        <f t="shared" si="4"/>
        <v>840</v>
      </c>
      <c r="L17" s="115">
        <v>0</v>
      </c>
      <c r="M17" s="115">
        <f t="shared" si="5"/>
        <v>840</v>
      </c>
      <c r="N17" s="115">
        <v>0</v>
      </c>
      <c r="O17" s="115">
        <f t="shared" si="6"/>
        <v>840</v>
      </c>
      <c r="P17" s="115">
        <v>0</v>
      </c>
      <c r="Q17" s="115"/>
      <c r="R17" s="115" t="e">
        <f t="shared" si="0"/>
        <v>#DIV/0!</v>
      </c>
      <c r="S17" s="62">
        <f t="shared" si="7"/>
        <v>840</v>
      </c>
      <c r="T17" s="62">
        <v>0</v>
      </c>
      <c r="U17" s="115"/>
      <c r="V17" s="115" t="e">
        <f t="shared" si="1"/>
        <v>#DIV/0!</v>
      </c>
      <c r="W17" s="62">
        <f t="shared" si="9"/>
        <v>840</v>
      </c>
      <c r="X17" s="62">
        <v>0</v>
      </c>
      <c r="Y17" s="115"/>
      <c r="Z17" s="115" t="e">
        <f t="shared" si="2"/>
        <v>#DIV/0!</v>
      </c>
      <c r="AA17" s="62">
        <f t="shared" si="11"/>
        <v>840</v>
      </c>
      <c r="AB17" s="62">
        <f t="shared" si="12"/>
        <v>0</v>
      </c>
      <c r="AD17" s="115" t="e">
        <f t="shared" si="3"/>
        <v>#DIV/0!</v>
      </c>
      <c r="AJ17">
        <v>24</v>
      </c>
    </row>
    <row r="18" spans="1:44">
      <c r="A18" s="7"/>
      <c r="F18" s="1">
        <v>1.0000000000000001E-5</v>
      </c>
      <c r="H18" s="13">
        <v>12</v>
      </c>
      <c r="K18" s="115">
        <f t="shared" si="4"/>
        <v>900</v>
      </c>
      <c r="L18" s="115">
        <v>0</v>
      </c>
      <c r="M18" s="115">
        <f t="shared" si="5"/>
        <v>900</v>
      </c>
      <c r="N18" s="115">
        <v>0</v>
      </c>
      <c r="O18" s="115">
        <f t="shared" si="6"/>
        <v>900</v>
      </c>
      <c r="P18" s="115">
        <v>0</v>
      </c>
      <c r="Q18" s="115"/>
      <c r="R18" s="115" t="e">
        <f t="shared" si="0"/>
        <v>#DIV/0!</v>
      </c>
      <c r="S18" s="62">
        <f t="shared" si="7"/>
        <v>900</v>
      </c>
      <c r="T18" s="62">
        <v>0</v>
      </c>
      <c r="U18" s="115"/>
      <c r="V18" s="115" t="e">
        <f t="shared" si="1"/>
        <v>#DIV/0!</v>
      </c>
      <c r="W18" s="62">
        <f t="shared" si="9"/>
        <v>900</v>
      </c>
      <c r="X18" s="62">
        <v>0</v>
      </c>
      <c r="Y18" s="115"/>
      <c r="Z18" s="115" t="e">
        <f t="shared" si="2"/>
        <v>#DIV/0!</v>
      </c>
      <c r="AA18" s="62">
        <f t="shared" si="11"/>
        <v>900</v>
      </c>
      <c r="AB18" s="62">
        <f t="shared" si="12"/>
        <v>0</v>
      </c>
      <c r="AD18" s="115" t="e">
        <f t="shared" si="3"/>
        <v>#DIV/0!</v>
      </c>
      <c r="AJ18">
        <v>24</v>
      </c>
    </row>
    <row r="19" spans="1:44">
      <c r="A19" s="7"/>
      <c r="F19" s="1">
        <v>1.0000000000000001E-5</v>
      </c>
      <c r="H19" s="13">
        <v>12</v>
      </c>
      <c r="K19" s="115">
        <f t="shared" si="4"/>
        <v>960</v>
      </c>
      <c r="L19" s="115">
        <v>0</v>
      </c>
      <c r="M19" s="115">
        <f t="shared" si="5"/>
        <v>960</v>
      </c>
      <c r="N19" s="115">
        <v>0</v>
      </c>
      <c r="O19" s="115">
        <f t="shared" si="6"/>
        <v>960</v>
      </c>
      <c r="P19" s="115">
        <v>0</v>
      </c>
      <c r="Q19" s="115"/>
      <c r="R19" s="115" t="e">
        <f t="shared" si="0"/>
        <v>#DIV/0!</v>
      </c>
      <c r="S19" s="62">
        <f t="shared" si="7"/>
        <v>960</v>
      </c>
      <c r="T19" s="62">
        <v>0</v>
      </c>
      <c r="U19" s="115"/>
      <c r="V19" s="115" t="e">
        <f t="shared" si="1"/>
        <v>#DIV/0!</v>
      </c>
      <c r="W19" s="62">
        <f t="shared" si="9"/>
        <v>960</v>
      </c>
      <c r="X19" s="62">
        <v>0</v>
      </c>
      <c r="Y19" s="115"/>
      <c r="Z19" s="115" t="e">
        <f t="shared" si="2"/>
        <v>#DIV/0!</v>
      </c>
      <c r="AA19" s="62">
        <f t="shared" si="11"/>
        <v>960</v>
      </c>
      <c r="AB19" s="62">
        <f t="shared" si="12"/>
        <v>0</v>
      </c>
      <c r="AD19" s="115" t="e">
        <f t="shared" si="3"/>
        <v>#DIV/0!</v>
      </c>
      <c r="AJ19">
        <v>24</v>
      </c>
    </row>
    <row r="20" spans="1:44">
      <c r="A20" s="7"/>
      <c r="F20" s="1">
        <v>1.0000000000000001E-5</v>
      </c>
      <c r="H20" s="13">
        <v>12</v>
      </c>
      <c r="K20" s="115">
        <f t="shared" si="4"/>
        <v>1020</v>
      </c>
      <c r="L20" s="115">
        <v>0</v>
      </c>
      <c r="M20" s="115">
        <f t="shared" si="5"/>
        <v>1020</v>
      </c>
      <c r="N20" s="115">
        <v>0</v>
      </c>
      <c r="O20" s="115">
        <f t="shared" si="6"/>
        <v>1020</v>
      </c>
      <c r="P20" s="115">
        <v>0</v>
      </c>
      <c r="Q20" s="115"/>
      <c r="R20" s="115" t="e">
        <f t="shared" si="0"/>
        <v>#DIV/0!</v>
      </c>
      <c r="S20" s="62">
        <f t="shared" si="7"/>
        <v>1020</v>
      </c>
      <c r="T20" s="62">
        <v>0</v>
      </c>
      <c r="U20" s="115"/>
      <c r="V20" s="115" t="e">
        <f t="shared" si="1"/>
        <v>#DIV/0!</v>
      </c>
      <c r="W20" s="62">
        <f t="shared" si="9"/>
        <v>1020</v>
      </c>
      <c r="X20" s="62">
        <v>0</v>
      </c>
      <c r="Y20" s="115"/>
      <c r="Z20" s="115" t="e">
        <f t="shared" si="2"/>
        <v>#DIV/0!</v>
      </c>
      <c r="AA20" s="62">
        <f t="shared" si="11"/>
        <v>1020</v>
      </c>
      <c r="AB20" s="62">
        <f t="shared" si="12"/>
        <v>0</v>
      </c>
      <c r="AD20" s="115" t="e">
        <f t="shared" si="3"/>
        <v>#DIV/0!</v>
      </c>
      <c r="AJ20">
        <v>24</v>
      </c>
    </row>
    <row r="21" spans="1:44">
      <c r="A21" s="7"/>
      <c r="F21" s="1">
        <v>1.0000000000000001E-5</v>
      </c>
      <c r="H21" s="13">
        <v>6</v>
      </c>
      <c r="K21" s="115">
        <f t="shared" si="4"/>
        <v>1080</v>
      </c>
      <c r="L21" s="115">
        <v>0</v>
      </c>
      <c r="M21" s="115">
        <f t="shared" si="5"/>
        <v>1080</v>
      </c>
      <c r="N21" s="115">
        <v>0</v>
      </c>
      <c r="O21" s="115">
        <f t="shared" si="6"/>
        <v>1080</v>
      </c>
      <c r="P21" s="115">
        <v>0</v>
      </c>
      <c r="Q21" s="115"/>
      <c r="R21" s="115" t="e">
        <f t="shared" si="0"/>
        <v>#DIV/0!</v>
      </c>
      <c r="S21" s="62">
        <f t="shared" si="7"/>
        <v>1080</v>
      </c>
      <c r="T21" s="62">
        <v>0</v>
      </c>
      <c r="U21" s="115"/>
      <c r="V21" s="115" t="e">
        <f t="shared" si="1"/>
        <v>#DIV/0!</v>
      </c>
      <c r="W21" s="62">
        <f t="shared" si="9"/>
        <v>1080</v>
      </c>
      <c r="X21" s="62">
        <v>0</v>
      </c>
      <c r="Y21" s="115"/>
      <c r="Z21" s="115" t="e">
        <f t="shared" si="2"/>
        <v>#DIV/0!</v>
      </c>
      <c r="AA21" s="62">
        <f t="shared" si="11"/>
        <v>1080</v>
      </c>
      <c r="AB21" s="62">
        <f t="shared" si="12"/>
        <v>0</v>
      </c>
      <c r="AD21" s="115" t="e">
        <f t="shared" si="3"/>
        <v>#DIV/0!</v>
      </c>
      <c r="AJ21">
        <v>24</v>
      </c>
    </row>
    <row r="22" spans="1:44">
      <c r="A22" s="9"/>
      <c r="F22" s="1">
        <v>1.0000000000000001E-5</v>
      </c>
      <c r="H22" s="13">
        <v>3</v>
      </c>
      <c r="K22" s="115">
        <f t="shared" si="4"/>
        <v>1140</v>
      </c>
      <c r="L22" s="115">
        <v>0</v>
      </c>
      <c r="M22" s="115">
        <f t="shared" si="5"/>
        <v>1140</v>
      </c>
      <c r="N22" s="115">
        <v>0</v>
      </c>
      <c r="O22" s="115">
        <f t="shared" si="6"/>
        <v>1140</v>
      </c>
      <c r="P22" s="115">
        <v>0</v>
      </c>
      <c r="Q22" s="115"/>
      <c r="R22" s="115" t="e">
        <f t="shared" si="0"/>
        <v>#DIV/0!</v>
      </c>
      <c r="S22" s="62">
        <f t="shared" si="7"/>
        <v>1140</v>
      </c>
      <c r="T22" s="62">
        <v>0</v>
      </c>
      <c r="U22" s="115"/>
      <c r="V22" s="115" t="e">
        <f t="shared" si="1"/>
        <v>#DIV/0!</v>
      </c>
      <c r="W22" s="62">
        <f t="shared" si="9"/>
        <v>1140</v>
      </c>
      <c r="X22" s="62">
        <v>0</v>
      </c>
      <c r="Y22" s="115"/>
      <c r="Z22" s="115" t="e">
        <f t="shared" si="2"/>
        <v>#DIV/0!</v>
      </c>
      <c r="AA22" s="62">
        <f t="shared" si="11"/>
        <v>1140</v>
      </c>
      <c r="AB22" s="62">
        <f t="shared" si="12"/>
        <v>0</v>
      </c>
      <c r="AD22" s="115" t="e">
        <f t="shared" si="3"/>
        <v>#DIV/0!</v>
      </c>
      <c r="AJ22">
        <v>24</v>
      </c>
    </row>
    <row r="23" spans="1:44">
      <c r="A23" s="9"/>
      <c r="F23" s="1">
        <v>1.0000000000000001E-5</v>
      </c>
      <c r="H23" s="13">
        <v>1</v>
      </c>
      <c r="K23" s="115">
        <f t="shared" si="4"/>
        <v>1200</v>
      </c>
      <c r="L23" s="115">
        <v>0</v>
      </c>
      <c r="M23" s="115">
        <f t="shared" si="5"/>
        <v>1200</v>
      </c>
      <c r="N23" s="115">
        <v>0</v>
      </c>
      <c r="O23" s="115">
        <f t="shared" si="6"/>
        <v>1200</v>
      </c>
      <c r="P23" s="115">
        <v>0</v>
      </c>
      <c r="Q23" s="115"/>
      <c r="R23" s="115" t="e">
        <f t="shared" si="0"/>
        <v>#DIV/0!</v>
      </c>
      <c r="S23" s="62">
        <f t="shared" si="7"/>
        <v>1200</v>
      </c>
      <c r="T23" s="62">
        <v>0</v>
      </c>
      <c r="U23" s="115"/>
      <c r="V23" s="115" t="e">
        <f t="shared" si="1"/>
        <v>#DIV/0!</v>
      </c>
      <c r="W23" s="62">
        <f t="shared" si="9"/>
        <v>1200</v>
      </c>
      <c r="X23" s="62">
        <v>0</v>
      </c>
      <c r="Y23" s="115"/>
      <c r="Z23" s="115" t="e">
        <f t="shared" si="2"/>
        <v>#DIV/0!</v>
      </c>
      <c r="AA23" s="62">
        <f t="shared" si="11"/>
        <v>1200</v>
      </c>
      <c r="AB23" s="62">
        <f t="shared" si="12"/>
        <v>0</v>
      </c>
      <c r="AD23" s="115" t="e">
        <f t="shared" si="3"/>
        <v>#DIV/0!</v>
      </c>
      <c r="AJ23">
        <v>24</v>
      </c>
    </row>
    <row r="24" spans="1:44">
      <c r="A24" s="9"/>
      <c r="F24" s="1">
        <v>1.0000000000000001E-5</v>
      </c>
      <c r="H24" s="13">
        <v>2</v>
      </c>
      <c r="K24" s="115">
        <f t="shared" si="4"/>
        <v>1260</v>
      </c>
      <c r="L24" s="115">
        <v>0</v>
      </c>
      <c r="M24" s="115">
        <f t="shared" si="5"/>
        <v>1260</v>
      </c>
      <c r="N24" s="115">
        <v>0</v>
      </c>
      <c r="O24" s="115">
        <f t="shared" si="6"/>
        <v>1260</v>
      </c>
      <c r="P24" s="115">
        <v>0</v>
      </c>
      <c r="Q24" s="115"/>
      <c r="R24" s="115" t="e">
        <f t="shared" si="0"/>
        <v>#DIV/0!</v>
      </c>
      <c r="S24" s="62">
        <f t="shared" si="7"/>
        <v>1260</v>
      </c>
      <c r="T24" s="62">
        <v>0</v>
      </c>
      <c r="U24" s="115"/>
      <c r="V24" s="115" t="e">
        <f t="shared" si="1"/>
        <v>#DIV/0!</v>
      </c>
      <c r="W24" s="62">
        <f t="shared" si="9"/>
        <v>1260</v>
      </c>
      <c r="X24" s="62">
        <v>0</v>
      </c>
      <c r="Y24" s="115"/>
      <c r="Z24" s="115" t="e">
        <f t="shared" si="2"/>
        <v>#DIV/0!</v>
      </c>
      <c r="AA24" s="62">
        <f t="shared" si="11"/>
        <v>1260</v>
      </c>
      <c r="AB24" s="62">
        <f t="shared" si="12"/>
        <v>0</v>
      </c>
      <c r="AD24" s="115" t="e">
        <f t="shared" si="3"/>
        <v>#DIV/0!</v>
      </c>
      <c r="AJ24">
        <v>24</v>
      </c>
    </row>
    <row r="25" spans="1:44">
      <c r="A25" s="9"/>
      <c r="F25" s="1">
        <v>1.0000000000000001E-5</v>
      </c>
      <c r="H25" s="13">
        <v>4</v>
      </c>
      <c r="K25" s="115">
        <f t="shared" si="4"/>
        <v>1320</v>
      </c>
      <c r="L25" s="115">
        <v>0</v>
      </c>
      <c r="M25" s="115">
        <f t="shared" si="5"/>
        <v>1320</v>
      </c>
      <c r="N25" s="115">
        <v>0</v>
      </c>
      <c r="O25" s="115">
        <f t="shared" si="6"/>
        <v>1320</v>
      </c>
      <c r="P25" s="115">
        <v>0</v>
      </c>
      <c r="Q25" s="115"/>
      <c r="R25" s="115" t="e">
        <f t="shared" si="0"/>
        <v>#DIV/0!</v>
      </c>
      <c r="S25" s="62">
        <f t="shared" si="7"/>
        <v>1320</v>
      </c>
      <c r="T25" s="62">
        <v>0</v>
      </c>
      <c r="U25" s="115"/>
      <c r="V25" s="115" t="e">
        <f t="shared" si="1"/>
        <v>#DIV/0!</v>
      </c>
      <c r="W25" s="62">
        <f t="shared" si="9"/>
        <v>1320</v>
      </c>
      <c r="X25" s="62">
        <v>0</v>
      </c>
      <c r="Y25" s="115"/>
      <c r="Z25" s="115" t="e">
        <f t="shared" si="2"/>
        <v>#DIV/0!</v>
      </c>
      <c r="AA25" s="62">
        <f t="shared" si="11"/>
        <v>1320</v>
      </c>
      <c r="AB25" s="62">
        <f t="shared" si="12"/>
        <v>0</v>
      </c>
      <c r="AD25" s="115" t="e">
        <f t="shared" si="3"/>
        <v>#DIV/0!</v>
      </c>
    </row>
    <row r="26" spans="1:44">
      <c r="A26" s="9"/>
      <c r="F26" s="1">
        <v>1.0000000000000001E-5</v>
      </c>
      <c r="H26" s="13">
        <v>5</v>
      </c>
      <c r="K26" s="115">
        <f t="shared" si="4"/>
        <v>1380</v>
      </c>
      <c r="L26" s="115">
        <v>0</v>
      </c>
      <c r="M26" s="115">
        <f t="shared" si="5"/>
        <v>1380</v>
      </c>
      <c r="N26" s="115">
        <v>0</v>
      </c>
      <c r="O26" s="115">
        <f t="shared" si="6"/>
        <v>1380</v>
      </c>
      <c r="P26" s="115">
        <v>0</v>
      </c>
      <c r="Q26" s="115"/>
      <c r="R26" s="115" t="e">
        <f t="shared" si="0"/>
        <v>#DIV/0!</v>
      </c>
      <c r="S26" s="62">
        <f t="shared" si="7"/>
        <v>1380</v>
      </c>
      <c r="T26" s="62">
        <v>0</v>
      </c>
      <c r="U26" s="115"/>
      <c r="V26" s="115" t="e">
        <f t="shared" si="1"/>
        <v>#DIV/0!</v>
      </c>
      <c r="W26" s="62">
        <f t="shared" si="9"/>
        <v>1380</v>
      </c>
      <c r="X26" s="62">
        <v>0</v>
      </c>
      <c r="Y26" s="115"/>
      <c r="Z26" s="115" t="e">
        <f t="shared" si="2"/>
        <v>#DIV/0!</v>
      </c>
      <c r="AA26" s="62">
        <f t="shared" si="11"/>
        <v>1380</v>
      </c>
      <c r="AB26" s="62">
        <f t="shared" si="12"/>
        <v>0</v>
      </c>
      <c r="AD26" s="115" t="e">
        <f t="shared" si="3"/>
        <v>#DIV/0!</v>
      </c>
    </row>
    <row r="27" spans="1:44">
      <c r="F27" s="6">
        <f>SUM(F3:F26)+0.00001</f>
        <v>35.300122100000038</v>
      </c>
      <c r="K27" s="115">
        <f t="shared" si="4"/>
        <v>1440</v>
      </c>
      <c r="L27" s="115">
        <v>0</v>
      </c>
      <c r="M27" s="115">
        <f t="shared" si="5"/>
        <v>1440</v>
      </c>
      <c r="N27" s="115">
        <v>0</v>
      </c>
      <c r="O27" s="115">
        <f t="shared" si="6"/>
        <v>1440</v>
      </c>
      <c r="P27" s="115">
        <v>0</v>
      </c>
      <c r="Q27" s="115"/>
      <c r="R27" s="115" t="e">
        <f t="shared" si="0"/>
        <v>#DIV/0!</v>
      </c>
      <c r="S27" s="62">
        <f t="shared" si="7"/>
        <v>1440</v>
      </c>
      <c r="T27" s="62">
        <v>0</v>
      </c>
      <c r="U27" s="115"/>
      <c r="V27" s="115" t="e">
        <f t="shared" si="1"/>
        <v>#DIV/0!</v>
      </c>
      <c r="W27" s="62">
        <f t="shared" si="9"/>
        <v>1440</v>
      </c>
      <c r="X27" s="62">
        <v>0</v>
      </c>
      <c r="Y27" s="115"/>
      <c r="Z27" s="115" t="e">
        <f t="shared" si="2"/>
        <v>#DIV/0!</v>
      </c>
      <c r="AA27" s="62">
        <f t="shared" si="11"/>
        <v>1440</v>
      </c>
      <c r="AB27" s="62">
        <f t="shared" si="12"/>
        <v>0</v>
      </c>
      <c r="AD27" s="115" t="e">
        <f t="shared" si="3"/>
        <v>#DIV/0!</v>
      </c>
    </row>
    <row r="29" spans="1:44">
      <c r="K29" s="115"/>
      <c r="L29" s="115"/>
      <c r="M29" s="115" t="e">
        <f>HLOOKUP(MAX($B$32:$H$32),$B$1:$I$2,2,FALSE)</f>
        <v>#DIV/0!</v>
      </c>
      <c r="N29" s="115"/>
      <c r="O29" s="115" t="e">
        <f>HLOOKUP(MAX($B$35:$H$35),$B$1:$I$2,2,FALSE)</f>
        <v>#DIV/0!</v>
      </c>
      <c r="P29" s="115" t="e">
        <f>SUMPRODUCT(N32:N43,M32:M43*(L32:L43&lt;(MAX(B35:H35)+1)))</f>
        <v>#DIV/0!</v>
      </c>
      <c r="Q29" s="115"/>
      <c r="R29" s="115"/>
      <c r="S29" s="115"/>
      <c r="T29" s="115"/>
      <c r="U29" s="115"/>
      <c r="V29" s="115"/>
      <c r="W29" s="115"/>
      <c r="X29" s="115"/>
      <c r="Y29" s="115"/>
      <c r="Z29" s="115"/>
      <c r="AA29" s="115"/>
      <c r="AB29" s="115"/>
    </row>
    <row r="30" spans="1:44">
      <c r="B30" s="6">
        <f>MAX(A3:A26)</f>
        <v>8.1999999999999993</v>
      </c>
      <c r="C30" s="115">
        <f>_xlfn.AGGREGATE(14,6,A3:A26+A4:A26,1)</f>
        <v>16.399999999999999</v>
      </c>
      <c r="D30" s="115">
        <f>_xlfn.AGGREGATE(14,6,A3:A26+A4:A26+A5:A26,1)</f>
        <v>22.549999999999997</v>
      </c>
      <c r="E30" s="115">
        <f>_xlfn.AGGREGATE(14,6,A3:A26+A4:A26+A5:A26+A6:A26,1)</f>
        <v>28.699999999999996</v>
      </c>
      <c r="F30" s="115">
        <f>_xlfn.AGGREGATE(14,6,A3:A26+A4:A26+A5:A26+A6:A26+A7:A26,1)</f>
        <v>30.699999999999996</v>
      </c>
      <c r="G30" s="115">
        <f>_xlfn.AGGREGATE(14,6,A3:A26+A4:A26+A5:A26+A6:A26+A7:A26+A8:A26,1)</f>
        <v>31.1</v>
      </c>
      <c r="H30" s="6">
        <f>E15</f>
        <v>35.000002100000003</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3</v>
      </c>
      <c r="M39" s="13" t="e">
        <f t="shared" si="16"/>
        <v>#DIV/0!</v>
      </c>
      <c r="N39" s="13" t="e">
        <f t="shared" si="17"/>
        <v>#DIV/0!</v>
      </c>
      <c r="O39" s="14"/>
      <c r="P39" s="13" t="e">
        <f t="shared" si="18"/>
        <v>#DIV/0!</v>
      </c>
      <c r="Q39" s="13">
        <f t="shared" si="19"/>
        <v>3</v>
      </c>
      <c r="R39" s="14" t="e">
        <f t="shared" si="20"/>
        <v>#DIV/0!</v>
      </c>
      <c r="S39" s="13" t="e">
        <f t="shared" si="21"/>
        <v>#DIV/0!</v>
      </c>
      <c r="T39" s="13"/>
      <c r="U39" s="13" t="e">
        <f t="shared" si="22"/>
        <v>#DIV/0!</v>
      </c>
      <c r="V39" s="13">
        <f t="shared" si="23"/>
        <v>3</v>
      </c>
      <c r="W39" s="14" t="e">
        <f t="shared" si="24"/>
        <v>#DIV/0!</v>
      </c>
      <c r="X39" s="13" t="e">
        <f t="shared" si="25"/>
        <v>#DIV/0!</v>
      </c>
      <c r="Y39" s="13"/>
      <c r="Z39" s="13" t="e">
        <f t="shared" si="26"/>
        <v>#DIV/0!</v>
      </c>
      <c r="AA39" s="13">
        <f t="shared" si="27"/>
        <v>3</v>
      </c>
      <c r="AB39" s="14" t="e">
        <f t="shared" si="28"/>
        <v>#DIV/0!</v>
      </c>
      <c r="AC39" s="13" t="e">
        <f t="shared" si="29"/>
        <v>#DIV/0!</v>
      </c>
      <c r="AD39" s="13"/>
      <c r="AE39" s="13" t="e">
        <f t="shared" si="30"/>
        <v>#DIV/0!</v>
      </c>
      <c r="AF39" s="13">
        <f t="shared" si="31"/>
        <v>3</v>
      </c>
      <c r="AG39" s="14" t="e">
        <f t="shared" si="32"/>
        <v>#DIV/0!</v>
      </c>
      <c r="AH39" s="13" t="e">
        <f t="shared" si="33"/>
        <v>#DIV/0!</v>
      </c>
      <c r="AI39" s="13"/>
      <c r="AJ39" s="13" t="e">
        <f t="shared" si="34"/>
        <v>#DIV/0!</v>
      </c>
      <c r="AK39" s="13">
        <f t="shared" si="35"/>
        <v>3</v>
      </c>
      <c r="AL39" s="14" t="e">
        <f t="shared" si="36"/>
        <v>#DIV/0!</v>
      </c>
      <c r="AM39" s="13" t="e">
        <f t="shared" si="37"/>
        <v>#DIV/0!</v>
      </c>
      <c r="AN39" s="13"/>
      <c r="AO39" s="13" t="e">
        <f t="shared" si="38"/>
        <v>#DIV/0!</v>
      </c>
      <c r="AP39" s="13">
        <f t="shared" si="39"/>
        <v>3</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v>
      </c>
      <c r="M40" s="13" t="e">
        <f t="shared" si="16"/>
        <v>#DIV/0!</v>
      </c>
      <c r="N40" s="13" t="e">
        <f t="shared" si="17"/>
        <v>#DIV/0!</v>
      </c>
      <c r="O40" s="14"/>
      <c r="P40" s="13" t="e">
        <f t="shared" si="18"/>
        <v>#DIV/0!</v>
      </c>
      <c r="Q40" s="13">
        <f t="shared" si="19"/>
        <v>1</v>
      </c>
      <c r="R40" s="14" t="e">
        <f t="shared" si="20"/>
        <v>#DIV/0!</v>
      </c>
      <c r="S40" s="13" t="e">
        <f t="shared" si="21"/>
        <v>#DIV/0!</v>
      </c>
      <c r="T40" s="13"/>
      <c r="U40" s="13" t="e">
        <f t="shared" si="22"/>
        <v>#DIV/0!</v>
      </c>
      <c r="V40" s="13">
        <f t="shared" si="23"/>
        <v>1</v>
      </c>
      <c r="W40" s="14" t="e">
        <f t="shared" si="24"/>
        <v>#DIV/0!</v>
      </c>
      <c r="X40" s="13" t="e">
        <f t="shared" si="25"/>
        <v>#DIV/0!</v>
      </c>
      <c r="Y40" s="13"/>
      <c r="Z40" s="13" t="e">
        <f t="shared" si="26"/>
        <v>#DIV/0!</v>
      </c>
      <c r="AA40" s="13">
        <f t="shared" si="27"/>
        <v>1</v>
      </c>
      <c r="AB40" s="14" t="e">
        <f t="shared" si="28"/>
        <v>#DIV/0!</v>
      </c>
      <c r="AC40" s="13" t="e">
        <f t="shared" si="29"/>
        <v>#DIV/0!</v>
      </c>
      <c r="AD40" s="13"/>
      <c r="AE40" s="13" t="e">
        <f t="shared" si="30"/>
        <v>#DIV/0!</v>
      </c>
      <c r="AF40" s="13">
        <f t="shared" si="31"/>
        <v>1</v>
      </c>
      <c r="AG40" s="14" t="e">
        <f t="shared" si="32"/>
        <v>#DIV/0!</v>
      </c>
      <c r="AH40" s="13" t="e">
        <f t="shared" si="33"/>
        <v>#DIV/0!</v>
      </c>
      <c r="AI40" s="13"/>
      <c r="AJ40" s="13" t="e">
        <f t="shared" si="34"/>
        <v>#DIV/0!</v>
      </c>
      <c r="AK40" s="13">
        <f t="shared" si="35"/>
        <v>1</v>
      </c>
      <c r="AL40" s="14" t="e">
        <f t="shared" si="36"/>
        <v>#DIV/0!</v>
      </c>
      <c r="AM40" s="13" t="e">
        <f t="shared" si="37"/>
        <v>#DIV/0!</v>
      </c>
      <c r="AN40" s="13"/>
      <c r="AO40" s="13" t="e">
        <f t="shared" si="38"/>
        <v>#DIV/0!</v>
      </c>
      <c r="AP40" s="13">
        <f t="shared" si="39"/>
        <v>1</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2</v>
      </c>
      <c r="M41" s="13" t="e">
        <f t="shared" si="16"/>
        <v>#DIV/0!</v>
      </c>
      <c r="N41" s="13" t="e">
        <f t="shared" si="17"/>
        <v>#DIV/0!</v>
      </c>
      <c r="O41" s="14"/>
      <c r="P41" s="13" t="e">
        <f t="shared" si="18"/>
        <v>#DIV/0!</v>
      </c>
      <c r="Q41" s="13">
        <f t="shared" si="19"/>
        <v>2</v>
      </c>
      <c r="R41" s="14" t="e">
        <f t="shared" si="20"/>
        <v>#DIV/0!</v>
      </c>
      <c r="S41" s="13" t="e">
        <f t="shared" si="21"/>
        <v>#DIV/0!</v>
      </c>
      <c r="T41" s="13"/>
      <c r="U41" s="13" t="e">
        <f t="shared" si="22"/>
        <v>#DIV/0!</v>
      </c>
      <c r="V41" s="13">
        <f t="shared" si="23"/>
        <v>2</v>
      </c>
      <c r="W41" s="14" t="e">
        <f t="shared" si="24"/>
        <v>#DIV/0!</v>
      </c>
      <c r="X41" s="13" t="e">
        <f t="shared" si="25"/>
        <v>#DIV/0!</v>
      </c>
      <c r="Y41" s="13"/>
      <c r="Z41" s="13" t="e">
        <f t="shared" si="26"/>
        <v>#DIV/0!</v>
      </c>
      <c r="AA41" s="13">
        <f t="shared" si="27"/>
        <v>2</v>
      </c>
      <c r="AB41" s="14" t="e">
        <f t="shared" si="28"/>
        <v>#DIV/0!</v>
      </c>
      <c r="AC41" s="13" t="e">
        <f t="shared" si="29"/>
        <v>#DIV/0!</v>
      </c>
      <c r="AD41" s="13"/>
      <c r="AE41" s="13" t="e">
        <f t="shared" si="30"/>
        <v>#DIV/0!</v>
      </c>
      <c r="AF41" s="13">
        <f t="shared" si="31"/>
        <v>2</v>
      </c>
      <c r="AG41" s="14" t="e">
        <f t="shared" si="32"/>
        <v>#DIV/0!</v>
      </c>
      <c r="AH41" s="13" t="e">
        <f t="shared" si="33"/>
        <v>#DIV/0!</v>
      </c>
      <c r="AI41" s="13"/>
      <c r="AJ41" s="13" t="e">
        <f t="shared" si="34"/>
        <v>#DIV/0!</v>
      </c>
      <c r="AK41" s="13">
        <f t="shared" si="35"/>
        <v>2</v>
      </c>
      <c r="AL41" s="14" t="e">
        <f t="shared" si="36"/>
        <v>#DIV/0!</v>
      </c>
      <c r="AM41" s="13" t="e">
        <f t="shared" si="37"/>
        <v>#DIV/0!</v>
      </c>
      <c r="AN41" s="13"/>
      <c r="AO41" s="13" t="e">
        <f t="shared" si="38"/>
        <v>#DIV/0!</v>
      </c>
      <c r="AP41" s="13">
        <f t="shared" si="39"/>
        <v>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4</v>
      </c>
      <c r="M42" s="13" t="e">
        <f t="shared" si="16"/>
        <v>#DIV/0!</v>
      </c>
      <c r="N42" s="13" t="e">
        <f t="shared" si="17"/>
        <v>#DIV/0!</v>
      </c>
      <c r="O42" s="14"/>
      <c r="P42" s="13" t="e">
        <f t="shared" si="18"/>
        <v>#DIV/0!</v>
      </c>
      <c r="Q42" s="13">
        <f t="shared" si="19"/>
        <v>4</v>
      </c>
      <c r="R42" s="14" t="e">
        <f t="shared" si="20"/>
        <v>#DIV/0!</v>
      </c>
      <c r="S42" s="13" t="e">
        <f t="shared" si="21"/>
        <v>#DIV/0!</v>
      </c>
      <c r="T42" s="13"/>
      <c r="U42" s="13" t="e">
        <f t="shared" si="22"/>
        <v>#DIV/0!</v>
      </c>
      <c r="V42" s="13">
        <f t="shared" si="23"/>
        <v>4</v>
      </c>
      <c r="W42" s="14" t="e">
        <f t="shared" si="24"/>
        <v>#DIV/0!</v>
      </c>
      <c r="X42" s="13" t="e">
        <f t="shared" si="25"/>
        <v>#DIV/0!</v>
      </c>
      <c r="Y42" s="13"/>
      <c r="Z42" s="13" t="e">
        <f t="shared" si="26"/>
        <v>#DIV/0!</v>
      </c>
      <c r="AA42" s="13">
        <f t="shared" si="27"/>
        <v>4</v>
      </c>
      <c r="AB42" s="14" t="e">
        <f t="shared" si="28"/>
        <v>#DIV/0!</v>
      </c>
      <c r="AC42" s="13" t="e">
        <f t="shared" si="29"/>
        <v>#DIV/0!</v>
      </c>
      <c r="AD42" s="13"/>
      <c r="AE42" s="13" t="e">
        <f t="shared" si="30"/>
        <v>#DIV/0!</v>
      </c>
      <c r="AF42" s="13">
        <f t="shared" si="31"/>
        <v>4</v>
      </c>
      <c r="AG42" s="14" t="e">
        <f t="shared" si="32"/>
        <v>#DIV/0!</v>
      </c>
      <c r="AH42" s="13" t="e">
        <f t="shared" si="33"/>
        <v>#DIV/0!</v>
      </c>
      <c r="AI42" s="13"/>
      <c r="AJ42" s="13" t="e">
        <f t="shared" si="34"/>
        <v>#DIV/0!</v>
      </c>
      <c r="AK42" s="13">
        <f t="shared" si="35"/>
        <v>4</v>
      </c>
      <c r="AL42" s="14" t="e">
        <f t="shared" si="36"/>
        <v>#DIV/0!</v>
      </c>
      <c r="AM42" s="13" t="e">
        <f t="shared" si="37"/>
        <v>#DIV/0!</v>
      </c>
      <c r="AN42" s="13"/>
      <c r="AO42" s="13" t="e">
        <f t="shared" si="38"/>
        <v>#DIV/0!</v>
      </c>
      <c r="AP42" s="13">
        <f t="shared" si="39"/>
        <v>4</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5</v>
      </c>
      <c r="M43" s="13" t="e">
        <f t="shared" si="16"/>
        <v>#DIV/0!</v>
      </c>
      <c r="N43" s="13" t="e">
        <f t="shared" si="17"/>
        <v>#DIV/0!</v>
      </c>
      <c r="O43" s="14"/>
      <c r="P43" s="13" t="e">
        <f t="shared" si="18"/>
        <v>#DIV/0!</v>
      </c>
      <c r="Q43" s="13">
        <f t="shared" si="19"/>
        <v>5</v>
      </c>
      <c r="R43" s="14" t="e">
        <f t="shared" si="20"/>
        <v>#DIV/0!</v>
      </c>
      <c r="S43" s="13" t="e">
        <f t="shared" si="21"/>
        <v>#DIV/0!</v>
      </c>
      <c r="T43" s="13"/>
      <c r="U43" s="13" t="e">
        <f t="shared" si="22"/>
        <v>#DIV/0!</v>
      </c>
      <c r="V43" s="13">
        <f t="shared" si="23"/>
        <v>5</v>
      </c>
      <c r="W43" s="14" t="e">
        <f t="shared" si="24"/>
        <v>#DIV/0!</v>
      </c>
      <c r="X43" s="13" t="e">
        <f t="shared" si="25"/>
        <v>#DIV/0!</v>
      </c>
      <c r="Y43" s="13"/>
      <c r="Z43" s="13" t="e">
        <f t="shared" si="26"/>
        <v>#DIV/0!</v>
      </c>
      <c r="AA43" s="13">
        <f t="shared" si="27"/>
        <v>5</v>
      </c>
      <c r="AB43" s="14" t="e">
        <f t="shared" si="28"/>
        <v>#DIV/0!</v>
      </c>
      <c r="AC43" s="13" t="e">
        <f t="shared" si="29"/>
        <v>#DIV/0!</v>
      </c>
      <c r="AD43" s="13"/>
      <c r="AE43" s="13" t="e">
        <f t="shared" si="30"/>
        <v>#DIV/0!</v>
      </c>
      <c r="AF43" s="13">
        <f t="shared" si="31"/>
        <v>5</v>
      </c>
      <c r="AG43" s="14" t="e">
        <f t="shared" si="32"/>
        <v>#DIV/0!</v>
      </c>
      <c r="AH43" s="13" t="e">
        <f t="shared" si="33"/>
        <v>#DIV/0!</v>
      </c>
      <c r="AI43" s="13"/>
      <c r="AJ43" s="13" t="e">
        <f t="shared" si="34"/>
        <v>#DIV/0!</v>
      </c>
      <c r="AK43" s="13">
        <f t="shared" si="35"/>
        <v>5</v>
      </c>
      <c r="AL43" s="14" t="e">
        <f t="shared" si="36"/>
        <v>#DIV/0!</v>
      </c>
      <c r="AM43" s="13" t="e">
        <f t="shared" si="37"/>
        <v>#DIV/0!</v>
      </c>
      <c r="AN43" s="13"/>
      <c r="AO43" s="13" t="e">
        <f t="shared" si="38"/>
        <v>#DIV/0!</v>
      </c>
      <c r="AP43" s="13">
        <f t="shared" si="39"/>
        <v>5</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8.1999999999999993</v>
      </c>
      <c r="C54" s="115">
        <f>_xlfn.AGGREGATE(14,6,A3:A26+A4:A26,1)</f>
        <v>16.399999999999999</v>
      </c>
      <c r="D54" s="115">
        <f>_xlfn.AGGREGATE(14,6,A3:A26+A4:A26+A5:A26,1)</f>
        <v>22.549999999999997</v>
      </c>
      <c r="E54" s="115">
        <f>_xlfn.AGGREGATE(14,6,A3:A26+A4:A26+A5:A26+A6:A26,1)</f>
        <v>28.699999999999996</v>
      </c>
      <c r="F54" s="115">
        <f>_xlfn.AGGREGATE(14,6,A3:A26+A4:A26+A5:A26+A6:A26+A7:A26,1)</f>
        <v>30.699999999999996</v>
      </c>
      <c r="G54" s="115">
        <f>_xlfn.AGGREGATE(14,6,A3:A26+A4:A26+A5:A26+A6:A26+A7:A26+A8:A26,1)</f>
        <v>31.1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3</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3</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3</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3</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3</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5"/>
      <c r="P58" s="13" t="e">
        <f t="shared" si="53"/>
        <v>#DIV/0!</v>
      </c>
      <c r="Q58" s="13">
        <f t="shared" si="54"/>
        <v>4</v>
      </c>
      <c r="R58" s="13" t="e">
        <f t="shared" si="55"/>
        <v>#DIV/0!</v>
      </c>
      <c r="S58" s="13" t="e">
        <f t="shared" si="56"/>
        <v>#DIV/0!</v>
      </c>
      <c r="T58" s="115"/>
      <c r="U58" s="13" t="e">
        <f t="shared" si="57"/>
        <v>#DIV/0!</v>
      </c>
      <c r="V58" s="13">
        <f t="shared" si="58"/>
        <v>4</v>
      </c>
      <c r="W58" s="13" t="e">
        <f t="shared" si="59"/>
        <v>#DIV/0!</v>
      </c>
      <c r="X58" s="13" t="e">
        <f t="shared" si="60"/>
        <v>#DIV/0!</v>
      </c>
      <c r="Y58" s="115"/>
      <c r="Z58" s="13" t="e">
        <f t="shared" si="61"/>
        <v>#DIV/0!</v>
      </c>
      <c r="AA58" s="13">
        <f t="shared" si="62"/>
        <v>4</v>
      </c>
      <c r="AB58" s="13" t="e">
        <f t="shared" si="63"/>
        <v>#DIV/0!</v>
      </c>
      <c r="AC58" s="13" t="e">
        <f t="shared" si="64"/>
        <v>#DIV/0!</v>
      </c>
      <c r="AD58" s="115"/>
      <c r="AE58" s="13" t="e">
        <f t="shared" si="65"/>
        <v>#DIV/0!</v>
      </c>
      <c r="AF58" s="13">
        <f t="shared" si="66"/>
        <v>4</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5</v>
      </c>
      <c r="M59" s="13" t="e">
        <f t="shared" si="51"/>
        <v>#DIV/0!</v>
      </c>
      <c r="N59" s="13" t="e">
        <f t="shared" si="52"/>
        <v>#DIV/0!</v>
      </c>
      <c r="O59" s="115"/>
      <c r="P59" s="13" t="e">
        <f t="shared" si="53"/>
        <v>#DIV/0!</v>
      </c>
      <c r="Q59" s="13">
        <f t="shared" si="54"/>
        <v>5</v>
      </c>
      <c r="R59" s="13" t="e">
        <f t="shared" si="55"/>
        <v>#DIV/0!</v>
      </c>
      <c r="S59" s="13" t="e">
        <f t="shared" si="56"/>
        <v>#DIV/0!</v>
      </c>
      <c r="T59" s="115"/>
      <c r="U59" s="13" t="e">
        <f t="shared" si="57"/>
        <v>#DIV/0!</v>
      </c>
      <c r="V59" s="13">
        <f t="shared" si="58"/>
        <v>5</v>
      </c>
      <c r="W59" s="13" t="e">
        <f t="shared" si="59"/>
        <v>#DIV/0!</v>
      </c>
      <c r="X59" s="13" t="e">
        <f t="shared" si="60"/>
        <v>#DIV/0!</v>
      </c>
      <c r="Y59" s="115"/>
      <c r="Z59" s="13" t="e">
        <f t="shared" si="61"/>
        <v>#DIV/0!</v>
      </c>
      <c r="AA59" s="13">
        <f t="shared" si="62"/>
        <v>5</v>
      </c>
      <c r="AB59" s="13" t="e">
        <f t="shared" si="63"/>
        <v>#DIV/0!</v>
      </c>
      <c r="AC59" s="13" t="e">
        <f t="shared" si="64"/>
        <v>#DIV/0!</v>
      </c>
      <c r="AD59" s="115"/>
      <c r="AE59" s="13" t="e">
        <f t="shared" si="65"/>
        <v>#DIV/0!</v>
      </c>
      <c r="AF59" s="13">
        <f t="shared" si="66"/>
        <v>5</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8.1999999999999993</v>
      </c>
      <c r="C71" s="115">
        <f>C54</f>
        <v>16.399999999999999</v>
      </c>
      <c r="D71" s="115">
        <f>D54</f>
        <v>22.549999999999997</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8.1999999999999993</v>
      </c>
      <c r="C82" s="115">
        <f>_xlfn.AGGREGATE(14,6,A3:A26+A4:A26,1)</f>
        <v>16.399999999999999</v>
      </c>
      <c r="D82" s="115">
        <f>_xlfn.AGGREGATE(14,6,A3:A26+A4:A26+A5:A26,1)</f>
        <v>22.549999999999997</v>
      </c>
      <c r="E82" s="115">
        <f>_xlfn.AGGREGATE(14,6,A3:A26+A4:A26+A5:A26+A6:A26,1)</f>
        <v>28.699999999999996</v>
      </c>
      <c r="F82" s="115">
        <f>_xlfn.AGGREGATE(14,6,A3:A26+A4:A26+A5:A26+A6:A26+A7:A26,1)</f>
        <v>30.699999999999996</v>
      </c>
      <c r="G82" s="115">
        <f>_xlfn.AGGREGATE(14,6,A3:A26+A4:A26+A5:A26+A6:A26+A7:A26+A8:A26,1)</f>
        <v>31.1</v>
      </c>
      <c r="H82" s="6">
        <f>E15</f>
        <v>35.000002100000003</v>
      </c>
      <c r="I82" s="6">
        <f>F27</f>
        <v>35.300122100000038</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AA1:AB1"/>
    <mergeCell ref="K1:L1"/>
    <mergeCell ref="M1:N1"/>
    <mergeCell ref="O1:P1"/>
    <mergeCell ref="S1:T1"/>
    <mergeCell ref="W1:X1"/>
  </mergeCells>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594D-F69F-40AE-BC06-F04819C219AB}">
  <sheetPr codeName="Sheet23">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1</v>
      </c>
      <c r="AH1">
        <v>6</v>
      </c>
      <c r="AI1">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5</v>
      </c>
      <c r="AI2">
        <v>12</v>
      </c>
      <c r="AJ2">
        <v>24</v>
      </c>
    </row>
    <row r="3" spans="1:36">
      <c r="A3" s="1">
        <v>2.1000000000000001E-2</v>
      </c>
      <c r="E3" s="2">
        <v>0.67700000000000005</v>
      </c>
      <c r="F3" s="1">
        <v>2.1000000000000001E-2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3</v>
      </c>
      <c r="AI3">
        <v>12</v>
      </c>
      <c r="AJ3">
        <v>24</v>
      </c>
    </row>
    <row r="4" spans="1:36">
      <c r="A4" s="1">
        <v>5.3999999999999999E-2</v>
      </c>
      <c r="E4" s="2">
        <v>0.33100000000000002</v>
      </c>
      <c r="F4" s="1">
        <v>5.3999999999999999E-2</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1</v>
      </c>
      <c r="AI4">
        <v>12</v>
      </c>
      <c r="AJ4">
        <v>24</v>
      </c>
    </row>
    <row r="5" spans="1:36">
      <c r="A5" s="1">
        <v>9.0999999999999998E-2</v>
      </c>
      <c r="D5" s="2">
        <v>2.8140000000000001</v>
      </c>
      <c r="E5" s="2">
        <v>1.492</v>
      </c>
      <c r="F5" s="1">
        <v>9.0999999999999998E-2</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2</v>
      </c>
      <c r="AI5">
        <v>1</v>
      </c>
      <c r="AJ5">
        <v>24</v>
      </c>
    </row>
    <row r="6" spans="1:36">
      <c r="A6" s="1">
        <v>1E-3</v>
      </c>
      <c r="D6" s="2">
        <v>0.88500000000000001</v>
      </c>
      <c r="E6" s="2">
        <v>1.4019999999999999</v>
      </c>
      <c r="F6" s="1">
        <v>1E-3</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4</v>
      </c>
      <c r="AI6">
        <v>2</v>
      </c>
      <c r="AJ6">
        <v>24</v>
      </c>
    </row>
    <row r="7" spans="1:36">
      <c r="A7" s="1">
        <v>6.0000000000000001E-3</v>
      </c>
      <c r="B7" s="2">
        <v>2.5830000000000002</v>
      </c>
      <c r="C7" s="2">
        <v>2.8140000000000001</v>
      </c>
      <c r="D7" s="2">
        <v>2.5830000000000002</v>
      </c>
      <c r="E7" s="2">
        <v>2.8140000000000001</v>
      </c>
      <c r="F7" s="1">
        <v>6.0000000000000001E-3</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3</v>
      </c>
      <c r="AJ7">
        <v>24</v>
      </c>
    </row>
    <row r="8" spans="1:36">
      <c r="A8" s="1">
        <v>0</v>
      </c>
      <c r="B8" s="2">
        <v>1.887</v>
      </c>
      <c r="C8" s="2">
        <v>0.88500000000000001</v>
      </c>
      <c r="D8" s="2">
        <v>1.887</v>
      </c>
      <c r="E8" s="2">
        <v>0.88500000000000001</v>
      </c>
      <c r="F8" s="1">
        <v>1.0000000000000001E-5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4</v>
      </c>
      <c r="AJ8">
        <v>24</v>
      </c>
    </row>
    <row r="9" spans="1:36">
      <c r="A9" s="1">
        <v>2.4E-2</v>
      </c>
      <c r="B9" s="6">
        <f>SUM(B7:B8)</f>
        <v>4.4700000000000006</v>
      </c>
      <c r="C9" s="2">
        <v>2.5830000000000002</v>
      </c>
      <c r="D9" s="2">
        <v>1.7490000000000001</v>
      </c>
      <c r="E9" s="2">
        <v>2.5830000000000002</v>
      </c>
      <c r="F9" s="1">
        <v>2.4E-2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5</v>
      </c>
      <c r="AJ9">
        <v>24</v>
      </c>
    </row>
    <row r="10" spans="1:36">
      <c r="A10" s="2">
        <v>1.325</v>
      </c>
      <c r="B10" s="115"/>
      <c r="C10" s="6">
        <f>SUM(C7:C9)</f>
        <v>6.282</v>
      </c>
      <c r="D10" s="2">
        <v>1.58</v>
      </c>
      <c r="E10" s="2">
        <v>1.887</v>
      </c>
      <c r="F10" s="2">
        <v>1.325</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6</v>
      </c>
      <c r="AJ10">
        <v>24</v>
      </c>
    </row>
    <row r="11" spans="1:36">
      <c r="A11" s="2">
        <v>7.3999999999999996E-2</v>
      </c>
      <c r="B11" s="115"/>
      <c r="C11" s="115"/>
      <c r="D11" s="6">
        <f>SUM(D5:D10)</f>
        <v>11.498000000000001</v>
      </c>
      <c r="E11" s="2">
        <v>1.7490000000000001</v>
      </c>
      <c r="F11" s="2">
        <v>7.3999999999999996E-2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12</v>
      </c>
    </row>
    <row r="12" spans="1:36">
      <c r="A12" s="2">
        <v>0.21099999999999999</v>
      </c>
      <c r="B12" s="115"/>
      <c r="C12" s="115"/>
      <c r="D12" s="115"/>
      <c r="E12" s="2">
        <v>1.58</v>
      </c>
      <c r="F12" s="2">
        <v>0.21099999999999999</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2">
        <v>0.67700000000000005</v>
      </c>
      <c r="B13" s="115"/>
      <c r="C13" s="115"/>
      <c r="D13" s="115"/>
      <c r="E13" s="1">
        <v>1.073</v>
      </c>
      <c r="F13" s="2">
        <v>0.67700000000000005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12</v>
      </c>
    </row>
    <row r="14" spans="1:36">
      <c r="A14" s="2">
        <v>0.33100000000000002</v>
      </c>
      <c r="B14" s="115"/>
      <c r="C14" s="115"/>
      <c r="D14" s="115"/>
      <c r="E14" s="1">
        <v>0.60599999999999998</v>
      </c>
      <c r="F14" s="2">
        <v>0.33100000000000002</v>
      </c>
      <c r="H14" s="13">
        <v>12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1.492</v>
      </c>
      <c r="B15" s="115"/>
      <c r="C15" s="115"/>
      <c r="D15" s="115"/>
      <c r="E15" s="6">
        <f>SUM(E3:E14)</f>
        <v>17.079000000000004</v>
      </c>
      <c r="F15" s="2">
        <v>1.492</v>
      </c>
      <c r="H15" s="13">
        <v>12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v>
      </c>
    </row>
    <row r="16" spans="1:36">
      <c r="A16" s="2">
        <v>1.4019999999999999</v>
      </c>
      <c r="F16" s="2">
        <v>1.4019999999999999</v>
      </c>
      <c r="H16" s="13">
        <v>6</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v>
      </c>
    </row>
    <row r="17" spans="1:44">
      <c r="A17" s="2">
        <v>2.8140000000000001</v>
      </c>
      <c r="F17" s="2">
        <v>2.8140000000000001</v>
      </c>
      <c r="H17" s="13">
        <v>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3</v>
      </c>
    </row>
    <row r="18" spans="1:44">
      <c r="A18" s="2">
        <v>0.88500000000000001</v>
      </c>
      <c r="F18" s="2">
        <v>0.88500000000000001</v>
      </c>
      <c r="H18" s="13">
        <v>3</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4</v>
      </c>
    </row>
    <row r="19" spans="1:44">
      <c r="A19" s="2">
        <v>2.5830000000000002</v>
      </c>
      <c r="F19" s="2">
        <v>2.5830000000000002</v>
      </c>
      <c r="H19" s="13">
        <v>1</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5</v>
      </c>
    </row>
    <row r="20" spans="1:44">
      <c r="A20" s="2">
        <v>1.887</v>
      </c>
      <c r="F20" s="2">
        <v>1.887</v>
      </c>
      <c r="H20" s="13">
        <v>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6</v>
      </c>
    </row>
    <row r="21" spans="1:44">
      <c r="A21" s="2">
        <v>1.7490000000000001</v>
      </c>
      <c r="F21" s="2">
        <v>1.7490000000000001</v>
      </c>
      <c r="H21" s="13">
        <v>4</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12</v>
      </c>
    </row>
    <row r="22" spans="1:44">
      <c r="A22" s="2">
        <v>1.58</v>
      </c>
      <c r="F22" s="2">
        <v>1.58</v>
      </c>
      <c r="H22" s="13">
        <v>12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12</v>
      </c>
    </row>
    <row r="23" spans="1:44">
      <c r="A23" s="1">
        <v>1.073</v>
      </c>
      <c r="F23" s="1">
        <v>1.073</v>
      </c>
      <c r="H23" s="13">
        <v>12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1">
        <v>0.60599999999999998</v>
      </c>
      <c r="F24" s="1">
        <v>0.60599999999999998</v>
      </c>
      <c r="H24" s="13">
        <v>12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1">
        <v>0.27800000000000002</v>
      </c>
      <c r="F25" s="1">
        <v>0.27800000000000002</v>
      </c>
      <c r="H25" s="13">
        <v>12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0</v>
      </c>
      <c r="F26" s="1">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19.16403</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2.8140000000000001</v>
      </c>
      <c r="C30" s="115">
        <f>_xlfn.AGGREGATE(14,6,A3:A26+A4:A26,1)</f>
        <v>4.4700000000000006</v>
      </c>
      <c r="D30" s="115">
        <f>_xlfn.AGGREGATE(14,6,A3:A26+A4:A26+A5:A26,1)</f>
        <v>6.282</v>
      </c>
      <c r="E30" s="115">
        <f>_xlfn.AGGREGATE(14,6,A3:A26+A4:A26+A5:A26+A6:A26,1)</f>
        <v>8.1690000000000005</v>
      </c>
      <c r="F30" s="115">
        <f>_xlfn.AGGREGATE(14,6,A3:A26+A4:A26+A5:A26+A6:A26+A7:A26,1)</f>
        <v>9.918000000000001</v>
      </c>
      <c r="G30" s="115">
        <f>_xlfn.AGGREGATE(14,6,A3:A26+A4:A26+A5:A26+A6:A26+A7:A26+A8:A26,1)</f>
        <v>11.498000000000001</v>
      </c>
      <c r="H30" s="6">
        <f>E15</f>
        <v>17.079000000000004</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2</v>
      </c>
      <c r="M37" s="13" t="e">
        <f t="shared" si="16"/>
        <v>#DIV/0!</v>
      </c>
      <c r="N37" s="13" t="e">
        <f t="shared" si="17"/>
        <v>#DIV/0!</v>
      </c>
      <c r="O37" s="14"/>
      <c r="P37" s="13" t="e">
        <f t="shared" si="18"/>
        <v>#DIV/0!</v>
      </c>
      <c r="Q37" s="13">
        <f t="shared" si="19"/>
        <v>2</v>
      </c>
      <c r="R37" s="14" t="e">
        <f t="shared" si="20"/>
        <v>#DIV/0!</v>
      </c>
      <c r="S37" s="13" t="e">
        <f t="shared" si="21"/>
        <v>#DIV/0!</v>
      </c>
      <c r="T37" s="13"/>
      <c r="U37" s="13" t="e">
        <f t="shared" si="22"/>
        <v>#DIV/0!</v>
      </c>
      <c r="V37" s="13">
        <f t="shared" si="23"/>
        <v>2</v>
      </c>
      <c r="W37" s="14" t="e">
        <f t="shared" si="24"/>
        <v>#DIV/0!</v>
      </c>
      <c r="X37" s="13" t="e">
        <f t="shared" si="25"/>
        <v>#DIV/0!</v>
      </c>
      <c r="Y37" s="13"/>
      <c r="Z37" s="13" t="e">
        <f t="shared" si="26"/>
        <v>#DIV/0!</v>
      </c>
      <c r="AA37" s="13">
        <f t="shared" si="27"/>
        <v>2</v>
      </c>
      <c r="AB37" s="14" t="e">
        <f t="shared" si="28"/>
        <v>#DIV/0!</v>
      </c>
      <c r="AC37" s="13" t="e">
        <f t="shared" si="29"/>
        <v>#DIV/0!</v>
      </c>
      <c r="AD37" s="13"/>
      <c r="AE37" s="13" t="e">
        <f t="shared" si="30"/>
        <v>#DIV/0!</v>
      </c>
      <c r="AF37" s="13">
        <f t="shared" si="31"/>
        <v>2</v>
      </c>
      <c r="AG37" s="14" t="e">
        <f t="shared" si="32"/>
        <v>#DIV/0!</v>
      </c>
      <c r="AH37" s="13" t="e">
        <f t="shared" si="33"/>
        <v>#DIV/0!</v>
      </c>
      <c r="AI37" s="13"/>
      <c r="AJ37" s="13" t="e">
        <f t="shared" si="34"/>
        <v>#DIV/0!</v>
      </c>
      <c r="AK37" s="13">
        <f t="shared" si="35"/>
        <v>2</v>
      </c>
      <c r="AL37" s="14" t="e">
        <f t="shared" si="36"/>
        <v>#DIV/0!</v>
      </c>
      <c r="AM37" s="13" t="e">
        <f t="shared" si="37"/>
        <v>#DIV/0!</v>
      </c>
      <c r="AN37" s="13"/>
      <c r="AO37" s="13" t="e">
        <f t="shared" si="38"/>
        <v>#DIV/0!</v>
      </c>
      <c r="AP37" s="13">
        <f t="shared" si="39"/>
        <v>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5</v>
      </c>
      <c r="M40" s="13" t="e">
        <f t="shared" si="16"/>
        <v>#DIV/0!</v>
      </c>
      <c r="N40" s="13" t="e">
        <f t="shared" si="17"/>
        <v>#DIV/0!</v>
      </c>
      <c r="O40" s="14"/>
      <c r="P40" s="13" t="e">
        <f t="shared" si="18"/>
        <v>#DIV/0!</v>
      </c>
      <c r="Q40" s="13">
        <f t="shared" si="19"/>
        <v>5</v>
      </c>
      <c r="R40" s="14" t="e">
        <f t="shared" si="20"/>
        <v>#DIV/0!</v>
      </c>
      <c r="S40" s="13" t="e">
        <f t="shared" si="21"/>
        <v>#DIV/0!</v>
      </c>
      <c r="T40" s="13"/>
      <c r="U40" s="13" t="e">
        <f t="shared" si="22"/>
        <v>#DIV/0!</v>
      </c>
      <c r="V40" s="13">
        <f t="shared" si="23"/>
        <v>5</v>
      </c>
      <c r="W40" s="14" t="e">
        <f t="shared" si="24"/>
        <v>#DIV/0!</v>
      </c>
      <c r="X40" s="13" t="e">
        <f t="shared" si="25"/>
        <v>#DIV/0!</v>
      </c>
      <c r="Y40" s="13"/>
      <c r="Z40" s="13" t="e">
        <f t="shared" si="26"/>
        <v>#DIV/0!</v>
      </c>
      <c r="AA40" s="13">
        <f t="shared" si="27"/>
        <v>5</v>
      </c>
      <c r="AB40" s="14" t="e">
        <f t="shared" si="28"/>
        <v>#DIV/0!</v>
      </c>
      <c r="AC40" s="13" t="e">
        <f t="shared" si="29"/>
        <v>#DIV/0!</v>
      </c>
      <c r="AD40" s="13"/>
      <c r="AE40" s="13" t="e">
        <f t="shared" si="30"/>
        <v>#DIV/0!</v>
      </c>
      <c r="AF40" s="13">
        <f t="shared" si="31"/>
        <v>5</v>
      </c>
      <c r="AG40" s="14" t="e">
        <f t="shared" si="32"/>
        <v>#DIV/0!</v>
      </c>
      <c r="AH40" s="13" t="e">
        <f t="shared" si="33"/>
        <v>#DIV/0!</v>
      </c>
      <c r="AI40" s="13"/>
      <c r="AJ40" s="13" t="e">
        <f t="shared" si="34"/>
        <v>#DIV/0!</v>
      </c>
      <c r="AK40" s="13">
        <f t="shared" si="35"/>
        <v>5</v>
      </c>
      <c r="AL40" s="14" t="e">
        <f t="shared" si="36"/>
        <v>#DIV/0!</v>
      </c>
      <c r="AM40" s="13" t="e">
        <f t="shared" si="37"/>
        <v>#DIV/0!</v>
      </c>
      <c r="AN40" s="13"/>
      <c r="AO40" s="13" t="e">
        <f t="shared" si="38"/>
        <v>#DIV/0!</v>
      </c>
      <c r="AP40" s="13">
        <f t="shared" si="39"/>
        <v>5</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6</v>
      </c>
      <c r="M41" s="13" t="e">
        <f t="shared" si="16"/>
        <v>#DIV/0!</v>
      </c>
      <c r="N41" s="13" t="e">
        <f t="shared" si="17"/>
        <v>#DIV/0!</v>
      </c>
      <c r="O41" s="14"/>
      <c r="P41" s="13" t="e">
        <f t="shared" si="18"/>
        <v>#DIV/0!</v>
      </c>
      <c r="Q41" s="13">
        <f t="shared" si="19"/>
        <v>6</v>
      </c>
      <c r="R41" s="14" t="e">
        <f t="shared" si="20"/>
        <v>#DIV/0!</v>
      </c>
      <c r="S41" s="13" t="e">
        <f t="shared" si="21"/>
        <v>#DIV/0!</v>
      </c>
      <c r="T41" s="13"/>
      <c r="U41" s="13" t="e">
        <f t="shared" si="22"/>
        <v>#DIV/0!</v>
      </c>
      <c r="V41" s="13">
        <f t="shared" si="23"/>
        <v>6</v>
      </c>
      <c r="W41" s="14" t="e">
        <f t="shared" si="24"/>
        <v>#DIV/0!</v>
      </c>
      <c r="X41" s="13" t="e">
        <f t="shared" si="25"/>
        <v>#DIV/0!</v>
      </c>
      <c r="Y41" s="13"/>
      <c r="Z41" s="13" t="e">
        <f t="shared" si="26"/>
        <v>#DIV/0!</v>
      </c>
      <c r="AA41" s="13">
        <f t="shared" si="27"/>
        <v>6</v>
      </c>
      <c r="AB41" s="14" t="e">
        <f t="shared" si="28"/>
        <v>#DIV/0!</v>
      </c>
      <c r="AC41" s="13" t="e">
        <f t="shared" si="29"/>
        <v>#DIV/0!</v>
      </c>
      <c r="AD41" s="13"/>
      <c r="AE41" s="13" t="e">
        <f t="shared" si="30"/>
        <v>#DIV/0!</v>
      </c>
      <c r="AF41" s="13">
        <f t="shared" si="31"/>
        <v>6</v>
      </c>
      <c r="AG41" s="14" t="e">
        <f t="shared" si="32"/>
        <v>#DIV/0!</v>
      </c>
      <c r="AH41" s="13" t="e">
        <f t="shared" si="33"/>
        <v>#DIV/0!</v>
      </c>
      <c r="AI41" s="13"/>
      <c r="AJ41" s="13" t="e">
        <f t="shared" si="34"/>
        <v>#DIV/0!</v>
      </c>
      <c r="AK41" s="13">
        <f t="shared" si="35"/>
        <v>6</v>
      </c>
      <c r="AL41" s="14" t="e">
        <f t="shared" si="36"/>
        <v>#DIV/0!</v>
      </c>
      <c r="AM41" s="13" t="e">
        <f t="shared" si="37"/>
        <v>#DIV/0!</v>
      </c>
      <c r="AN41" s="13"/>
      <c r="AO41" s="13" t="e">
        <f t="shared" si="38"/>
        <v>#DIV/0!</v>
      </c>
      <c r="AP41" s="13">
        <f t="shared" si="39"/>
        <v>6</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2.8140000000000001</v>
      </c>
      <c r="C54" s="115">
        <f>_xlfn.AGGREGATE(14,6,A3:A26+A4:A26,1)</f>
        <v>4.4700000000000006</v>
      </c>
      <c r="D54" s="115">
        <f>_xlfn.AGGREGATE(14,6,A3:A26+A4:A26+A5:A26,1)</f>
        <v>6.282</v>
      </c>
      <c r="E54" s="115">
        <f>_xlfn.AGGREGATE(14,6,A3:A26+A4:A26+A5:A26+A6:A26,1)</f>
        <v>8.1690000000000005</v>
      </c>
      <c r="F54" s="115">
        <f>_xlfn.AGGREGATE(14,6,A3:A26+A4:A26+A5:A26+A6:A26+A7:A26,1)</f>
        <v>9.918000000000001</v>
      </c>
      <c r="G54" s="115">
        <f>_xlfn.AGGREGATE(14,6,A3:A26+A4:A26+A5:A26+A6:A26+A7:A26+A8:A26,1)</f>
        <v>11.498000000000001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1</v>
      </c>
      <c r="M57" s="13" t="e">
        <f t="shared" si="51"/>
        <v>#DIV/0!</v>
      </c>
      <c r="N57" s="13" t="e">
        <f t="shared" si="52"/>
        <v>#DIV/0!</v>
      </c>
      <c r="O57" s="115"/>
      <c r="P57" s="13" t="e">
        <f t="shared" si="53"/>
        <v>#DIV/0!</v>
      </c>
      <c r="Q57" s="13">
        <f t="shared" si="54"/>
        <v>1</v>
      </c>
      <c r="R57" s="13" t="e">
        <f t="shared" si="55"/>
        <v>#DIV/0!</v>
      </c>
      <c r="S57" s="13" t="e">
        <f t="shared" si="56"/>
        <v>#DIV/0!</v>
      </c>
      <c r="T57" s="115"/>
      <c r="U57" s="13" t="e">
        <f t="shared" si="57"/>
        <v>#DIV/0!</v>
      </c>
      <c r="V57" s="13">
        <f t="shared" si="58"/>
        <v>1</v>
      </c>
      <c r="W57" s="13" t="e">
        <f t="shared" si="59"/>
        <v>#DIV/0!</v>
      </c>
      <c r="X57" s="13" t="e">
        <f t="shared" si="60"/>
        <v>#DIV/0!</v>
      </c>
      <c r="Y57" s="115"/>
      <c r="Z57" s="13" t="e">
        <f t="shared" si="61"/>
        <v>#DIV/0!</v>
      </c>
      <c r="AA57" s="13">
        <f t="shared" si="62"/>
        <v>1</v>
      </c>
      <c r="AB57" s="13" t="e">
        <f t="shared" si="63"/>
        <v>#DIV/0!</v>
      </c>
      <c r="AC57" s="13" t="e">
        <f t="shared" si="64"/>
        <v>#DIV/0!</v>
      </c>
      <c r="AD57" s="115"/>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5"/>
      <c r="P58" s="13" t="e">
        <f t="shared" si="53"/>
        <v>#DIV/0!</v>
      </c>
      <c r="Q58" s="13">
        <f t="shared" si="54"/>
        <v>2</v>
      </c>
      <c r="R58" s="13" t="e">
        <f t="shared" si="55"/>
        <v>#DIV/0!</v>
      </c>
      <c r="S58" s="13" t="e">
        <f t="shared" si="56"/>
        <v>#DIV/0!</v>
      </c>
      <c r="T58" s="115"/>
      <c r="U58" s="13" t="e">
        <f t="shared" si="57"/>
        <v>#DIV/0!</v>
      </c>
      <c r="V58" s="13">
        <f t="shared" si="58"/>
        <v>2</v>
      </c>
      <c r="W58" s="13" t="e">
        <f t="shared" si="59"/>
        <v>#DIV/0!</v>
      </c>
      <c r="X58" s="13" t="e">
        <f t="shared" si="60"/>
        <v>#DIV/0!</v>
      </c>
      <c r="Y58" s="115"/>
      <c r="Z58" s="13" t="e">
        <f t="shared" si="61"/>
        <v>#DIV/0!</v>
      </c>
      <c r="AA58" s="13">
        <f t="shared" si="62"/>
        <v>2</v>
      </c>
      <c r="AB58" s="13" t="e">
        <f t="shared" si="63"/>
        <v>#DIV/0!</v>
      </c>
      <c r="AC58" s="13" t="e">
        <f t="shared" si="64"/>
        <v>#DIV/0!</v>
      </c>
      <c r="AD58" s="115"/>
      <c r="AE58" s="13" t="e">
        <f t="shared" si="65"/>
        <v>#DIV/0!</v>
      </c>
      <c r="AF58" s="13">
        <f t="shared" si="66"/>
        <v>2</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4</v>
      </c>
      <c r="M59" s="13" t="e">
        <f t="shared" si="51"/>
        <v>#DIV/0!</v>
      </c>
      <c r="N59" s="13" t="e">
        <f t="shared" si="52"/>
        <v>#DIV/0!</v>
      </c>
      <c r="O59" s="115"/>
      <c r="P59" s="13" t="e">
        <f t="shared" si="53"/>
        <v>#DIV/0!</v>
      </c>
      <c r="Q59" s="13">
        <f t="shared" si="54"/>
        <v>4</v>
      </c>
      <c r="R59" s="13" t="e">
        <f t="shared" si="55"/>
        <v>#DIV/0!</v>
      </c>
      <c r="S59" s="13" t="e">
        <f t="shared" si="56"/>
        <v>#DIV/0!</v>
      </c>
      <c r="T59" s="115"/>
      <c r="U59" s="13" t="e">
        <f t="shared" si="57"/>
        <v>#DIV/0!</v>
      </c>
      <c r="V59" s="13">
        <f t="shared" si="58"/>
        <v>4</v>
      </c>
      <c r="W59" s="13" t="e">
        <f t="shared" si="59"/>
        <v>#DIV/0!</v>
      </c>
      <c r="X59" s="13" t="e">
        <f t="shared" si="60"/>
        <v>#DIV/0!</v>
      </c>
      <c r="Y59" s="115"/>
      <c r="Z59" s="13" t="e">
        <f t="shared" si="61"/>
        <v>#DIV/0!</v>
      </c>
      <c r="AA59" s="13">
        <f t="shared" si="62"/>
        <v>4</v>
      </c>
      <c r="AB59" s="13" t="e">
        <f t="shared" si="63"/>
        <v>#DIV/0!</v>
      </c>
      <c r="AC59" s="13" t="e">
        <f t="shared" si="64"/>
        <v>#DIV/0!</v>
      </c>
      <c r="AD59" s="115"/>
      <c r="AE59" s="13" t="e">
        <f t="shared" si="65"/>
        <v>#DIV/0!</v>
      </c>
      <c r="AF59" s="13">
        <f t="shared" si="66"/>
        <v>4</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2.8140000000000001</v>
      </c>
      <c r="C71" s="115">
        <f>C54</f>
        <v>4.4700000000000006</v>
      </c>
      <c r="D71" s="115">
        <f>D54</f>
        <v>6.282</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2.8140000000000001</v>
      </c>
      <c r="C82" s="115">
        <f>_xlfn.AGGREGATE(14,6,A3:A26+A4:A26,1)</f>
        <v>4.4700000000000006</v>
      </c>
      <c r="D82" s="115">
        <f>_xlfn.AGGREGATE(14,6,A3:A26+A4:A26+A5:A26,1)</f>
        <v>6.282</v>
      </c>
      <c r="E82" s="115">
        <f>_xlfn.AGGREGATE(14,6,A3:A26+A4:A26+A5:A26+A6:A26,1)</f>
        <v>8.1690000000000005</v>
      </c>
      <c r="F82" s="115">
        <f>_xlfn.AGGREGATE(14,6,A3:A26+A4:A26+A5:A26+A6:A26+A7:A26,1)</f>
        <v>9.918000000000001</v>
      </c>
      <c r="G82" s="115">
        <f>_xlfn.AGGREGATE(14,6,A3:A26+A4:A26+A5:A26+A6:A26+A7:A26+A8:A26,1)</f>
        <v>11.498000000000001</v>
      </c>
      <c r="H82" s="6">
        <f>E15</f>
        <v>17.079000000000004</v>
      </c>
      <c r="I82" s="6">
        <f>F27</f>
        <v>19.16403</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v>
      </c>
      <c r="M98" s="13" t="e">
        <f t="shared" si="91"/>
        <v>#DIV/0!</v>
      </c>
      <c r="N98" s="13" t="e">
        <f t="shared" si="92"/>
        <v>#DIV/0!</v>
      </c>
      <c r="O98" s="13"/>
      <c r="P98" s="13" t="e">
        <f t="shared" si="93"/>
        <v>#DIV/0!</v>
      </c>
      <c r="Q98" s="13">
        <f t="shared" si="94"/>
        <v>1</v>
      </c>
      <c r="R98" s="13" t="e">
        <f t="shared" si="95"/>
        <v>#DIV/0!</v>
      </c>
      <c r="S98" s="13" t="e">
        <f t="shared" si="96"/>
        <v>#DIV/0!</v>
      </c>
      <c r="T98" s="13"/>
      <c r="U98" s="13" t="e">
        <f t="shared" si="97"/>
        <v>#DIV/0!</v>
      </c>
      <c r="V98" s="13">
        <f t="shared" si="98"/>
        <v>1</v>
      </c>
      <c r="W98" s="13" t="e">
        <f t="shared" si="99"/>
        <v>#DIV/0!</v>
      </c>
      <c r="X98" s="13" t="e">
        <f t="shared" si="100"/>
        <v>#DIV/0!</v>
      </c>
      <c r="Y98" s="13"/>
      <c r="Z98" s="13" t="e">
        <f t="shared" si="101"/>
        <v>#DIV/0!</v>
      </c>
      <c r="AA98" s="13">
        <f t="shared" si="102"/>
        <v>1</v>
      </c>
      <c r="AB98" s="13" t="e">
        <f t="shared" si="103"/>
        <v>#DIV/0!</v>
      </c>
      <c r="AC98" s="13" t="e">
        <f t="shared" si="104"/>
        <v>#DIV/0!</v>
      </c>
      <c r="AE98" s="13" t="e">
        <f t="shared" si="105"/>
        <v>#DIV/0!</v>
      </c>
      <c r="AF98" s="13">
        <f t="shared" si="106"/>
        <v>1</v>
      </c>
      <c r="AG98" s="13" t="e">
        <f t="shared" si="107"/>
        <v>#DIV/0!</v>
      </c>
      <c r="AH98" s="13" t="e">
        <f t="shared" si="108"/>
        <v>#DIV/0!</v>
      </c>
      <c r="AJ98" s="13" t="e">
        <f t="shared" si="109"/>
        <v>#DIV/0!</v>
      </c>
      <c r="AK98" s="13">
        <f t="shared" si="110"/>
        <v>1</v>
      </c>
      <c r="AL98" s="13" t="e">
        <f t="shared" si="111"/>
        <v>#DIV/0!</v>
      </c>
      <c r="AM98" s="13" t="e">
        <f t="shared" si="112"/>
        <v>#DIV/0!</v>
      </c>
      <c r="AO98" s="13" t="e">
        <f t="shared" si="113"/>
        <v>#DIV/0!</v>
      </c>
      <c r="AP98" s="13">
        <f t="shared" si="114"/>
        <v>1</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v>
      </c>
      <c r="M99" s="13" t="e">
        <f t="shared" si="91"/>
        <v>#DIV/0!</v>
      </c>
      <c r="N99" s="13" t="e">
        <f t="shared" si="92"/>
        <v>#DIV/0!</v>
      </c>
      <c r="O99" s="13"/>
      <c r="P99" s="13" t="e">
        <f t="shared" si="93"/>
        <v>#DIV/0!</v>
      </c>
      <c r="Q99" s="13">
        <f t="shared" si="94"/>
        <v>2</v>
      </c>
      <c r="R99" s="13" t="e">
        <f t="shared" si="95"/>
        <v>#DIV/0!</v>
      </c>
      <c r="S99" s="13" t="e">
        <f t="shared" si="96"/>
        <v>#DIV/0!</v>
      </c>
      <c r="T99" s="13"/>
      <c r="U99" s="13" t="e">
        <f t="shared" si="97"/>
        <v>#DIV/0!</v>
      </c>
      <c r="V99" s="13">
        <f t="shared" si="98"/>
        <v>2</v>
      </c>
      <c r="W99" s="13" t="e">
        <f t="shared" si="99"/>
        <v>#DIV/0!</v>
      </c>
      <c r="X99" s="13" t="e">
        <f t="shared" si="100"/>
        <v>#DIV/0!</v>
      </c>
      <c r="Y99" s="13"/>
      <c r="Z99" s="13" t="e">
        <f t="shared" si="101"/>
        <v>#DIV/0!</v>
      </c>
      <c r="AA99" s="13">
        <f t="shared" si="102"/>
        <v>2</v>
      </c>
      <c r="AB99" s="13" t="e">
        <f t="shared" si="103"/>
        <v>#DIV/0!</v>
      </c>
      <c r="AC99" s="13" t="e">
        <f t="shared" si="104"/>
        <v>#DIV/0!</v>
      </c>
      <c r="AE99" s="13" t="e">
        <f t="shared" si="105"/>
        <v>#DIV/0!</v>
      </c>
      <c r="AF99" s="13">
        <f t="shared" si="106"/>
        <v>2</v>
      </c>
      <c r="AG99" s="13" t="e">
        <f t="shared" si="107"/>
        <v>#DIV/0!</v>
      </c>
      <c r="AH99" s="13" t="e">
        <f t="shared" si="108"/>
        <v>#DIV/0!</v>
      </c>
      <c r="AJ99" s="13" t="e">
        <f t="shared" si="109"/>
        <v>#DIV/0!</v>
      </c>
      <c r="AK99" s="13">
        <f t="shared" si="110"/>
        <v>2</v>
      </c>
      <c r="AL99" s="13" t="e">
        <f t="shared" si="111"/>
        <v>#DIV/0!</v>
      </c>
      <c r="AM99" s="13" t="e">
        <f t="shared" si="112"/>
        <v>#DIV/0!</v>
      </c>
      <c r="AO99" s="13" t="e">
        <f t="shared" si="113"/>
        <v>#DIV/0!</v>
      </c>
      <c r="AP99" s="13">
        <f t="shared" si="114"/>
        <v>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3</v>
      </c>
      <c r="M100" s="13" t="e">
        <f t="shared" si="91"/>
        <v>#DIV/0!</v>
      </c>
      <c r="N100" s="13" t="e">
        <f t="shared" si="92"/>
        <v>#DIV/0!</v>
      </c>
      <c r="O100" s="13"/>
      <c r="P100" s="13" t="e">
        <f t="shared" si="93"/>
        <v>#DIV/0!</v>
      </c>
      <c r="Q100" s="13">
        <f t="shared" si="94"/>
        <v>3</v>
      </c>
      <c r="R100" s="13" t="e">
        <f t="shared" si="95"/>
        <v>#DIV/0!</v>
      </c>
      <c r="S100" s="13" t="e">
        <f t="shared" si="96"/>
        <v>#DIV/0!</v>
      </c>
      <c r="T100" s="13"/>
      <c r="U100" s="13" t="e">
        <f t="shared" si="97"/>
        <v>#DIV/0!</v>
      </c>
      <c r="V100" s="13">
        <f t="shared" si="98"/>
        <v>3</v>
      </c>
      <c r="W100" s="13" t="e">
        <f t="shared" si="99"/>
        <v>#DIV/0!</v>
      </c>
      <c r="X100" s="13" t="e">
        <f t="shared" si="100"/>
        <v>#DIV/0!</v>
      </c>
      <c r="Y100" s="13"/>
      <c r="Z100" s="13" t="e">
        <f t="shared" si="101"/>
        <v>#DIV/0!</v>
      </c>
      <c r="AA100" s="13">
        <f t="shared" si="102"/>
        <v>3</v>
      </c>
      <c r="AB100" s="13" t="e">
        <f t="shared" si="103"/>
        <v>#DIV/0!</v>
      </c>
      <c r="AC100" s="13" t="e">
        <f t="shared" si="104"/>
        <v>#DIV/0!</v>
      </c>
      <c r="AE100" s="13" t="e">
        <f t="shared" si="105"/>
        <v>#DIV/0!</v>
      </c>
      <c r="AF100" s="13">
        <f t="shared" si="106"/>
        <v>3</v>
      </c>
      <c r="AG100" s="13" t="e">
        <f t="shared" si="107"/>
        <v>#DIV/0!</v>
      </c>
      <c r="AH100" s="13" t="e">
        <f t="shared" si="108"/>
        <v>#DIV/0!</v>
      </c>
      <c r="AJ100" s="13" t="e">
        <f t="shared" si="109"/>
        <v>#DIV/0!</v>
      </c>
      <c r="AK100" s="13">
        <f t="shared" si="110"/>
        <v>3</v>
      </c>
      <c r="AL100" s="13" t="e">
        <f t="shared" si="111"/>
        <v>#DIV/0!</v>
      </c>
      <c r="AM100" s="13" t="e">
        <f t="shared" si="112"/>
        <v>#DIV/0!</v>
      </c>
      <c r="AO100" s="13" t="e">
        <f t="shared" si="113"/>
        <v>#DIV/0!</v>
      </c>
      <c r="AP100" s="13">
        <f t="shared" si="114"/>
        <v>3</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4</v>
      </c>
      <c r="M101" s="13" t="e">
        <f t="shared" si="91"/>
        <v>#DIV/0!</v>
      </c>
      <c r="N101" s="13" t="e">
        <f t="shared" si="92"/>
        <v>#DIV/0!</v>
      </c>
      <c r="O101" s="13"/>
      <c r="P101" s="13" t="e">
        <f t="shared" si="93"/>
        <v>#DIV/0!</v>
      </c>
      <c r="Q101" s="13">
        <f t="shared" si="94"/>
        <v>4</v>
      </c>
      <c r="R101" s="13" t="e">
        <f t="shared" si="95"/>
        <v>#DIV/0!</v>
      </c>
      <c r="S101" s="13" t="e">
        <f t="shared" si="96"/>
        <v>#DIV/0!</v>
      </c>
      <c r="T101" s="13"/>
      <c r="U101" s="13" t="e">
        <f t="shared" si="97"/>
        <v>#DIV/0!</v>
      </c>
      <c r="V101" s="13">
        <f t="shared" si="98"/>
        <v>4</v>
      </c>
      <c r="W101" s="13" t="e">
        <f t="shared" si="99"/>
        <v>#DIV/0!</v>
      </c>
      <c r="X101" s="13" t="e">
        <f t="shared" si="100"/>
        <v>#DIV/0!</v>
      </c>
      <c r="Y101" s="13"/>
      <c r="Z101" s="13" t="e">
        <f t="shared" si="101"/>
        <v>#DIV/0!</v>
      </c>
      <c r="AA101" s="13">
        <f t="shared" si="102"/>
        <v>4</v>
      </c>
      <c r="AB101" s="13" t="e">
        <f t="shared" si="103"/>
        <v>#DIV/0!</v>
      </c>
      <c r="AC101" s="13" t="e">
        <f t="shared" si="104"/>
        <v>#DIV/0!</v>
      </c>
      <c r="AE101" s="13" t="e">
        <f t="shared" si="105"/>
        <v>#DIV/0!</v>
      </c>
      <c r="AF101" s="13">
        <f t="shared" si="106"/>
        <v>4</v>
      </c>
      <c r="AG101" s="13" t="e">
        <f t="shared" si="107"/>
        <v>#DIV/0!</v>
      </c>
      <c r="AH101" s="13" t="e">
        <f t="shared" si="108"/>
        <v>#DIV/0!</v>
      </c>
      <c r="AJ101" s="13" t="e">
        <f t="shared" si="109"/>
        <v>#DIV/0!</v>
      </c>
      <c r="AK101" s="13">
        <f t="shared" si="110"/>
        <v>4</v>
      </c>
      <c r="AL101" s="13" t="e">
        <f t="shared" si="111"/>
        <v>#DIV/0!</v>
      </c>
      <c r="AM101" s="13" t="e">
        <f t="shared" si="112"/>
        <v>#DIV/0!</v>
      </c>
      <c r="AO101" s="13" t="e">
        <f t="shared" si="113"/>
        <v>#DIV/0!</v>
      </c>
      <c r="AP101" s="13">
        <f t="shared" si="114"/>
        <v>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5</v>
      </c>
      <c r="M102" s="13" t="e">
        <f t="shared" si="91"/>
        <v>#DIV/0!</v>
      </c>
      <c r="N102" s="13" t="e">
        <f t="shared" si="92"/>
        <v>#DIV/0!</v>
      </c>
      <c r="O102" s="13"/>
      <c r="P102" s="13" t="e">
        <f t="shared" si="93"/>
        <v>#DIV/0!</v>
      </c>
      <c r="Q102" s="13">
        <f t="shared" si="94"/>
        <v>5</v>
      </c>
      <c r="R102" s="13" t="e">
        <f t="shared" si="95"/>
        <v>#DIV/0!</v>
      </c>
      <c r="S102" s="13" t="e">
        <f t="shared" si="96"/>
        <v>#DIV/0!</v>
      </c>
      <c r="T102" s="13"/>
      <c r="U102" s="13" t="e">
        <f t="shared" si="97"/>
        <v>#DIV/0!</v>
      </c>
      <c r="V102" s="13">
        <f t="shared" si="98"/>
        <v>5</v>
      </c>
      <c r="W102" s="13" t="e">
        <f t="shared" si="99"/>
        <v>#DIV/0!</v>
      </c>
      <c r="X102" s="13" t="e">
        <f t="shared" si="100"/>
        <v>#DIV/0!</v>
      </c>
      <c r="Y102" s="13"/>
      <c r="Z102" s="13" t="e">
        <f t="shared" si="101"/>
        <v>#DIV/0!</v>
      </c>
      <c r="AA102" s="13">
        <f t="shared" si="102"/>
        <v>5</v>
      </c>
      <c r="AB102" s="13" t="e">
        <f t="shared" si="103"/>
        <v>#DIV/0!</v>
      </c>
      <c r="AC102" s="13" t="e">
        <f t="shared" si="104"/>
        <v>#DIV/0!</v>
      </c>
      <c r="AE102" s="13" t="e">
        <f t="shared" si="105"/>
        <v>#DIV/0!</v>
      </c>
      <c r="AF102" s="13">
        <f t="shared" si="106"/>
        <v>5</v>
      </c>
      <c r="AG102" s="13" t="e">
        <f t="shared" si="107"/>
        <v>#DIV/0!</v>
      </c>
      <c r="AH102" s="13" t="e">
        <f t="shared" si="108"/>
        <v>#DIV/0!</v>
      </c>
      <c r="AJ102" s="13" t="e">
        <f t="shared" si="109"/>
        <v>#DIV/0!</v>
      </c>
      <c r="AK102" s="13">
        <f t="shared" si="110"/>
        <v>5</v>
      </c>
      <c r="AL102" s="13" t="e">
        <f t="shared" si="111"/>
        <v>#DIV/0!</v>
      </c>
      <c r="AM102" s="13" t="e">
        <f t="shared" si="112"/>
        <v>#DIV/0!</v>
      </c>
      <c r="AO102" s="13" t="e">
        <f t="shared" si="113"/>
        <v>#DIV/0!</v>
      </c>
      <c r="AP102" s="13">
        <f t="shared" si="114"/>
        <v>5</v>
      </c>
      <c r="AQ102" s="13" t="e">
        <f t="shared" si="115"/>
        <v>#DIV/0!</v>
      </c>
      <c r="AR102" s="13" t="e">
        <f t="shared" si="116"/>
        <v>#DIV/0!</v>
      </c>
    </row>
    <row r="103" spans="2:44">
      <c r="K103" s="13" t="e">
        <f t="shared" si="89"/>
        <v>#DIV/0!</v>
      </c>
      <c r="L103" s="13">
        <f t="shared" si="90"/>
        <v>6</v>
      </c>
      <c r="M103" s="13" t="e">
        <f t="shared" si="91"/>
        <v>#DIV/0!</v>
      </c>
      <c r="N103" s="13" t="e">
        <f t="shared" si="92"/>
        <v>#DIV/0!</v>
      </c>
      <c r="O103" s="115"/>
      <c r="P103" s="13" t="e">
        <f t="shared" si="93"/>
        <v>#DIV/0!</v>
      </c>
      <c r="Q103" s="13">
        <f t="shared" si="94"/>
        <v>6</v>
      </c>
      <c r="R103" s="13" t="e">
        <f t="shared" si="95"/>
        <v>#DIV/0!</v>
      </c>
      <c r="S103" s="13" t="e">
        <f t="shared" si="96"/>
        <v>#DIV/0!</v>
      </c>
      <c r="T103" s="115"/>
      <c r="U103" s="13" t="e">
        <f t="shared" si="97"/>
        <v>#DIV/0!</v>
      </c>
      <c r="V103" s="13">
        <f t="shared" si="98"/>
        <v>6</v>
      </c>
      <c r="W103" s="13" t="e">
        <f t="shared" si="99"/>
        <v>#DIV/0!</v>
      </c>
      <c r="X103" s="13" t="e">
        <f t="shared" si="100"/>
        <v>#DIV/0!</v>
      </c>
      <c r="Y103" s="115"/>
      <c r="Z103" s="13" t="e">
        <f t="shared" si="101"/>
        <v>#DIV/0!</v>
      </c>
      <c r="AA103" s="13">
        <f t="shared" si="102"/>
        <v>6</v>
      </c>
      <c r="AB103" s="13" t="e">
        <f t="shared" si="103"/>
        <v>#DIV/0!</v>
      </c>
      <c r="AC103" s="13" t="e">
        <f t="shared" si="104"/>
        <v>#DIV/0!</v>
      </c>
      <c r="AE103" s="13" t="e">
        <f t="shared" si="105"/>
        <v>#DIV/0!</v>
      </c>
      <c r="AF103" s="13">
        <f t="shared" si="106"/>
        <v>6</v>
      </c>
      <c r="AG103" s="13" t="e">
        <f t="shared" si="107"/>
        <v>#DIV/0!</v>
      </c>
      <c r="AH103" s="13" t="e">
        <f t="shared" si="108"/>
        <v>#DIV/0!</v>
      </c>
      <c r="AJ103" s="13" t="e">
        <f t="shared" si="109"/>
        <v>#DIV/0!</v>
      </c>
      <c r="AK103" s="13">
        <f t="shared" si="110"/>
        <v>6</v>
      </c>
      <c r="AL103" s="13" t="e">
        <f t="shared" si="111"/>
        <v>#DIV/0!</v>
      </c>
      <c r="AM103" s="13" t="e">
        <f t="shared" si="112"/>
        <v>#DIV/0!</v>
      </c>
      <c r="AO103" s="13" t="e">
        <f t="shared" si="113"/>
        <v>#DIV/0!</v>
      </c>
      <c r="AP103" s="13">
        <f t="shared" si="114"/>
        <v>6</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56B4-C12B-4CE8-83DA-B39D6D56390E}">
  <sheetPr codeName="Sheet24">
    <tabColor rgb="FF00B0F0"/>
  </sheetPr>
  <dimension ref="A1:AR109"/>
  <sheetViews>
    <sheetView zoomScale="60" zoomScaleNormal="60" workbookViewId="0">
      <selection activeCell="A2" sqref="A2"/>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1</v>
      </c>
      <c r="AH1">
        <v>1</v>
      </c>
      <c r="AI1">
        <v>1</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2</v>
      </c>
      <c r="AI2">
        <v>2</v>
      </c>
      <c r="AJ2">
        <v>24</v>
      </c>
    </row>
    <row r="3" spans="1:36">
      <c r="A3" s="2">
        <v>0.32100000000000001</v>
      </c>
      <c r="E3" s="2">
        <v>5.2619999999999996</v>
      </c>
      <c r="F3" s="2">
        <v>0.32100000000000001</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3</v>
      </c>
      <c r="AI3">
        <v>3</v>
      </c>
      <c r="AJ3">
        <v>24</v>
      </c>
    </row>
    <row r="4" spans="1:36">
      <c r="A4" s="2">
        <v>0.26200000000000001</v>
      </c>
      <c r="E4" s="2">
        <v>3.3</v>
      </c>
      <c r="F4" s="2">
        <v>0.26200000000000001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4</v>
      </c>
      <c r="AI4">
        <v>4</v>
      </c>
      <c r="AJ4">
        <v>24</v>
      </c>
    </row>
    <row r="5" spans="1:36">
      <c r="A5" s="2">
        <v>7.5999999999999998E-2</v>
      </c>
      <c r="D5" s="2">
        <v>5.2619999999999996</v>
      </c>
      <c r="E5" s="2">
        <v>1.4810000000000001</v>
      </c>
      <c r="F5" s="2">
        <v>7.5999999999999998E-2</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5</v>
      </c>
      <c r="AI5">
        <v>5</v>
      </c>
      <c r="AJ5">
        <v>24</v>
      </c>
    </row>
    <row r="6" spans="1:36">
      <c r="A6" s="2">
        <v>0.248</v>
      </c>
      <c r="D6" s="2">
        <v>3.3</v>
      </c>
      <c r="E6" s="2">
        <v>4.7E-2</v>
      </c>
      <c r="F6" s="2">
        <v>0.248</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6</v>
      </c>
      <c r="AJ6">
        <v>24</v>
      </c>
    </row>
    <row r="7" spans="1:36">
      <c r="A7" s="2">
        <v>1.7999999999999999E-2</v>
      </c>
      <c r="B7" s="2">
        <v>5.2619999999999996</v>
      </c>
      <c r="C7" s="2">
        <v>5.2619999999999996</v>
      </c>
      <c r="D7" s="2">
        <v>1.4810000000000001</v>
      </c>
      <c r="E7" s="2">
        <v>1.2999999999999999E-2</v>
      </c>
      <c r="F7" s="2">
        <v>1.7999999999999999E-2</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12</v>
      </c>
      <c r="AJ7">
        <v>24</v>
      </c>
    </row>
    <row r="8" spans="1:36">
      <c r="A8" s="2">
        <v>0.10100000000000001</v>
      </c>
      <c r="B8" s="2">
        <v>3.3</v>
      </c>
      <c r="C8" s="2">
        <v>3.3</v>
      </c>
      <c r="D8" s="2">
        <v>4.7E-2</v>
      </c>
      <c r="E8" s="2">
        <v>1.4930000000000001</v>
      </c>
      <c r="F8" s="2">
        <v>0.10100000000000001</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1</v>
      </c>
    </row>
    <row r="9" spans="1:36">
      <c r="A9" s="2">
        <v>0.91600000000000004</v>
      </c>
      <c r="B9" s="6">
        <f>SUM(B7:B8)</f>
        <v>8.5619999999999994</v>
      </c>
      <c r="C9" s="2">
        <v>1.4810000000000001</v>
      </c>
      <c r="D9" s="2">
        <v>1.2999999999999999E-2</v>
      </c>
      <c r="E9" s="2">
        <v>0.47899999999999998</v>
      </c>
      <c r="F9" s="2">
        <v>0.91600000000000004</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2</v>
      </c>
    </row>
    <row r="10" spans="1:36">
      <c r="A10" s="2">
        <v>5.2619999999999996</v>
      </c>
      <c r="B10" s="115"/>
      <c r="C10" s="6">
        <f>SUM(C7:C9)</f>
        <v>10.042999999999999</v>
      </c>
      <c r="D10" s="2">
        <v>1.4930000000000001</v>
      </c>
      <c r="E10" s="2">
        <v>0.34100000000000003</v>
      </c>
      <c r="F10" s="2">
        <v>5.2619999999999996</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3</v>
      </c>
    </row>
    <row r="11" spans="1:36">
      <c r="A11" s="2">
        <v>3.3</v>
      </c>
      <c r="B11" s="115"/>
      <c r="C11" s="115"/>
      <c r="D11" s="6">
        <f>SUM(D5:D10)</f>
        <v>11.596</v>
      </c>
      <c r="E11" s="2">
        <v>0.14199999999999999</v>
      </c>
      <c r="F11" s="2">
        <v>3.3</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4</v>
      </c>
    </row>
    <row r="12" spans="1:36">
      <c r="A12" s="2">
        <v>1.4810000000000001</v>
      </c>
      <c r="B12" s="115"/>
      <c r="C12" s="115"/>
      <c r="D12" s="115"/>
      <c r="E12" s="2">
        <v>0.27400000000000002</v>
      </c>
      <c r="F12" s="2">
        <v>1.4810000000000001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5</v>
      </c>
    </row>
    <row r="13" spans="1:36">
      <c r="A13" s="2">
        <v>4.7E-2</v>
      </c>
      <c r="B13" s="115"/>
      <c r="C13" s="115"/>
      <c r="D13" s="115"/>
      <c r="E13" s="2">
        <v>0.375</v>
      </c>
      <c r="F13" s="2">
        <v>4.7E-2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6</v>
      </c>
    </row>
    <row r="14" spans="1:36">
      <c r="A14" s="2">
        <v>1.2999999999999999E-2</v>
      </c>
      <c r="B14" s="115"/>
      <c r="C14" s="115"/>
      <c r="D14" s="115"/>
      <c r="E14" s="2">
        <v>1.4670000000000001</v>
      </c>
      <c r="F14" s="2">
        <v>1.2999999999999999E-2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1.4930000000000001</v>
      </c>
      <c r="B15" s="115"/>
      <c r="C15" s="115"/>
      <c r="D15" s="115"/>
      <c r="E15" s="6">
        <f>SUM(E3:E14)</f>
        <v>14.673999999999998</v>
      </c>
      <c r="F15" s="2">
        <v>1.4930000000000001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2">
        <v>0.47899999999999998</v>
      </c>
      <c r="F16" s="2">
        <v>0.47899999999999998</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12</v>
      </c>
    </row>
    <row r="17" spans="1:44">
      <c r="A17" s="2">
        <v>0.34100000000000003</v>
      </c>
      <c r="F17" s="2">
        <v>0.34100000000000003</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12</v>
      </c>
    </row>
    <row r="18" spans="1:44">
      <c r="A18" s="2">
        <v>0.14199999999999999</v>
      </c>
      <c r="F18" s="2">
        <v>0.14199999999999999</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12</v>
      </c>
    </row>
    <row r="19" spans="1:44">
      <c r="A19" s="2">
        <v>0.27400000000000002</v>
      </c>
      <c r="F19" s="2">
        <v>0.27400000000000002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12</v>
      </c>
    </row>
    <row r="20" spans="1:44">
      <c r="A20" s="2">
        <v>0.375</v>
      </c>
      <c r="F20" s="2">
        <v>0.375</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2">
        <v>1.4670000000000001</v>
      </c>
      <c r="F21" s="2">
        <v>1.4670000000000001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v>0.32700000000000001</v>
      </c>
      <c r="F22" s="2">
        <v>0.32700000000000001</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v>0.52600000000000002</v>
      </c>
      <c r="F23" s="2">
        <v>0.52600000000000002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0.504</v>
      </c>
      <c r="F24" s="2">
        <v>0.504</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1">
        <v>4.0000000000000001E-3</v>
      </c>
      <c r="F25" s="1">
        <v>4.0000000000000001E-3</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7.0000000000000007E-2</v>
      </c>
      <c r="F26" s="1">
        <v>7.0000000000000007E-2</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18.04701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5.2619999999999996</v>
      </c>
      <c r="C30" s="115">
        <f>_xlfn.AGGREGATE(14,6,A3:A26+A4:A26,1)</f>
        <v>8.5619999999999994</v>
      </c>
      <c r="D30" s="115">
        <f>_xlfn.AGGREGATE(14,6,A3:A26+A4:A26+A5:A26,1)</f>
        <v>10.042999999999999</v>
      </c>
      <c r="E30" s="115">
        <f>_xlfn.AGGREGATE(14,6,A3:A26+A4:A26+A5:A26+A6:A26,1)</f>
        <v>10.959</v>
      </c>
      <c r="F30" s="115">
        <f>_xlfn.AGGREGATE(14,6,A3:A26+A4:A26+A5:A26+A6:A26+A7:A26,1)</f>
        <v>11.06</v>
      </c>
      <c r="G30" s="115">
        <f>_xlfn.AGGREGATE(14,6,A3:A26+A4:A26+A5:A26+A6:A26+A7:A26+A8:A26,1)</f>
        <v>11.596</v>
      </c>
      <c r="H30" s="6">
        <f>E15</f>
        <v>14.673999999999998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5.2619999999999996</v>
      </c>
      <c r="C54" s="115">
        <f>_xlfn.AGGREGATE(14,6,A3:A26+A4:A26,1)</f>
        <v>8.5619999999999994</v>
      </c>
      <c r="D54" s="115">
        <f>_xlfn.AGGREGATE(14,6,A3:A26+A4:A26+A5:A26,1)</f>
        <v>10.042999999999999</v>
      </c>
      <c r="E54" s="115">
        <f>_xlfn.AGGREGATE(14,6,A3:A26+A4:A26+A5:A26+A6:A26,1)</f>
        <v>10.959</v>
      </c>
      <c r="F54" s="115">
        <f>_xlfn.AGGREGATE(14,6,A3:A26+A4:A26+A5:A26+A6:A26+A7:A26,1)</f>
        <v>11.06</v>
      </c>
      <c r="G54" s="115">
        <f>_xlfn.AGGREGATE(14,6,A3:A26+A4:A26+A5:A26+A6:A26+A7:A26+A8:A26,1)</f>
        <v>11.596</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5.2619999999999996</v>
      </c>
      <c r="C71" s="115">
        <f>C54</f>
        <v>8.5619999999999994</v>
      </c>
      <c r="D71" s="115">
        <f>D54</f>
        <v>10.042999999999999</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5.2619999999999996</v>
      </c>
      <c r="C82" s="115">
        <f>_xlfn.AGGREGATE(14,6,A3:A26+A4:A26,1)</f>
        <v>8.5619999999999994</v>
      </c>
      <c r="D82" s="115">
        <f>_xlfn.AGGREGATE(14,6,A3:A26+A4:A26+A5:A26,1)</f>
        <v>10.042999999999999</v>
      </c>
      <c r="E82" s="115">
        <f>_xlfn.AGGREGATE(14,6,A3:A26+A4:A26+A5:A26+A6:A26,1)</f>
        <v>10.959</v>
      </c>
      <c r="F82" s="115">
        <f>_xlfn.AGGREGATE(14,6,A3:A26+A4:A26+A5:A26+A6:A26+A7:A26,1)</f>
        <v>11.06</v>
      </c>
      <c r="G82" s="115">
        <f>_xlfn.AGGREGATE(14,6,A3:A26+A4:A26+A5:A26+A6:A26+A7:A26+A8:A26,1)</f>
        <v>11.596</v>
      </c>
      <c r="H82" s="6">
        <f>E15</f>
        <v>14.673999999999998</v>
      </c>
      <c r="I82" s="6">
        <f>F27</f>
        <v>18.04701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3</v>
      </c>
      <c r="M93" s="13" t="e">
        <f t="shared" si="91"/>
        <v>#DIV/0!</v>
      </c>
      <c r="N93" s="13" t="e">
        <f t="shared" si="92"/>
        <v>#DIV/0!</v>
      </c>
      <c r="O93" s="14"/>
      <c r="P93" s="13" t="e">
        <f t="shared" si="93"/>
        <v>#DIV/0!</v>
      </c>
      <c r="Q93" s="13">
        <f t="shared" si="94"/>
        <v>3</v>
      </c>
      <c r="R93" s="13" t="e">
        <f t="shared" si="95"/>
        <v>#DIV/0!</v>
      </c>
      <c r="S93" s="13" t="e">
        <f t="shared" si="96"/>
        <v>#DIV/0!</v>
      </c>
      <c r="T93" s="13"/>
      <c r="U93" s="13" t="e">
        <f t="shared" si="97"/>
        <v>#DIV/0!</v>
      </c>
      <c r="V93" s="13">
        <f t="shared" si="98"/>
        <v>3</v>
      </c>
      <c r="W93" s="13" t="e">
        <f t="shared" si="99"/>
        <v>#DIV/0!</v>
      </c>
      <c r="X93" s="13" t="e">
        <f t="shared" si="100"/>
        <v>#DIV/0!</v>
      </c>
      <c r="Y93" s="13"/>
      <c r="Z93" s="13" t="e">
        <f t="shared" si="101"/>
        <v>#DIV/0!</v>
      </c>
      <c r="AA93" s="13">
        <f t="shared" si="102"/>
        <v>3</v>
      </c>
      <c r="AB93" s="13" t="e">
        <f t="shared" si="103"/>
        <v>#DIV/0!</v>
      </c>
      <c r="AC93" s="13" t="e">
        <f t="shared" si="104"/>
        <v>#DIV/0!</v>
      </c>
      <c r="AD93" s="13"/>
      <c r="AE93" s="13" t="e">
        <f t="shared" si="105"/>
        <v>#DIV/0!</v>
      </c>
      <c r="AF93" s="13">
        <f t="shared" si="106"/>
        <v>3</v>
      </c>
      <c r="AG93" s="13" t="e">
        <f t="shared" si="107"/>
        <v>#DIV/0!</v>
      </c>
      <c r="AH93" s="13" t="e">
        <f t="shared" si="108"/>
        <v>#DIV/0!</v>
      </c>
      <c r="AI93" s="13"/>
      <c r="AJ93" s="13" t="e">
        <f t="shared" si="109"/>
        <v>#DIV/0!</v>
      </c>
      <c r="AK93" s="13">
        <f t="shared" si="110"/>
        <v>3</v>
      </c>
      <c r="AL93" s="13" t="e">
        <f t="shared" si="111"/>
        <v>#DIV/0!</v>
      </c>
      <c r="AM93" s="13" t="e">
        <f t="shared" si="112"/>
        <v>#DIV/0!</v>
      </c>
      <c r="AN93" s="13"/>
      <c r="AO93" s="13" t="e">
        <f t="shared" si="113"/>
        <v>#DIV/0!</v>
      </c>
      <c r="AP93" s="13">
        <f t="shared" si="114"/>
        <v>3</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0509-4459-4777-9FB4-6D8674F256C3}">
  <sheetPr>
    <tabColor rgb="FFFF0000"/>
  </sheetPr>
  <dimension ref="A1:AR108"/>
  <sheetViews>
    <sheetView zoomScale="60" zoomScaleNormal="60" workbookViewId="0">
      <selection activeCell="F3" sqref="F3"/>
    </sheetView>
  </sheetViews>
  <sheetFormatPr defaultRowHeight="15"/>
  <cols>
    <col min="11" max="28" width="9.140625" style="114"/>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1</v>
      </c>
      <c r="AI1" s="13">
        <v>1</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2</v>
      </c>
      <c r="AI2" s="13">
        <v>2</v>
      </c>
      <c r="AJ2" s="13">
        <v>24</v>
      </c>
    </row>
    <row r="3" spans="1:36">
      <c r="A3" s="2">
        <v>2</v>
      </c>
      <c r="E3" s="2">
        <v>2</v>
      </c>
      <c r="F3" s="2">
        <v>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3</v>
      </c>
      <c r="AJ3" s="13">
        <v>24</v>
      </c>
    </row>
    <row r="4" spans="1:36">
      <c r="A4" s="2">
        <v>3.1</v>
      </c>
      <c r="E4" s="2">
        <v>3.1</v>
      </c>
      <c r="F4" s="2">
        <v>3.1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4</v>
      </c>
      <c r="AJ4" s="13">
        <v>24</v>
      </c>
    </row>
    <row r="5" spans="1:36">
      <c r="A5" s="2">
        <v>2.7</v>
      </c>
      <c r="D5" s="2">
        <v>2</v>
      </c>
      <c r="E5" s="2">
        <v>2.7</v>
      </c>
      <c r="F5" s="2">
        <v>2.7</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5</v>
      </c>
      <c r="AJ5" s="13">
        <v>24</v>
      </c>
    </row>
    <row r="6" spans="1:36">
      <c r="A6" s="2">
        <v>0.7</v>
      </c>
      <c r="D6" s="2">
        <v>3.1</v>
      </c>
      <c r="E6" s="2">
        <v>0.7</v>
      </c>
      <c r="F6" s="2">
        <v>0.7</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24</v>
      </c>
    </row>
    <row r="7" spans="1:36">
      <c r="A7" s="2">
        <v>0.45</v>
      </c>
      <c r="B7" s="2">
        <v>3.1</v>
      </c>
      <c r="C7" s="2">
        <v>2</v>
      </c>
      <c r="D7" s="2">
        <v>2.7</v>
      </c>
      <c r="E7" s="2">
        <v>0.45</v>
      </c>
      <c r="F7" s="2">
        <v>0.45</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24</v>
      </c>
    </row>
    <row r="8" spans="1:36">
      <c r="A8" s="2">
        <v>0.15</v>
      </c>
      <c r="B8" s="2">
        <v>2.7</v>
      </c>
      <c r="C8" s="2">
        <v>3.1</v>
      </c>
      <c r="D8" s="2">
        <v>0.7</v>
      </c>
      <c r="E8" s="2">
        <v>0.15</v>
      </c>
      <c r="F8" s="2">
        <v>0.15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24</v>
      </c>
    </row>
    <row r="9" spans="1:36">
      <c r="A9" s="2">
        <v>0.25</v>
      </c>
      <c r="B9" s="6">
        <f>SUM(B7:B8)</f>
        <v>5.8000000000000007</v>
      </c>
      <c r="C9" s="2">
        <v>2.7</v>
      </c>
      <c r="D9" s="2">
        <v>0.45</v>
      </c>
      <c r="E9" s="2">
        <v>0.25</v>
      </c>
      <c r="F9" s="2">
        <v>0.25</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24</v>
      </c>
    </row>
    <row r="10" spans="1:36">
      <c r="A10" s="2">
        <v>2.5000000000000001E-2</v>
      </c>
      <c r="B10" s="115"/>
      <c r="C10" s="6">
        <f>SUM(C7:C9)</f>
        <v>7.8</v>
      </c>
      <c r="D10" s="2">
        <v>0.15</v>
      </c>
      <c r="E10" s="2">
        <v>2.5000000000000001E-2</v>
      </c>
      <c r="F10" s="2">
        <v>2.5000000000000001E-2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24</v>
      </c>
    </row>
    <row r="11" spans="1:36">
      <c r="A11" s="2">
        <v>0.1</v>
      </c>
      <c r="B11" s="115"/>
      <c r="C11" s="115"/>
      <c r="D11" s="6">
        <f>SUM(D5:D10)</f>
        <v>9.1</v>
      </c>
      <c r="E11" s="2">
        <v>0.1</v>
      </c>
      <c r="F11" s="2">
        <v>0.1</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24</v>
      </c>
    </row>
    <row r="12" spans="1:36">
      <c r="A12" s="2">
        <v>0.25</v>
      </c>
      <c r="B12" s="115"/>
      <c r="C12" s="115"/>
      <c r="D12" s="115"/>
      <c r="E12" s="2">
        <v>0.25</v>
      </c>
      <c r="F12" s="2">
        <v>0.25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v>
      </c>
    </row>
    <row r="13" spans="1:36">
      <c r="A13" s="2">
        <v>0.5</v>
      </c>
      <c r="B13" s="115"/>
      <c r="C13" s="115"/>
      <c r="D13" s="115"/>
      <c r="E13" s="2">
        <v>0.5</v>
      </c>
      <c r="F13" s="2">
        <v>0.5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v>
      </c>
    </row>
    <row r="14" spans="1:36">
      <c r="A14" s="2">
        <v>0.25</v>
      </c>
      <c r="B14" s="115"/>
      <c r="C14" s="115"/>
      <c r="D14" s="115"/>
      <c r="E14" s="2">
        <v>0.25</v>
      </c>
      <c r="F14" s="2">
        <v>0.25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3</v>
      </c>
    </row>
    <row r="15" spans="1:36">
      <c r="A15" s="2">
        <v>0.3</v>
      </c>
      <c r="B15" s="115"/>
      <c r="C15" s="115"/>
      <c r="D15" s="115"/>
      <c r="E15" s="6">
        <f>SUM(E3:E14)</f>
        <v>10.475</v>
      </c>
      <c r="F15" s="2">
        <v>0.3</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4</v>
      </c>
    </row>
    <row r="16" spans="1:36">
      <c r="A16" s="2">
        <v>0.32</v>
      </c>
      <c r="F16" s="2">
        <v>0.32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5</v>
      </c>
    </row>
    <row r="17" spans="1:44">
      <c r="A17" s="2">
        <v>0.65</v>
      </c>
      <c r="F17" s="2">
        <v>0.65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6</v>
      </c>
    </row>
    <row r="18" spans="1:44">
      <c r="A18" s="2">
        <v>0.4</v>
      </c>
      <c r="F18" s="2">
        <v>0.4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2">
        <v>0.6</v>
      </c>
      <c r="F19" s="2">
        <v>0.6</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2">
        <v>0.28000000000000003</v>
      </c>
      <c r="F20" s="2">
        <v>0.28000000000000003</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0.01</v>
      </c>
      <c r="F21" s="2">
        <v>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2">
        <v>2.5000000000000001E-2</v>
      </c>
      <c r="F22" s="2">
        <v>2.5000000000000001E-2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12</v>
      </c>
    </row>
    <row r="23" spans="1:44">
      <c r="A23" s="2">
        <v>0.05</v>
      </c>
      <c r="F23" s="2">
        <v>0.05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12</v>
      </c>
    </row>
    <row r="24" spans="1:44">
      <c r="A24" s="2">
        <v>0.125</v>
      </c>
      <c r="F24" s="2">
        <v>0.125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0.15</v>
      </c>
      <c r="F25" s="2">
        <v>0.15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0.05</v>
      </c>
      <c r="F26" s="2">
        <v>0.05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13.435010000000002</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3.1</v>
      </c>
      <c r="C30" s="115">
        <f>_xlfn.AGGREGATE(14,6,A3:A26+A4:A26,1)</f>
        <v>5.8000000000000007</v>
      </c>
      <c r="D30" s="115">
        <f>_xlfn.AGGREGATE(14,6,A3:A26+A4:A26+A5:A26,1)</f>
        <v>7.8</v>
      </c>
      <c r="E30" s="115">
        <f>_xlfn.AGGREGATE(14,6,A3:A26+A4:A26+A5:A26+A6:A26,1)</f>
        <v>8.5</v>
      </c>
      <c r="F30" s="115">
        <f>_xlfn.AGGREGATE(14,6,A3:A26+A4:A26+A5:A26+A6:A26+A7:A26,1)</f>
        <v>8.9499999999999993</v>
      </c>
      <c r="G30" s="115">
        <f>_xlfn.AGGREGATE(14,6,A3:A26+A4:A26+A5:A26+A6:A26+A7:A26+A8:A26,1)</f>
        <v>9.1</v>
      </c>
      <c r="H30" s="6">
        <f>E15</f>
        <v>10.475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ROUND(C2/C30,4)</f>
        <v>0</v>
      </c>
      <c r="D31" s="6">
        <f t="shared" ref="D31:H31" si="13">ROUND(D2/D30,4)</f>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ROUND(C2/C33,4)</f>
        <v>#NUM!</v>
      </c>
      <c r="D34" s="6" t="e">
        <f t="shared" ref="D34:H34" si="42">ROUND(D2/D33,4)</f>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ROUND(C2/C36,4)</f>
        <v>#NUM!</v>
      </c>
      <c r="D37" s="6" t="e">
        <f t="shared" ref="D37:H37" si="43">ROUND(D2/D36,4)</f>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ROUND(C2/C39,4)</f>
        <v>#NUM!</v>
      </c>
      <c r="D40" s="6" t="e">
        <f t="shared" ref="D40:H40" si="44">ROUND(D2/D39,4)</f>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ROUND(C2/C42,4)</f>
        <v>#NUM!</v>
      </c>
      <c r="D43" s="6" t="e">
        <f t="shared" ref="D43:H43" si="45">ROUND(D2/D42,4)</f>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ROUND(C2/C45,4)</f>
        <v>#NUM!</v>
      </c>
      <c r="D46" s="6" t="e">
        <f t="shared" ref="D46:H46" si="46">ROUND(D2/D45,4)</f>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ROUND(C2/C48,4)</f>
        <v>#NUM!</v>
      </c>
      <c r="D49" s="6" t="e">
        <f t="shared" ref="D49:H49" si="47">ROUND(D2/D48,4)</f>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3.1</v>
      </c>
      <c r="C54" s="115">
        <f>_xlfn.AGGREGATE(14,6,A3:A26+A4:A26,1)</f>
        <v>5.8000000000000007</v>
      </c>
      <c r="D54" s="115">
        <f>_xlfn.AGGREGATE(14,6,A3:A26+A4:A26+A5:A26,1)</f>
        <v>7.8</v>
      </c>
      <c r="E54" s="115">
        <f>_xlfn.AGGREGATE(14,6,A3:A26+A4:A26+A5:A26+A6:A26,1)</f>
        <v>8.5</v>
      </c>
      <c r="F54" s="115">
        <f>_xlfn.AGGREGATE(14,6,A3:A26+A4:A26+A5:A26+A6:A26+A7:A26,1)</f>
        <v>8.9499999999999993</v>
      </c>
      <c r="G54" s="115">
        <f>_xlfn.AGGREGATE(14,6,A3:A26+A4:A26+A5:A26+A6:A26+A7:A26+A8:A26,1)</f>
        <v>9.1</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ROUND(C2/C54,4)</f>
        <v>0</v>
      </c>
      <c r="D55" s="6">
        <f t="shared" ref="D55:G55" si="48">ROUND(D2/D54,4)</f>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ROUND(C2/C57,4)</f>
        <v>#NUM!</v>
      </c>
      <c r="D58" s="6" t="e">
        <f t="shared" ref="D58:G58" si="69">ROUND(D2/D57,4)</f>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ROUND(C2/C60,4)</f>
        <v>#NUM!</v>
      </c>
      <c r="D61" s="6" t="e">
        <f t="shared" ref="D61:G61" si="70">ROUND(D2/D60,4)</f>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ROUND(C2/C63,4)</f>
        <v>#NUM!</v>
      </c>
      <c r="D64" s="6" t="e">
        <f t="shared" ref="D64:G64" si="71">ROUND(D2/D63,4)</f>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4">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row>
    <row r="66" spans="2:24">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row>
    <row r="67" spans="2:24">
      <c r="B67" s="6" t="e">
        <f>ROUND(B2/B66,4)</f>
        <v>#DIV/0!</v>
      </c>
      <c r="C67" s="6" t="e">
        <f>ROUND(C2/C66,4)</f>
        <v>#NUM!</v>
      </c>
      <c r="D67" s="6" t="e">
        <f t="shared" ref="D67:G67" si="72">ROUND(D2/D66,4)</f>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row>
    <row r="68" spans="2:24">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row>
    <row r="71" spans="2:24">
      <c r="B71" s="6">
        <f>B54</f>
        <v>3.1</v>
      </c>
      <c r="C71" s="115">
        <f>C54</f>
        <v>5.8000000000000007</v>
      </c>
      <c r="D71" s="115">
        <f>D54</f>
        <v>7.8</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row>
    <row r="72" spans="2:24">
      <c r="B72" s="6">
        <f>ROUND(B2/B71,4)</f>
        <v>0</v>
      </c>
      <c r="C72" s="6">
        <f>ROUND(C2/C71,4)</f>
        <v>0</v>
      </c>
      <c r="D72" s="6">
        <f t="shared" ref="D72" si="73">ROUND(D2/D71,4)</f>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row>
    <row r="73" spans="2:24">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row>
    <row r="74" spans="2:24">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row>
    <row r="75" spans="2:24">
      <c r="B75" s="6" t="e">
        <f>ROUND(B2/B74,4)</f>
        <v>#DIV/0!</v>
      </c>
      <c r="C75" s="6" t="e">
        <f>ROUND(C2/C74,4)</f>
        <v>#NUM!</v>
      </c>
      <c r="D75" s="6" t="e">
        <f t="shared" ref="D75" si="86">ROUND(D2/D74,4)</f>
        <v>#NUM!</v>
      </c>
      <c r="K75" s="115"/>
      <c r="L75" s="115"/>
      <c r="M75" s="115"/>
      <c r="N75" s="115"/>
      <c r="O75" s="115"/>
      <c r="P75" s="115"/>
      <c r="Q75" s="115"/>
      <c r="R75" s="115"/>
      <c r="S75" s="115"/>
      <c r="T75" s="115"/>
      <c r="U75" s="115"/>
      <c r="V75" s="115"/>
      <c r="W75" s="115"/>
      <c r="X75" s="115"/>
    </row>
    <row r="76" spans="2:24">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row>
    <row r="77" spans="2:24">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row>
    <row r="78" spans="2:24">
      <c r="B78" s="6" t="e">
        <f>ROUND(B2/B77,4)</f>
        <v>#DIV/0!</v>
      </c>
      <c r="C78" s="6" t="e">
        <f>ROUND(C2/C77,4)</f>
        <v>#NUM!</v>
      </c>
      <c r="D78" s="6" t="e">
        <f t="shared" ref="D78" si="87">ROUND(D2/D77,4)</f>
        <v>#NUM!</v>
      </c>
      <c r="K78" s="115"/>
      <c r="L78" s="115"/>
      <c r="M78" s="115"/>
      <c r="N78" s="115"/>
      <c r="O78" s="115"/>
      <c r="P78" s="115"/>
      <c r="Q78" s="115"/>
      <c r="R78" s="115"/>
      <c r="S78" s="115"/>
      <c r="T78" s="115"/>
      <c r="U78" s="115"/>
      <c r="V78" s="115"/>
      <c r="W78" s="115"/>
      <c r="X78" s="115"/>
    </row>
    <row r="79" spans="2:24">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row>
    <row r="82" spans="2:44">
      <c r="B82" s="6">
        <f>MAX(A3:A26)</f>
        <v>3.1</v>
      </c>
      <c r="C82" s="115">
        <f>_xlfn.AGGREGATE(14,6,A3:A26+A4:A26,1)</f>
        <v>5.8000000000000007</v>
      </c>
      <c r="D82" s="115">
        <f>_xlfn.AGGREGATE(14,6,A3:A26+A4:A26+A5:A26,1)</f>
        <v>7.8</v>
      </c>
      <c r="E82" s="115">
        <f>_xlfn.AGGREGATE(14,6,A3:A26+A4:A26+A5:A26+A6:A26,1)</f>
        <v>8.5</v>
      </c>
      <c r="F82" s="115">
        <f>_xlfn.AGGREGATE(14,6,A3:A26+A4:A26+A5:A26+A6:A26+A7:A26,1)</f>
        <v>8.9499999999999993</v>
      </c>
      <c r="G82" s="115">
        <f>_xlfn.AGGREGATE(14,6,A3:A26+A4:A26+A5:A26+A6:A26+A7:A26+A8:A26,1)</f>
        <v>9.1</v>
      </c>
      <c r="H82" s="6">
        <f>E15</f>
        <v>10.475</v>
      </c>
      <c r="I82" s="6">
        <f>F27</f>
        <v>13.435010000000002</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ROUND(C2/C82,4)</f>
        <v>0</v>
      </c>
      <c r="D83" s="6">
        <f t="shared" ref="D83:I83" si="88">ROUND(D2/D82,4)</f>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ROUND(C2/C85,4)</f>
        <v>#NUM!</v>
      </c>
      <c r="D86" s="6" t="e">
        <f t="shared" ref="D86:I86" si="117">ROUND(D2/D85,4)</f>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ROUND(C2/C88,4)</f>
        <v>#NUM!</v>
      </c>
      <c r="D89" s="6" t="e">
        <f t="shared" ref="D89:I89" si="118">ROUND(D2/D88,4)</f>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ROUND(C2/C91,4)</f>
        <v>#NUM!</v>
      </c>
      <c r="D92" s="6" t="e">
        <f t="shared" ref="D92:I92" si="119">ROUND(D2/D91,4)</f>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ROUND(C2/C94,4)</f>
        <v>#NUM!</v>
      </c>
      <c r="D95" s="6" t="e">
        <f t="shared" ref="D95:I95" si="120">ROUND(D2/D94,4)</f>
        <v>#NUM!</v>
      </c>
      <c r="E95" s="6" t="e">
        <f t="shared" si="120"/>
        <v>#NUM!</v>
      </c>
      <c r="F95" s="6" t="e">
        <f t="shared" si="120"/>
        <v>#NUM!</v>
      </c>
      <c r="G95" s="6" t="e">
        <f t="shared" si="120"/>
        <v>#NUM!</v>
      </c>
      <c r="H95" s="6" t="e">
        <f t="shared" si="120"/>
        <v>#DIV/0!</v>
      </c>
      <c r="I95" s="6" t="e">
        <f t="shared" si="120"/>
        <v>#DIV/0!</v>
      </c>
      <c r="J95" s="22"/>
      <c r="K95" s="13" t="e">
        <f t="shared" si="89"/>
        <v>#DIV/0!</v>
      </c>
      <c r="L95" s="13">
        <f t="shared" si="90"/>
        <v>1</v>
      </c>
      <c r="M95" s="13" t="e">
        <f t="shared" si="91"/>
        <v>#DIV/0!</v>
      </c>
      <c r="N95" s="13" t="e">
        <f t="shared" si="92"/>
        <v>#DIV/0!</v>
      </c>
      <c r="O95" s="14"/>
      <c r="P95" s="13" t="e">
        <f t="shared" si="93"/>
        <v>#DIV/0!</v>
      </c>
      <c r="Q95" s="13">
        <f t="shared" si="94"/>
        <v>1</v>
      </c>
      <c r="R95" s="13" t="e">
        <f t="shared" si="95"/>
        <v>#DIV/0!</v>
      </c>
      <c r="S95" s="13" t="e">
        <f t="shared" si="96"/>
        <v>#DIV/0!</v>
      </c>
      <c r="T95" s="13"/>
      <c r="U95" s="13" t="e">
        <f t="shared" si="97"/>
        <v>#DIV/0!</v>
      </c>
      <c r="V95" s="13">
        <f t="shared" si="98"/>
        <v>1</v>
      </c>
      <c r="W95" s="13" t="e">
        <f t="shared" si="99"/>
        <v>#DIV/0!</v>
      </c>
      <c r="X95" s="13" t="e">
        <f t="shared" si="100"/>
        <v>#DIV/0!</v>
      </c>
      <c r="Y95" s="13"/>
      <c r="Z95" s="13" t="e">
        <f t="shared" si="101"/>
        <v>#DIV/0!</v>
      </c>
      <c r="AA95" s="13">
        <f t="shared" si="102"/>
        <v>1</v>
      </c>
      <c r="AB95" s="13" t="e">
        <f t="shared" si="103"/>
        <v>#DIV/0!</v>
      </c>
      <c r="AC95" s="13" t="e">
        <f t="shared" si="104"/>
        <v>#DIV/0!</v>
      </c>
      <c r="AD95" s="13"/>
      <c r="AE95" s="13" t="e">
        <f t="shared" si="105"/>
        <v>#DIV/0!</v>
      </c>
      <c r="AF95" s="13">
        <f t="shared" si="106"/>
        <v>1</v>
      </c>
      <c r="AG95" s="13" t="e">
        <f t="shared" si="107"/>
        <v>#DIV/0!</v>
      </c>
      <c r="AH95" s="13" t="e">
        <f t="shared" si="108"/>
        <v>#DIV/0!</v>
      </c>
      <c r="AI95" s="13"/>
      <c r="AJ95" s="13" t="e">
        <f t="shared" si="109"/>
        <v>#DIV/0!</v>
      </c>
      <c r="AK95" s="13">
        <f t="shared" si="110"/>
        <v>1</v>
      </c>
      <c r="AL95" s="13" t="e">
        <f t="shared" si="111"/>
        <v>#DIV/0!</v>
      </c>
      <c r="AM95" s="13" t="e">
        <f t="shared" si="112"/>
        <v>#DIV/0!</v>
      </c>
      <c r="AN95" s="13"/>
      <c r="AO95" s="13" t="e">
        <f t="shared" si="113"/>
        <v>#DIV/0!</v>
      </c>
      <c r="AP95" s="13">
        <f t="shared" si="114"/>
        <v>1</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ROUND(C2/C97,4)</f>
        <v>#NUM!</v>
      </c>
      <c r="D98" s="6" t="e">
        <f t="shared" ref="D98:I98" si="121">ROUND(D2/D97,4)</f>
        <v>#NUM!</v>
      </c>
      <c r="E98" s="6" t="e">
        <f t="shared" si="121"/>
        <v>#NUM!</v>
      </c>
      <c r="F98" s="6" t="e">
        <f t="shared" si="121"/>
        <v>#NUM!</v>
      </c>
      <c r="G98" s="6" t="e">
        <f t="shared" si="121"/>
        <v>#NUM!</v>
      </c>
      <c r="H98" s="6" t="e">
        <f t="shared" si="121"/>
        <v>#DIV/0!</v>
      </c>
      <c r="I98" s="6" t="e">
        <f t="shared" si="121"/>
        <v>#DIV/0!</v>
      </c>
      <c r="J98" s="13"/>
      <c r="K98" s="13" t="e">
        <f t="shared" si="89"/>
        <v>#DIV/0!</v>
      </c>
      <c r="L98" s="13">
        <f t="shared" si="90"/>
        <v>4</v>
      </c>
      <c r="M98" s="13" t="e">
        <f t="shared" si="91"/>
        <v>#DIV/0!</v>
      </c>
      <c r="N98" s="13" t="e">
        <f t="shared" si="92"/>
        <v>#DIV/0!</v>
      </c>
      <c r="O98" s="13"/>
      <c r="P98" s="13" t="e">
        <f t="shared" si="93"/>
        <v>#DIV/0!</v>
      </c>
      <c r="Q98" s="13">
        <f t="shared" si="94"/>
        <v>4</v>
      </c>
      <c r="R98" s="13" t="e">
        <f t="shared" si="95"/>
        <v>#DIV/0!</v>
      </c>
      <c r="S98" s="13" t="e">
        <f t="shared" si="96"/>
        <v>#DIV/0!</v>
      </c>
      <c r="T98" s="13"/>
      <c r="U98" s="13" t="e">
        <f t="shared" si="97"/>
        <v>#DIV/0!</v>
      </c>
      <c r="V98" s="13">
        <f t="shared" si="98"/>
        <v>4</v>
      </c>
      <c r="W98" s="13" t="e">
        <f t="shared" si="99"/>
        <v>#DIV/0!</v>
      </c>
      <c r="X98" s="13" t="e">
        <f t="shared" si="100"/>
        <v>#DIV/0!</v>
      </c>
      <c r="Y98" s="13"/>
      <c r="Z98" s="13" t="e">
        <f t="shared" si="101"/>
        <v>#DIV/0!</v>
      </c>
      <c r="AA98" s="13">
        <f t="shared" si="102"/>
        <v>4</v>
      </c>
      <c r="AB98" s="13" t="e">
        <f t="shared" si="103"/>
        <v>#DIV/0!</v>
      </c>
      <c r="AC98" s="13" t="e">
        <f t="shared" si="104"/>
        <v>#DIV/0!</v>
      </c>
      <c r="AE98" s="13" t="e">
        <f t="shared" si="105"/>
        <v>#DIV/0!</v>
      </c>
      <c r="AF98" s="13">
        <f t="shared" si="106"/>
        <v>4</v>
      </c>
      <c r="AG98" s="13" t="e">
        <f t="shared" si="107"/>
        <v>#DIV/0!</v>
      </c>
      <c r="AH98" s="13" t="e">
        <f t="shared" si="108"/>
        <v>#DIV/0!</v>
      </c>
      <c r="AJ98" s="13" t="e">
        <f t="shared" si="109"/>
        <v>#DIV/0!</v>
      </c>
      <c r="AK98" s="13">
        <f t="shared" si="110"/>
        <v>4</v>
      </c>
      <c r="AL98" s="13" t="e">
        <f t="shared" si="111"/>
        <v>#DIV/0!</v>
      </c>
      <c r="AM98" s="13" t="e">
        <f t="shared" si="112"/>
        <v>#DIV/0!</v>
      </c>
      <c r="AO98" s="13" t="e">
        <f t="shared" si="113"/>
        <v>#DIV/0!</v>
      </c>
      <c r="AP98" s="13">
        <f t="shared" si="114"/>
        <v>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5</v>
      </c>
      <c r="M99" s="13" t="e">
        <f t="shared" si="91"/>
        <v>#DIV/0!</v>
      </c>
      <c r="N99" s="13" t="e">
        <f t="shared" si="92"/>
        <v>#DIV/0!</v>
      </c>
      <c r="O99" s="13"/>
      <c r="P99" s="13" t="e">
        <f t="shared" si="93"/>
        <v>#DIV/0!</v>
      </c>
      <c r="Q99" s="13">
        <f t="shared" si="94"/>
        <v>5</v>
      </c>
      <c r="R99" s="13" t="e">
        <f t="shared" si="95"/>
        <v>#DIV/0!</v>
      </c>
      <c r="S99" s="13" t="e">
        <f t="shared" si="96"/>
        <v>#DIV/0!</v>
      </c>
      <c r="T99" s="13"/>
      <c r="U99" s="13" t="e">
        <f t="shared" si="97"/>
        <v>#DIV/0!</v>
      </c>
      <c r="V99" s="13">
        <f t="shared" si="98"/>
        <v>5</v>
      </c>
      <c r="W99" s="13" t="e">
        <f t="shared" si="99"/>
        <v>#DIV/0!</v>
      </c>
      <c r="X99" s="13" t="e">
        <f t="shared" si="100"/>
        <v>#DIV/0!</v>
      </c>
      <c r="Y99" s="13"/>
      <c r="Z99" s="13" t="e">
        <f t="shared" si="101"/>
        <v>#DIV/0!</v>
      </c>
      <c r="AA99" s="13">
        <f t="shared" si="102"/>
        <v>5</v>
      </c>
      <c r="AB99" s="13" t="e">
        <f t="shared" si="103"/>
        <v>#DIV/0!</v>
      </c>
      <c r="AC99" s="13" t="e">
        <f t="shared" si="104"/>
        <v>#DIV/0!</v>
      </c>
      <c r="AE99" s="13" t="e">
        <f t="shared" si="105"/>
        <v>#DIV/0!</v>
      </c>
      <c r="AF99" s="13">
        <f t="shared" si="106"/>
        <v>5</v>
      </c>
      <c r="AG99" s="13" t="e">
        <f t="shared" si="107"/>
        <v>#DIV/0!</v>
      </c>
      <c r="AH99" s="13" t="e">
        <f t="shared" si="108"/>
        <v>#DIV/0!</v>
      </c>
      <c r="AJ99" s="13" t="e">
        <f t="shared" si="109"/>
        <v>#DIV/0!</v>
      </c>
      <c r="AK99" s="13">
        <f t="shared" si="110"/>
        <v>5</v>
      </c>
      <c r="AL99" s="13" t="e">
        <f t="shared" si="111"/>
        <v>#DIV/0!</v>
      </c>
      <c r="AM99" s="13" t="e">
        <f t="shared" si="112"/>
        <v>#DIV/0!</v>
      </c>
      <c r="AO99" s="13" t="e">
        <f t="shared" si="113"/>
        <v>#DIV/0!</v>
      </c>
      <c r="AP99" s="13">
        <f t="shared" si="114"/>
        <v>5</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ROUND(C2/C100,4)</f>
        <v>#NUM!</v>
      </c>
      <c r="D101" s="6" t="e">
        <f t="shared" ref="D101:I101" si="122">ROUND(D2/D100,4)</f>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5"/>
      <c r="P106" s="13" t="e">
        <f t="shared" si="93"/>
        <v>#DIV/0!</v>
      </c>
      <c r="Q106" s="13">
        <f t="shared" si="94"/>
        <v>12</v>
      </c>
      <c r="R106" s="13" t="e">
        <f t="shared" si="95"/>
        <v>#DIV/0!</v>
      </c>
      <c r="S106" s="13" t="e">
        <f t="shared" si="96"/>
        <v>#DIV/0!</v>
      </c>
      <c r="T106" s="115"/>
      <c r="U106" s="13" t="e">
        <f t="shared" si="97"/>
        <v>#DIV/0!</v>
      </c>
      <c r="V106" s="13">
        <f t="shared" si="98"/>
        <v>12</v>
      </c>
      <c r="W106" s="13" t="e">
        <f t="shared" si="99"/>
        <v>#DIV/0!</v>
      </c>
      <c r="X106" s="13" t="e">
        <f t="shared" si="100"/>
        <v>#DIV/0!</v>
      </c>
      <c r="Y106" s="115"/>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AA1:AB1"/>
    <mergeCell ref="K1:L1"/>
    <mergeCell ref="M1:N1"/>
    <mergeCell ref="O1:P1"/>
    <mergeCell ref="S1:T1"/>
    <mergeCell ref="W1:X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8E2B-DB39-4F38-8BB1-337A5C21EB4E}">
  <sheetPr>
    <tabColor rgb="FF00B0F0"/>
  </sheetPr>
  <dimension ref="A1:AR108"/>
  <sheetViews>
    <sheetView zoomScale="60" zoomScaleNormal="60" workbookViewId="0">
      <selection activeCell="A2" sqref="A2"/>
    </sheetView>
  </sheetViews>
  <sheetFormatPr defaultRowHeight="15"/>
  <cols>
    <col min="11" max="28" width="9.140625" style="112"/>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1</v>
      </c>
      <c r="AH1">
        <v>1</v>
      </c>
      <c r="AI1">
        <v>1</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2</v>
      </c>
      <c r="AI2">
        <v>2</v>
      </c>
      <c r="AJ2">
        <v>24</v>
      </c>
    </row>
    <row r="3" spans="1:36">
      <c r="A3" s="2">
        <v>0.32100000000000001</v>
      </c>
      <c r="E3" s="2">
        <v>5.2619999999999996</v>
      </c>
      <c r="F3" s="2">
        <v>0.32100000000000001</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3</v>
      </c>
      <c r="AI3">
        <v>3</v>
      </c>
      <c r="AJ3">
        <v>24</v>
      </c>
    </row>
    <row r="4" spans="1:36">
      <c r="A4" s="2">
        <v>0.26200000000000001</v>
      </c>
      <c r="E4" s="2">
        <v>3.3</v>
      </c>
      <c r="F4" s="2">
        <v>0.26200000000000001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4</v>
      </c>
      <c r="AI4">
        <v>4</v>
      </c>
      <c r="AJ4">
        <v>24</v>
      </c>
    </row>
    <row r="5" spans="1:36">
      <c r="A5" s="2">
        <v>7.5999999999999998E-2</v>
      </c>
      <c r="D5" s="2">
        <v>5.2619999999999996</v>
      </c>
      <c r="E5" s="2">
        <v>1.4810000000000001</v>
      </c>
      <c r="F5" s="2">
        <v>7.5999999999999998E-2</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5</v>
      </c>
      <c r="AI5">
        <v>5</v>
      </c>
      <c r="AJ5">
        <v>24</v>
      </c>
    </row>
    <row r="6" spans="1:36">
      <c r="A6" s="2">
        <v>0.248</v>
      </c>
      <c r="D6" s="2">
        <v>3.3</v>
      </c>
      <c r="E6" s="2">
        <v>4.7E-2</v>
      </c>
      <c r="F6" s="2">
        <v>0.248</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6</v>
      </c>
      <c r="AJ6">
        <v>24</v>
      </c>
    </row>
    <row r="7" spans="1:36">
      <c r="A7" s="2">
        <v>1.7999999999999999E-2</v>
      </c>
      <c r="B7" s="2">
        <v>5.2619999999999996</v>
      </c>
      <c r="C7" s="2">
        <v>5.2619999999999996</v>
      </c>
      <c r="D7" s="2">
        <v>1.4810000000000001</v>
      </c>
      <c r="E7" s="2">
        <v>1.2999999999999999E-2</v>
      </c>
      <c r="F7" s="2">
        <v>1.7999999999999999E-2</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12</v>
      </c>
      <c r="AJ7">
        <v>24</v>
      </c>
    </row>
    <row r="8" spans="1:36">
      <c r="A8" s="2">
        <v>0.10100000000000001</v>
      </c>
      <c r="B8" s="2">
        <v>3.3</v>
      </c>
      <c r="C8" s="2">
        <v>3.3</v>
      </c>
      <c r="D8" s="2">
        <v>4.7E-2</v>
      </c>
      <c r="E8" s="2">
        <v>1.4930000000000001</v>
      </c>
      <c r="F8" s="2">
        <v>0.10100000000000001</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1</v>
      </c>
    </row>
    <row r="9" spans="1:36">
      <c r="A9" s="2">
        <v>0.91600000000000004</v>
      </c>
      <c r="B9" s="6">
        <f>SUM(B7:B8)</f>
        <v>8.5619999999999994</v>
      </c>
      <c r="C9" s="2">
        <v>1.4810000000000001</v>
      </c>
      <c r="D9" s="2">
        <v>1.2999999999999999E-2</v>
      </c>
      <c r="E9" s="2">
        <v>0.47899999999999998</v>
      </c>
      <c r="F9" s="2">
        <v>0.91600000000000004</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2</v>
      </c>
    </row>
    <row r="10" spans="1:36">
      <c r="A10" s="2">
        <v>5.2619999999999996</v>
      </c>
      <c r="B10" s="115"/>
      <c r="C10" s="6">
        <f>SUM(C7:C9)</f>
        <v>10.042999999999999</v>
      </c>
      <c r="D10" s="2">
        <v>1.4930000000000001</v>
      </c>
      <c r="E10" s="2">
        <v>0.34100000000000003</v>
      </c>
      <c r="F10" s="2">
        <v>5.2619999999999996</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3</v>
      </c>
    </row>
    <row r="11" spans="1:36">
      <c r="A11" s="2">
        <v>3.3</v>
      </c>
      <c r="B11" s="115"/>
      <c r="C11" s="115"/>
      <c r="D11" s="6">
        <f>SUM(D5:D10)</f>
        <v>11.596</v>
      </c>
      <c r="E11" s="2">
        <v>0.14199999999999999</v>
      </c>
      <c r="F11" s="2">
        <v>3.3</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4</v>
      </c>
    </row>
    <row r="12" spans="1:36">
      <c r="A12" s="2">
        <v>1.4810000000000001</v>
      </c>
      <c r="B12" s="115"/>
      <c r="C12" s="115"/>
      <c r="D12" s="115"/>
      <c r="E12" s="2">
        <v>0.27400000000000002</v>
      </c>
      <c r="F12" s="2">
        <v>1.4810000000000001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5</v>
      </c>
    </row>
    <row r="13" spans="1:36">
      <c r="A13" s="2">
        <v>4.7E-2</v>
      </c>
      <c r="B13" s="115"/>
      <c r="C13" s="115"/>
      <c r="D13" s="115"/>
      <c r="E13" s="2">
        <v>0.375</v>
      </c>
      <c r="F13" s="2">
        <v>4.7E-2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6</v>
      </c>
    </row>
    <row r="14" spans="1:36">
      <c r="A14" s="2">
        <v>1.2999999999999999E-2</v>
      </c>
      <c r="B14" s="115"/>
      <c r="C14" s="115"/>
      <c r="D14" s="115"/>
      <c r="E14" s="2">
        <v>1.4670000000000001</v>
      </c>
      <c r="F14" s="2">
        <v>1.2999999999999999E-2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1.4930000000000001</v>
      </c>
      <c r="B15" s="115"/>
      <c r="C15" s="115"/>
      <c r="D15" s="115"/>
      <c r="E15" s="6">
        <f>SUM(E3:E14)</f>
        <v>14.673999999999998</v>
      </c>
      <c r="F15" s="2">
        <v>1.4930000000000001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2">
        <v>0.47899999999999998</v>
      </c>
      <c r="F16" s="2">
        <v>0.47899999999999998</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12</v>
      </c>
    </row>
    <row r="17" spans="1:44">
      <c r="A17" s="2">
        <v>0.34100000000000003</v>
      </c>
      <c r="F17" s="2">
        <v>0.34100000000000003</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12</v>
      </c>
    </row>
    <row r="18" spans="1:44">
      <c r="A18" s="2">
        <v>0.14199999999999999</v>
      </c>
      <c r="F18" s="2">
        <v>0.14199999999999999</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12</v>
      </c>
    </row>
    <row r="19" spans="1:44">
      <c r="A19" s="2">
        <v>0.27400000000000002</v>
      </c>
      <c r="F19" s="2">
        <v>0.27400000000000002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12</v>
      </c>
    </row>
    <row r="20" spans="1:44">
      <c r="A20" s="2">
        <v>0.375</v>
      </c>
      <c r="F20" s="2">
        <v>0.375</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2">
        <v>1.4670000000000001</v>
      </c>
      <c r="F21" s="2">
        <v>1.4670000000000001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v>0.32700000000000001</v>
      </c>
      <c r="F22" s="2">
        <v>0.32700000000000001</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v>0.52600000000000002</v>
      </c>
      <c r="F23" s="2">
        <v>0.52600000000000002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0.504</v>
      </c>
      <c r="F24" s="2">
        <v>0.504</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1">
        <v>4.0000000000000001E-3</v>
      </c>
      <c r="F25" s="1">
        <v>4.0000000000000001E-3</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7.0000000000000007E-2</v>
      </c>
      <c r="F26" s="1">
        <v>7.0000000000000007E-2</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18.04701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5.2619999999999996</v>
      </c>
      <c r="C30" s="115">
        <f>_xlfn.AGGREGATE(14,6,A3:A26+A4:A26,1)</f>
        <v>8.5619999999999994</v>
      </c>
      <c r="D30" s="115">
        <f>_xlfn.AGGREGATE(14,6,A3:A26+A4:A26+A5:A26,1)</f>
        <v>10.042999999999999</v>
      </c>
      <c r="E30" s="115">
        <f>_xlfn.AGGREGATE(14,6,A3:A26+A4:A26+A5:A26+A6:A26,1)</f>
        <v>10.959</v>
      </c>
      <c r="F30" s="115">
        <f>_xlfn.AGGREGATE(14,6,A3:A26+A4:A26+A5:A26+A6:A26+A7:A26,1)</f>
        <v>11.06</v>
      </c>
      <c r="G30" s="115">
        <f>_xlfn.AGGREGATE(14,6,A3:A26+A4:A26+A5:A26+A6:A26+A7:A26+A8:A26,1)</f>
        <v>11.596</v>
      </c>
      <c r="H30" s="6">
        <f>E15</f>
        <v>14.673999999999998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5.2619999999999996</v>
      </c>
      <c r="C54" s="115">
        <f>_xlfn.AGGREGATE(14,6,A3:A26+A4:A26,1)</f>
        <v>8.5619999999999994</v>
      </c>
      <c r="D54" s="115">
        <f>_xlfn.AGGREGATE(14,6,A3:A26+A4:A26+A5:A26,1)</f>
        <v>10.042999999999999</v>
      </c>
      <c r="E54" s="115">
        <f>_xlfn.AGGREGATE(14,6,A3:A26+A4:A26+A5:A26+A6:A26,1)</f>
        <v>10.959</v>
      </c>
      <c r="F54" s="115">
        <f>_xlfn.AGGREGATE(14,6,A3:A26+A4:A26+A5:A26+A6:A26+A7:A26,1)</f>
        <v>11.06</v>
      </c>
      <c r="G54" s="115">
        <f>_xlfn.AGGREGATE(14,6,A3:A26+A4:A26+A5:A26+A6:A26+A7:A26+A8:A26,1)</f>
        <v>11.596</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4">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row>
    <row r="66" spans="2:24">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row>
    <row r="67" spans="2:24">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row>
    <row r="68" spans="2:24">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row>
    <row r="71" spans="2:24">
      <c r="B71" s="6">
        <f>B54</f>
        <v>5.2619999999999996</v>
      </c>
      <c r="C71" s="115">
        <f>C54</f>
        <v>8.5619999999999994</v>
      </c>
      <c r="D71" s="115">
        <f>D54</f>
        <v>10.042999999999999</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row>
    <row r="72" spans="2:24">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row>
    <row r="73" spans="2:24">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row>
    <row r="74" spans="2:24">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row>
    <row r="75" spans="2:24">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row>
    <row r="76" spans="2:24">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row>
    <row r="77" spans="2:24">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row>
    <row r="78" spans="2:24">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row>
    <row r="79" spans="2:24">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row>
    <row r="82" spans="2:44">
      <c r="B82" s="6">
        <f>MAX(A3:A26)</f>
        <v>5.2619999999999996</v>
      </c>
      <c r="C82" s="115">
        <f>_xlfn.AGGREGATE(14,6,A3:A26+A4:A26,1)</f>
        <v>8.5619999999999994</v>
      </c>
      <c r="D82" s="115">
        <f>_xlfn.AGGREGATE(14,6,A3:A26+A4:A26+A5:A26,1)</f>
        <v>10.042999999999999</v>
      </c>
      <c r="E82" s="115">
        <f>_xlfn.AGGREGATE(14,6,A3:A26+A4:A26+A5:A26+A6:A26,1)</f>
        <v>10.959</v>
      </c>
      <c r="F82" s="115">
        <f>_xlfn.AGGREGATE(14,6,A3:A26+A4:A26+A5:A26+A6:A26+A7:A26,1)</f>
        <v>11.06</v>
      </c>
      <c r="G82" s="115">
        <f>_xlfn.AGGREGATE(14,6,A3:A26+A4:A26+A5:A26+A6:A26+A7:A26+A8:A26,1)</f>
        <v>11.596</v>
      </c>
      <c r="H82" s="6">
        <f>E15</f>
        <v>14.673999999999998</v>
      </c>
      <c r="I82" s="6">
        <f>F27</f>
        <v>18.04701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3</v>
      </c>
      <c r="M93" s="13" t="e">
        <f t="shared" si="91"/>
        <v>#DIV/0!</v>
      </c>
      <c r="N93" s="13" t="e">
        <f t="shared" si="92"/>
        <v>#DIV/0!</v>
      </c>
      <c r="O93" s="14"/>
      <c r="P93" s="13" t="e">
        <f t="shared" si="93"/>
        <v>#DIV/0!</v>
      </c>
      <c r="Q93" s="13">
        <f t="shared" si="94"/>
        <v>3</v>
      </c>
      <c r="R93" s="13" t="e">
        <f t="shared" si="95"/>
        <v>#DIV/0!</v>
      </c>
      <c r="S93" s="13" t="e">
        <f t="shared" si="96"/>
        <v>#DIV/0!</v>
      </c>
      <c r="T93" s="13"/>
      <c r="U93" s="13" t="e">
        <f t="shared" si="97"/>
        <v>#DIV/0!</v>
      </c>
      <c r="V93" s="13">
        <f t="shared" si="98"/>
        <v>3</v>
      </c>
      <c r="W93" s="13" t="e">
        <f t="shared" si="99"/>
        <v>#DIV/0!</v>
      </c>
      <c r="X93" s="13" t="e">
        <f t="shared" si="100"/>
        <v>#DIV/0!</v>
      </c>
      <c r="Y93" s="13"/>
      <c r="Z93" s="13" t="e">
        <f t="shared" si="101"/>
        <v>#DIV/0!</v>
      </c>
      <c r="AA93" s="13">
        <f t="shared" si="102"/>
        <v>3</v>
      </c>
      <c r="AB93" s="13" t="e">
        <f t="shared" si="103"/>
        <v>#DIV/0!</v>
      </c>
      <c r="AC93" s="13" t="e">
        <f t="shared" si="104"/>
        <v>#DIV/0!</v>
      </c>
      <c r="AD93" s="13"/>
      <c r="AE93" s="13" t="e">
        <f t="shared" si="105"/>
        <v>#DIV/0!</v>
      </c>
      <c r="AF93" s="13">
        <f t="shared" si="106"/>
        <v>3</v>
      </c>
      <c r="AG93" s="13" t="e">
        <f t="shared" si="107"/>
        <v>#DIV/0!</v>
      </c>
      <c r="AH93" s="13" t="e">
        <f t="shared" si="108"/>
        <v>#DIV/0!</v>
      </c>
      <c r="AI93" s="13"/>
      <c r="AJ93" s="13" t="e">
        <f t="shared" si="109"/>
        <v>#DIV/0!</v>
      </c>
      <c r="AK93" s="13">
        <f t="shared" si="110"/>
        <v>3</v>
      </c>
      <c r="AL93" s="13" t="e">
        <f t="shared" si="111"/>
        <v>#DIV/0!</v>
      </c>
      <c r="AM93" s="13" t="e">
        <f t="shared" si="112"/>
        <v>#DIV/0!</v>
      </c>
      <c r="AN93" s="13"/>
      <c r="AO93" s="13" t="e">
        <f t="shared" si="113"/>
        <v>#DIV/0!</v>
      </c>
      <c r="AP93" s="13">
        <f t="shared" si="114"/>
        <v>3</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AA1:AB1"/>
    <mergeCell ref="K1:L1"/>
    <mergeCell ref="M1:N1"/>
    <mergeCell ref="O1:P1"/>
    <mergeCell ref="S1:T1"/>
    <mergeCell ref="W1:X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8EA4-CDFF-4D40-B072-F94FCAD0C840}">
  <sheetPr codeName="Sheet25">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3</v>
      </c>
      <c r="AI1">
        <v>12</v>
      </c>
      <c r="AJ1">
        <v>12</v>
      </c>
    </row>
    <row r="2" spans="1:36">
      <c r="B2" s="115">
        <f>VLOOKUP($A$1,Input!$B$2:$J$4,2,FALSE)</f>
        <v>0</v>
      </c>
      <c r="C2" s="63">
        <f>(D2-B2)*2/3+B2</f>
        <v>0</v>
      </c>
      <c r="D2" s="115">
        <f>VLOOKUP($A$1,Input!$B$2:$J$4,4,FALSE)</f>
        <v>0</v>
      </c>
      <c r="E2" s="63">
        <f>(G2-D2)*1/2+D2</f>
        <v>0</v>
      </c>
      <c r="F2" s="63">
        <f>(G2-D2)*0.251+E2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1</v>
      </c>
      <c r="AI2">
        <v>12</v>
      </c>
      <c r="AJ2">
        <v>12</v>
      </c>
    </row>
    <row r="3" spans="1:36">
      <c r="A3" s="2">
        <v>0.124</v>
      </c>
      <c r="E3" s="2">
        <v>0.124</v>
      </c>
      <c r="F3" s="2">
        <v>0.124</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2</v>
      </c>
      <c r="AI3">
        <v>12</v>
      </c>
      <c r="AJ3">
        <v>12</v>
      </c>
    </row>
    <row r="4" spans="1:36">
      <c r="A4" s="2">
        <v>0.124</v>
      </c>
      <c r="E4" s="2">
        <v>0.13400000000000001</v>
      </c>
      <c r="F4" s="2">
        <v>0.124</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4</v>
      </c>
      <c r="AI4">
        <v>12</v>
      </c>
      <c r="AJ4">
        <v>12</v>
      </c>
    </row>
    <row r="5" spans="1:36">
      <c r="A5" s="2">
        <v>0.13400000000000001</v>
      </c>
      <c r="D5" s="2">
        <v>1.8560000000000001</v>
      </c>
      <c r="E5" s="2">
        <v>0.13400000000000001</v>
      </c>
      <c r="F5" s="2">
        <v>0.13400000000000001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5</v>
      </c>
      <c r="AI5">
        <v>12</v>
      </c>
      <c r="AJ5">
        <v>12</v>
      </c>
    </row>
    <row r="6" spans="1:36">
      <c r="A6" s="2">
        <v>0.13400000000000001</v>
      </c>
      <c r="D6" s="2">
        <v>1.96</v>
      </c>
      <c r="E6" s="2">
        <v>0.36099999999999999</v>
      </c>
      <c r="F6" s="2">
        <v>0.13400000000000001</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6</v>
      </c>
      <c r="AJ6">
        <v>12</v>
      </c>
    </row>
    <row r="7" spans="1:36">
      <c r="A7" s="2">
        <v>0.36099999999999999</v>
      </c>
      <c r="B7" s="2">
        <v>1.96</v>
      </c>
      <c r="C7" s="2">
        <v>1.8560000000000001</v>
      </c>
      <c r="D7" s="2">
        <v>1.8560000000000001</v>
      </c>
      <c r="E7" s="2">
        <v>0.25800000000000001</v>
      </c>
      <c r="F7" s="2">
        <v>0.36099999999999999</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3</v>
      </c>
      <c r="AJ7">
        <v>6</v>
      </c>
    </row>
    <row r="8" spans="1:36">
      <c r="A8" s="2">
        <v>0.25800000000000001</v>
      </c>
      <c r="B8" s="2">
        <v>1.8560000000000001</v>
      </c>
      <c r="C8" s="2">
        <v>1.96</v>
      </c>
      <c r="D8" s="2">
        <v>1.032</v>
      </c>
      <c r="E8" s="2">
        <v>0.25800000000000001</v>
      </c>
      <c r="F8" s="2">
        <v>0.25800000000000001</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v>
      </c>
      <c r="AJ8">
        <v>3</v>
      </c>
    </row>
    <row r="9" spans="1:36">
      <c r="A9" s="2">
        <v>0.25800000000000001</v>
      </c>
      <c r="B9" s="6">
        <f>SUM(B7:B8)</f>
        <v>3.8159999999999998</v>
      </c>
      <c r="C9" s="2">
        <v>1.8560000000000001</v>
      </c>
      <c r="D9" s="2">
        <v>1.032</v>
      </c>
      <c r="E9" s="2">
        <v>1.8560000000000001</v>
      </c>
      <c r="F9" s="2">
        <v>0.25800000000000001</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2</v>
      </c>
      <c r="AJ9">
        <v>1</v>
      </c>
    </row>
    <row r="10" spans="1:36">
      <c r="A10" s="2">
        <v>1.8560000000000001</v>
      </c>
      <c r="B10" s="115"/>
      <c r="C10" s="6">
        <f>SUM(C7:C9)</f>
        <v>5.6719999999999997</v>
      </c>
      <c r="D10" s="2">
        <v>0.309</v>
      </c>
      <c r="E10" s="2">
        <v>1.96</v>
      </c>
      <c r="F10" s="2">
        <v>1.8560000000000001</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4</v>
      </c>
      <c r="AJ10">
        <v>2</v>
      </c>
    </row>
    <row r="11" spans="1:36">
      <c r="A11" s="2">
        <v>1.96</v>
      </c>
      <c r="B11" s="115"/>
      <c r="C11" s="115"/>
      <c r="D11" s="6">
        <f>SUM(D5:D10)</f>
        <v>8.0449999999999999</v>
      </c>
      <c r="E11" s="2">
        <v>1.8560000000000001</v>
      </c>
      <c r="F11" s="2">
        <v>1.96</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5</v>
      </c>
      <c r="AJ11">
        <v>4</v>
      </c>
    </row>
    <row r="12" spans="1:36">
      <c r="A12" s="2">
        <v>1.8560000000000001</v>
      </c>
      <c r="B12" s="115"/>
      <c r="C12" s="115"/>
      <c r="D12" s="115"/>
      <c r="E12" s="2">
        <v>1.032</v>
      </c>
      <c r="F12" s="2">
        <v>1.8560000000000001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6</v>
      </c>
      <c r="AJ12">
        <v>5</v>
      </c>
    </row>
    <row r="13" spans="1:36">
      <c r="A13" s="2">
        <v>1.032</v>
      </c>
      <c r="B13" s="115"/>
      <c r="C13" s="115"/>
      <c r="D13" s="115"/>
      <c r="E13" s="2">
        <v>1.032</v>
      </c>
      <c r="F13" s="2">
        <v>1.032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6</v>
      </c>
    </row>
    <row r="14" spans="1:36">
      <c r="A14" s="2">
        <v>1.032</v>
      </c>
      <c r="B14" s="115"/>
      <c r="C14" s="115"/>
      <c r="D14" s="115"/>
      <c r="E14" s="2">
        <v>0.309</v>
      </c>
      <c r="F14" s="2">
        <v>1.032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24</v>
      </c>
    </row>
    <row r="15" spans="1:36">
      <c r="A15" s="2">
        <v>0.309</v>
      </c>
      <c r="B15" s="115"/>
      <c r="C15" s="115"/>
      <c r="D15" s="115"/>
      <c r="E15" s="6">
        <f>SUM(E3:E14)</f>
        <v>9.3139999999999983</v>
      </c>
      <c r="F15" s="2">
        <v>0.309</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24</v>
      </c>
    </row>
    <row r="16" spans="1:36">
      <c r="A16" s="2"/>
      <c r="F16" s="2">
        <v>0.01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24</v>
      </c>
    </row>
    <row r="17" spans="1:44">
      <c r="A17" s="2"/>
      <c r="F17" s="2">
        <v>0.01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24</v>
      </c>
    </row>
    <row r="18" spans="1:44">
      <c r="A18" s="2"/>
      <c r="F18" s="2">
        <v>0.01</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24</v>
      </c>
    </row>
    <row r="19" spans="1:44">
      <c r="A19" s="2"/>
      <c r="F19" s="2">
        <v>0.01</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2"/>
      <c r="F20" s="2">
        <v>0.01</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2"/>
      <c r="F21" s="2">
        <v>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c r="F22" s="2">
        <v>0.01</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c r="F23" s="2">
        <v>0.01</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c r="F24" s="2">
        <v>0.01</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1"/>
      <c r="F25" s="1">
        <v>0.01</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c r="F26" s="1">
        <v>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F27" s="6">
        <f>SUM(F3:F26)+0.00001</f>
        <v>9.5480099999999961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1.96</v>
      </c>
      <c r="C30" s="115">
        <f>_xlfn.AGGREGATE(14,6,A3:A26+A4:A26,1)</f>
        <v>3.8159999999999998</v>
      </c>
      <c r="D30" s="115">
        <f>_xlfn.AGGREGATE(14,6,A3:A26+A4:A26+A5:A26,1)</f>
        <v>5.6719999999999997</v>
      </c>
      <c r="E30" s="115">
        <f>_xlfn.AGGREGATE(14,6,A3:A26+A4:A26+A5:A26+A6:A26,1)</f>
        <v>6.7039999999999997</v>
      </c>
      <c r="F30" s="115">
        <f>_xlfn.AGGREGATE(14,6,A3:A26+A4:A26+A5:A26+A6:A26+A7:A26,1)</f>
        <v>7.7359999999999998</v>
      </c>
      <c r="G30" s="115">
        <f>_xlfn.AGGREGATE(14,6,A3:A26+A4:A26+A5:A26+A6:A26+A7:A26+A8:A26,1)</f>
        <v>8.0449999999999999</v>
      </c>
      <c r="H30" s="6">
        <f>E15</f>
        <v>9.3139999999999983</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5</v>
      </c>
      <c r="M42" s="13" t="e">
        <f t="shared" si="16"/>
        <v>#DIV/0!</v>
      </c>
      <c r="N42" s="13" t="e">
        <f t="shared" si="17"/>
        <v>#DIV/0!</v>
      </c>
      <c r="O42" s="14"/>
      <c r="P42" s="13" t="e">
        <f t="shared" si="18"/>
        <v>#DIV/0!</v>
      </c>
      <c r="Q42" s="13">
        <f t="shared" si="19"/>
        <v>5</v>
      </c>
      <c r="R42" s="14" t="e">
        <f t="shared" si="20"/>
        <v>#DIV/0!</v>
      </c>
      <c r="S42" s="13" t="e">
        <f t="shared" si="21"/>
        <v>#DIV/0!</v>
      </c>
      <c r="T42" s="13"/>
      <c r="U42" s="13" t="e">
        <f t="shared" si="22"/>
        <v>#DIV/0!</v>
      </c>
      <c r="V42" s="13">
        <f t="shared" si="23"/>
        <v>5</v>
      </c>
      <c r="W42" s="14" t="e">
        <f t="shared" si="24"/>
        <v>#DIV/0!</v>
      </c>
      <c r="X42" s="13" t="e">
        <f t="shared" si="25"/>
        <v>#DIV/0!</v>
      </c>
      <c r="Y42" s="13"/>
      <c r="Z42" s="13" t="e">
        <f t="shared" si="26"/>
        <v>#DIV/0!</v>
      </c>
      <c r="AA42" s="13">
        <f t="shared" si="27"/>
        <v>5</v>
      </c>
      <c r="AB42" s="14" t="e">
        <f t="shared" si="28"/>
        <v>#DIV/0!</v>
      </c>
      <c r="AC42" s="13" t="e">
        <f t="shared" si="29"/>
        <v>#DIV/0!</v>
      </c>
      <c r="AD42" s="13"/>
      <c r="AE42" s="13" t="e">
        <f t="shared" si="30"/>
        <v>#DIV/0!</v>
      </c>
      <c r="AF42" s="13">
        <f t="shared" si="31"/>
        <v>5</v>
      </c>
      <c r="AG42" s="14" t="e">
        <f t="shared" si="32"/>
        <v>#DIV/0!</v>
      </c>
      <c r="AH42" s="13" t="e">
        <f t="shared" si="33"/>
        <v>#DIV/0!</v>
      </c>
      <c r="AI42" s="13"/>
      <c r="AJ42" s="13" t="e">
        <f t="shared" si="34"/>
        <v>#DIV/0!</v>
      </c>
      <c r="AK42" s="13">
        <f t="shared" si="35"/>
        <v>5</v>
      </c>
      <c r="AL42" s="14" t="e">
        <f t="shared" si="36"/>
        <v>#DIV/0!</v>
      </c>
      <c r="AM42" s="13" t="e">
        <f t="shared" si="37"/>
        <v>#DIV/0!</v>
      </c>
      <c r="AN42" s="13"/>
      <c r="AO42" s="13" t="e">
        <f t="shared" si="38"/>
        <v>#DIV/0!</v>
      </c>
      <c r="AP42" s="13">
        <f t="shared" si="39"/>
        <v>5</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6</v>
      </c>
      <c r="M43" s="13" t="e">
        <f t="shared" si="16"/>
        <v>#DIV/0!</v>
      </c>
      <c r="N43" s="13" t="e">
        <f t="shared" si="17"/>
        <v>#DIV/0!</v>
      </c>
      <c r="O43" s="14"/>
      <c r="P43" s="13" t="e">
        <f t="shared" si="18"/>
        <v>#DIV/0!</v>
      </c>
      <c r="Q43" s="13">
        <f t="shared" si="19"/>
        <v>6</v>
      </c>
      <c r="R43" s="14" t="e">
        <f t="shared" si="20"/>
        <v>#DIV/0!</v>
      </c>
      <c r="S43" s="13" t="e">
        <f t="shared" si="21"/>
        <v>#DIV/0!</v>
      </c>
      <c r="T43" s="13"/>
      <c r="U43" s="13" t="e">
        <f t="shared" si="22"/>
        <v>#DIV/0!</v>
      </c>
      <c r="V43" s="13">
        <f t="shared" si="23"/>
        <v>6</v>
      </c>
      <c r="W43" s="14" t="e">
        <f t="shared" si="24"/>
        <v>#DIV/0!</v>
      </c>
      <c r="X43" s="13" t="e">
        <f t="shared" si="25"/>
        <v>#DIV/0!</v>
      </c>
      <c r="Y43" s="13"/>
      <c r="Z43" s="13" t="e">
        <f t="shared" si="26"/>
        <v>#DIV/0!</v>
      </c>
      <c r="AA43" s="13">
        <f t="shared" si="27"/>
        <v>6</v>
      </c>
      <c r="AB43" s="14" t="e">
        <f t="shared" si="28"/>
        <v>#DIV/0!</v>
      </c>
      <c r="AC43" s="13" t="e">
        <f t="shared" si="29"/>
        <v>#DIV/0!</v>
      </c>
      <c r="AD43" s="13"/>
      <c r="AE43" s="13" t="e">
        <f t="shared" si="30"/>
        <v>#DIV/0!</v>
      </c>
      <c r="AF43" s="13">
        <f t="shared" si="31"/>
        <v>6</v>
      </c>
      <c r="AG43" s="14" t="e">
        <f t="shared" si="32"/>
        <v>#DIV/0!</v>
      </c>
      <c r="AH43" s="13" t="e">
        <f t="shared" si="33"/>
        <v>#DIV/0!</v>
      </c>
      <c r="AI43" s="13"/>
      <c r="AJ43" s="13" t="e">
        <f t="shared" si="34"/>
        <v>#DIV/0!</v>
      </c>
      <c r="AK43" s="13">
        <f t="shared" si="35"/>
        <v>6</v>
      </c>
      <c r="AL43" s="14" t="e">
        <f t="shared" si="36"/>
        <v>#DIV/0!</v>
      </c>
      <c r="AM43" s="13" t="e">
        <f t="shared" si="37"/>
        <v>#DIV/0!</v>
      </c>
      <c r="AN43" s="13"/>
      <c r="AO43" s="13" t="e">
        <f t="shared" si="38"/>
        <v>#DIV/0!</v>
      </c>
      <c r="AP43" s="13">
        <f t="shared" si="39"/>
        <v>6</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1.96</v>
      </c>
      <c r="C54" s="115">
        <f>_xlfn.AGGREGATE(14,6,A3:A26+A4:A26,1)</f>
        <v>3.8159999999999998</v>
      </c>
      <c r="D54" s="115">
        <f>_xlfn.AGGREGATE(14,6,A3:A26+A4:A26+A5:A26,1)</f>
        <v>5.6719999999999997</v>
      </c>
      <c r="E54" s="115">
        <f>_xlfn.AGGREGATE(14,6,A3:A26+A4:A26+A5:A26+A6:A26,1)</f>
        <v>6.7039999999999997</v>
      </c>
      <c r="F54" s="115">
        <f>_xlfn.AGGREGATE(14,6,A3:A26+A4:A26+A5:A26+A6:A26+A7:A26,1)</f>
        <v>7.7359999999999998</v>
      </c>
      <c r="G54" s="115">
        <f>_xlfn.AGGREGATE(14,6,A3:A26+A4:A26+A5:A26+A6:A26+A7:A26+A8:A26,1)</f>
        <v>8.0449999999999999</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2</v>
      </c>
      <c r="M56" s="13" t="e">
        <f t="shared" si="51"/>
        <v>#DIV/0!</v>
      </c>
      <c r="N56" s="13" t="e">
        <f t="shared" si="52"/>
        <v>#DIV/0!</v>
      </c>
      <c r="O56" s="13"/>
      <c r="P56" s="13" t="e">
        <f t="shared" si="53"/>
        <v>#DIV/0!</v>
      </c>
      <c r="Q56" s="13">
        <f t="shared" si="54"/>
        <v>2</v>
      </c>
      <c r="R56" s="13" t="e">
        <f t="shared" si="55"/>
        <v>#DIV/0!</v>
      </c>
      <c r="S56" s="13" t="e">
        <f t="shared" si="56"/>
        <v>#DIV/0!</v>
      </c>
      <c r="T56" s="13"/>
      <c r="U56" s="13" t="e">
        <f t="shared" si="57"/>
        <v>#DIV/0!</v>
      </c>
      <c r="V56" s="13">
        <f t="shared" si="58"/>
        <v>2</v>
      </c>
      <c r="W56" s="13" t="e">
        <f t="shared" si="59"/>
        <v>#DIV/0!</v>
      </c>
      <c r="X56" s="13" t="e">
        <f t="shared" si="60"/>
        <v>#DIV/0!</v>
      </c>
      <c r="Y56" s="13"/>
      <c r="Z56" s="13" t="e">
        <f t="shared" si="61"/>
        <v>#DIV/0!</v>
      </c>
      <c r="AA56" s="13">
        <f t="shared" si="62"/>
        <v>2</v>
      </c>
      <c r="AB56" s="13" t="e">
        <f t="shared" si="63"/>
        <v>#DIV/0!</v>
      </c>
      <c r="AC56" s="13" t="e">
        <f t="shared" si="64"/>
        <v>#DIV/0!</v>
      </c>
      <c r="AD56" s="13"/>
      <c r="AE56" s="13" t="e">
        <f t="shared" si="65"/>
        <v>#DIV/0!</v>
      </c>
      <c r="AF56" s="13">
        <f t="shared" si="66"/>
        <v>2</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1.96</v>
      </c>
      <c r="C71" s="115">
        <f>C54</f>
        <v>3.8159999999999998</v>
      </c>
      <c r="D71" s="115">
        <f>D54</f>
        <v>5.6719999999999997</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1.96</v>
      </c>
      <c r="C82" s="115">
        <f>_xlfn.AGGREGATE(14,6,A3:A26+A4:A26,1)</f>
        <v>3.8159999999999998</v>
      </c>
      <c r="D82" s="115">
        <f>_xlfn.AGGREGATE(14,6,A3:A26+A4:A26+A5:A26,1)</f>
        <v>5.6719999999999997</v>
      </c>
      <c r="E82" s="115">
        <f>_xlfn.AGGREGATE(14,6,A3:A26+A4:A26+A5:A26+A6:A26,1)</f>
        <v>6.7039999999999997</v>
      </c>
      <c r="F82" s="115">
        <f>_xlfn.AGGREGATE(14,6,A3:A26+A4:A26+A5:A26+A6:A26+A7:A26,1)</f>
        <v>7.7359999999999998</v>
      </c>
      <c r="G82" s="115">
        <f>_xlfn.AGGREGATE(14,6,A3:A26+A4:A26+A5:A26+A6:A26+A7:A26+A8:A26,1)</f>
        <v>8.0449999999999999</v>
      </c>
      <c r="H82" s="6">
        <f>E15</f>
        <v>9.3139999999999983</v>
      </c>
      <c r="I82" s="6">
        <f>F27</f>
        <v>9.5480099999999961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3F42-9A0A-4669-9541-30735C20AE15}">
  <sheetPr codeName="Sheet26">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1</v>
      </c>
      <c r="AH1">
        <v>6</v>
      </c>
      <c r="AI1">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4</v>
      </c>
      <c r="AI2">
        <v>12</v>
      </c>
      <c r="AJ2">
        <v>24</v>
      </c>
    </row>
    <row r="3" spans="1:36">
      <c r="A3" s="2">
        <v>0.23</v>
      </c>
      <c r="E3" s="2">
        <v>0.52</v>
      </c>
      <c r="F3" s="2">
        <v>0.23</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3</v>
      </c>
      <c r="AH3">
        <v>1</v>
      </c>
      <c r="AI3">
        <v>12</v>
      </c>
      <c r="AJ3">
        <v>24</v>
      </c>
    </row>
    <row r="4" spans="1:36">
      <c r="A4" s="2">
        <v>0.21</v>
      </c>
      <c r="E4" s="2">
        <v>0.49</v>
      </c>
      <c r="F4" s="2">
        <v>0.21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2</v>
      </c>
      <c r="AI4">
        <v>12</v>
      </c>
      <c r="AJ4">
        <v>24</v>
      </c>
    </row>
    <row r="5" spans="1:36">
      <c r="A5" s="2">
        <v>0.11</v>
      </c>
      <c r="D5" s="2">
        <v>0.7</v>
      </c>
      <c r="E5" s="2">
        <v>0.51</v>
      </c>
      <c r="F5" s="2">
        <v>0.11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3</v>
      </c>
      <c r="AI5">
        <v>12</v>
      </c>
      <c r="AJ5">
        <v>12</v>
      </c>
    </row>
    <row r="6" spans="1:36">
      <c r="A6" s="2">
        <v>0.3</v>
      </c>
      <c r="D6" s="2">
        <v>1.5</v>
      </c>
      <c r="E6" s="2">
        <v>0.7</v>
      </c>
      <c r="F6" s="2">
        <v>0.3</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5</v>
      </c>
      <c r="AI6">
        <v>12</v>
      </c>
      <c r="AJ6">
        <v>12</v>
      </c>
    </row>
    <row r="7" spans="1:36">
      <c r="A7" s="2">
        <v>0.52</v>
      </c>
      <c r="B7" s="2">
        <v>1.5</v>
      </c>
      <c r="C7" s="2">
        <v>2.1</v>
      </c>
      <c r="D7" s="2">
        <v>2.1</v>
      </c>
      <c r="E7" s="2">
        <v>0.38</v>
      </c>
      <c r="F7" s="2">
        <v>0.52</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6</v>
      </c>
      <c r="AJ7">
        <v>12</v>
      </c>
    </row>
    <row r="8" spans="1:36">
      <c r="A8" s="2">
        <v>0.49</v>
      </c>
      <c r="B8" s="2">
        <v>2.1</v>
      </c>
      <c r="C8" s="2">
        <v>1.5</v>
      </c>
      <c r="D8" s="2">
        <v>1.5</v>
      </c>
      <c r="E8" s="2">
        <v>0.46</v>
      </c>
      <c r="F8" s="2">
        <v>0.49</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4</v>
      </c>
      <c r="AJ8">
        <v>6</v>
      </c>
    </row>
    <row r="9" spans="1:36">
      <c r="A9" s="2">
        <v>0.51</v>
      </c>
      <c r="B9" s="6">
        <f>SUM(B7:B8)</f>
        <v>3.6</v>
      </c>
      <c r="C9" s="2">
        <v>2</v>
      </c>
      <c r="D9" s="2">
        <v>2</v>
      </c>
      <c r="E9" s="2">
        <v>0.7</v>
      </c>
      <c r="F9" s="2">
        <v>0.51</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v>
      </c>
      <c r="AJ9">
        <v>4</v>
      </c>
    </row>
    <row r="10" spans="1:36">
      <c r="A10" s="2">
        <v>0.7</v>
      </c>
      <c r="B10" s="115"/>
      <c r="C10" s="6">
        <f>SUM(C7:C9)</f>
        <v>5.6</v>
      </c>
      <c r="D10" s="2">
        <v>0.9</v>
      </c>
      <c r="E10" s="2">
        <v>1.5</v>
      </c>
      <c r="F10" s="2">
        <v>0.7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2</v>
      </c>
      <c r="AJ10">
        <v>1</v>
      </c>
    </row>
    <row r="11" spans="1:36">
      <c r="A11" s="2">
        <v>0.38</v>
      </c>
      <c r="B11" s="115"/>
      <c r="C11" s="115"/>
      <c r="D11" s="6">
        <f>SUM(D5:D10)</f>
        <v>8.7000000000000011</v>
      </c>
      <c r="E11" s="2">
        <v>2.1</v>
      </c>
      <c r="F11" s="2">
        <v>0.38</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3</v>
      </c>
      <c r="AJ11">
        <v>2</v>
      </c>
    </row>
    <row r="12" spans="1:36">
      <c r="A12" s="2">
        <v>0.46</v>
      </c>
      <c r="B12" s="115"/>
      <c r="C12" s="115"/>
      <c r="D12" s="115"/>
      <c r="E12" s="2">
        <v>1.5</v>
      </c>
      <c r="F12" s="2">
        <v>0.46</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5</v>
      </c>
      <c r="AJ12">
        <v>3</v>
      </c>
    </row>
    <row r="13" spans="1:36">
      <c r="A13" s="2">
        <v>0.7</v>
      </c>
      <c r="B13" s="115"/>
      <c r="C13" s="115"/>
      <c r="D13" s="115"/>
      <c r="E13" s="2">
        <v>2</v>
      </c>
      <c r="F13" s="2">
        <v>0.7</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5</v>
      </c>
    </row>
    <row r="14" spans="1:36">
      <c r="A14" s="2">
        <v>1.5</v>
      </c>
      <c r="B14" s="115"/>
      <c r="C14" s="115"/>
      <c r="D14" s="115"/>
      <c r="E14" s="2">
        <v>0.9</v>
      </c>
      <c r="F14" s="2">
        <v>1.5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2.1</v>
      </c>
      <c r="B15" s="115"/>
      <c r="C15" s="115"/>
      <c r="D15" s="115"/>
      <c r="E15" s="6">
        <f>SUM(E3:E14)</f>
        <v>11.76</v>
      </c>
      <c r="F15" s="2">
        <v>2.1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2">
        <v>1.5</v>
      </c>
      <c r="F16" s="2">
        <v>1.5</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12</v>
      </c>
    </row>
    <row r="17" spans="1:44">
      <c r="A17" s="2">
        <v>2</v>
      </c>
      <c r="F17" s="2">
        <v>2</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24</v>
      </c>
    </row>
    <row r="18" spans="1:44">
      <c r="A18" s="2">
        <v>0.9</v>
      </c>
      <c r="F18" s="2">
        <v>0.9</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24</v>
      </c>
    </row>
    <row r="19" spans="1:44">
      <c r="A19" s="2">
        <v>0.09</v>
      </c>
      <c r="F19" s="2">
        <v>0.09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24</v>
      </c>
    </row>
    <row r="20" spans="1:44">
      <c r="A20" s="2">
        <v>0.9</v>
      </c>
      <c r="F20" s="2">
        <v>0.9</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24</v>
      </c>
    </row>
    <row r="21" spans="1:44">
      <c r="A21" s="2">
        <v>0.09</v>
      </c>
      <c r="F21" s="2">
        <v>0.09</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v>0</v>
      </c>
      <c r="F22" s="2">
        <v>1.0000000000000001E-5</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v>0</v>
      </c>
      <c r="F23" s="2">
        <v>1.0000000000000001E-5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v>
      </c>
      <c r="F24" s="2">
        <v>1.0000000000000001E-5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1">
        <v>0.17</v>
      </c>
      <c r="F25" s="1">
        <v>0.17</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0.18</v>
      </c>
      <c r="F26" s="1">
        <v>0.18</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14.040039999999999</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2.1</v>
      </c>
      <c r="C30" s="115">
        <f>_xlfn.AGGREGATE(14,6,A3:A26+A4:A26,1)</f>
        <v>3.6</v>
      </c>
      <c r="D30" s="115">
        <f>_xlfn.AGGREGATE(14,6,A3:A26+A4:A26+A5:A26,1)</f>
        <v>5.6</v>
      </c>
      <c r="E30" s="115">
        <f>_xlfn.AGGREGATE(14,6,A3:A26+A4:A26+A5:A26+A6:A26,1)</f>
        <v>7.1</v>
      </c>
      <c r="F30" s="115">
        <f>_xlfn.AGGREGATE(14,6,A3:A26+A4:A26+A5:A26+A6:A26+A7:A26,1)</f>
        <v>8</v>
      </c>
      <c r="G30" s="115">
        <f>_xlfn.AGGREGATE(14,6,A3:A26+A4:A26+A5:A26+A6:A26+A7:A26+A8:A26,1)</f>
        <v>8.7000000000000011</v>
      </c>
      <c r="H30" s="6">
        <f>E15</f>
        <v>11.76</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v>
      </c>
      <c r="M40" s="13" t="e">
        <f t="shared" si="16"/>
        <v>#DIV/0!</v>
      </c>
      <c r="N40" s="13" t="e">
        <f t="shared" si="17"/>
        <v>#DIV/0!</v>
      </c>
      <c r="O40" s="14"/>
      <c r="P40" s="13" t="e">
        <f t="shared" si="18"/>
        <v>#DIV/0!</v>
      </c>
      <c r="Q40" s="13">
        <f t="shared" si="19"/>
        <v>1</v>
      </c>
      <c r="R40" s="14" t="e">
        <f t="shared" si="20"/>
        <v>#DIV/0!</v>
      </c>
      <c r="S40" s="13" t="e">
        <f t="shared" si="21"/>
        <v>#DIV/0!</v>
      </c>
      <c r="T40" s="13"/>
      <c r="U40" s="13" t="e">
        <f t="shared" si="22"/>
        <v>#DIV/0!</v>
      </c>
      <c r="V40" s="13">
        <f t="shared" si="23"/>
        <v>1</v>
      </c>
      <c r="W40" s="14" t="e">
        <f t="shared" si="24"/>
        <v>#DIV/0!</v>
      </c>
      <c r="X40" s="13" t="e">
        <f t="shared" si="25"/>
        <v>#DIV/0!</v>
      </c>
      <c r="Y40" s="13"/>
      <c r="Z40" s="13" t="e">
        <f t="shared" si="26"/>
        <v>#DIV/0!</v>
      </c>
      <c r="AA40" s="13">
        <f t="shared" si="27"/>
        <v>1</v>
      </c>
      <c r="AB40" s="14" t="e">
        <f t="shared" si="28"/>
        <v>#DIV/0!</v>
      </c>
      <c r="AC40" s="13" t="e">
        <f t="shared" si="29"/>
        <v>#DIV/0!</v>
      </c>
      <c r="AD40" s="13"/>
      <c r="AE40" s="13" t="e">
        <f t="shared" si="30"/>
        <v>#DIV/0!</v>
      </c>
      <c r="AF40" s="13">
        <f t="shared" si="31"/>
        <v>1</v>
      </c>
      <c r="AG40" s="14" t="e">
        <f t="shared" si="32"/>
        <v>#DIV/0!</v>
      </c>
      <c r="AH40" s="13" t="e">
        <f t="shared" si="33"/>
        <v>#DIV/0!</v>
      </c>
      <c r="AI40" s="13"/>
      <c r="AJ40" s="13" t="e">
        <f t="shared" si="34"/>
        <v>#DIV/0!</v>
      </c>
      <c r="AK40" s="13">
        <f t="shared" si="35"/>
        <v>1</v>
      </c>
      <c r="AL40" s="14" t="e">
        <f t="shared" si="36"/>
        <v>#DIV/0!</v>
      </c>
      <c r="AM40" s="13" t="e">
        <f t="shared" si="37"/>
        <v>#DIV/0!</v>
      </c>
      <c r="AN40" s="13"/>
      <c r="AO40" s="13" t="e">
        <f t="shared" si="38"/>
        <v>#DIV/0!</v>
      </c>
      <c r="AP40" s="13">
        <f t="shared" si="39"/>
        <v>1</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2</v>
      </c>
      <c r="M41" s="13" t="e">
        <f t="shared" si="16"/>
        <v>#DIV/0!</v>
      </c>
      <c r="N41" s="13" t="e">
        <f t="shared" si="17"/>
        <v>#DIV/0!</v>
      </c>
      <c r="O41" s="14"/>
      <c r="P41" s="13" t="e">
        <f t="shared" si="18"/>
        <v>#DIV/0!</v>
      </c>
      <c r="Q41" s="13">
        <f t="shared" si="19"/>
        <v>2</v>
      </c>
      <c r="R41" s="14" t="e">
        <f t="shared" si="20"/>
        <v>#DIV/0!</v>
      </c>
      <c r="S41" s="13" t="e">
        <f t="shared" si="21"/>
        <v>#DIV/0!</v>
      </c>
      <c r="T41" s="13"/>
      <c r="U41" s="13" t="e">
        <f t="shared" si="22"/>
        <v>#DIV/0!</v>
      </c>
      <c r="V41" s="13">
        <f t="shared" si="23"/>
        <v>2</v>
      </c>
      <c r="W41" s="14" t="e">
        <f t="shared" si="24"/>
        <v>#DIV/0!</v>
      </c>
      <c r="X41" s="13" t="e">
        <f t="shared" si="25"/>
        <v>#DIV/0!</v>
      </c>
      <c r="Y41" s="13"/>
      <c r="Z41" s="13" t="e">
        <f t="shared" si="26"/>
        <v>#DIV/0!</v>
      </c>
      <c r="AA41" s="13">
        <f t="shared" si="27"/>
        <v>2</v>
      </c>
      <c r="AB41" s="14" t="e">
        <f t="shared" si="28"/>
        <v>#DIV/0!</v>
      </c>
      <c r="AC41" s="13" t="e">
        <f t="shared" si="29"/>
        <v>#DIV/0!</v>
      </c>
      <c r="AD41" s="13"/>
      <c r="AE41" s="13" t="e">
        <f t="shared" si="30"/>
        <v>#DIV/0!</v>
      </c>
      <c r="AF41" s="13">
        <f t="shared" si="31"/>
        <v>2</v>
      </c>
      <c r="AG41" s="14" t="e">
        <f t="shared" si="32"/>
        <v>#DIV/0!</v>
      </c>
      <c r="AH41" s="13" t="e">
        <f t="shared" si="33"/>
        <v>#DIV/0!</v>
      </c>
      <c r="AI41" s="13"/>
      <c r="AJ41" s="13" t="e">
        <f t="shared" si="34"/>
        <v>#DIV/0!</v>
      </c>
      <c r="AK41" s="13">
        <f t="shared" si="35"/>
        <v>2</v>
      </c>
      <c r="AL41" s="14" t="e">
        <f t="shared" si="36"/>
        <v>#DIV/0!</v>
      </c>
      <c r="AM41" s="13" t="e">
        <f t="shared" si="37"/>
        <v>#DIV/0!</v>
      </c>
      <c r="AN41" s="13"/>
      <c r="AO41" s="13" t="e">
        <f t="shared" si="38"/>
        <v>#DIV/0!</v>
      </c>
      <c r="AP41" s="13">
        <f t="shared" si="39"/>
        <v>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3</v>
      </c>
      <c r="M42" s="13" t="e">
        <f t="shared" si="16"/>
        <v>#DIV/0!</v>
      </c>
      <c r="N42" s="13" t="e">
        <f t="shared" si="17"/>
        <v>#DIV/0!</v>
      </c>
      <c r="O42" s="14"/>
      <c r="P42" s="13" t="e">
        <f t="shared" si="18"/>
        <v>#DIV/0!</v>
      </c>
      <c r="Q42" s="13">
        <f t="shared" si="19"/>
        <v>3</v>
      </c>
      <c r="R42" s="14" t="e">
        <f t="shared" si="20"/>
        <v>#DIV/0!</v>
      </c>
      <c r="S42" s="13" t="e">
        <f t="shared" si="21"/>
        <v>#DIV/0!</v>
      </c>
      <c r="T42" s="13"/>
      <c r="U42" s="13" t="e">
        <f t="shared" si="22"/>
        <v>#DIV/0!</v>
      </c>
      <c r="V42" s="13">
        <f t="shared" si="23"/>
        <v>3</v>
      </c>
      <c r="W42" s="14" t="e">
        <f t="shared" si="24"/>
        <v>#DIV/0!</v>
      </c>
      <c r="X42" s="13" t="e">
        <f t="shared" si="25"/>
        <v>#DIV/0!</v>
      </c>
      <c r="Y42" s="13"/>
      <c r="Z42" s="13" t="e">
        <f t="shared" si="26"/>
        <v>#DIV/0!</v>
      </c>
      <c r="AA42" s="13">
        <f t="shared" si="27"/>
        <v>3</v>
      </c>
      <c r="AB42" s="14" t="e">
        <f t="shared" si="28"/>
        <v>#DIV/0!</v>
      </c>
      <c r="AC42" s="13" t="e">
        <f t="shared" si="29"/>
        <v>#DIV/0!</v>
      </c>
      <c r="AD42" s="13"/>
      <c r="AE42" s="13" t="e">
        <f t="shared" si="30"/>
        <v>#DIV/0!</v>
      </c>
      <c r="AF42" s="13">
        <f t="shared" si="31"/>
        <v>3</v>
      </c>
      <c r="AG42" s="14" t="e">
        <f t="shared" si="32"/>
        <v>#DIV/0!</v>
      </c>
      <c r="AH42" s="13" t="e">
        <f t="shared" si="33"/>
        <v>#DIV/0!</v>
      </c>
      <c r="AI42" s="13"/>
      <c r="AJ42" s="13" t="e">
        <f t="shared" si="34"/>
        <v>#DIV/0!</v>
      </c>
      <c r="AK42" s="13">
        <f t="shared" si="35"/>
        <v>3</v>
      </c>
      <c r="AL42" s="14" t="e">
        <f t="shared" si="36"/>
        <v>#DIV/0!</v>
      </c>
      <c r="AM42" s="13" t="e">
        <f t="shared" si="37"/>
        <v>#DIV/0!</v>
      </c>
      <c r="AN42" s="13"/>
      <c r="AO42" s="13" t="e">
        <f t="shared" si="38"/>
        <v>#DIV/0!</v>
      </c>
      <c r="AP42" s="13">
        <f t="shared" si="39"/>
        <v>3</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5</v>
      </c>
      <c r="M43" s="13" t="e">
        <f t="shared" si="16"/>
        <v>#DIV/0!</v>
      </c>
      <c r="N43" s="13" t="e">
        <f t="shared" si="17"/>
        <v>#DIV/0!</v>
      </c>
      <c r="O43" s="14"/>
      <c r="P43" s="13" t="e">
        <f t="shared" si="18"/>
        <v>#DIV/0!</v>
      </c>
      <c r="Q43" s="13">
        <f t="shared" si="19"/>
        <v>5</v>
      </c>
      <c r="R43" s="14" t="e">
        <f t="shared" si="20"/>
        <v>#DIV/0!</v>
      </c>
      <c r="S43" s="13" t="e">
        <f t="shared" si="21"/>
        <v>#DIV/0!</v>
      </c>
      <c r="T43" s="13"/>
      <c r="U43" s="13" t="e">
        <f t="shared" si="22"/>
        <v>#DIV/0!</v>
      </c>
      <c r="V43" s="13">
        <f t="shared" si="23"/>
        <v>5</v>
      </c>
      <c r="W43" s="14" t="e">
        <f t="shared" si="24"/>
        <v>#DIV/0!</v>
      </c>
      <c r="X43" s="13" t="e">
        <f t="shared" si="25"/>
        <v>#DIV/0!</v>
      </c>
      <c r="Y43" s="13"/>
      <c r="Z43" s="13" t="e">
        <f t="shared" si="26"/>
        <v>#DIV/0!</v>
      </c>
      <c r="AA43" s="13">
        <f t="shared" si="27"/>
        <v>5</v>
      </c>
      <c r="AB43" s="14" t="e">
        <f t="shared" si="28"/>
        <v>#DIV/0!</v>
      </c>
      <c r="AC43" s="13" t="e">
        <f t="shared" si="29"/>
        <v>#DIV/0!</v>
      </c>
      <c r="AD43" s="13"/>
      <c r="AE43" s="13" t="e">
        <f t="shared" si="30"/>
        <v>#DIV/0!</v>
      </c>
      <c r="AF43" s="13">
        <f t="shared" si="31"/>
        <v>5</v>
      </c>
      <c r="AG43" s="14" t="e">
        <f t="shared" si="32"/>
        <v>#DIV/0!</v>
      </c>
      <c r="AH43" s="13" t="e">
        <f t="shared" si="33"/>
        <v>#DIV/0!</v>
      </c>
      <c r="AI43" s="13"/>
      <c r="AJ43" s="13" t="e">
        <f t="shared" si="34"/>
        <v>#DIV/0!</v>
      </c>
      <c r="AK43" s="13">
        <f t="shared" si="35"/>
        <v>5</v>
      </c>
      <c r="AL43" s="14" t="e">
        <f t="shared" si="36"/>
        <v>#DIV/0!</v>
      </c>
      <c r="AM43" s="13" t="e">
        <f t="shared" si="37"/>
        <v>#DIV/0!</v>
      </c>
      <c r="AN43" s="13"/>
      <c r="AO43" s="13" t="e">
        <f t="shared" si="38"/>
        <v>#DIV/0!</v>
      </c>
      <c r="AP43" s="13">
        <f t="shared" si="39"/>
        <v>5</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2.1</v>
      </c>
      <c r="C54" s="115">
        <f>_xlfn.AGGREGATE(14,6,A3:A26+A4:A26,1)</f>
        <v>3.6</v>
      </c>
      <c r="D54" s="115">
        <f>_xlfn.AGGREGATE(14,6,A3:A26+A4:A26+A5:A26,1)</f>
        <v>5.6</v>
      </c>
      <c r="E54" s="115">
        <f>_xlfn.AGGREGATE(14,6,A3:A26+A4:A26+A5:A26+A6:A26,1)</f>
        <v>7.1</v>
      </c>
      <c r="F54" s="115">
        <f>_xlfn.AGGREGATE(14,6,A3:A26+A4:A26+A5:A26+A6:A26+A7:A26,1)</f>
        <v>8</v>
      </c>
      <c r="G54" s="115">
        <f>_xlfn.AGGREGATE(14,6,A3:A26+A4:A26+A5:A26+A6:A26+A7:A26+A8:A26,1)</f>
        <v>8.7000000000000011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3</v>
      </c>
      <c r="M58" s="13" t="e">
        <f t="shared" si="51"/>
        <v>#DIV/0!</v>
      </c>
      <c r="N58" s="13" t="e">
        <f t="shared" si="52"/>
        <v>#DIV/0!</v>
      </c>
      <c r="O58" s="115"/>
      <c r="P58" s="13" t="e">
        <f t="shared" si="53"/>
        <v>#DIV/0!</v>
      </c>
      <c r="Q58" s="13">
        <f t="shared" si="54"/>
        <v>3</v>
      </c>
      <c r="R58" s="13" t="e">
        <f t="shared" si="55"/>
        <v>#DIV/0!</v>
      </c>
      <c r="S58" s="13" t="e">
        <f t="shared" si="56"/>
        <v>#DIV/0!</v>
      </c>
      <c r="T58" s="115"/>
      <c r="U58" s="13" t="e">
        <f t="shared" si="57"/>
        <v>#DIV/0!</v>
      </c>
      <c r="V58" s="13">
        <f t="shared" si="58"/>
        <v>3</v>
      </c>
      <c r="W58" s="13" t="e">
        <f t="shared" si="59"/>
        <v>#DIV/0!</v>
      </c>
      <c r="X58" s="13" t="e">
        <f t="shared" si="60"/>
        <v>#DIV/0!</v>
      </c>
      <c r="Y58" s="115"/>
      <c r="Z58" s="13" t="e">
        <f t="shared" si="61"/>
        <v>#DIV/0!</v>
      </c>
      <c r="AA58" s="13">
        <f t="shared" si="62"/>
        <v>3</v>
      </c>
      <c r="AB58" s="13" t="e">
        <f t="shared" si="63"/>
        <v>#DIV/0!</v>
      </c>
      <c r="AC58" s="13" t="e">
        <f t="shared" si="64"/>
        <v>#DIV/0!</v>
      </c>
      <c r="AD58" s="115"/>
      <c r="AE58" s="13" t="e">
        <f t="shared" si="65"/>
        <v>#DIV/0!</v>
      </c>
      <c r="AF58" s="13">
        <f t="shared" si="66"/>
        <v>3</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5</v>
      </c>
      <c r="M59" s="13" t="e">
        <f t="shared" si="51"/>
        <v>#DIV/0!</v>
      </c>
      <c r="N59" s="13" t="e">
        <f t="shared" si="52"/>
        <v>#DIV/0!</v>
      </c>
      <c r="O59" s="115"/>
      <c r="P59" s="13" t="e">
        <f t="shared" si="53"/>
        <v>#DIV/0!</v>
      </c>
      <c r="Q59" s="13">
        <f t="shared" si="54"/>
        <v>5</v>
      </c>
      <c r="R59" s="13" t="e">
        <f t="shared" si="55"/>
        <v>#DIV/0!</v>
      </c>
      <c r="S59" s="13" t="e">
        <f t="shared" si="56"/>
        <v>#DIV/0!</v>
      </c>
      <c r="T59" s="115"/>
      <c r="U59" s="13" t="e">
        <f t="shared" si="57"/>
        <v>#DIV/0!</v>
      </c>
      <c r="V59" s="13">
        <f t="shared" si="58"/>
        <v>5</v>
      </c>
      <c r="W59" s="13" t="e">
        <f t="shared" si="59"/>
        <v>#DIV/0!</v>
      </c>
      <c r="X59" s="13" t="e">
        <f t="shared" si="60"/>
        <v>#DIV/0!</v>
      </c>
      <c r="Y59" s="115"/>
      <c r="Z59" s="13" t="e">
        <f t="shared" si="61"/>
        <v>#DIV/0!</v>
      </c>
      <c r="AA59" s="13">
        <f t="shared" si="62"/>
        <v>5</v>
      </c>
      <c r="AB59" s="13" t="e">
        <f t="shared" si="63"/>
        <v>#DIV/0!</v>
      </c>
      <c r="AC59" s="13" t="e">
        <f t="shared" si="64"/>
        <v>#DIV/0!</v>
      </c>
      <c r="AD59" s="115"/>
      <c r="AE59" s="13" t="e">
        <f t="shared" si="65"/>
        <v>#DIV/0!</v>
      </c>
      <c r="AF59" s="13">
        <f t="shared" si="66"/>
        <v>5</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2.1</v>
      </c>
      <c r="C71" s="115">
        <f>C54</f>
        <v>3.6</v>
      </c>
      <c r="D71" s="115">
        <f>D54</f>
        <v>5.6</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2.1</v>
      </c>
      <c r="C82" s="115">
        <f>_xlfn.AGGREGATE(14,6,A3:A26+A4:A26,1)</f>
        <v>3.6</v>
      </c>
      <c r="D82" s="115">
        <f>_xlfn.AGGREGATE(14,6,A3:A26+A4:A26+A5:A26,1)</f>
        <v>5.6</v>
      </c>
      <c r="E82" s="115">
        <f>_xlfn.AGGREGATE(14,6,A3:A26+A4:A26+A5:A26+A6:A26,1)</f>
        <v>7.1</v>
      </c>
      <c r="F82" s="115">
        <f>_xlfn.AGGREGATE(14,6,A3:A26+A4:A26+A5:A26+A6:A26+A7:A26,1)</f>
        <v>8</v>
      </c>
      <c r="G82" s="115">
        <f>_xlfn.AGGREGATE(14,6,A3:A26+A4:A26+A5:A26+A6:A26+A7:A26+A8:A26,1)</f>
        <v>8.7000000000000011</v>
      </c>
      <c r="H82" s="6">
        <f>E15</f>
        <v>11.76</v>
      </c>
      <c r="I82" s="6">
        <f>F27</f>
        <v>14.040039999999999</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6</v>
      </c>
      <c r="M91" s="13" t="e">
        <f t="shared" si="91"/>
        <v>#DIV/0!</v>
      </c>
      <c r="N91" s="13" t="e">
        <f t="shared" si="92"/>
        <v>#DIV/0!</v>
      </c>
      <c r="O91" s="14"/>
      <c r="P91" s="13" t="e">
        <f t="shared" si="93"/>
        <v>#DIV/0!</v>
      </c>
      <c r="Q91" s="13">
        <f t="shared" si="94"/>
        <v>6</v>
      </c>
      <c r="R91" s="13" t="e">
        <f t="shared" si="95"/>
        <v>#DIV/0!</v>
      </c>
      <c r="S91" s="13" t="e">
        <f t="shared" si="96"/>
        <v>#DIV/0!</v>
      </c>
      <c r="T91" s="13"/>
      <c r="U91" s="13" t="e">
        <f t="shared" si="97"/>
        <v>#DIV/0!</v>
      </c>
      <c r="V91" s="13">
        <f t="shared" si="98"/>
        <v>6</v>
      </c>
      <c r="W91" s="13" t="e">
        <f t="shared" si="99"/>
        <v>#DIV/0!</v>
      </c>
      <c r="X91" s="13" t="e">
        <f t="shared" si="100"/>
        <v>#DIV/0!</v>
      </c>
      <c r="Y91" s="13"/>
      <c r="Z91" s="13" t="e">
        <f t="shared" si="101"/>
        <v>#DIV/0!</v>
      </c>
      <c r="AA91" s="13">
        <f t="shared" si="102"/>
        <v>6</v>
      </c>
      <c r="AB91" s="13" t="e">
        <f t="shared" si="103"/>
        <v>#DIV/0!</v>
      </c>
      <c r="AC91" s="13" t="e">
        <f t="shared" si="104"/>
        <v>#DIV/0!</v>
      </c>
      <c r="AD91" s="13"/>
      <c r="AE91" s="13" t="e">
        <f t="shared" si="105"/>
        <v>#DIV/0!</v>
      </c>
      <c r="AF91" s="13">
        <f t="shared" si="106"/>
        <v>6</v>
      </c>
      <c r="AG91" s="13" t="e">
        <f t="shared" si="107"/>
        <v>#DIV/0!</v>
      </c>
      <c r="AH91" s="13" t="e">
        <f t="shared" si="108"/>
        <v>#DIV/0!</v>
      </c>
      <c r="AI91" s="13"/>
      <c r="AJ91" s="13" t="e">
        <f t="shared" si="109"/>
        <v>#DIV/0!</v>
      </c>
      <c r="AK91" s="13">
        <f t="shared" si="110"/>
        <v>6</v>
      </c>
      <c r="AL91" s="13" t="e">
        <f t="shared" si="111"/>
        <v>#DIV/0!</v>
      </c>
      <c r="AM91" s="13" t="e">
        <f t="shared" si="112"/>
        <v>#DIV/0!</v>
      </c>
      <c r="AN91" s="13"/>
      <c r="AO91" s="13" t="e">
        <f t="shared" si="113"/>
        <v>#DIV/0!</v>
      </c>
      <c r="AP91" s="13">
        <f t="shared" si="114"/>
        <v>6</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4</v>
      </c>
      <c r="M92" s="13" t="e">
        <f t="shared" si="91"/>
        <v>#DIV/0!</v>
      </c>
      <c r="N92" s="13" t="e">
        <f t="shared" si="92"/>
        <v>#DIV/0!</v>
      </c>
      <c r="O92" s="14"/>
      <c r="P92" s="13" t="e">
        <f t="shared" si="93"/>
        <v>#DIV/0!</v>
      </c>
      <c r="Q92" s="13">
        <f t="shared" si="94"/>
        <v>4</v>
      </c>
      <c r="R92" s="13" t="e">
        <f t="shared" si="95"/>
        <v>#DIV/0!</v>
      </c>
      <c r="S92" s="13" t="e">
        <f t="shared" si="96"/>
        <v>#DIV/0!</v>
      </c>
      <c r="T92" s="13"/>
      <c r="U92" s="13" t="e">
        <f t="shared" si="97"/>
        <v>#DIV/0!</v>
      </c>
      <c r="V92" s="13">
        <f t="shared" si="98"/>
        <v>4</v>
      </c>
      <c r="W92" s="13" t="e">
        <f t="shared" si="99"/>
        <v>#DIV/0!</v>
      </c>
      <c r="X92" s="13" t="e">
        <f t="shared" si="100"/>
        <v>#DIV/0!</v>
      </c>
      <c r="Y92" s="13"/>
      <c r="Z92" s="13" t="e">
        <f t="shared" si="101"/>
        <v>#DIV/0!</v>
      </c>
      <c r="AA92" s="13">
        <f t="shared" si="102"/>
        <v>4</v>
      </c>
      <c r="AB92" s="13" t="e">
        <f t="shared" si="103"/>
        <v>#DIV/0!</v>
      </c>
      <c r="AC92" s="13" t="e">
        <f t="shared" si="104"/>
        <v>#DIV/0!</v>
      </c>
      <c r="AD92" s="13"/>
      <c r="AE92" s="13" t="e">
        <f t="shared" si="105"/>
        <v>#DIV/0!</v>
      </c>
      <c r="AF92" s="13">
        <f t="shared" si="106"/>
        <v>4</v>
      </c>
      <c r="AG92" s="13" t="e">
        <f t="shared" si="107"/>
        <v>#DIV/0!</v>
      </c>
      <c r="AH92" s="13" t="e">
        <f t="shared" si="108"/>
        <v>#DIV/0!</v>
      </c>
      <c r="AI92" s="13"/>
      <c r="AJ92" s="13" t="e">
        <f t="shared" si="109"/>
        <v>#DIV/0!</v>
      </c>
      <c r="AK92" s="13">
        <f t="shared" si="110"/>
        <v>4</v>
      </c>
      <c r="AL92" s="13" t="e">
        <f t="shared" si="111"/>
        <v>#DIV/0!</v>
      </c>
      <c r="AM92" s="13" t="e">
        <f t="shared" si="112"/>
        <v>#DIV/0!</v>
      </c>
      <c r="AN92" s="13"/>
      <c r="AO92" s="13" t="e">
        <f t="shared" si="113"/>
        <v>#DIV/0!</v>
      </c>
      <c r="AP92" s="13">
        <f t="shared" si="114"/>
        <v>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v>
      </c>
      <c r="M94" s="13" t="e">
        <f t="shared" si="91"/>
        <v>#DIV/0!</v>
      </c>
      <c r="N94" s="13" t="e">
        <f t="shared" si="92"/>
        <v>#DIV/0!</v>
      </c>
      <c r="O94" s="14"/>
      <c r="P94" s="13" t="e">
        <f t="shared" si="93"/>
        <v>#DIV/0!</v>
      </c>
      <c r="Q94" s="13">
        <f t="shared" si="94"/>
        <v>2</v>
      </c>
      <c r="R94" s="13" t="e">
        <f t="shared" si="95"/>
        <v>#DIV/0!</v>
      </c>
      <c r="S94" s="13" t="e">
        <f t="shared" si="96"/>
        <v>#DIV/0!</v>
      </c>
      <c r="T94" s="13"/>
      <c r="U94" s="13" t="e">
        <f t="shared" si="97"/>
        <v>#DIV/0!</v>
      </c>
      <c r="V94" s="13">
        <f t="shared" si="98"/>
        <v>2</v>
      </c>
      <c r="W94" s="13" t="e">
        <f t="shared" si="99"/>
        <v>#DIV/0!</v>
      </c>
      <c r="X94" s="13" t="e">
        <f t="shared" si="100"/>
        <v>#DIV/0!</v>
      </c>
      <c r="Y94" s="13"/>
      <c r="Z94" s="13" t="e">
        <f t="shared" si="101"/>
        <v>#DIV/0!</v>
      </c>
      <c r="AA94" s="13">
        <f t="shared" si="102"/>
        <v>2</v>
      </c>
      <c r="AB94" s="13" t="e">
        <f t="shared" si="103"/>
        <v>#DIV/0!</v>
      </c>
      <c r="AC94" s="13" t="e">
        <f t="shared" si="104"/>
        <v>#DIV/0!</v>
      </c>
      <c r="AD94" s="13"/>
      <c r="AE94" s="13" t="e">
        <f t="shared" si="105"/>
        <v>#DIV/0!</v>
      </c>
      <c r="AF94" s="13">
        <f t="shared" si="106"/>
        <v>2</v>
      </c>
      <c r="AG94" s="13" t="e">
        <f t="shared" si="107"/>
        <v>#DIV/0!</v>
      </c>
      <c r="AH94" s="13" t="e">
        <f t="shared" si="108"/>
        <v>#DIV/0!</v>
      </c>
      <c r="AI94" s="13"/>
      <c r="AJ94" s="13" t="e">
        <f t="shared" si="109"/>
        <v>#DIV/0!</v>
      </c>
      <c r="AK94" s="13">
        <f t="shared" si="110"/>
        <v>2</v>
      </c>
      <c r="AL94" s="13" t="e">
        <f t="shared" si="111"/>
        <v>#DIV/0!</v>
      </c>
      <c r="AM94" s="13" t="e">
        <f t="shared" si="112"/>
        <v>#DIV/0!</v>
      </c>
      <c r="AN94" s="13"/>
      <c r="AO94" s="13" t="e">
        <f t="shared" si="113"/>
        <v>#DIV/0!</v>
      </c>
      <c r="AP94" s="13">
        <f t="shared" si="114"/>
        <v>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0406-1D39-4400-8AAD-3DC1A3590F68}">
  <sheetPr codeName="Sheet27">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6</v>
      </c>
      <c r="AI1">
        <v>12</v>
      </c>
      <c r="AJ1">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5</v>
      </c>
      <c r="AI2">
        <v>12</v>
      </c>
      <c r="AJ2">
        <v>24</v>
      </c>
    </row>
    <row r="3" spans="1:36">
      <c r="A3" s="10">
        <v>0.35199999999999998</v>
      </c>
      <c r="E3" s="8">
        <v>0.45800000000000002</v>
      </c>
      <c r="F3" s="10">
        <v>0.35199999999999998</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4</v>
      </c>
      <c r="AI3">
        <v>12</v>
      </c>
      <c r="AJ3">
        <v>24</v>
      </c>
    </row>
    <row r="4" spans="1:36">
      <c r="A4" s="10">
        <v>0.32</v>
      </c>
      <c r="E4" s="8">
        <v>0.33500000000000002</v>
      </c>
      <c r="F4" s="10">
        <v>0.32</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3</v>
      </c>
      <c r="AI4">
        <v>12</v>
      </c>
      <c r="AJ4">
        <v>24</v>
      </c>
    </row>
    <row r="5" spans="1:36">
      <c r="A5" s="8">
        <v>0.254</v>
      </c>
      <c r="D5" s="8">
        <v>0.33100000000000002</v>
      </c>
      <c r="E5" s="8">
        <v>0.30599999999999999</v>
      </c>
      <c r="F5" s="8">
        <v>0.254</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1</v>
      </c>
      <c r="AI5">
        <v>12</v>
      </c>
      <c r="AJ5">
        <v>24</v>
      </c>
    </row>
    <row r="6" spans="1:36">
      <c r="A6" s="8">
        <v>0.43099999999999999</v>
      </c>
      <c r="D6" s="8">
        <v>0.219</v>
      </c>
      <c r="E6" s="8">
        <v>0.16400000000000001</v>
      </c>
      <c r="F6" s="8">
        <v>0.43099999999999999</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2</v>
      </c>
      <c r="AI6">
        <v>12</v>
      </c>
      <c r="AJ6">
        <v>24</v>
      </c>
    </row>
    <row r="7" spans="1:36">
      <c r="A7" s="8">
        <v>0.24099999999999999</v>
      </c>
      <c r="B7" s="8">
        <v>0.749</v>
      </c>
      <c r="C7" s="8">
        <v>0.42</v>
      </c>
      <c r="D7" s="8">
        <v>0.219</v>
      </c>
      <c r="E7" s="8">
        <v>0.377</v>
      </c>
      <c r="F7" s="8">
        <v>0.24099999999999999</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6</v>
      </c>
      <c r="AJ7">
        <v>24</v>
      </c>
    </row>
    <row r="8" spans="1:36">
      <c r="A8" s="8">
        <v>0.39500000000000002</v>
      </c>
      <c r="B8" s="8">
        <v>0.73299999999999998</v>
      </c>
      <c r="C8" s="8">
        <v>0.749</v>
      </c>
      <c r="D8" s="8">
        <v>0.42</v>
      </c>
      <c r="E8" s="8">
        <v>0.52100000000000002</v>
      </c>
      <c r="F8" s="8">
        <v>0.39500000000000002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5</v>
      </c>
      <c r="AJ8">
        <v>24</v>
      </c>
    </row>
    <row r="9" spans="1:36">
      <c r="A9" s="8">
        <v>0.379</v>
      </c>
      <c r="B9" s="6">
        <f>SUM(B7:B8)</f>
        <v>1.482</v>
      </c>
      <c r="C9" s="8">
        <v>0.73299999999999998</v>
      </c>
      <c r="D9" s="8">
        <v>0.749</v>
      </c>
      <c r="E9" s="8">
        <v>0.33100000000000002</v>
      </c>
      <c r="F9" s="8">
        <v>0.379</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4</v>
      </c>
      <c r="AJ9">
        <v>24</v>
      </c>
    </row>
    <row r="10" spans="1:36">
      <c r="A10" s="8">
        <v>0.22</v>
      </c>
      <c r="B10" s="115"/>
      <c r="C10" s="6">
        <f>SUM(C7:C9)</f>
        <v>1.9020000000000001</v>
      </c>
      <c r="D10" s="8">
        <v>0.73299999999999998</v>
      </c>
      <c r="E10" s="8">
        <v>0.219</v>
      </c>
      <c r="F10" s="8">
        <v>0.22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3</v>
      </c>
      <c r="AJ10">
        <v>24</v>
      </c>
    </row>
    <row r="11" spans="1:36">
      <c r="A11" s="8">
        <v>5.0999999999999997E-2</v>
      </c>
      <c r="B11" s="115"/>
      <c r="C11" s="115"/>
      <c r="D11" s="6">
        <f>SUM(D5:D10)</f>
        <v>2.6710000000000003</v>
      </c>
      <c r="E11" s="8">
        <v>0.219</v>
      </c>
      <c r="F11" s="8">
        <v>5.0999999999999997E-2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v>
      </c>
      <c r="AJ11">
        <v>24</v>
      </c>
    </row>
    <row r="12" spans="1:36">
      <c r="A12" s="8">
        <v>0.14099999999999999</v>
      </c>
      <c r="B12" s="115"/>
      <c r="C12" s="115"/>
      <c r="D12" s="115"/>
      <c r="E12" s="8">
        <v>0.42</v>
      </c>
      <c r="F12" s="8">
        <v>0.14099999999999999</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2</v>
      </c>
      <c r="AJ12">
        <v>12</v>
      </c>
    </row>
    <row r="13" spans="1:36">
      <c r="A13" s="8">
        <v>0.251</v>
      </c>
      <c r="B13" s="115"/>
      <c r="C13" s="115"/>
      <c r="D13" s="115"/>
      <c r="E13" s="8">
        <v>0.749</v>
      </c>
      <c r="F13" s="8">
        <v>0.251</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12</v>
      </c>
    </row>
    <row r="14" spans="1:36">
      <c r="A14" s="8">
        <v>0.45800000000000002</v>
      </c>
      <c r="B14" s="115"/>
      <c r="C14" s="115"/>
      <c r="D14" s="115"/>
      <c r="E14" s="8">
        <v>0.73299999999999998</v>
      </c>
      <c r="F14" s="8">
        <v>0.45800000000000002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8">
        <v>0.33500000000000002</v>
      </c>
      <c r="B15" s="115"/>
      <c r="C15" s="115"/>
      <c r="D15" s="115"/>
      <c r="E15" s="6">
        <f>SUM(E3:E14)</f>
        <v>4.831999999999999</v>
      </c>
      <c r="F15" s="8">
        <v>0.33500000000000002</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8">
        <v>0.30599999999999999</v>
      </c>
      <c r="F16" s="8">
        <v>0.30599999999999999</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12</v>
      </c>
    </row>
    <row r="17" spans="1:44">
      <c r="A17" s="8">
        <v>0.16400000000000001</v>
      </c>
      <c r="F17" s="8">
        <v>0.16400000000000001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12</v>
      </c>
    </row>
    <row r="18" spans="1:44">
      <c r="A18" s="8">
        <v>0.377</v>
      </c>
      <c r="F18" s="8">
        <v>0.377</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6</v>
      </c>
    </row>
    <row r="19" spans="1:44">
      <c r="A19" s="8">
        <v>0.52100000000000002</v>
      </c>
      <c r="F19" s="8">
        <v>0.52100000000000002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5</v>
      </c>
    </row>
    <row r="20" spans="1:44">
      <c r="A20" s="8">
        <v>0.33100000000000002</v>
      </c>
      <c r="F20" s="8">
        <v>0.33100000000000002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4</v>
      </c>
    </row>
    <row r="21" spans="1:44">
      <c r="A21" s="8">
        <v>0.219</v>
      </c>
      <c r="F21" s="8">
        <v>0.219</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3</v>
      </c>
    </row>
    <row r="22" spans="1:44">
      <c r="A22" s="8">
        <v>0.219</v>
      </c>
      <c r="F22" s="8">
        <v>0.219</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1</v>
      </c>
    </row>
    <row r="23" spans="1:44">
      <c r="A23" s="8">
        <v>0.42</v>
      </c>
      <c r="F23" s="8">
        <v>0.42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v>
      </c>
    </row>
    <row r="24" spans="1:44">
      <c r="A24" s="8">
        <v>0.749</v>
      </c>
      <c r="F24" s="8">
        <v>0.749</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8">
        <v>0.73299999999999998</v>
      </c>
      <c r="F25" s="8">
        <v>0.73299999999999998</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8">
        <v>0.32400000000000001</v>
      </c>
      <c r="F26" s="8">
        <v>0.32400000000000001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8.1910100000000003</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0.749</v>
      </c>
      <c r="C30" s="115">
        <f>_xlfn.AGGREGATE(14,6,A3:A26+A4:A26,1)</f>
        <v>1.482</v>
      </c>
      <c r="D30" s="115">
        <f>_xlfn.AGGREGATE(14,6,A3:A26+A4:A26+A5:A26,1)</f>
        <v>1.9020000000000001</v>
      </c>
      <c r="E30" s="115">
        <f>_xlfn.AGGREGATE(14,6,A3:A26+A4:A26+A5:A26+A6:A26,1)</f>
        <v>2.226</v>
      </c>
      <c r="F30" s="115">
        <f>_xlfn.AGGREGATE(14,6,A3:A26+A4:A26+A5:A26+A6:A26+A7:A26,1)</f>
        <v>2.4449999999999998</v>
      </c>
      <c r="G30" s="115">
        <f>_xlfn.AGGREGATE(14,6,A3:A26+A4:A26+A5:A26+A6:A26+A7:A26+A8:A26,1)</f>
        <v>2.6710000000000003</v>
      </c>
      <c r="H30" s="6">
        <f>E15</f>
        <v>4.831999999999999</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3</v>
      </c>
      <c r="M41" s="13" t="e">
        <f t="shared" si="16"/>
        <v>#DIV/0!</v>
      </c>
      <c r="N41" s="13" t="e">
        <f t="shared" si="17"/>
        <v>#DIV/0!</v>
      </c>
      <c r="O41" s="14"/>
      <c r="P41" s="13" t="e">
        <f t="shared" si="18"/>
        <v>#DIV/0!</v>
      </c>
      <c r="Q41" s="13">
        <f t="shared" si="19"/>
        <v>3</v>
      </c>
      <c r="R41" s="14" t="e">
        <f t="shared" si="20"/>
        <v>#DIV/0!</v>
      </c>
      <c r="S41" s="13" t="e">
        <f t="shared" si="21"/>
        <v>#DIV/0!</v>
      </c>
      <c r="T41" s="13"/>
      <c r="U41" s="13" t="e">
        <f t="shared" si="22"/>
        <v>#DIV/0!</v>
      </c>
      <c r="V41" s="13">
        <f t="shared" si="23"/>
        <v>3</v>
      </c>
      <c r="W41" s="14" t="e">
        <f t="shared" si="24"/>
        <v>#DIV/0!</v>
      </c>
      <c r="X41" s="13" t="e">
        <f t="shared" si="25"/>
        <v>#DIV/0!</v>
      </c>
      <c r="Y41" s="13"/>
      <c r="Z41" s="13" t="e">
        <f t="shared" si="26"/>
        <v>#DIV/0!</v>
      </c>
      <c r="AA41" s="13">
        <f t="shared" si="27"/>
        <v>3</v>
      </c>
      <c r="AB41" s="14" t="e">
        <f t="shared" si="28"/>
        <v>#DIV/0!</v>
      </c>
      <c r="AC41" s="13" t="e">
        <f t="shared" si="29"/>
        <v>#DIV/0!</v>
      </c>
      <c r="AD41" s="13"/>
      <c r="AE41" s="13" t="e">
        <f t="shared" si="30"/>
        <v>#DIV/0!</v>
      </c>
      <c r="AF41" s="13">
        <f t="shared" si="31"/>
        <v>3</v>
      </c>
      <c r="AG41" s="14" t="e">
        <f t="shared" si="32"/>
        <v>#DIV/0!</v>
      </c>
      <c r="AH41" s="13" t="e">
        <f t="shared" si="33"/>
        <v>#DIV/0!</v>
      </c>
      <c r="AI41" s="13"/>
      <c r="AJ41" s="13" t="e">
        <f t="shared" si="34"/>
        <v>#DIV/0!</v>
      </c>
      <c r="AK41" s="13">
        <f t="shared" si="35"/>
        <v>3</v>
      </c>
      <c r="AL41" s="14" t="e">
        <f t="shared" si="36"/>
        <v>#DIV/0!</v>
      </c>
      <c r="AM41" s="13" t="e">
        <f t="shared" si="37"/>
        <v>#DIV/0!</v>
      </c>
      <c r="AN41" s="13"/>
      <c r="AO41" s="13" t="e">
        <f t="shared" si="38"/>
        <v>#DIV/0!</v>
      </c>
      <c r="AP41" s="13">
        <f t="shared" si="39"/>
        <v>3</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v>
      </c>
      <c r="M42" s="13" t="e">
        <f t="shared" si="16"/>
        <v>#DIV/0!</v>
      </c>
      <c r="N42" s="13" t="e">
        <f t="shared" si="17"/>
        <v>#DIV/0!</v>
      </c>
      <c r="O42" s="14"/>
      <c r="P42" s="13" t="e">
        <f t="shared" si="18"/>
        <v>#DIV/0!</v>
      </c>
      <c r="Q42" s="13">
        <f t="shared" si="19"/>
        <v>1</v>
      </c>
      <c r="R42" s="14" t="e">
        <f t="shared" si="20"/>
        <v>#DIV/0!</v>
      </c>
      <c r="S42" s="13" t="e">
        <f t="shared" si="21"/>
        <v>#DIV/0!</v>
      </c>
      <c r="T42" s="13"/>
      <c r="U42" s="13" t="e">
        <f t="shared" si="22"/>
        <v>#DIV/0!</v>
      </c>
      <c r="V42" s="13">
        <f t="shared" si="23"/>
        <v>1</v>
      </c>
      <c r="W42" s="14" t="e">
        <f t="shared" si="24"/>
        <v>#DIV/0!</v>
      </c>
      <c r="X42" s="13" t="e">
        <f t="shared" si="25"/>
        <v>#DIV/0!</v>
      </c>
      <c r="Y42" s="13"/>
      <c r="Z42" s="13" t="e">
        <f t="shared" si="26"/>
        <v>#DIV/0!</v>
      </c>
      <c r="AA42" s="13">
        <f t="shared" si="27"/>
        <v>1</v>
      </c>
      <c r="AB42" s="14" t="e">
        <f t="shared" si="28"/>
        <v>#DIV/0!</v>
      </c>
      <c r="AC42" s="13" t="e">
        <f t="shared" si="29"/>
        <v>#DIV/0!</v>
      </c>
      <c r="AD42" s="13"/>
      <c r="AE42" s="13" t="e">
        <f t="shared" si="30"/>
        <v>#DIV/0!</v>
      </c>
      <c r="AF42" s="13">
        <f t="shared" si="31"/>
        <v>1</v>
      </c>
      <c r="AG42" s="14" t="e">
        <f t="shared" si="32"/>
        <v>#DIV/0!</v>
      </c>
      <c r="AH42" s="13" t="e">
        <f t="shared" si="33"/>
        <v>#DIV/0!</v>
      </c>
      <c r="AI42" s="13"/>
      <c r="AJ42" s="13" t="e">
        <f t="shared" si="34"/>
        <v>#DIV/0!</v>
      </c>
      <c r="AK42" s="13">
        <f t="shared" si="35"/>
        <v>1</v>
      </c>
      <c r="AL42" s="14" t="e">
        <f t="shared" si="36"/>
        <v>#DIV/0!</v>
      </c>
      <c r="AM42" s="13" t="e">
        <f t="shared" si="37"/>
        <v>#DIV/0!</v>
      </c>
      <c r="AN42" s="13"/>
      <c r="AO42" s="13" t="e">
        <f t="shared" si="38"/>
        <v>#DIV/0!</v>
      </c>
      <c r="AP42" s="13">
        <f t="shared" si="39"/>
        <v>1</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2</v>
      </c>
      <c r="M43" s="13" t="e">
        <f t="shared" si="16"/>
        <v>#DIV/0!</v>
      </c>
      <c r="N43" s="13" t="e">
        <f t="shared" si="17"/>
        <v>#DIV/0!</v>
      </c>
      <c r="O43" s="14"/>
      <c r="P43" s="13" t="e">
        <f t="shared" si="18"/>
        <v>#DIV/0!</v>
      </c>
      <c r="Q43" s="13">
        <f t="shared" si="19"/>
        <v>2</v>
      </c>
      <c r="R43" s="14" t="e">
        <f t="shared" si="20"/>
        <v>#DIV/0!</v>
      </c>
      <c r="S43" s="13" t="e">
        <f t="shared" si="21"/>
        <v>#DIV/0!</v>
      </c>
      <c r="T43" s="13"/>
      <c r="U43" s="13" t="e">
        <f t="shared" si="22"/>
        <v>#DIV/0!</v>
      </c>
      <c r="V43" s="13">
        <f t="shared" si="23"/>
        <v>2</v>
      </c>
      <c r="W43" s="14" t="e">
        <f t="shared" si="24"/>
        <v>#DIV/0!</v>
      </c>
      <c r="X43" s="13" t="e">
        <f t="shared" si="25"/>
        <v>#DIV/0!</v>
      </c>
      <c r="Y43" s="13"/>
      <c r="Z43" s="13" t="e">
        <f t="shared" si="26"/>
        <v>#DIV/0!</v>
      </c>
      <c r="AA43" s="13">
        <f t="shared" si="27"/>
        <v>2</v>
      </c>
      <c r="AB43" s="14" t="e">
        <f t="shared" si="28"/>
        <v>#DIV/0!</v>
      </c>
      <c r="AC43" s="13" t="e">
        <f t="shared" si="29"/>
        <v>#DIV/0!</v>
      </c>
      <c r="AD43" s="13"/>
      <c r="AE43" s="13" t="e">
        <f t="shared" si="30"/>
        <v>#DIV/0!</v>
      </c>
      <c r="AF43" s="13">
        <f t="shared" si="31"/>
        <v>2</v>
      </c>
      <c r="AG43" s="14" t="e">
        <f t="shared" si="32"/>
        <v>#DIV/0!</v>
      </c>
      <c r="AH43" s="13" t="e">
        <f t="shared" si="33"/>
        <v>#DIV/0!</v>
      </c>
      <c r="AI43" s="13"/>
      <c r="AJ43" s="13" t="e">
        <f t="shared" si="34"/>
        <v>#DIV/0!</v>
      </c>
      <c r="AK43" s="13">
        <f t="shared" si="35"/>
        <v>2</v>
      </c>
      <c r="AL43" s="14" t="e">
        <f t="shared" si="36"/>
        <v>#DIV/0!</v>
      </c>
      <c r="AM43" s="13" t="e">
        <f t="shared" si="37"/>
        <v>#DIV/0!</v>
      </c>
      <c r="AN43" s="13"/>
      <c r="AO43" s="13" t="e">
        <f t="shared" si="38"/>
        <v>#DIV/0!</v>
      </c>
      <c r="AP43" s="13">
        <f t="shared" si="39"/>
        <v>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0.749</v>
      </c>
      <c r="C54" s="115">
        <f>_xlfn.AGGREGATE(14,6,A3:A26+A4:A26,1)</f>
        <v>1.482</v>
      </c>
      <c r="D54" s="115">
        <f>_xlfn.AGGREGATE(14,6,A3:A26+A4:A26+A5:A26,1)</f>
        <v>1.9020000000000001</v>
      </c>
      <c r="E54" s="115">
        <f>_xlfn.AGGREGATE(14,6,A3:A26+A4:A26+A5:A26+A6:A26,1)</f>
        <v>2.226</v>
      </c>
      <c r="F54" s="115">
        <f>_xlfn.AGGREGATE(14,6,A3:A26+A4:A26+A5:A26+A6:A26+A7:A26,1)</f>
        <v>2.4449999999999998</v>
      </c>
      <c r="G54" s="115">
        <f>_xlfn.AGGREGATE(14,6,A3:A26+A4:A26+A5:A26+A6:A26+A7:A26+A8:A26,1)</f>
        <v>2.6710000000000003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3</v>
      </c>
      <c r="M57" s="13" t="e">
        <f t="shared" si="51"/>
        <v>#DIV/0!</v>
      </c>
      <c r="N57" s="13" t="e">
        <f t="shared" si="52"/>
        <v>#DIV/0!</v>
      </c>
      <c r="O57" s="115"/>
      <c r="P57" s="13" t="e">
        <f t="shared" si="53"/>
        <v>#DIV/0!</v>
      </c>
      <c r="Q57" s="13">
        <f t="shared" si="54"/>
        <v>3</v>
      </c>
      <c r="R57" s="13" t="e">
        <f t="shared" si="55"/>
        <v>#DIV/0!</v>
      </c>
      <c r="S57" s="13" t="e">
        <f t="shared" si="56"/>
        <v>#DIV/0!</v>
      </c>
      <c r="T57" s="115"/>
      <c r="U57" s="13" t="e">
        <f t="shared" si="57"/>
        <v>#DIV/0!</v>
      </c>
      <c r="V57" s="13">
        <f t="shared" si="58"/>
        <v>3</v>
      </c>
      <c r="W57" s="13" t="e">
        <f t="shared" si="59"/>
        <v>#DIV/0!</v>
      </c>
      <c r="X57" s="13" t="e">
        <f t="shared" si="60"/>
        <v>#DIV/0!</v>
      </c>
      <c r="Y57" s="115"/>
      <c r="Z57" s="13" t="e">
        <f t="shared" si="61"/>
        <v>#DIV/0!</v>
      </c>
      <c r="AA57" s="13">
        <f t="shared" si="62"/>
        <v>3</v>
      </c>
      <c r="AB57" s="13" t="e">
        <f t="shared" si="63"/>
        <v>#DIV/0!</v>
      </c>
      <c r="AC57" s="13" t="e">
        <f t="shared" si="64"/>
        <v>#DIV/0!</v>
      </c>
      <c r="AD57" s="115"/>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2</v>
      </c>
      <c r="M59" s="13" t="e">
        <f t="shared" si="51"/>
        <v>#DIV/0!</v>
      </c>
      <c r="N59" s="13" t="e">
        <f t="shared" si="52"/>
        <v>#DIV/0!</v>
      </c>
      <c r="O59" s="115"/>
      <c r="P59" s="13" t="e">
        <f t="shared" si="53"/>
        <v>#DIV/0!</v>
      </c>
      <c r="Q59" s="13">
        <f t="shared" si="54"/>
        <v>2</v>
      </c>
      <c r="R59" s="13" t="e">
        <f t="shared" si="55"/>
        <v>#DIV/0!</v>
      </c>
      <c r="S59" s="13" t="e">
        <f t="shared" si="56"/>
        <v>#DIV/0!</v>
      </c>
      <c r="T59" s="115"/>
      <c r="U59" s="13" t="e">
        <f t="shared" si="57"/>
        <v>#DIV/0!</v>
      </c>
      <c r="V59" s="13">
        <f t="shared" si="58"/>
        <v>2</v>
      </c>
      <c r="W59" s="13" t="e">
        <f t="shared" si="59"/>
        <v>#DIV/0!</v>
      </c>
      <c r="X59" s="13" t="e">
        <f t="shared" si="60"/>
        <v>#DIV/0!</v>
      </c>
      <c r="Y59" s="115"/>
      <c r="Z59" s="13" t="e">
        <f t="shared" si="61"/>
        <v>#DIV/0!</v>
      </c>
      <c r="AA59" s="13">
        <f t="shared" si="62"/>
        <v>2</v>
      </c>
      <c r="AB59" s="13" t="e">
        <f t="shared" si="63"/>
        <v>#DIV/0!</v>
      </c>
      <c r="AC59" s="13" t="e">
        <f t="shared" si="64"/>
        <v>#DIV/0!</v>
      </c>
      <c r="AD59" s="115"/>
      <c r="AE59" s="13" t="e">
        <f t="shared" si="65"/>
        <v>#DIV/0!</v>
      </c>
      <c r="AF59" s="13">
        <f t="shared" si="66"/>
        <v>2</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0.749</v>
      </c>
      <c r="C71" s="115">
        <f>C54</f>
        <v>1.482</v>
      </c>
      <c r="D71" s="115">
        <f>D54</f>
        <v>1.9020000000000001</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0.749</v>
      </c>
      <c r="C82" s="115">
        <f>_xlfn.AGGREGATE(14,6,A3:A26+A4:A26,1)</f>
        <v>1.482</v>
      </c>
      <c r="D82" s="115">
        <f>_xlfn.AGGREGATE(14,6,A3:A26+A4:A26+A5:A26,1)</f>
        <v>1.9020000000000001</v>
      </c>
      <c r="E82" s="115">
        <f>_xlfn.AGGREGATE(14,6,A3:A26+A4:A26+A5:A26+A6:A26,1)</f>
        <v>2.226</v>
      </c>
      <c r="F82" s="115">
        <f>_xlfn.AGGREGATE(14,6,A3:A26+A4:A26+A5:A26+A6:A26+A7:A26,1)</f>
        <v>2.4449999999999998</v>
      </c>
      <c r="G82" s="115">
        <f>_xlfn.AGGREGATE(14,6,A3:A26+A4:A26+A5:A26+A6:A26+A7:A26+A8:A26,1)</f>
        <v>2.6710000000000003</v>
      </c>
      <c r="H82" s="6">
        <f>E15</f>
        <v>4.831999999999999</v>
      </c>
      <c r="I82" s="6">
        <f>F27</f>
        <v>8.1910100000000003</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5</v>
      </c>
      <c r="M102" s="13" t="e">
        <f t="shared" si="91"/>
        <v>#DIV/0!</v>
      </c>
      <c r="N102" s="13" t="e">
        <f t="shared" si="92"/>
        <v>#DIV/0!</v>
      </c>
      <c r="O102" s="13"/>
      <c r="P102" s="13" t="e">
        <f t="shared" si="93"/>
        <v>#DIV/0!</v>
      </c>
      <c r="Q102" s="13">
        <f t="shared" si="94"/>
        <v>5</v>
      </c>
      <c r="R102" s="13" t="e">
        <f t="shared" si="95"/>
        <v>#DIV/0!</v>
      </c>
      <c r="S102" s="13" t="e">
        <f t="shared" si="96"/>
        <v>#DIV/0!</v>
      </c>
      <c r="T102" s="13"/>
      <c r="U102" s="13" t="e">
        <f t="shared" si="97"/>
        <v>#DIV/0!</v>
      </c>
      <c r="V102" s="13">
        <f t="shared" si="98"/>
        <v>5</v>
      </c>
      <c r="W102" s="13" t="e">
        <f t="shared" si="99"/>
        <v>#DIV/0!</v>
      </c>
      <c r="X102" s="13" t="e">
        <f t="shared" si="100"/>
        <v>#DIV/0!</v>
      </c>
      <c r="Y102" s="13"/>
      <c r="Z102" s="13" t="e">
        <f t="shared" si="101"/>
        <v>#DIV/0!</v>
      </c>
      <c r="AA102" s="13">
        <f t="shared" si="102"/>
        <v>5</v>
      </c>
      <c r="AB102" s="13" t="e">
        <f t="shared" si="103"/>
        <v>#DIV/0!</v>
      </c>
      <c r="AC102" s="13" t="e">
        <f t="shared" si="104"/>
        <v>#DIV/0!</v>
      </c>
      <c r="AE102" s="13" t="e">
        <f t="shared" si="105"/>
        <v>#DIV/0!</v>
      </c>
      <c r="AF102" s="13">
        <f t="shared" si="106"/>
        <v>5</v>
      </c>
      <c r="AG102" s="13" t="e">
        <f t="shared" si="107"/>
        <v>#DIV/0!</v>
      </c>
      <c r="AH102" s="13" t="e">
        <f t="shared" si="108"/>
        <v>#DIV/0!</v>
      </c>
      <c r="AJ102" s="13" t="e">
        <f t="shared" si="109"/>
        <v>#DIV/0!</v>
      </c>
      <c r="AK102" s="13">
        <f t="shared" si="110"/>
        <v>5</v>
      </c>
      <c r="AL102" s="13" t="e">
        <f t="shared" si="111"/>
        <v>#DIV/0!</v>
      </c>
      <c r="AM102" s="13" t="e">
        <f t="shared" si="112"/>
        <v>#DIV/0!</v>
      </c>
      <c r="AO102" s="13" t="e">
        <f t="shared" si="113"/>
        <v>#DIV/0!</v>
      </c>
      <c r="AP102" s="13">
        <f t="shared" si="114"/>
        <v>5</v>
      </c>
      <c r="AQ102" s="13" t="e">
        <f t="shared" si="115"/>
        <v>#DIV/0!</v>
      </c>
      <c r="AR102" s="13" t="e">
        <f t="shared" si="116"/>
        <v>#DIV/0!</v>
      </c>
    </row>
    <row r="103" spans="2:44">
      <c r="K103" s="13" t="e">
        <f t="shared" si="89"/>
        <v>#DIV/0!</v>
      </c>
      <c r="L103" s="13">
        <f t="shared" si="90"/>
        <v>4</v>
      </c>
      <c r="M103" s="13" t="e">
        <f t="shared" si="91"/>
        <v>#DIV/0!</v>
      </c>
      <c r="N103" s="13" t="e">
        <f t="shared" si="92"/>
        <v>#DIV/0!</v>
      </c>
      <c r="O103" s="115"/>
      <c r="P103" s="13" t="e">
        <f t="shared" si="93"/>
        <v>#DIV/0!</v>
      </c>
      <c r="Q103" s="13">
        <f t="shared" si="94"/>
        <v>4</v>
      </c>
      <c r="R103" s="13" t="e">
        <f t="shared" si="95"/>
        <v>#DIV/0!</v>
      </c>
      <c r="S103" s="13" t="e">
        <f t="shared" si="96"/>
        <v>#DIV/0!</v>
      </c>
      <c r="T103" s="115"/>
      <c r="U103" s="13" t="e">
        <f t="shared" si="97"/>
        <v>#DIV/0!</v>
      </c>
      <c r="V103" s="13">
        <f t="shared" si="98"/>
        <v>4</v>
      </c>
      <c r="W103" s="13" t="e">
        <f t="shared" si="99"/>
        <v>#DIV/0!</v>
      </c>
      <c r="X103" s="13" t="e">
        <f t="shared" si="100"/>
        <v>#DIV/0!</v>
      </c>
      <c r="Y103" s="115"/>
      <c r="Z103" s="13" t="e">
        <f t="shared" si="101"/>
        <v>#DIV/0!</v>
      </c>
      <c r="AA103" s="13">
        <f t="shared" si="102"/>
        <v>4</v>
      </c>
      <c r="AB103" s="13" t="e">
        <f t="shared" si="103"/>
        <v>#DIV/0!</v>
      </c>
      <c r="AC103" s="13" t="e">
        <f t="shared" si="104"/>
        <v>#DIV/0!</v>
      </c>
      <c r="AE103" s="13" t="e">
        <f t="shared" si="105"/>
        <v>#DIV/0!</v>
      </c>
      <c r="AF103" s="13">
        <f t="shared" si="106"/>
        <v>4</v>
      </c>
      <c r="AG103" s="13" t="e">
        <f t="shared" si="107"/>
        <v>#DIV/0!</v>
      </c>
      <c r="AH103" s="13" t="e">
        <f t="shared" si="108"/>
        <v>#DIV/0!</v>
      </c>
      <c r="AJ103" s="13" t="e">
        <f t="shared" si="109"/>
        <v>#DIV/0!</v>
      </c>
      <c r="AK103" s="13">
        <f t="shared" si="110"/>
        <v>4</v>
      </c>
      <c r="AL103" s="13" t="e">
        <f t="shared" si="111"/>
        <v>#DIV/0!</v>
      </c>
      <c r="AM103" s="13" t="e">
        <f t="shared" si="112"/>
        <v>#DIV/0!</v>
      </c>
      <c r="AO103" s="13" t="e">
        <f t="shared" si="113"/>
        <v>#DIV/0!</v>
      </c>
      <c r="AP103" s="13">
        <f t="shared" si="114"/>
        <v>4</v>
      </c>
      <c r="AQ103" s="13" t="e">
        <f t="shared" si="115"/>
        <v>#DIV/0!</v>
      </c>
      <c r="AR103" s="13" t="e">
        <f t="shared" si="116"/>
        <v>#DIV/0!</v>
      </c>
    </row>
    <row r="104" spans="2:44">
      <c r="K104" s="13" t="e">
        <f t="shared" si="89"/>
        <v>#DIV/0!</v>
      </c>
      <c r="L104" s="13">
        <f t="shared" si="90"/>
        <v>3</v>
      </c>
      <c r="M104" s="13" t="e">
        <f t="shared" si="91"/>
        <v>#DIV/0!</v>
      </c>
      <c r="N104" s="13" t="e">
        <f t="shared" si="92"/>
        <v>#DIV/0!</v>
      </c>
      <c r="O104" s="115"/>
      <c r="P104" s="13" t="e">
        <f t="shared" si="93"/>
        <v>#DIV/0!</v>
      </c>
      <c r="Q104" s="13">
        <f t="shared" si="94"/>
        <v>3</v>
      </c>
      <c r="R104" s="13" t="e">
        <f t="shared" si="95"/>
        <v>#DIV/0!</v>
      </c>
      <c r="S104" s="13" t="e">
        <f t="shared" si="96"/>
        <v>#DIV/0!</v>
      </c>
      <c r="T104" s="115"/>
      <c r="U104" s="13" t="e">
        <f t="shared" si="97"/>
        <v>#DIV/0!</v>
      </c>
      <c r="V104" s="13">
        <f t="shared" si="98"/>
        <v>3</v>
      </c>
      <c r="W104" s="13" t="e">
        <f t="shared" si="99"/>
        <v>#DIV/0!</v>
      </c>
      <c r="X104" s="13" t="e">
        <f t="shared" si="100"/>
        <v>#DIV/0!</v>
      </c>
      <c r="Y104" s="115"/>
      <c r="Z104" s="13" t="e">
        <f t="shared" si="101"/>
        <v>#DIV/0!</v>
      </c>
      <c r="AA104" s="13">
        <f t="shared" si="102"/>
        <v>3</v>
      </c>
      <c r="AB104" s="13" t="e">
        <f t="shared" si="103"/>
        <v>#DIV/0!</v>
      </c>
      <c r="AC104" s="13" t="e">
        <f t="shared" si="104"/>
        <v>#DIV/0!</v>
      </c>
      <c r="AE104" s="13" t="e">
        <f t="shared" si="105"/>
        <v>#DIV/0!</v>
      </c>
      <c r="AF104" s="13">
        <f t="shared" si="106"/>
        <v>3</v>
      </c>
      <c r="AG104" s="13" t="e">
        <f t="shared" si="107"/>
        <v>#DIV/0!</v>
      </c>
      <c r="AH104" s="13" t="e">
        <f t="shared" si="108"/>
        <v>#DIV/0!</v>
      </c>
      <c r="AJ104" s="13" t="e">
        <f t="shared" si="109"/>
        <v>#DIV/0!</v>
      </c>
      <c r="AK104" s="13">
        <f t="shared" si="110"/>
        <v>3</v>
      </c>
      <c r="AL104" s="13" t="e">
        <f t="shared" si="111"/>
        <v>#DIV/0!</v>
      </c>
      <c r="AM104" s="13" t="e">
        <f t="shared" si="112"/>
        <v>#DIV/0!</v>
      </c>
      <c r="AO104" s="13" t="e">
        <f t="shared" si="113"/>
        <v>#DIV/0!</v>
      </c>
      <c r="AP104" s="13">
        <f t="shared" si="114"/>
        <v>3</v>
      </c>
      <c r="AQ104" s="13" t="e">
        <f t="shared" si="115"/>
        <v>#DIV/0!</v>
      </c>
      <c r="AR104" s="13" t="e">
        <f t="shared" si="116"/>
        <v>#DIV/0!</v>
      </c>
    </row>
    <row r="105" spans="2:44">
      <c r="K105" s="13" t="e">
        <f t="shared" si="89"/>
        <v>#DIV/0!</v>
      </c>
      <c r="L105" s="13">
        <f t="shared" si="90"/>
        <v>1</v>
      </c>
      <c r="M105" s="13" t="e">
        <f t="shared" si="91"/>
        <v>#DIV/0!</v>
      </c>
      <c r="N105" s="13" t="e">
        <f t="shared" si="92"/>
        <v>#DIV/0!</v>
      </c>
      <c r="O105" s="115"/>
      <c r="P105" s="13" t="e">
        <f t="shared" si="93"/>
        <v>#DIV/0!</v>
      </c>
      <c r="Q105" s="13">
        <f t="shared" si="94"/>
        <v>1</v>
      </c>
      <c r="R105" s="13" t="e">
        <f t="shared" si="95"/>
        <v>#DIV/0!</v>
      </c>
      <c r="S105" s="13" t="e">
        <f t="shared" si="96"/>
        <v>#DIV/0!</v>
      </c>
      <c r="T105" s="115"/>
      <c r="U105" s="13" t="e">
        <f t="shared" si="97"/>
        <v>#DIV/0!</v>
      </c>
      <c r="V105" s="13">
        <f t="shared" si="98"/>
        <v>1</v>
      </c>
      <c r="W105" s="13" t="e">
        <f t="shared" si="99"/>
        <v>#DIV/0!</v>
      </c>
      <c r="X105" s="13" t="e">
        <f t="shared" si="100"/>
        <v>#DIV/0!</v>
      </c>
      <c r="Y105" s="115"/>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5"/>
      <c r="P106" s="13" t="e">
        <f t="shared" si="93"/>
        <v>#DIV/0!</v>
      </c>
      <c r="Q106" s="13">
        <f t="shared" si="94"/>
        <v>2</v>
      </c>
      <c r="R106" s="13" t="e">
        <f t="shared" si="95"/>
        <v>#DIV/0!</v>
      </c>
      <c r="S106" s="13" t="e">
        <f t="shared" si="96"/>
        <v>#DIV/0!</v>
      </c>
      <c r="T106" s="115"/>
      <c r="U106" s="13" t="e">
        <f t="shared" si="97"/>
        <v>#DIV/0!</v>
      </c>
      <c r="V106" s="13">
        <f t="shared" si="98"/>
        <v>2</v>
      </c>
      <c r="W106" s="13" t="e">
        <f t="shared" si="99"/>
        <v>#DIV/0!</v>
      </c>
      <c r="X106" s="13" t="e">
        <f t="shared" si="100"/>
        <v>#DIV/0!</v>
      </c>
      <c r="Y106" s="115"/>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BAA3F-85B6-45A1-8BAB-E379FA651318}">
  <sheetPr codeName="Sheet28">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6</v>
      </c>
      <c r="AI1">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5</v>
      </c>
      <c r="AI2">
        <v>12</v>
      </c>
      <c r="AJ2">
        <v>24</v>
      </c>
    </row>
    <row r="3" spans="1:36">
      <c r="A3" s="2">
        <v>6.0999999999999999E-2</v>
      </c>
      <c r="E3" s="2">
        <v>0.45300000000000001</v>
      </c>
      <c r="F3" s="2">
        <v>6.0999999999999999E-2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4</v>
      </c>
      <c r="AI3">
        <v>12</v>
      </c>
      <c r="AJ3">
        <v>24</v>
      </c>
    </row>
    <row r="4" spans="1:36">
      <c r="A4" s="2">
        <v>0.04</v>
      </c>
      <c r="E4" s="2">
        <v>0.59199999999999997</v>
      </c>
      <c r="F4" s="2">
        <v>0.04</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3</v>
      </c>
      <c r="AI4">
        <v>12</v>
      </c>
      <c r="AJ4">
        <v>24</v>
      </c>
    </row>
    <row r="5" spans="1:36">
      <c r="A5" s="2">
        <v>0.10100000000000001</v>
      </c>
      <c r="D5" s="2">
        <v>0.69299999999999995</v>
      </c>
      <c r="E5" s="2">
        <v>0.72299999999999998</v>
      </c>
      <c r="F5" s="2">
        <v>0.10100000000000001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1</v>
      </c>
      <c r="AI5">
        <v>12</v>
      </c>
      <c r="AJ5">
        <v>24</v>
      </c>
    </row>
    <row r="6" spans="1:36">
      <c r="A6" s="2">
        <v>0.14099999999999999</v>
      </c>
      <c r="D6" s="2">
        <v>0.89400000000000002</v>
      </c>
      <c r="E6" s="2">
        <v>0.89400000000000002</v>
      </c>
      <c r="F6" s="2">
        <v>0.14099999999999999</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2</v>
      </c>
      <c r="AI6">
        <v>6</v>
      </c>
      <c r="AJ6">
        <v>24</v>
      </c>
    </row>
    <row r="7" spans="1:36">
      <c r="A7" s="2">
        <v>0.16</v>
      </c>
      <c r="B7" s="2">
        <v>0.92500000000000004</v>
      </c>
      <c r="C7" s="2">
        <v>0.83399999999999996</v>
      </c>
      <c r="D7" s="2">
        <v>0.68300000000000005</v>
      </c>
      <c r="E7" s="2">
        <v>0.83399999999999996</v>
      </c>
      <c r="F7" s="2">
        <v>0.16</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5</v>
      </c>
      <c r="AJ7">
        <v>24</v>
      </c>
    </row>
    <row r="8" spans="1:36">
      <c r="A8" s="2">
        <v>0.28199999999999997</v>
      </c>
      <c r="B8" s="2">
        <v>0.91400000000000003</v>
      </c>
      <c r="C8" s="2">
        <v>0.92500000000000004</v>
      </c>
      <c r="D8" s="2">
        <v>0.83399999999999996</v>
      </c>
      <c r="E8" s="2">
        <v>0.69299999999999995</v>
      </c>
      <c r="F8" s="2">
        <v>0.28199999999999997</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4</v>
      </c>
      <c r="AJ8">
        <v>24</v>
      </c>
    </row>
    <row r="9" spans="1:36">
      <c r="A9" s="2">
        <v>0.20100000000000001</v>
      </c>
      <c r="B9" s="6">
        <f>SUM(B7:B8)</f>
        <v>1.839</v>
      </c>
      <c r="C9" s="2">
        <v>0.91400000000000003</v>
      </c>
      <c r="D9" s="2">
        <v>0.92500000000000004</v>
      </c>
      <c r="E9" s="2">
        <v>0.89400000000000002</v>
      </c>
      <c r="F9" s="2">
        <v>0.20100000000000001</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3</v>
      </c>
      <c r="AJ9">
        <v>24</v>
      </c>
    </row>
    <row r="10" spans="1:36">
      <c r="A10" s="2">
        <v>0.28199999999999997</v>
      </c>
      <c r="B10" s="115"/>
      <c r="C10" s="6">
        <f>SUM(C7:C9)</f>
        <v>2.673</v>
      </c>
      <c r="D10" s="2">
        <v>0.91400000000000003</v>
      </c>
      <c r="E10" s="2">
        <v>0.68300000000000005</v>
      </c>
      <c r="F10" s="2">
        <v>0.28199999999999997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v>
      </c>
      <c r="AJ10">
        <v>24</v>
      </c>
    </row>
    <row r="11" spans="1:36">
      <c r="A11" s="2">
        <v>0.39200000000000002</v>
      </c>
      <c r="B11" s="115"/>
      <c r="C11" s="115"/>
      <c r="D11" s="6">
        <f>SUM(D5:D10)</f>
        <v>4.9429999999999996</v>
      </c>
      <c r="E11" s="2">
        <v>0.83399999999999996</v>
      </c>
      <c r="F11" s="2">
        <v>0.39200000000000002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2</v>
      </c>
      <c r="AJ11">
        <v>12</v>
      </c>
    </row>
    <row r="12" spans="1:36">
      <c r="A12" s="2">
        <v>0.48199999999999998</v>
      </c>
      <c r="B12" s="115"/>
      <c r="C12" s="115"/>
      <c r="D12" s="115"/>
      <c r="E12" s="2">
        <v>0.92500000000000004</v>
      </c>
      <c r="F12" s="2">
        <v>0.48199999999999998</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2">
        <v>0.45300000000000001</v>
      </c>
      <c r="B13" s="115"/>
      <c r="C13" s="115"/>
      <c r="D13" s="115"/>
      <c r="E13" s="2">
        <v>0.91400000000000003</v>
      </c>
      <c r="F13" s="2">
        <v>0.45300000000000001</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12</v>
      </c>
    </row>
    <row r="14" spans="1:36">
      <c r="A14" s="2">
        <v>0.59199999999999997</v>
      </c>
      <c r="B14" s="115"/>
      <c r="C14" s="115"/>
      <c r="D14" s="115"/>
      <c r="E14" s="2">
        <v>0.65300000000000002</v>
      </c>
      <c r="F14" s="2">
        <v>0.59199999999999997</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0.72299999999999998</v>
      </c>
      <c r="B15" s="115"/>
      <c r="C15" s="115"/>
      <c r="D15" s="115"/>
      <c r="E15" s="6">
        <f>SUM(E3:E14)</f>
        <v>9.0920000000000005</v>
      </c>
      <c r="F15" s="2">
        <v>0.72299999999999998</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2">
        <v>0.89400000000000002</v>
      </c>
      <c r="F16" s="2">
        <v>0.89400000000000002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6</v>
      </c>
    </row>
    <row r="17" spans="1:44">
      <c r="A17" s="2">
        <v>0.83399999999999996</v>
      </c>
      <c r="F17" s="2">
        <v>0.83399999999999996</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5</v>
      </c>
    </row>
    <row r="18" spans="1:44">
      <c r="A18" s="2">
        <v>0.69299999999999995</v>
      </c>
      <c r="F18" s="2">
        <v>0.69299999999999995</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4</v>
      </c>
    </row>
    <row r="19" spans="1:44">
      <c r="A19" s="2">
        <v>0.89400000000000002</v>
      </c>
      <c r="F19" s="2">
        <v>0.89400000000000002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3</v>
      </c>
    </row>
    <row r="20" spans="1:44">
      <c r="A20" s="2">
        <v>0.68300000000000005</v>
      </c>
      <c r="F20" s="2">
        <v>0.68300000000000005</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1</v>
      </c>
    </row>
    <row r="21" spans="1:44">
      <c r="A21" s="2">
        <v>0.83399999999999996</v>
      </c>
      <c r="F21" s="2">
        <v>0.83399999999999996</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v>
      </c>
    </row>
    <row r="22" spans="1:44">
      <c r="A22" s="2">
        <v>0.92500000000000004</v>
      </c>
      <c r="F22" s="2">
        <v>0.92500000000000004</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12</v>
      </c>
    </row>
    <row r="23" spans="1:44">
      <c r="A23" s="2">
        <v>0.91400000000000003</v>
      </c>
      <c r="F23" s="2">
        <v>0.91400000000000003</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0.65300000000000002</v>
      </c>
      <c r="F24" s="2">
        <v>0.65300000000000002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2">
        <v>0.42199999999999999</v>
      </c>
      <c r="F25" s="2">
        <v>0.42199999999999999</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0.20100000000000001</v>
      </c>
      <c r="F26" s="2">
        <v>0.20100000000000001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11.857010000000001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0.92500000000000004</v>
      </c>
      <c r="C30" s="115">
        <f>_xlfn.AGGREGATE(14,6,A3:A26+A4:A26,1)</f>
        <v>1.839</v>
      </c>
      <c r="D30" s="115">
        <f>_xlfn.AGGREGATE(14,6,A3:A26+A4:A26+A5:A26,1)</f>
        <v>2.673</v>
      </c>
      <c r="E30" s="115">
        <f>_xlfn.AGGREGATE(14,6,A3:A26+A4:A26+A5:A26+A6:A26,1)</f>
        <v>3.3560000000000003</v>
      </c>
      <c r="F30" s="115">
        <f>_xlfn.AGGREGATE(14,6,A3:A26+A4:A26+A5:A26+A6:A26+A7:A26,1)</f>
        <v>4.25</v>
      </c>
      <c r="G30" s="115">
        <f>_xlfn.AGGREGATE(14,6,A3:A26+A4:A26+A5:A26+A6:A26+A7:A26+A8:A26,1)</f>
        <v>4.9429999999999996</v>
      </c>
      <c r="H30" s="6">
        <f>E15</f>
        <v>9.0920000000000005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0.92500000000000004</v>
      </c>
      <c r="C54" s="115">
        <f>_xlfn.AGGREGATE(14,6,A3:A26+A4:A26,1)</f>
        <v>1.839</v>
      </c>
      <c r="D54" s="115">
        <f>_xlfn.AGGREGATE(14,6,A3:A26+A4:A26+A5:A26,1)</f>
        <v>2.673</v>
      </c>
      <c r="E54" s="115">
        <f>_xlfn.AGGREGATE(14,6,A3:A26+A4:A26+A5:A26+A6:A26,1)</f>
        <v>3.3560000000000003</v>
      </c>
      <c r="F54" s="115">
        <f>_xlfn.AGGREGATE(14,6,A3:A26+A4:A26+A5:A26+A6:A26+A7:A26,1)</f>
        <v>4.25</v>
      </c>
      <c r="G54" s="115">
        <f>_xlfn.AGGREGATE(14,6,A3:A26+A4:A26+A5:A26+A6:A26+A7:A26+A8:A26,1)</f>
        <v>4.9429999999999996</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3</v>
      </c>
      <c r="M57" s="13" t="e">
        <f t="shared" si="51"/>
        <v>#DIV/0!</v>
      </c>
      <c r="N57" s="13" t="e">
        <f t="shared" si="52"/>
        <v>#DIV/0!</v>
      </c>
      <c r="O57" s="115"/>
      <c r="P57" s="13" t="e">
        <f t="shared" si="53"/>
        <v>#DIV/0!</v>
      </c>
      <c r="Q57" s="13">
        <f t="shared" si="54"/>
        <v>3</v>
      </c>
      <c r="R57" s="13" t="e">
        <f t="shared" si="55"/>
        <v>#DIV/0!</v>
      </c>
      <c r="S57" s="13" t="e">
        <f t="shared" si="56"/>
        <v>#DIV/0!</v>
      </c>
      <c r="T57" s="115"/>
      <c r="U57" s="13" t="e">
        <f t="shared" si="57"/>
        <v>#DIV/0!</v>
      </c>
      <c r="V57" s="13">
        <f t="shared" si="58"/>
        <v>3</v>
      </c>
      <c r="W57" s="13" t="e">
        <f t="shared" si="59"/>
        <v>#DIV/0!</v>
      </c>
      <c r="X57" s="13" t="e">
        <f t="shared" si="60"/>
        <v>#DIV/0!</v>
      </c>
      <c r="Y57" s="115"/>
      <c r="Z57" s="13" t="e">
        <f t="shared" si="61"/>
        <v>#DIV/0!</v>
      </c>
      <c r="AA57" s="13">
        <f t="shared" si="62"/>
        <v>3</v>
      </c>
      <c r="AB57" s="13" t="e">
        <f t="shared" si="63"/>
        <v>#DIV/0!</v>
      </c>
      <c r="AC57" s="13" t="e">
        <f t="shared" si="64"/>
        <v>#DIV/0!</v>
      </c>
      <c r="AD57" s="115"/>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2</v>
      </c>
      <c r="M59" s="13" t="e">
        <f t="shared" si="51"/>
        <v>#DIV/0!</v>
      </c>
      <c r="N59" s="13" t="e">
        <f t="shared" si="52"/>
        <v>#DIV/0!</v>
      </c>
      <c r="O59" s="115"/>
      <c r="P59" s="13" t="e">
        <f t="shared" si="53"/>
        <v>#DIV/0!</v>
      </c>
      <c r="Q59" s="13">
        <f t="shared" si="54"/>
        <v>2</v>
      </c>
      <c r="R59" s="13" t="e">
        <f t="shared" si="55"/>
        <v>#DIV/0!</v>
      </c>
      <c r="S59" s="13" t="e">
        <f t="shared" si="56"/>
        <v>#DIV/0!</v>
      </c>
      <c r="T59" s="115"/>
      <c r="U59" s="13" t="e">
        <f t="shared" si="57"/>
        <v>#DIV/0!</v>
      </c>
      <c r="V59" s="13">
        <f t="shared" si="58"/>
        <v>2</v>
      </c>
      <c r="W59" s="13" t="e">
        <f t="shared" si="59"/>
        <v>#DIV/0!</v>
      </c>
      <c r="X59" s="13" t="e">
        <f t="shared" si="60"/>
        <v>#DIV/0!</v>
      </c>
      <c r="Y59" s="115"/>
      <c r="Z59" s="13" t="e">
        <f t="shared" si="61"/>
        <v>#DIV/0!</v>
      </c>
      <c r="AA59" s="13">
        <f t="shared" si="62"/>
        <v>2</v>
      </c>
      <c r="AB59" s="13" t="e">
        <f t="shared" si="63"/>
        <v>#DIV/0!</v>
      </c>
      <c r="AC59" s="13" t="e">
        <f t="shared" si="64"/>
        <v>#DIV/0!</v>
      </c>
      <c r="AD59" s="115"/>
      <c r="AE59" s="13" t="e">
        <f t="shared" si="65"/>
        <v>#DIV/0!</v>
      </c>
      <c r="AF59" s="13">
        <f t="shared" si="66"/>
        <v>2</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0.92500000000000004</v>
      </c>
      <c r="C71" s="115">
        <f>C54</f>
        <v>1.839</v>
      </c>
      <c r="D71" s="115">
        <f>D54</f>
        <v>2.673</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0.92500000000000004</v>
      </c>
      <c r="C82" s="115">
        <f>_xlfn.AGGREGATE(14,6,A3:A26+A4:A26,1)</f>
        <v>1.839</v>
      </c>
      <c r="D82" s="115">
        <f>_xlfn.AGGREGATE(14,6,A3:A26+A4:A26+A5:A26,1)</f>
        <v>2.673</v>
      </c>
      <c r="E82" s="115">
        <f>_xlfn.AGGREGATE(14,6,A3:A26+A4:A26+A5:A26+A6:A26,1)</f>
        <v>3.3560000000000003</v>
      </c>
      <c r="F82" s="115">
        <f>_xlfn.AGGREGATE(14,6,A3:A26+A4:A26+A5:A26+A6:A26+A7:A26,1)</f>
        <v>4.25</v>
      </c>
      <c r="G82" s="115">
        <f>_xlfn.AGGREGATE(14,6,A3:A26+A4:A26+A5:A26+A6:A26+A7:A26+A8:A26,1)</f>
        <v>4.9429999999999996</v>
      </c>
      <c r="H82" s="6">
        <f>E15</f>
        <v>9.0920000000000005</v>
      </c>
      <c r="I82" s="6">
        <f>F27</f>
        <v>11.857010000000001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6</v>
      </c>
      <c r="M99" s="13" t="e">
        <f t="shared" si="91"/>
        <v>#DIV/0!</v>
      </c>
      <c r="N99" s="13" t="e">
        <f t="shared" si="92"/>
        <v>#DIV/0!</v>
      </c>
      <c r="O99" s="13"/>
      <c r="P99" s="13" t="e">
        <f t="shared" si="93"/>
        <v>#DIV/0!</v>
      </c>
      <c r="Q99" s="13">
        <f t="shared" si="94"/>
        <v>6</v>
      </c>
      <c r="R99" s="13" t="e">
        <f t="shared" si="95"/>
        <v>#DIV/0!</v>
      </c>
      <c r="S99" s="13" t="e">
        <f t="shared" si="96"/>
        <v>#DIV/0!</v>
      </c>
      <c r="T99" s="13"/>
      <c r="U99" s="13" t="e">
        <f t="shared" si="97"/>
        <v>#DIV/0!</v>
      </c>
      <c r="V99" s="13">
        <f t="shared" si="98"/>
        <v>6</v>
      </c>
      <c r="W99" s="13" t="e">
        <f t="shared" si="99"/>
        <v>#DIV/0!</v>
      </c>
      <c r="X99" s="13" t="e">
        <f t="shared" si="100"/>
        <v>#DIV/0!</v>
      </c>
      <c r="Y99" s="13"/>
      <c r="Z99" s="13" t="e">
        <f t="shared" si="101"/>
        <v>#DIV/0!</v>
      </c>
      <c r="AA99" s="13">
        <f t="shared" si="102"/>
        <v>6</v>
      </c>
      <c r="AB99" s="13" t="e">
        <f t="shared" si="103"/>
        <v>#DIV/0!</v>
      </c>
      <c r="AC99" s="13" t="e">
        <f t="shared" si="104"/>
        <v>#DIV/0!</v>
      </c>
      <c r="AE99" s="13" t="e">
        <f t="shared" si="105"/>
        <v>#DIV/0!</v>
      </c>
      <c r="AF99" s="13">
        <f t="shared" si="106"/>
        <v>6</v>
      </c>
      <c r="AG99" s="13" t="e">
        <f t="shared" si="107"/>
        <v>#DIV/0!</v>
      </c>
      <c r="AH99" s="13" t="e">
        <f t="shared" si="108"/>
        <v>#DIV/0!</v>
      </c>
      <c r="AJ99" s="13" t="e">
        <f t="shared" si="109"/>
        <v>#DIV/0!</v>
      </c>
      <c r="AK99" s="13">
        <f t="shared" si="110"/>
        <v>6</v>
      </c>
      <c r="AL99" s="13" t="e">
        <f t="shared" si="111"/>
        <v>#DIV/0!</v>
      </c>
      <c r="AM99" s="13" t="e">
        <f t="shared" si="112"/>
        <v>#DIV/0!</v>
      </c>
      <c r="AO99" s="13" t="e">
        <f t="shared" si="113"/>
        <v>#DIV/0!</v>
      </c>
      <c r="AP99" s="13">
        <f t="shared" si="114"/>
        <v>6</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4</v>
      </c>
      <c r="M101" s="13" t="e">
        <f t="shared" si="91"/>
        <v>#DIV/0!</v>
      </c>
      <c r="N101" s="13" t="e">
        <f t="shared" si="92"/>
        <v>#DIV/0!</v>
      </c>
      <c r="O101" s="13"/>
      <c r="P101" s="13" t="e">
        <f t="shared" si="93"/>
        <v>#DIV/0!</v>
      </c>
      <c r="Q101" s="13">
        <f t="shared" si="94"/>
        <v>4</v>
      </c>
      <c r="R101" s="13" t="e">
        <f t="shared" si="95"/>
        <v>#DIV/0!</v>
      </c>
      <c r="S101" s="13" t="e">
        <f t="shared" si="96"/>
        <v>#DIV/0!</v>
      </c>
      <c r="T101" s="13"/>
      <c r="U101" s="13" t="e">
        <f t="shared" si="97"/>
        <v>#DIV/0!</v>
      </c>
      <c r="V101" s="13">
        <f t="shared" si="98"/>
        <v>4</v>
      </c>
      <c r="W101" s="13" t="e">
        <f t="shared" si="99"/>
        <v>#DIV/0!</v>
      </c>
      <c r="X101" s="13" t="e">
        <f t="shared" si="100"/>
        <v>#DIV/0!</v>
      </c>
      <c r="Y101" s="13"/>
      <c r="Z101" s="13" t="e">
        <f t="shared" si="101"/>
        <v>#DIV/0!</v>
      </c>
      <c r="AA101" s="13">
        <f t="shared" si="102"/>
        <v>4</v>
      </c>
      <c r="AB101" s="13" t="e">
        <f t="shared" si="103"/>
        <v>#DIV/0!</v>
      </c>
      <c r="AC101" s="13" t="e">
        <f t="shared" si="104"/>
        <v>#DIV/0!</v>
      </c>
      <c r="AE101" s="13" t="e">
        <f t="shared" si="105"/>
        <v>#DIV/0!</v>
      </c>
      <c r="AF101" s="13">
        <f t="shared" si="106"/>
        <v>4</v>
      </c>
      <c r="AG101" s="13" t="e">
        <f t="shared" si="107"/>
        <v>#DIV/0!</v>
      </c>
      <c r="AH101" s="13" t="e">
        <f t="shared" si="108"/>
        <v>#DIV/0!</v>
      </c>
      <c r="AJ101" s="13" t="e">
        <f t="shared" si="109"/>
        <v>#DIV/0!</v>
      </c>
      <c r="AK101" s="13">
        <f t="shared" si="110"/>
        <v>4</v>
      </c>
      <c r="AL101" s="13" t="e">
        <f t="shared" si="111"/>
        <v>#DIV/0!</v>
      </c>
      <c r="AM101" s="13" t="e">
        <f t="shared" si="112"/>
        <v>#DIV/0!</v>
      </c>
      <c r="AO101" s="13" t="e">
        <f t="shared" si="113"/>
        <v>#DIV/0!</v>
      </c>
      <c r="AP101" s="13">
        <f t="shared" si="114"/>
        <v>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3</v>
      </c>
      <c r="M102" s="13" t="e">
        <f t="shared" si="91"/>
        <v>#DIV/0!</v>
      </c>
      <c r="N102" s="13" t="e">
        <f t="shared" si="92"/>
        <v>#DIV/0!</v>
      </c>
      <c r="O102" s="13"/>
      <c r="P102" s="13" t="e">
        <f t="shared" si="93"/>
        <v>#DIV/0!</v>
      </c>
      <c r="Q102" s="13">
        <f t="shared" si="94"/>
        <v>3</v>
      </c>
      <c r="R102" s="13" t="e">
        <f t="shared" si="95"/>
        <v>#DIV/0!</v>
      </c>
      <c r="S102" s="13" t="e">
        <f t="shared" si="96"/>
        <v>#DIV/0!</v>
      </c>
      <c r="T102" s="13"/>
      <c r="U102" s="13" t="e">
        <f t="shared" si="97"/>
        <v>#DIV/0!</v>
      </c>
      <c r="V102" s="13">
        <f t="shared" si="98"/>
        <v>3</v>
      </c>
      <c r="W102" s="13" t="e">
        <f t="shared" si="99"/>
        <v>#DIV/0!</v>
      </c>
      <c r="X102" s="13" t="e">
        <f t="shared" si="100"/>
        <v>#DIV/0!</v>
      </c>
      <c r="Y102" s="13"/>
      <c r="Z102" s="13" t="e">
        <f t="shared" si="101"/>
        <v>#DIV/0!</v>
      </c>
      <c r="AA102" s="13">
        <f t="shared" si="102"/>
        <v>3</v>
      </c>
      <c r="AB102" s="13" t="e">
        <f t="shared" si="103"/>
        <v>#DIV/0!</v>
      </c>
      <c r="AC102" s="13" t="e">
        <f t="shared" si="104"/>
        <v>#DIV/0!</v>
      </c>
      <c r="AE102" s="13" t="e">
        <f t="shared" si="105"/>
        <v>#DIV/0!</v>
      </c>
      <c r="AF102" s="13">
        <f t="shared" si="106"/>
        <v>3</v>
      </c>
      <c r="AG102" s="13" t="e">
        <f t="shared" si="107"/>
        <v>#DIV/0!</v>
      </c>
      <c r="AH102" s="13" t="e">
        <f t="shared" si="108"/>
        <v>#DIV/0!</v>
      </c>
      <c r="AJ102" s="13" t="e">
        <f t="shared" si="109"/>
        <v>#DIV/0!</v>
      </c>
      <c r="AK102" s="13">
        <f t="shared" si="110"/>
        <v>3</v>
      </c>
      <c r="AL102" s="13" t="e">
        <f t="shared" si="111"/>
        <v>#DIV/0!</v>
      </c>
      <c r="AM102" s="13" t="e">
        <f t="shared" si="112"/>
        <v>#DIV/0!</v>
      </c>
      <c r="AO102" s="13" t="e">
        <f t="shared" si="113"/>
        <v>#DIV/0!</v>
      </c>
      <c r="AP102" s="13">
        <f t="shared" si="114"/>
        <v>3</v>
      </c>
      <c r="AQ102" s="13" t="e">
        <f t="shared" si="115"/>
        <v>#DIV/0!</v>
      </c>
      <c r="AR102" s="13" t="e">
        <f t="shared" si="116"/>
        <v>#DIV/0!</v>
      </c>
    </row>
    <row r="103" spans="2:44">
      <c r="K103" s="13" t="e">
        <f t="shared" si="89"/>
        <v>#DIV/0!</v>
      </c>
      <c r="L103" s="13">
        <f t="shared" si="90"/>
        <v>1</v>
      </c>
      <c r="M103" s="13" t="e">
        <f t="shared" si="91"/>
        <v>#DIV/0!</v>
      </c>
      <c r="N103" s="13" t="e">
        <f t="shared" si="92"/>
        <v>#DIV/0!</v>
      </c>
      <c r="O103" s="115"/>
      <c r="P103" s="13" t="e">
        <f t="shared" si="93"/>
        <v>#DIV/0!</v>
      </c>
      <c r="Q103" s="13">
        <f t="shared" si="94"/>
        <v>1</v>
      </c>
      <c r="R103" s="13" t="e">
        <f t="shared" si="95"/>
        <v>#DIV/0!</v>
      </c>
      <c r="S103" s="13" t="e">
        <f t="shared" si="96"/>
        <v>#DIV/0!</v>
      </c>
      <c r="T103" s="115"/>
      <c r="U103" s="13" t="e">
        <f t="shared" si="97"/>
        <v>#DIV/0!</v>
      </c>
      <c r="V103" s="13">
        <f t="shared" si="98"/>
        <v>1</v>
      </c>
      <c r="W103" s="13" t="e">
        <f t="shared" si="99"/>
        <v>#DIV/0!</v>
      </c>
      <c r="X103" s="13" t="e">
        <f t="shared" si="100"/>
        <v>#DIV/0!</v>
      </c>
      <c r="Y103" s="115"/>
      <c r="Z103" s="13" t="e">
        <f t="shared" si="101"/>
        <v>#DIV/0!</v>
      </c>
      <c r="AA103" s="13">
        <f t="shared" si="102"/>
        <v>1</v>
      </c>
      <c r="AB103" s="13" t="e">
        <f t="shared" si="103"/>
        <v>#DIV/0!</v>
      </c>
      <c r="AC103" s="13" t="e">
        <f t="shared" si="104"/>
        <v>#DIV/0!</v>
      </c>
      <c r="AE103" s="13" t="e">
        <f t="shared" si="105"/>
        <v>#DIV/0!</v>
      </c>
      <c r="AF103" s="13">
        <f t="shared" si="106"/>
        <v>1</v>
      </c>
      <c r="AG103" s="13" t="e">
        <f t="shared" si="107"/>
        <v>#DIV/0!</v>
      </c>
      <c r="AH103" s="13" t="e">
        <f t="shared" si="108"/>
        <v>#DIV/0!</v>
      </c>
      <c r="AJ103" s="13" t="e">
        <f t="shared" si="109"/>
        <v>#DIV/0!</v>
      </c>
      <c r="AK103" s="13">
        <f t="shared" si="110"/>
        <v>1</v>
      </c>
      <c r="AL103" s="13" t="e">
        <f t="shared" si="111"/>
        <v>#DIV/0!</v>
      </c>
      <c r="AM103" s="13" t="e">
        <f t="shared" si="112"/>
        <v>#DIV/0!</v>
      </c>
      <c r="AO103" s="13" t="e">
        <f t="shared" si="113"/>
        <v>#DIV/0!</v>
      </c>
      <c r="AP103" s="13">
        <f t="shared" si="114"/>
        <v>1</v>
      </c>
      <c r="AQ103" s="13" t="e">
        <f t="shared" si="115"/>
        <v>#DIV/0!</v>
      </c>
      <c r="AR103" s="13" t="e">
        <f t="shared" si="116"/>
        <v>#DIV/0!</v>
      </c>
    </row>
    <row r="104" spans="2:44">
      <c r="K104" s="13" t="e">
        <f t="shared" si="89"/>
        <v>#DIV/0!</v>
      </c>
      <c r="L104" s="13">
        <f t="shared" si="90"/>
        <v>2</v>
      </c>
      <c r="M104" s="13" t="e">
        <f t="shared" si="91"/>
        <v>#DIV/0!</v>
      </c>
      <c r="N104" s="13" t="e">
        <f t="shared" si="92"/>
        <v>#DIV/0!</v>
      </c>
      <c r="O104" s="115"/>
      <c r="P104" s="13" t="e">
        <f t="shared" si="93"/>
        <v>#DIV/0!</v>
      </c>
      <c r="Q104" s="13">
        <f t="shared" si="94"/>
        <v>2</v>
      </c>
      <c r="R104" s="13" t="e">
        <f t="shared" si="95"/>
        <v>#DIV/0!</v>
      </c>
      <c r="S104" s="13" t="e">
        <f t="shared" si="96"/>
        <v>#DIV/0!</v>
      </c>
      <c r="T104" s="115"/>
      <c r="U104" s="13" t="e">
        <f t="shared" si="97"/>
        <v>#DIV/0!</v>
      </c>
      <c r="V104" s="13">
        <f t="shared" si="98"/>
        <v>2</v>
      </c>
      <c r="W104" s="13" t="e">
        <f t="shared" si="99"/>
        <v>#DIV/0!</v>
      </c>
      <c r="X104" s="13" t="e">
        <f t="shared" si="100"/>
        <v>#DIV/0!</v>
      </c>
      <c r="Y104" s="115"/>
      <c r="Z104" s="13" t="e">
        <f t="shared" si="101"/>
        <v>#DIV/0!</v>
      </c>
      <c r="AA104" s="13">
        <f t="shared" si="102"/>
        <v>2</v>
      </c>
      <c r="AB104" s="13" t="e">
        <f t="shared" si="103"/>
        <v>#DIV/0!</v>
      </c>
      <c r="AC104" s="13" t="e">
        <f t="shared" si="104"/>
        <v>#DIV/0!</v>
      </c>
      <c r="AE104" s="13" t="e">
        <f t="shared" si="105"/>
        <v>#DIV/0!</v>
      </c>
      <c r="AF104" s="13">
        <f t="shared" si="106"/>
        <v>2</v>
      </c>
      <c r="AG104" s="13" t="e">
        <f t="shared" si="107"/>
        <v>#DIV/0!</v>
      </c>
      <c r="AH104" s="13" t="e">
        <f t="shared" si="108"/>
        <v>#DIV/0!</v>
      </c>
      <c r="AJ104" s="13" t="e">
        <f t="shared" si="109"/>
        <v>#DIV/0!</v>
      </c>
      <c r="AK104" s="13">
        <f t="shared" si="110"/>
        <v>2</v>
      </c>
      <c r="AL104" s="13" t="e">
        <f t="shared" si="111"/>
        <v>#DIV/0!</v>
      </c>
      <c r="AM104" s="13" t="e">
        <f t="shared" si="112"/>
        <v>#DIV/0!</v>
      </c>
      <c r="AO104" s="13" t="e">
        <f t="shared" si="113"/>
        <v>#DIV/0!</v>
      </c>
      <c r="AP104" s="13">
        <f t="shared" si="114"/>
        <v>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1A5CD-8377-4044-AFBB-3B4F9BC2F4F8}">
  <sheetPr>
    <tabColor rgb="FF00B0F0"/>
  </sheetPr>
  <dimension ref="A1:AR108"/>
  <sheetViews>
    <sheetView topLeftCell="A4" zoomScale="60" zoomScaleNormal="60" workbookViewId="0">
      <selection activeCell="N54" sqref="N54:N59"/>
    </sheetView>
  </sheetViews>
  <sheetFormatPr defaultRowHeight="15"/>
  <cols>
    <col min="11" max="28" width="9.140625" style="113"/>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6</v>
      </c>
      <c r="AI1">
        <v>12</v>
      </c>
      <c r="AJ1">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5</v>
      </c>
      <c r="AI2">
        <v>12</v>
      </c>
      <c r="AJ2">
        <v>24</v>
      </c>
    </row>
    <row r="3" spans="1:36">
      <c r="A3" s="2">
        <v>6.0999999999999999E-2</v>
      </c>
      <c r="E3" s="2">
        <v>0.45300000000000001</v>
      </c>
      <c r="F3" s="2">
        <v>6.0999999999999999E-2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4</v>
      </c>
      <c r="AI3">
        <v>12</v>
      </c>
      <c r="AJ3">
        <v>24</v>
      </c>
    </row>
    <row r="4" spans="1:36">
      <c r="A4" s="2">
        <v>0.04</v>
      </c>
      <c r="E4" s="2">
        <v>0.59199999999999997</v>
      </c>
      <c r="F4" s="2">
        <v>0.04</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3</v>
      </c>
      <c r="AI4">
        <v>12</v>
      </c>
      <c r="AJ4">
        <v>24</v>
      </c>
    </row>
    <row r="5" spans="1:36">
      <c r="A5" s="2">
        <v>0.10100000000000001</v>
      </c>
      <c r="D5" s="2">
        <v>0.69299999999999995</v>
      </c>
      <c r="E5" s="2">
        <v>0.72299999999999998</v>
      </c>
      <c r="F5" s="2">
        <v>0.10100000000000001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1</v>
      </c>
      <c r="AI5">
        <v>12</v>
      </c>
      <c r="AJ5">
        <v>24</v>
      </c>
    </row>
    <row r="6" spans="1:36">
      <c r="A6" s="2">
        <v>0.14099999999999999</v>
      </c>
      <c r="D6" s="2">
        <v>0.89400000000000002</v>
      </c>
      <c r="E6" s="2">
        <v>0.89400000000000002</v>
      </c>
      <c r="F6" s="2">
        <v>0.14099999999999999</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2</v>
      </c>
      <c r="AI6">
        <v>6</v>
      </c>
      <c r="AJ6">
        <v>24</v>
      </c>
    </row>
    <row r="7" spans="1:36">
      <c r="A7" s="2">
        <v>0.16</v>
      </c>
      <c r="B7" s="2">
        <v>0.92500000000000004</v>
      </c>
      <c r="C7" s="2">
        <v>0.83399999999999996</v>
      </c>
      <c r="D7" s="2">
        <v>0.68300000000000005</v>
      </c>
      <c r="E7" s="2">
        <v>0.83399999999999996</v>
      </c>
      <c r="F7" s="2">
        <v>0.16</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5</v>
      </c>
      <c r="AJ7">
        <v>24</v>
      </c>
    </row>
    <row r="8" spans="1:36">
      <c r="A8" s="2">
        <v>0.28199999999999997</v>
      </c>
      <c r="B8" s="2">
        <v>0.91400000000000003</v>
      </c>
      <c r="C8" s="2">
        <v>0.92500000000000004</v>
      </c>
      <c r="D8" s="2">
        <v>0.83399999999999996</v>
      </c>
      <c r="E8" s="2">
        <v>0.69299999999999995</v>
      </c>
      <c r="F8" s="2">
        <v>0.28199999999999997</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4</v>
      </c>
      <c r="AJ8">
        <v>24</v>
      </c>
    </row>
    <row r="9" spans="1:36">
      <c r="A9" s="2">
        <v>0.20100000000000001</v>
      </c>
      <c r="B9" s="6">
        <f>SUM(B7:B8)</f>
        <v>1.839</v>
      </c>
      <c r="C9" s="2">
        <v>0.91400000000000003</v>
      </c>
      <c r="D9" s="2">
        <v>0.92500000000000004</v>
      </c>
      <c r="E9" s="2">
        <v>0.89400000000000002</v>
      </c>
      <c r="F9" s="2">
        <v>0.20100000000000001</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3</v>
      </c>
      <c r="AJ9">
        <v>24</v>
      </c>
    </row>
    <row r="10" spans="1:36">
      <c r="A10" s="2">
        <v>0.28199999999999997</v>
      </c>
      <c r="B10" s="115"/>
      <c r="C10" s="6">
        <f>SUM(C7:C9)</f>
        <v>2.673</v>
      </c>
      <c r="D10" s="2">
        <v>0.91400000000000003</v>
      </c>
      <c r="E10" s="2">
        <v>0.68300000000000005</v>
      </c>
      <c r="F10" s="2">
        <v>0.28199999999999997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v>
      </c>
      <c r="AJ10">
        <v>24</v>
      </c>
    </row>
    <row r="11" spans="1:36">
      <c r="A11" s="2">
        <v>0.39200000000000002</v>
      </c>
      <c r="B11" s="115"/>
      <c r="C11" s="115"/>
      <c r="D11" s="6">
        <f>SUM(D5:D10)</f>
        <v>4.9429999999999996</v>
      </c>
      <c r="E11" s="2">
        <v>0.83399999999999996</v>
      </c>
      <c r="F11" s="2">
        <v>0.39200000000000002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2</v>
      </c>
      <c r="AJ11">
        <v>12</v>
      </c>
    </row>
    <row r="12" spans="1:36">
      <c r="A12" s="2">
        <v>0.48199999999999998</v>
      </c>
      <c r="B12" s="115"/>
      <c r="C12" s="115"/>
      <c r="D12" s="115"/>
      <c r="E12" s="2">
        <v>0.92500000000000004</v>
      </c>
      <c r="F12" s="2">
        <v>0.48199999999999998</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2">
        <v>0.45300000000000001</v>
      </c>
      <c r="B13" s="115"/>
      <c r="C13" s="115"/>
      <c r="D13" s="115"/>
      <c r="E13" s="2">
        <v>0.91400000000000003</v>
      </c>
      <c r="F13" s="2">
        <v>0.45300000000000001</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12</v>
      </c>
    </row>
    <row r="14" spans="1:36">
      <c r="A14" s="2">
        <v>0.59199999999999997</v>
      </c>
      <c r="B14" s="115"/>
      <c r="C14" s="115"/>
      <c r="D14" s="115"/>
      <c r="E14" s="2">
        <v>0.65300000000000002</v>
      </c>
      <c r="F14" s="2">
        <v>0.59199999999999997</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12</v>
      </c>
    </row>
    <row r="15" spans="1:36">
      <c r="A15" s="2">
        <v>0.72299999999999998</v>
      </c>
      <c r="B15" s="115"/>
      <c r="C15" s="115"/>
      <c r="D15" s="115"/>
      <c r="E15" s="6">
        <f>SUM(E3:E14)</f>
        <v>9.0920000000000005</v>
      </c>
      <c r="F15" s="2">
        <v>0.72299999999999998</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12</v>
      </c>
    </row>
    <row r="16" spans="1:36">
      <c r="A16" s="2">
        <v>0.89400000000000002</v>
      </c>
      <c r="F16" s="2">
        <v>0.89400000000000002</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6</v>
      </c>
    </row>
    <row r="17" spans="1:44">
      <c r="A17" s="2">
        <v>0.83399999999999996</v>
      </c>
      <c r="F17" s="2">
        <v>0.83399999999999996</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5</v>
      </c>
    </row>
    <row r="18" spans="1:44">
      <c r="A18" s="2">
        <v>0.69299999999999995</v>
      </c>
      <c r="F18" s="2">
        <v>0.69299999999999995</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4</v>
      </c>
    </row>
    <row r="19" spans="1:44">
      <c r="A19" s="2">
        <v>0.89400000000000002</v>
      </c>
      <c r="F19" s="2">
        <v>0.89400000000000002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3</v>
      </c>
    </row>
    <row r="20" spans="1:44">
      <c r="A20" s="2">
        <v>0.68300000000000005</v>
      </c>
      <c r="F20" s="2">
        <v>0.68300000000000005</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1</v>
      </c>
    </row>
    <row r="21" spans="1:44">
      <c r="A21" s="2">
        <v>0.83399999999999996</v>
      </c>
      <c r="F21" s="2">
        <v>0.83399999999999996</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v>
      </c>
    </row>
    <row r="22" spans="1:44">
      <c r="A22" s="2">
        <v>0.92500000000000004</v>
      </c>
      <c r="F22" s="2">
        <v>0.92500000000000004</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12</v>
      </c>
    </row>
    <row r="23" spans="1:44">
      <c r="A23" s="2">
        <v>0.91400000000000003</v>
      </c>
      <c r="F23" s="2">
        <v>0.91400000000000003</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0.65300000000000002</v>
      </c>
      <c r="F24" s="2">
        <v>0.65300000000000002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2">
        <v>0.42199999999999999</v>
      </c>
      <c r="F25" s="2">
        <v>0.42199999999999999</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0.20100000000000001</v>
      </c>
      <c r="F26" s="2">
        <v>0.20100000000000001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11.857010000000001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0.92500000000000004</v>
      </c>
      <c r="C30" s="115">
        <f>_xlfn.AGGREGATE(14,6,A3:A26+A4:A26,1)</f>
        <v>1.839</v>
      </c>
      <c r="D30" s="115">
        <f>_xlfn.AGGREGATE(14,6,A3:A26+A4:A26+A5:A26,1)</f>
        <v>2.673</v>
      </c>
      <c r="E30" s="115">
        <f>_xlfn.AGGREGATE(14,6,A3:A26+A4:A26+A5:A26+A6:A26,1)</f>
        <v>3.3560000000000003</v>
      </c>
      <c r="F30" s="115">
        <f>_xlfn.AGGREGATE(14,6,A3:A26+A4:A26+A5:A26+A6:A26+A7:A26,1)</f>
        <v>4.25</v>
      </c>
      <c r="G30" s="115">
        <f>_xlfn.AGGREGATE(14,6,A3:A26+A4:A26+A5:A26+A6:A26+A7:A26+A8:A26,1)</f>
        <v>4.9429999999999996</v>
      </c>
      <c r="H30" s="6">
        <f>E15</f>
        <v>9.0920000000000005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0.92500000000000004</v>
      </c>
      <c r="C54" s="115">
        <f>_xlfn.AGGREGATE(14,6,A3:A26+A4:A26,1)</f>
        <v>1.839</v>
      </c>
      <c r="D54" s="115">
        <f>_xlfn.AGGREGATE(14,6,A3:A26+A4:A26+A5:A26,1)</f>
        <v>2.673</v>
      </c>
      <c r="E54" s="115">
        <f>_xlfn.AGGREGATE(14,6,A3:A26+A4:A26+A5:A26+A6:A26,1)</f>
        <v>3.3560000000000003</v>
      </c>
      <c r="F54" s="115">
        <f>_xlfn.AGGREGATE(14,6,A3:A26+A4:A26+A5:A26+A6:A26+A7:A26,1)</f>
        <v>4.25</v>
      </c>
      <c r="G54" s="115">
        <f>_xlfn.AGGREGATE(14,6,A3:A26+A4:A26+A5:A26+A6:A26+A7:A26+A8:A26,1)</f>
        <v>4.9429999999999996</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3</v>
      </c>
      <c r="M57" s="13" t="e">
        <f t="shared" si="51"/>
        <v>#DIV/0!</v>
      </c>
      <c r="N57" s="13" t="e">
        <f t="shared" si="52"/>
        <v>#DIV/0!</v>
      </c>
      <c r="O57" s="115"/>
      <c r="P57" s="13" t="e">
        <f t="shared" si="53"/>
        <v>#DIV/0!</v>
      </c>
      <c r="Q57" s="13">
        <f t="shared" si="54"/>
        <v>3</v>
      </c>
      <c r="R57" s="13" t="e">
        <f t="shared" si="55"/>
        <v>#DIV/0!</v>
      </c>
      <c r="S57" s="13" t="e">
        <f t="shared" si="56"/>
        <v>#DIV/0!</v>
      </c>
      <c r="T57" s="115"/>
      <c r="U57" s="13" t="e">
        <f t="shared" si="57"/>
        <v>#DIV/0!</v>
      </c>
      <c r="V57" s="13">
        <f t="shared" si="58"/>
        <v>3</v>
      </c>
      <c r="W57" s="13" t="e">
        <f t="shared" si="59"/>
        <v>#DIV/0!</v>
      </c>
      <c r="X57" s="13" t="e">
        <f t="shared" si="60"/>
        <v>#DIV/0!</v>
      </c>
      <c r="Y57" s="115"/>
      <c r="Z57" s="13" t="e">
        <f t="shared" si="61"/>
        <v>#DIV/0!</v>
      </c>
      <c r="AA57" s="13">
        <f t="shared" si="62"/>
        <v>3</v>
      </c>
      <c r="AB57" s="13" t="e">
        <f t="shared" si="63"/>
        <v>#DIV/0!</v>
      </c>
      <c r="AC57" s="13" t="e">
        <f t="shared" si="64"/>
        <v>#DIV/0!</v>
      </c>
      <c r="AD57" s="115"/>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2</v>
      </c>
      <c r="M59" s="13" t="e">
        <f t="shared" si="51"/>
        <v>#DIV/0!</v>
      </c>
      <c r="N59" s="13" t="e">
        <f t="shared" si="52"/>
        <v>#DIV/0!</v>
      </c>
      <c r="O59" s="115"/>
      <c r="P59" s="13" t="e">
        <f t="shared" si="53"/>
        <v>#DIV/0!</v>
      </c>
      <c r="Q59" s="13">
        <f t="shared" si="54"/>
        <v>2</v>
      </c>
      <c r="R59" s="13" t="e">
        <f t="shared" si="55"/>
        <v>#DIV/0!</v>
      </c>
      <c r="S59" s="13" t="e">
        <f t="shared" si="56"/>
        <v>#DIV/0!</v>
      </c>
      <c r="T59" s="115"/>
      <c r="U59" s="13" t="e">
        <f t="shared" si="57"/>
        <v>#DIV/0!</v>
      </c>
      <c r="V59" s="13">
        <f t="shared" si="58"/>
        <v>2</v>
      </c>
      <c r="W59" s="13" t="e">
        <f t="shared" si="59"/>
        <v>#DIV/0!</v>
      </c>
      <c r="X59" s="13" t="e">
        <f t="shared" si="60"/>
        <v>#DIV/0!</v>
      </c>
      <c r="Y59" s="115"/>
      <c r="Z59" s="13" t="e">
        <f t="shared" si="61"/>
        <v>#DIV/0!</v>
      </c>
      <c r="AA59" s="13">
        <f t="shared" si="62"/>
        <v>2</v>
      </c>
      <c r="AB59" s="13" t="e">
        <f t="shared" si="63"/>
        <v>#DIV/0!</v>
      </c>
      <c r="AC59" s="13" t="e">
        <f t="shared" si="64"/>
        <v>#DIV/0!</v>
      </c>
      <c r="AD59" s="115"/>
      <c r="AE59" s="13" t="e">
        <f t="shared" si="65"/>
        <v>#DIV/0!</v>
      </c>
      <c r="AF59" s="13">
        <f t="shared" si="66"/>
        <v>2</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4">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row>
    <row r="66" spans="2:24">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row>
    <row r="67" spans="2:24">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row>
    <row r="68" spans="2:24">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row>
    <row r="71" spans="2:24">
      <c r="B71" s="6">
        <f>B54</f>
        <v>0.92500000000000004</v>
      </c>
      <c r="C71" s="115">
        <f>C54</f>
        <v>1.839</v>
      </c>
      <c r="D71" s="115">
        <f>D54</f>
        <v>2.673</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row>
    <row r="72" spans="2:24">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row>
    <row r="73" spans="2:24">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row>
    <row r="74" spans="2:24">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row>
    <row r="75" spans="2:24">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row>
    <row r="76" spans="2:24">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row>
    <row r="77" spans="2:24">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row>
    <row r="78" spans="2:24">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row>
    <row r="79" spans="2:24">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row>
    <row r="82" spans="2:44">
      <c r="B82" s="6">
        <f>MAX(A3:A26)</f>
        <v>0.92500000000000004</v>
      </c>
      <c r="C82" s="115">
        <f>_xlfn.AGGREGATE(14,6,A3:A26+A4:A26,1)</f>
        <v>1.839</v>
      </c>
      <c r="D82" s="115">
        <f>_xlfn.AGGREGATE(14,6,A3:A26+A4:A26+A5:A26,1)</f>
        <v>2.673</v>
      </c>
      <c r="E82" s="115">
        <f>_xlfn.AGGREGATE(14,6,A3:A26+A4:A26+A5:A26+A6:A26,1)</f>
        <v>3.3560000000000003</v>
      </c>
      <c r="F82" s="115">
        <f>_xlfn.AGGREGATE(14,6,A3:A26+A4:A26+A5:A26+A6:A26+A7:A26,1)</f>
        <v>4.25</v>
      </c>
      <c r="G82" s="115">
        <f>_xlfn.AGGREGATE(14,6,A3:A26+A4:A26+A5:A26+A6:A26+A7:A26+A8:A26,1)</f>
        <v>4.9429999999999996</v>
      </c>
      <c r="H82" s="6">
        <f>E15</f>
        <v>9.0920000000000005</v>
      </c>
      <c r="I82" s="6">
        <f>F27</f>
        <v>11.857010000000001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6</v>
      </c>
      <c r="M99" s="13" t="e">
        <f t="shared" si="91"/>
        <v>#DIV/0!</v>
      </c>
      <c r="N99" s="13" t="e">
        <f t="shared" si="92"/>
        <v>#DIV/0!</v>
      </c>
      <c r="O99" s="13"/>
      <c r="P99" s="13" t="e">
        <f t="shared" si="93"/>
        <v>#DIV/0!</v>
      </c>
      <c r="Q99" s="13">
        <f t="shared" si="94"/>
        <v>6</v>
      </c>
      <c r="R99" s="13" t="e">
        <f t="shared" si="95"/>
        <v>#DIV/0!</v>
      </c>
      <c r="S99" s="13" t="e">
        <f t="shared" si="96"/>
        <v>#DIV/0!</v>
      </c>
      <c r="T99" s="13"/>
      <c r="U99" s="13" t="e">
        <f t="shared" si="97"/>
        <v>#DIV/0!</v>
      </c>
      <c r="V99" s="13">
        <f t="shared" si="98"/>
        <v>6</v>
      </c>
      <c r="W99" s="13" t="e">
        <f t="shared" si="99"/>
        <v>#DIV/0!</v>
      </c>
      <c r="X99" s="13" t="e">
        <f t="shared" si="100"/>
        <v>#DIV/0!</v>
      </c>
      <c r="Y99" s="13"/>
      <c r="Z99" s="13" t="e">
        <f t="shared" si="101"/>
        <v>#DIV/0!</v>
      </c>
      <c r="AA99" s="13">
        <f t="shared" si="102"/>
        <v>6</v>
      </c>
      <c r="AB99" s="13" t="e">
        <f t="shared" si="103"/>
        <v>#DIV/0!</v>
      </c>
      <c r="AC99" s="13" t="e">
        <f t="shared" si="104"/>
        <v>#DIV/0!</v>
      </c>
      <c r="AE99" s="13" t="e">
        <f t="shared" si="105"/>
        <v>#DIV/0!</v>
      </c>
      <c r="AF99" s="13">
        <f t="shared" si="106"/>
        <v>6</v>
      </c>
      <c r="AG99" s="13" t="e">
        <f t="shared" si="107"/>
        <v>#DIV/0!</v>
      </c>
      <c r="AH99" s="13" t="e">
        <f t="shared" si="108"/>
        <v>#DIV/0!</v>
      </c>
      <c r="AJ99" s="13" t="e">
        <f t="shared" si="109"/>
        <v>#DIV/0!</v>
      </c>
      <c r="AK99" s="13">
        <f t="shared" si="110"/>
        <v>6</v>
      </c>
      <c r="AL99" s="13" t="e">
        <f t="shared" si="111"/>
        <v>#DIV/0!</v>
      </c>
      <c r="AM99" s="13" t="e">
        <f t="shared" si="112"/>
        <v>#DIV/0!</v>
      </c>
      <c r="AO99" s="13" t="e">
        <f t="shared" si="113"/>
        <v>#DIV/0!</v>
      </c>
      <c r="AP99" s="13">
        <f t="shared" si="114"/>
        <v>6</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4</v>
      </c>
      <c r="M101" s="13" t="e">
        <f t="shared" si="91"/>
        <v>#DIV/0!</v>
      </c>
      <c r="N101" s="13" t="e">
        <f t="shared" si="92"/>
        <v>#DIV/0!</v>
      </c>
      <c r="O101" s="13"/>
      <c r="P101" s="13" t="e">
        <f t="shared" si="93"/>
        <v>#DIV/0!</v>
      </c>
      <c r="Q101" s="13">
        <f t="shared" si="94"/>
        <v>4</v>
      </c>
      <c r="R101" s="13" t="e">
        <f t="shared" si="95"/>
        <v>#DIV/0!</v>
      </c>
      <c r="S101" s="13" t="e">
        <f t="shared" si="96"/>
        <v>#DIV/0!</v>
      </c>
      <c r="T101" s="13"/>
      <c r="U101" s="13" t="e">
        <f t="shared" si="97"/>
        <v>#DIV/0!</v>
      </c>
      <c r="V101" s="13">
        <f t="shared" si="98"/>
        <v>4</v>
      </c>
      <c r="W101" s="13" t="e">
        <f t="shared" si="99"/>
        <v>#DIV/0!</v>
      </c>
      <c r="X101" s="13" t="e">
        <f t="shared" si="100"/>
        <v>#DIV/0!</v>
      </c>
      <c r="Y101" s="13"/>
      <c r="Z101" s="13" t="e">
        <f t="shared" si="101"/>
        <v>#DIV/0!</v>
      </c>
      <c r="AA101" s="13">
        <f t="shared" si="102"/>
        <v>4</v>
      </c>
      <c r="AB101" s="13" t="e">
        <f t="shared" si="103"/>
        <v>#DIV/0!</v>
      </c>
      <c r="AC101" s="13" t="e">
        <f t="shared" si="104"/>
        <v>#DIV/0!</v>
      </c>
      <c r="AE101" s="13" t="e">
        <f t="shared" si="105"/>
        <v>#DIV/0!</v>
      </c>
      <c r="AF101" s="13">
        <f t="shared" si="106"/>
        <v>4</v>
      </c>
      <c r="AG101" s="13" t="e">
        <f t="shared" si="107"/>
        <v>#DIV/0!</v>
      </c>
      <c r="AH101" s="13" t="e">
        <f t="shared" si="108"/>
        <v>#DIV/0!</v>
      </c>
      <c r="AJ101" s="13" t="e">
        <f t="shared" si="109"/>
        <v>#DIV/0!</v>
      </c>
      <c r="AK101" s="13">
        <f t="shared" si="110"/>
        <v>4</v>
      </c>
      <c r="AL101" s="13" t="e">
        <f t="shared" si="111"/>
        <v>#DIV/0!</v>
      </c>
      <c r="AM101" s="13" t="e">
        <f t="shared" si="112"/>
        <v>#DIV/0!</v>
      </c>
      <c r="AO101" s="13" t="e">
        <f t="shared" si="113"/>
        <v>#DIV/0!</v>
      </c>
      <c r="AP101" s="13">
        <f t="shared" si="114"/>
        <v>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3</v>
      </c>
      <c r="M102" s="13" t="e">
        <f t="shared" si="91"/>
        <v>#DIV/0!</v>
      </c>
      <c r="N102" s="13" t="e">
        <f t="shared" si="92"/>
        <v>#DIV/0!</v>
      </c>
      <c r="O102" s="13"/>
      <c r="P102" s="13" t="e">
        <f t="shared" si="93"/>
        <v>#DIV/0!</v>
      </c>
      <c r="Q102" s="13">
        <f t="shared" si="94"/>
        <v>3</v>
      </c>
      <c r="R102" s="13" t="e">
        <f t="shared" si="95"/>
        <v>#DIV/0!</v>
      </c>
      <c r="S102" s="13" t="e">
        <f t="shared" si="96"/>
        <v>#DIV/0!</v>
      </c>
      <c r="T102" s="13"/>
      <c r="U102" s="13" t="e">
        <f t="shared" si="97"/>
        <v>#DIV/0!</v>
      </c>
      <c r="V102" s="13">
        <f t="shared" si="98"/>
        <v>3</v>
      </c>
      <c r="W102" s="13" t="e">
        <f t="shared" si="99"/>
        <v>#DIV/0!</v>
      </c>
      <c r="X102" s="13" t="e">
        <f t="shared" si="100"/>
        <v>#DIV/0!</v>
      </c>
      <c r="Y102" s="13"/>
      <c r="Z102" s="13" t="e">
        <f t="shared" si="101"/>
        <v>#DIV/0!</v>
      </c>
      <c r="AA102" s="13">
        <f t="shared" si="102"/>
        <v>3</v>
      </c>
      <c r="AB102" s="13" t="e">
        <f t="shared" si="103"/>
        <v>#DIV/0!</v>
      </c>
      <c r="AC102" s="13" t="e">
        <f t="shared" si="104"/>
        <v>#DIV/0!</v>
      </c>
      <c r="AE102" s="13" t="e">
        <f t="shared" si="105"/>
        <v>#DIV/0!</v>
      </c>
      <c r="AF102" s="13">
        <f t="shared" si="106"/>
        <v>3</v>
      </c>
      <c r="AG102" s="13" t="e">
        <f t="shared" si="107"/>
        <v>#DIV/0!</v>
      </c>
      <c r="AH102" s="13" t="e">
        <f t="shared" si="108"/>
        <v>#DIV/0!</v>
      </c>
      <c r="AJ102" s="13" t="e">
        <f t="shared" si="109"/>
        <v>#DIV/0!</v>
      </c>
      <c r="AK102" s="13">
        <f t="shared" si="110"/>
        <v>3</v>
      </c>
      <c r="AL102" s="13" t="e">
        <f t="shared" si="111"/>
        <v>#DIV/0!</v>
      </c>
      <c r="AM102" s="13" t="e">
        <f t="shared" si="112"/>
        <v>#DIV/0!</v>
      </c>
      <c r="AO102" s="13" t="e">
        <f t="shared" si="113"/>
        <v>#DIV/0!</v>
      </c>
      <c r="AP102" s="13">
        <f t="shared" si="114"/>
        <v>3</v>
      </c>
      <c r="AQ102" s="13" t="e">
        <f t="shared" si="115"/>
        <v>#DIV/0!</v>
      </c>
      <c r="AR102" s="13" t="e">
        <f t="shared" si="116"/>
        <v>#DIV/0!</v>
      </c>
    </row>
    <row r="103" spans="2:44">
      <c r="K103" s="13" t="e">
        <f t="shared" si="89"/>
        <v>#DIV/0!</v>
      </c>
      <c r="L103" s="13">
        <f t="shared" si="90"/>
        <v>1</v>
      </c>
      <c r="M103" s="13" t="e">
        <f t="shared" si="91"/>
        <v>#DIV/0!</v>
      </c>
      <c r="N103" s="13" t="e">
        <f t="shared" si="92"/>
        <v>#DIV/0!</v>
      </c>
      <c r="O103" s="115"/>
      <c r="P103" s="13" t="e">
        <f t="shared" si="93"/>
        <v>#DIV/0!</v>
      </c>
      <c r="Q103" s="13">
        <f t="shared" si="94"/>
        <v>1</v>
      </c>
      <c r="R103" s="13" t="e">
        <f t="shared" si="95"/>
        <v>#DIV/0!</v>
      </c>
      <c r="S103" s="13" t="e">
        <f t="shared" si="96"/>
        <v>#DIV/0!</v>
      </c>
      <c r="T103" s="115"/>
      <c r="U103" s="13" t="e">
        <f t="shared" si="97"/>
        <v>#DIV/0!</v>
      </c>
      <c r="V103" s="13">
        <f t="shared" si="98"/>
        <v>1</v>
      </c>
      <c r="W103" s="13" t="e">
        <f t="shared" si="99"/>
        <v>#DIV/0!</v>
      </c>
      <c r="X103" s="13" t="e">
        <f t="shared" si="100"/>
        <v>#DIV/0!</v>
      </c>
      <c r="Y103" s="115"/>
      <c r="Z103" s="13" t="e">
        <f t="shared" si="101"/>
        <v>#DIV/0!</v>
      </c>
      <c r="AA103" s="13">
        <f t="shared" si="102"/>
        <v>1</v>
      </c>
      <c r="AB103" s="13" t="e">
        <f t="shared" si="103"/>
        <v>#DIV/0!</v>
      </c>
      <c r="AC103" s="13" t="e">
        <f t="shared" si="104"/>
        <v>#DIV/0!</v>
      </c>
      <c r="AE103" s="13" t="e">
        <f t="shared" si="105"/>
        <v>#DIV/0!</v>
      </c>
      <c r="AF103" s="13">
        <f t="shared" si="106"/>
        <v>1</v>
      </c>
      <c r="AG103" s="13" t="e">
        <f t="shared" si="107"/>
        <v>#DIV/0!</v>
      </c>
      <c r="AH103" s="13" t="e">
        <f t="shared" si="108"/>
        <v>#DIV/0!</v>
      </c>
      <c r="AJ103" s="13" t="e">
        <f t="shared" si="109"/>
        <v>#DIV/0!</v>
      </c>
      <c r="AK103" s="13">
        <f t="shared" si="110"/>
        <v>1</v>
      </c>
      <c r="AL103" s="13" t="e">
        <f t="shared" si="111"/>
        <v>#DIV/0!</v>
      </c>
      <c r="AM103" s="13" t="e">
        <f t="shared" si="112"/>
        <v>#DIV/0!</v>
      </c>
      <c r="AO103" s="13" t="e">
        <f t="shared" si="113"/>
        <v>#DIV/0!</v>
      </c>
      <c r="AP103" s="13">
        <f t="shared" si="114"/>
        <v>1</v>
      </c>
      <c r="AQ103" s="13" t="e">
        <f t="shared" si="115"/>
        <v>#DIV/0!</v>
      </c>
      <c r="AR103" s="13" t="e">
        <f t="shared" si="116"/>
        <v>#DIV/0!</v>
      </c>
    </row>
    <row r="104" spans="2:44">
      <c r="K104" s="13" t="e">
        <f t="shared" si="89"/>
        <v>#DIV/0!</v>
      </c>
      <c r="L104" s="13">
        <f t="shared" si="90"/>
        <v>2</v>
      </c>
      <c r="M104" s="13" t="e">
        <f t="shared" si="91"/>
        <v>#DIV/0!</v>
      </c>
      <c r="N104" s="13" t="e">
        <f t="shared" si="92"/>
        <v>#DIV/0!</v>
      </c>
      <c r="O104" s="115"/>
      <c r="P104" s="13" t="e">
        <f t="shared" si="93"/>
        <v>#DIV/0!</v>
      </c>
      <c r="Q104" s="13">
        <f t="shared" si="94"/>
        <v>2</v>
      </c>
      <c r="R104" s="13" t="e">
        <f t="shared" si="95"/>
        <v>#DIV/0!</v>
      </c>
      <c r="S104" s="13" t="e">
        <f t="shared" si="96"/>
        <v>#DIV/0!</v>
      </c>
      <c r="T104" s="115"/>
      <c r="U104" s="13" t="e">
        <f t="shared" si="97"/>
        <v>#DIV/0!</v>
      </c>
      <c r="V104" s="13">
        <f t="shared" si="98"/>
        <v>2</v>
      </c>
      <c r="W104" s="13" t="e">
        <f t="shared" si="99"/>
        <v>#DIV/0!</v>
      </c>
      <c r="X104" s="13" t="e">
        <f t="shared" si="100"/>
        <v>#DIV/0!</v>
      </c>
      <c r="Y104" s="115"/>
      <c r="Z104" s="13" t="e">
        <f t="shared" si="101"/>
        <v>#DIV/0!</v>
      </c>
      <c r="AA104" s="13">
        <f t="shared" si="102"/>
        <v>2</v>
      </c>
      <c r="AB104" s="13" t="e">
        <f t="shared" si="103"/>
        <v>#DIV/0!</v>
      </c>
      <c r="AC104" s="13" t="e">
        <f t="shared" si="104"/>
        <v>#DIV/0!</v>
      </c>
      <c r="AE104" s="13" t="e">
        <f t="shared" si="105"/>
        <v>#DIV/0!</v>
      </c>
      <c r="AF104" s="13">
        <f t="shared" si="106"/>
        <v>2</v>
      </c>
      <c r="AG104" s="13" t="e">
        <f t="shared" si="107"/>
        <v>#DIV/0!</v>
      </c>
      <c r="AH104" s="13" t="e">
        <f t="shared" si="108"/>
        <v>#DIV/0!</v>
      </c>
      <c r="AJ104" s="13" t="e">
        <f t="shared" si="109"/>
        <v>#DIV/0!</v>
      </c>
      <c r="AK104" s="13">
        <f t="shared" si="110"/>
        <v>2</v>
      </c>
      <c r="AL104" s="13" t="e">
        <f t="shared" si="111"/>
        <v>#DIV/0!</v>
      </c>
      <c r="AM104" s="13" t="e">
        <f t="shared" si="112"/>
        <v>#DIV/0!</v>
      </c>
      <c r="AO104" s="13" t="e">
        <f t="shared" si="113"/>
        <v>#DIV/0!</v>
      </c>
      <c r="AP104" s="13">
        <f t="shared" si="114"/>
        <v>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AA1:AB1"/>
    <mergeCell ref="K1:L1"/>
    <mergeCell ref="M1:N1"/>
    <mergeCell ref="O1:P1"/>
    <mergeCell ref="S1:T1"/>
    <mergeCell ref="W1:X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68816-3956-4A36-871D-EAEF02D24FC6}">
  <sheetPr>
    <tabColor rgb="FF00B050"/>
  </sheetPr>
  <dimension ref="A1:AR108"/>
  <sheetViews>
    <sheetView zoomScale="60" zoomScaleNormal="60" workbookViewId="0">
      <selection activeCell="AP84" sqref="AP84:AP107"/>
    </sheetView>
  </sheetViews>
  <sheetFormatPr defaultColWidth="9.140625" defaultRowHeight="15"/>
  <cols>
    <col min="11" max="28" width="9.140625" style="113"/>
  </cols>
  <sheetData>
    <row r="1" spans="1:36">
      <c r="A1" t="s">
        <v>86</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6</v>
      </c>
      <c r="AI1">
        <v>12</v>
      </c>
      <c r="AJ1">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62" t="s">
        <v>7</v>
      </c>
      <c r="T2" s="62" t="s">
        <v>8</v>
      </c>
      <c r="U2" s="115"/>
      <c r="V2" s="115" t="s">
        <v>8</v>
      </c>
      <c r="W2" s="62" t="s">
        <v>7</v>
      </c>
      <c r="X2" s="62" t="s">
        <v>8</v>
      </c>
      <c r="Y2" s="115"/>
      <c r="Z2" s="115" t="s">
        <v>8</v>
      </c>
      <c r="AA2" s="62" t="s">
        <v>7</v>
      </c>
      <c r="AB2" s="62" t="s">
        <v>8</v>
      </c>
      <c r="AD2" s="115" t="s">
        <v>8</v>
      </c>
      <c r="AG2">
        <v>2</v>
      </c>
      <c r="AH2">
        <v>3</v>
      </c>
      <c r="AI2">
        <v>12</v>
      </c>
      <c r="AJ2">
        <v>12</v>
      </c>
    </row>
    <row r="3" spans="1:36">
      <c r="A3" s="1">
        <v>5.7</v>
      </c>
      <c r="B3" s="25"/>
      <c r="C3" s="25"/>
      <c r="D3" s="25"/>
      <c r="E3" s="1">
        <v>5.7</v>
      </c>
      <c r="F3" s="1">
        <v>5.7</v>
      </c>
      <c r="K3" s="115">
        <v>0</v>
      </c>
      <c r="L3" s="115">
        <v>0</v>
      </c>
      <c r="M3" s="115">
        <v>0</v>
      </c>
      <c r="N3" s="115">
        <v>0</v>
      </c>
      <c r="O3" s="115">
        <v>0</v>
      </c>
      <c r="P3" s="115">
        <v>0</v>
      </c>
      <c r="Q3" s="99">
        <f>MAX(P3:P27)</f>
        <v>0</v>
      </c>
      <c r="R3" s="115" t="e">
        <f>P3*$Q$9</f>
        <v>#DIV/0!</v>
      </c>
      <c r="S3" s="62">
        <v>0</v>
      </c>
      <c r="T3" s="62">
        <v>0</v>
      </c>
      <c r="U3" s="99">
        <f>MAX(T3:T27)</f>
        <v>0</v>
      </c>
      <c r="V3" s="115" t="e">
        <f>T3*$U$9</f>
        <v>#DIV/0!</v>
      </c>
      <c r="W3" s="62">
        <v>0</v>
      </c>
      <c r="X3" s="62">
        <v>0</v>
      </c>
      <c r="Y3" s="99">
        <f>MAX(X3:X27)</f>
        <v>0</v>
      </c>
      <c r="Z3" s="115" t="e">
        <f>X3*$Y$9</f>
        <v>#DIV/0!</v>
      </c>
      <c r="AA3" s="62">
        <v>0</v>
      </c>
      <c r="AB3" s="62">
        <v>0</v>
      </c>
      <c r="AC3" s="99">
        <f>MAX(AB3:AB27)</f>
        <v>0</v>
      </c>
      <c r="AD3" s="115" t="e">
        <f>AB3*$AC$9</f>
        <v>#DIV/0!</v>
      </c>
      <c r="AG3">
        <v>1</v>
      </c>
      <c r="AH3">
        <v>1</v>
      </c>
      <c r="AI3">
        <v>12</v>
      </c>
      <c r="AJ3">
        <v>12</v>
      </c>
    </row>
    <row r="4" spans="1:36">
      <c r="A4" s="1">
        <v>2.2000000000000002</v>
      </c>
      <c r="B4" s="25"/>
      <c r="C4" s="25"/>
      <c r="D4" s="25"/>
      <c r="E4" s="1">
        <v>2.2000000000000002</v>
      </c>
      <c r="F4" s="1">
        <v>2.2000000000000002</v>
      </c>
      <c r="K4" s="115">
        <f>60+K3</f>
        <v>60</v>
      </c>
      <c r="L4" s="115">
        <f>$B$2</f>
        <v>0</v>
      </c>
      <c r="M4" s="115">
        <f>60+M3</f>
        <v>60</v>
      </c>
      <c r="N4" s="115">
        <f>$B$7*$C$2/$B$9</f>
        <v>0</v>
      </c>
      <c r="O4" s="115">
        <f>60+O3</f>
        <v>60</v>
      </c>
      <c r="P4" s="115">
        <f>$C$7*$D$2/$C$10</f>
        <v>0</v>
      </c>
      <c r="Q4">
        <f>_xlfn.AGGREGATE(14,6,P3:P27+P4:P27,1)</f>
        <v>0</v>
      </c>
      <c r="R4" s="115" t="e">
        <f t="shared" ref="R4:R27" si="0">P4*$Q$9</f>
        <v>#DIV/0!</v>
      </c>
      <c r="S4" s="62">
        <f>60+S3</f>
        <v>60</v>
      </c>
      <c r="T4" s="62">
        <f>$D5*$G$2/$D$11</f>
        <v>0</v>
      </c>
      <c r="U4">
        <f>_xlfn.AGGREGATE(14,6,T3:T27+T4:T28,1)</f>
        <v>0</v>
      </c>
      <c r="V4" s="115" t="e">
        <f t="shared" ref="V4:V27" si="1">T4*$U$9</f>
        <v>#DIV/0!</v>
      </c>
      <c r="W4" s="62">
        <f>60+W3</f>
        <v>60</v>
      </c>
      <c r="X4" s="62">
        <f>$E3*$H$2/$E$15</f>
        <v>0</v>
      </c>
      <c r="Y4">
        <f>_xlfn.AGGREGATE(14,6,X3:X27+X4:X27,1)</f>
        <v>0</v>
      </c>
      <c r="Z4" s="115" t="e">
        <f t="shared" ref="Z4:Z27" si="2">X4*$Y$9</f>
        <v>#DIV/0!</v>
      </c>
      <c r="AA4" s="62">
        <f>60+AA3</f>
        <v>60</v>
      </c>
      <c r="AB4" s="62">
        <f>$F3*$I$2/$F$27</f>
        <v>0</v>
      </c>
      <c r="AC4">
        <f>_xlfn.AGGREGATE(14,6,AB3:AB27+AB4:AB27,1)</f>
        <v>0</v>
      </c>
      <c r="AD4" s="115" t="e">
        <f t="shared" ref="AD4:AD27" si="3">AB4*$AC$9</f>
        <v>#DIV/0!</v>
      </c>
      <c r="AH4">
        <v>2</v>
      </c>
      <c r="AI4">
        <v>12</v>
      </c>
      <c r="AJ4">
        <v>12</v>
      </c>
    </row>
    <row r="5" spans="1:36">
      <c r="A5" s="1">
        <v>1.3</v>
      </c>
      <c r="B5" s="25"/>
      <c r="C5" s="25"/>
      <c r="D5" s="1">
        <v>2.1</v>
      </c>
      <c r="E5" s="1">
        <v>1.3</v>
      </c>
      <c r="F5" s="1">
        <v>1.3</v>
      </c>
      <c r="K5" s="115">
        <f t="shared" ref="K5:K27" si="4">60+K4</f>
        <v>120</v>
      </c>
      <c r="L5" s="115">
        <v>0</v>
      </c>
      <c r="M5" s="115">
        <f t="shared" ref="M5:M27" si="5">60+M4</f>
        <v>120</v>
      </c>
      <c r="N5" s="115">
        <f>$B$8*$C$2/$B$9</f>
        <v>0</v>
      </c>
      <c r="O5" s="115">
        <f t="shared" ref="O5:O27" si="6">60+O4</f>
        <v>120</v>
      </c>
      <c r="P5" s="115">
        <f>$C$8*$D$2/$C$10</f>
        <v>0</v>
      </c>
      <c r="Q5">
        <f>_xlfn.AGGREGATE(14,6,P3:P27+P4:P27+P5:P27,1)</f>
        <v>0</v>
      </c>
      <c r="R5" s="115" t="e">
        <f t="shared" si="0"/>
        <v>#DIV/0!</v>
      </c>
      <c r="S5" s="62">
        <f t="shared" ref="S5:S27" si="7">60+S4</f>
        <v>120</v>
      </c>
      <c r="T5" s="62">
        <f t="shared" ref="T5:T9" si="8">$D6*$G$2/$D$11</f>
        <v>0</v>
      </c>
      <c r="U5">
        <f>_xlfn.AGGREGATE(14,6,T3:T27+T4:T28+T5:T29,1)</f>
        <v>0</v>
      </c>
      <c r="V5" s="115" t="e">
        <f t="shared" si="1"/>
        <v>#DIV/0!</v>
      </c>
      <c r="W5" s="62">
        <f t="shared" ref="W5:W27" si="9">60+W4</f>
        <v>120</v>
      </c>
      <c r="X5" s="62">
        <f t="shared" ref="X5:X15" si="10">$E4*$H$2/$E$15</f>
        <v>0</v>
      </c>
      <c r="Y5">
        <f>_xlfn.AGGREGATE(14,6,X3:X27+X4:X27+X5:X27,1)</f>
        <v>0</v>
      </c>
      <c r="Z5" s="115" t="e">
        <f t="shared" si="2"/>
        <v>#DIV/0!</v>
      </c>
      <c r="AA5" s="62">
        <f t="shared" ref="AA5:AA27" si="11">60+AA4</f>
        <v>120</v>
      </c>
      <c r="AB5" s="62">
        <f t="shared" ref="AB5:AB27" si="12">$F4*$I$2/$F$27</f>
        <v>0</v>
      </c>
      <c r="AC5">
        <f>_xlfn.AGGREGATE(14,6,AB3:AB27+AB4:AB27+AB5:AB27,1)</f>
        <v>0</v>
      </c>
      <c r="AD5" s="115" t="e">
        <f t="shared" si="3"/>
        <v>#DIV/0!</v>
      </c>
      <c r="AH5">
        <v>4</v>
      </c>
      <c r="AI5">
        <v>12</v>
      </c>
      <c r="AJ5">
        <v>12</v>
      </c>
    </row>
    <row r="6" spans="1:36">
      <c r="A6" s="1">
        <v>1.1000000000000001</v>
      </c>
      <c r="B6" s="25"/>
      <c r="C6" s="25"/>
      <c r="D6" s="1">
        <v>1.4</v>
      </c>
      <c r="E6" s="1">
        <v>1.1000000000000001</v>
      </c>
      <c r="F6" s="1">
        <v>1.1000000000000001</v>
      </c>
      <c r="K6" s="115">
        <f t="shared" si="4"/>
        <v>180</v>
      </c>
      <c r="L6" s="115">
        <v>0</v>
      </c>
      <c r="M6" s="115">
        <f t="shared" si="5"/>
        <v>180</v>
      </c>
      <c r="N6" s="115">
        <v>0</v>
      </c>
      <c r="O6" s="115">
        <f t="shared" si="6"/>
        <v>180</v>
      </c>
      <c r="P6" s="115">
        <f>$C$9*$D$2/$C$10</f>
        <v>0</v>
      </c>
      <c r="Q6">
        <f>_xlfn.AGGREGATE(14,6,P3:P27+P4:P27+P5:P27+P6:P27,1)</f>
        <v>0</v>
      </c>
      <c r="R6" s="115" t="e">
        <f t="shared" si="0"/>
        <v>#DIV/0!</v>
      </c>
      <c r="S6" s="62">
        <f t="shared" si="7"/>
        <v>180</v>
      </c>
      <c r="T6" s="62">
        <f t="shared" si="8"/>
        <v>0</v>
      </c>
      <c r="U6">
        <f>_xlfn.AGGREGATE(14,6,T3:T27+T4:T28+T5:T29+T6:T30,1)</f>
        <v>0</v>
      </c>
      <c r="V6" s="115" t="e">
        <f t="shared" si="1"/>
        <v>#DIV/0!</v>
      </c>
      <c r="W6" s="62">
        <f t="shared" si="9"/>
        <v>180</v>
      </c>
      <c r="X6" s="62">
        <f t="shared" si="10"/>
        <v>0</v>
      </c>
      <c r="Y6">
        <f>_xlfn.AGGREGATE(14,6,X3:X27+X4:X27+X5:X27+X6:X27,1)</f>
        <v>0</v>
      </c>
      <c r="Z6" s="115" t="e">
        <f t="shared" si="2"/>
        <v>#DIV/0!</v>
      </c>
      <c r="AA6" s="62">
        <f t="shared" si="11"/>
        <v>180</v>
      </c>
      <c r="AB6" s="62">
        <f t="shared" si="12"/>
        <v>0</v>
      </c>
      <c r="AC6">
        <f>_xlfn.AGGREGATE(14,6,AB3:AB27+AB4:AB27+AB5:AB27+AB6:AB27,1)</f>
        <v>0</v>
      </c>
      <c r="AD6" s="115" t="e">
        <f t="shared" si="3"/>
        <v>#DIV/0!</v>
      </c>
      <c r="AH6">
        <v>5</v>
      </c>
      <c r="AI6">
        <v>12</v>
      </c>
      <c r="AJ6">
        <v>12</v>
      </c>
    </row>
    <row r="7" spans="1:36">
      <c r="A7" s="1">
        <v>0.7</v>
      </c>
      <c r="B7" s="1">
        <v>3.7</v>
      </c>
      <c r="C7" s="1">
        <v>3.7</v>
      </c>
      <c r="D7" s="1">
        <v>0.75</v>
      </c>
      <c r="E7" s="1">
        <v>0.7</v>
      </c>
      <c r="F7" s="1">
        <v>0.7</v>
      </c>
      <c r="K7" s="115">
        <f t="shared" si="4"/>
        <v>240</v>
      </c>
      <c r="L7" s="115">
        <v>0</v>
      </c>
      <c r="M7" s="115">
        <f t="shared" si="5"/>
        <v>240</v>
      </c>
      <c r="N7" s="115">
        <v>0</v>
      </c>
      <c r="O7" s="115">
        <f t="shared" si="6"/>
        <v>240</v>
      </c>
      <c r="P7" s="115">
        <v>0</v>
      </c>
      <c r="Q7">
        <f>_xlfn.AGGREGATE(14,6,P3:P27+P4:P27+P5:P27+P6:P27+P7:P27,1)</f>
        <v>0</v>
      </c>
      <c r="R7" s="115" t="e">
        <f t="shared" si="0"/>
        <v>#DIV/0!</v>
      </c>
      <c r="S7" s="62">
        <f t="shared" si="7"/>
        <v>240</v>
      </c>
      <c r="T7" s="62">
        <f t="shared" si="8"/>
        <v>0</v>
      </c>
      <c r="U7">
        <f>_xlfn.AGGREGATE(14,6,T3:T27+T4:T28+T5:T29+T6:T30+T7:T31,1)</f>
        <v>0</v>
      </c>
      <c r="V7" s="115" t="e">
        <f t="shared" si="1"/>
        <v>#DIV/0!</v>
      </c>
      <c r="W7" s="62">
        <f t="shared" si="9"/>
        <v>240</v>
      </c>
      <c r="X7" s="62">
        <f t="shared" si="10"/>
        <v>0</v>
      </c>
      <c r="Y7">
        <f>_xlfn.AGGREGATE(14,6,X3:X27+X4:X27+X5:X27+X6:X27+X7:X27,1)</f>
        <v>0</v>
      </c>
      <c r="Z7" s="115" t="e">
        <f t="shared" si="2"/>
        <v>#DIV/0!</v>
      </c>
      <c r="AA7" s="62">
        <f t="shared" si="11"/>
        <v>240</v>
      </c>
      <c r="AB7" s="62">
        <f t="shared" si="12"/>
        <v>0</v>
      </c>
      <c r="AC7">
        <f>_xlfn.AGGREGATE(14,6,AB3:AB27+AB4:AB28+AB5:AB29+AB6:AB30+AB7:AB31,1)</f>
        <v>0</v>
      </c>
      <c r="AD7" s="115" t="e">
        <f t="shared" si="3"/>
        <v>#DIV/0!</v>
      </c>
      <c r="AI7">
        <v>6</v>
      </c>
      <c r="AJ7">
        <v>6</v>
      </c>
    </row>
    <row r="8" spans="1:36">
      <c r="A8" s="1">
        <v>2.1</v>
      </c>
      <c r="B8" s="1">
        <v>4.3</v>
      </c>
      <c r="C8" s="1">
        <v>4.3</v>
      </c>
      <c r="D8" s="1">
        <v>3.7</v>
      </c>
      <c r="E8" s="1">
        <v>2.1</v>
      </c>
      <c r="F8" s="1">
        <v>2.1</v>
      </c>
      <c r="K8" s="115">
        <f t="shared" si="4"/>
        <v>300</v>
      </c>
      <c r="L8" s="115">
        <v>0</v>
      </c>
      <c r="M8" s="115">
        <f t="shared" si="5"/>
        <v>300</v>
      </c>
      <c r="N8" s="115">
        <v>0</v>
      </c>
      <c r="O8" s="115">
        <f t="shared" si="6"/>
        <v>300</v>
      </c>
      <c r="P8" s="115">
        <v>0</v>
      </c>
      <c r="Q8">
        <f>_xlfn.AGGREGATE(14,6,P3:P27+P4:P27+P5:P27+P6:P27+P7:P27+P8:P27,1)</f>
        <v>0</v>
      </c>
      <c r="R8" s="115" t="e">
        <f t="shared" si="0"/>
        <v>#DIV/0!</v>
      </c>
      <c r="S8" s="62">
        <f t="shared" si="7"/>
        <v>300</v>
      </c>
      <c r="T8" s="62">
        <f t="shared" si="8"/>
        <v>0</v>
      </c>
      <c r="U8">
        <f>_xlfn.AGGREGATE(14,6,T3:T27+T4:T28+T5:T29+T6:T30+T7:T31+T8:T32,1)</f>
        <v>0</v>
      </c>
      <c r="V8" s="115" t="e">
        <f t="shared" si="1"/>
        <v>#DIV/0!</v>
      </c>
      <c r="W8" s="62">
        <f t="shared" si="9"/>
        <v>300</v>
      </c>
      <c r="X8" s="62">
        <f t="shared" si="10"/>
        <v>0</v>
      </c>
      <c r="Y8">
        <f>_xlfn.AGGREGATE(14,6,X3:X27+X4:X27+X5:X27+X6:X27+X7:X27+X8:X27,1)</f>
        <v>0</v>
      </c>
      <c r="Z8" s="115" t="e">
        <f t="shared" si="2"/>
        <v>#DIV/0!</v>
      </c>
      <c r="AA8" s="62">
        <f t="shared" si="11"/>
        <v>300</v>
      </c>
      <c r="AB8" s="62">
        <f t="shared" si="12"/>
        <v>0</v>
      </c>
      <c r="AC8">
        <f>_xlfn.AGGREGATE(14,6,AB3:AB27+AB4:AB27+AB5:AB27+AB6:AB27+AB7:AB27+AB8:AB27,1)</f>
        <v>0</v>
      </c>
      <c r="AD8" s="115" t="e">
        <f t="shared" si="3"/>
        <v>#DIV/0!</v>
      </c>
      <c r="AI8">
        <v>3</v>
      </c>
      <c r="AJ8">
        <v>3</v>
      </c>
    </row>
    <row r="9" spans="1:36">
      <c r="A9" s="1">
        <v>1.4</v>
      </c>
      <c r="B9" s="64">
        <f>SUM(B7:B8)</f>
        <v>8</v>
      </c>
      <c r="C9" s="1">
        <v>2.2000000000000002</v>
      </c>
      <c r="D9" s="1">
        <v>4.3</v>
      </c>
      <c r="E9" s="1">
        <v>1.4</v>
      </c>
      <c r="F9" s="1">
        <v>1.4</v>
      </c>
      <c r="K9" s="115">
        <f t="shared" si="4"/>
        <v>360</v>
      </c>
      <c r="L9" s="115">
        <v>0</v>
      </c>
      <c r="M9" s="115">
        <f t="shared" si="5"/>
        <v>360</v>
      </c>
      <c r="N9" s="115">
        <v>0</v>
      </c>
      <c r="O9" s="115">
        <f t="shared" si="6"/>
        <v>360</v>
      </c>
      <c r="P9" s="115">
        <v>0</v>
      </c>
      <c r="Q9" t="e">
        <f>MIN($B$2/Q3,$C$2/Q4,$D$2/Q5,$E$2/Q6,$F$2/Q7,$G$2/Q8,1)</f>
        <v>#DIV/0!</v>
      </c>
      <c r="R9" s="115" t="e">
        <f t="shared" si="0"/>
        <v>#DIV/0!</v>
      </c>
      <c r="S9" s="62">
        <f t="shared" si="7"/>
        <v>360</v>
      </c>
      <c r="T9" s="62">
        <f t="shared" si="8"/>
        <v>0</v>
      </c>
      <c r="U9" t="e">
        <f>MIN($B$2/U3,$C$2/U4,$D$2/U5,$E$2/U6,$F$2/U7,$G$2/U8,1)</f>
        <v>#DIV/0!</v>
      </c>
      <c r="V9" s="115" t="e">
        <f t="shared" si="1"/>
        <v>#DIV/0!</v>
      </c>
      <c r="W9" s="62">
        <f t="shared" si="9"/>
        <v>360</v>
      </c>
      <c r="X9" s="62">
        <f t="shared" si="10"/>
        <v>0</v>
      </c>
      <c r="Y9" t="e">
        <f>MIN($B$2/Y3,$C$2/Y4,$D$2/Y5,$E$2/Y6,$F$2/Y7,$G$2/Y8,1)</f>
        <v>#DIV/0!</v>
      </c>
      <c r="Z9" s="115" t="e">
        <f t="shared" si="2"/>
        <v>#DIV/0!</v>
      </c>
      <c r="AA9" s="62">
        <f t="shared" si="11"/>
        <v>360</v>
      </c>
      <c r="AB9" s="62">
        <f t="shared" si="12"/>
        <v>0</v>
      </c>
      <c r="AC9" t="e">
        <f>MIN($B$2/AC3,$C$2/AC4,$D$2/AC5,$E$2/AC6,$F$2/AC7,$G$2/AC8,1)</f>
        <v>#DIV/0!</v>
      </c>
      <c r="AD9" s="115" t="e">
        <f t="shared" si="3"/>
        <v>#DIV/0!</v>
      </c>
      <c r="AI9">
        <v>1</v>
      </c>
      <c r="AJ9">
        <v>1</v>
      </c>
    </row>
    <row r="10" spans="1:36">
      <c r="A10" s="1">
        <v>0.75</v>
      </c>
      <c r="B10" s="24"/>
      <c r="C10" s="64">
        <f>SUM(C7:C9)</f>
        <v>10.199999999999999</v>
      </c>
      <c r="D10" s="1">
        <v>2.2000000000000002</v>
      </c>
      <c r="E10" s="1">
        <v>0.75</v>
      </c>
      <c r="F10" s="1">
        <v>0.75</v>
      </c>
      <c r="K10" s="115">
        <f t="shared" si="4"/>
        <v>420</v>
      </c>
      <c r="L10" s="115">
        <v>0</v>
      </c>
      <c r="M10" s="115">
        <f t="shared" si="5"/>
        <v>420</v>
      </c>
      <c r="N10" s="115">
        <v>0</v>
      </c>
      <c r="O10" s="115">
        <f t="shared" si="6"/>
        <v>420</v>
      </c>
      <c r="P10" s="115">
        <v>0</v>
      </c>
      <c r="Q10" s="115"/>
      <c r="R10" s="115" t="e">
        <f t="shared" si="0"/>
        <v>#DIV/0!</v>
      </c>
      <c r="S10" s="62">
        <f t="shared" si="7"/>
        <v>420</v>
      </c>
      <c r="T10" s="62">
        <v>0</v>
      </c>
      <c r="U10" s="115"/>
      <c r="V10" s="115" t="e">
        <f t="shared" si="1"/>
        <v>#DIV/0!</v>
      </c>
      <c r="W10" s="62">
        <f t="shared" si="9"/>
        <v>420</v>
      </c>
      <c r="X10" s="62">
        <f t="shared" si="10"/>
        <v>0</v>
      </c>
      <c r="Y10" s="115"/>
      <c r="Z10" s="115" t="e">
        <f t="shared" si="2"/>
        <v>#DIV/0!</v>
      </c>
      <c r="AA10" s="62">
        <f t="shared" si="11"/>
        <v>420</v>
      </c>
      <c r="AB10" s="62">
        <f t="shared" si="12"/>
        <v>0</v>
      </c>
      <c r="AD10" s="115" t="e">
        <f t="shared" si="3"/>
        <v>#DIV/0!</v>
      </c>
      <c r="AI10">
        <v>2</v>
      </c>
      <c r="AJ10">
        <v>2</v>
      </c>
    </row>
    <row r="11" spans="1:36">
      <c r="A11" s="1">
        <v>3.7</v>
      </c>
      <c r="B11" s="24"/>
      <c r="C11" s="24"/>
      <c r="D11" s="64">
        <f>SUM(D5:D10)</f>
        <v>14.45</v>
      </c>
      <c r="E11" s="1">
        <v>3.7</v>
      </c>
      <c r="F11" s="1">
        <v>3.7</v>
      </c>
      <c r="K11" s="115">
        <f t="shared" si="4"/>
        <v>480</v>
      </c>
      <c r="L11" s="115">
        <v>0</v>
      </c>
      <c r="M11" s="115">
        <f t="shared" si="5"/>
        <v>480</v>
      </c>
      <c r="N11" s="115">
        <v>0</v>
      </c>
      <c r="O11" s="115">
        <f t="shared" si="6"/>
        <v>480</v>
      </c>
      <c r="P11" s="115">
        <v>0</v>
      </c>
      <c r="Q11" s="115"/>
      <c r="R11" s="115" t="e">
        <f t="shared" si="0"/>
        <v>#DIV/0!</v>
      </c>
      <c r="S11" s="62">
        <f t="shared" si="7"/>
        <v>480</v>
      </c>
      <c r="T11" s="62">
        <v>0</v>
      </c>
      <c r="U11" s="115"/>
      <c r="V11" s="115" t="e">
        <f t="shared" si="1"/>
        <v>#DIV/0!</v>
      </c>
      <c r="W11" s="62">
        <f t="shared" si="9"/>
        <v>480</v>
      </c>
      <c r="X11" s="62">
        <f t="shared" si="10"/>
        <v>0</v>
      </c>
      <c r="Y11" s="115"/>
      <c r="Z11" s="115" t="e">
        <f t="shared" si="2"/>
        <v>#DIV/0!</v>
      </c>
      <c r="AA11" s="62">
        <f t="shared" si="11"/>
        <v>480</v>
      </c>
      <c r="AB11" s="62">
        <f t="shared" si="12"/>
        <v>0</v>
      </c>
      <c r="AD11" s="115" t="e">
        <f t="shared" si="3"/>
        <v>#DIV/0!</v>
      </c>
      <c r="AI11">
        <v>4</v>
      </c>
      <c r="AJ11">
        <v>4</v>
      </c>
    </row>
    <row r="12" spans="1:36">
      <c r="A12" s="1">
        <v>4.3</v>
      </c>
      <c r="B12" s="115"/>
      <c r="C12" s="115"/>
      <c r="D12" s="115"/>
      <c r="E12" s="1">
        <v>4.3</v>
      </c>
      <c r="F12" s="1">
        <v>4.3</v>
      </c>
      <c r="K12" s="115">
        <f t="shared" si="4"/>
        <v>540</v>
      </c>
      <c r="L12" s="115">
        <v>0</v>
      </c>
      <c r="M12" s="115">
        <f t="shared" si="5"/>
        <v>540</v>
      </c>
      <c r="N12" s="115">
        <v>0</v>
      </c>
      <c r="O12" s="115">
        <f t="shared" si="6"/>
        <v>540</v>
      </c>
      <c r="P12" s="115">
        <v>0</v>
      </c>
      <c r="Q12" s="115"/>
      <c r="R12" s="115" t="e">
        <f t="shared" si="0"/>
        <v>#DIV/0!</v>
      </c>
      <c r="S12" s="62">
        <f t="shared" si="7"/>
        <v>540</v>
      </c>
      <c r="T12" s="62">
        <v>0</v>
      </c>
      <c r="U12" s="115"/>
      <c r="V12" s="115" t="e">
        <f t="shared" si="1"/>
        <v>#DIV/0!</v>
      </c>
      <c r="W12" s="62">
        <f t="shared" si="9"/>
        <v>540</v>
      </c>
      <c r="X12" s="62">
        <f t="shared" si="10"/>
        <v>0</v>
      </c>
      <c r="Y12" s="115"/>
      <c r="Z12" s="115" t="e">
        <f t="shared" si="2"/>
        <v>#DIV/0!</v>
      </c>
      <c r="AA12" s="62">
        <f t="shared" si="11"/>
        <v>540</v>
      </c>
      <c r="AB12" s="62">
        <f t="shared" si="12"/>
        <v>0</v>
      </c>
      <c r="AD12" s="115" t="e">
        <f t="shared" si="3"/>
        <v>#DIV/0!</v>
      </c>
      <c r="AI12">
        <v>5</v>
      </c>
      <c r="AJ12">
        <v>5</v>
      </c>
    </row>
    <row r="13" spans="1:36">
      <c r="A13" s="1">
        <v>2.2000000000000002</v>
      </c>
      <c r="B13" s="115"/>
      <c r="C13" s="115"/>
      <c r="D13" s="115"/>
      <c r="E13" s="1">
        <v>2.2000000000000002</v>
      </c>
      <c r="F13" s="1">
        <v>2.2000000000000002</v>
      </c>
      <c r="K13" s="115">
        <f t="shared" si="4"/>
        <v>600</v>
      </c>
      <c r="L13" s="115">
        <v>0</v>
      </c>
      <c r="M13" s="115">
        <f t="shared" si="5"/>
        <v>600</v>
      </c>
      <c r="N13" s="115">
        <v>0</v>
      </c>
      <c r="O13" s="115">
        <f t="shared" si="6"/>
        <v>600</v>
      </c>
      <c r="P13" s="115">
        <v>0</v>
      </c>
      <c r="Q13" s="115"/>
      <c r="R13" s="115" t="e">
        <f t="shared" si="0"/>
        <v>#DIV/0!</v>
      </c>
      <c r="S13" s="62">
        <f t="shared" si="7"/>
        <v>600</v>
      </c>
      <c r="T13" s="62">
        <v>0</v>
      </c>
      <c r="U13" s="115"/>
      <c r="V13" s="115" t="e">
        <f t="shared" si="1"/>
        <v>#DIV/0!</v>
      </c>
      <c r="W13" s="62">
        <f t="shared" si="9"/>
        <v>600</v>
      </c>
      <c r="X13" s="62">
        <f t="shared" si="10"/>
        <v>0</v>
      </c>
      <c r="Y13" s="115"/>
      <c r="Z13" s="115" t="e">
        <f t="shared" si="2"/>
        <v>#DIV/0!</v>
      </c>
      <c r="AA13" s="62">
        <f t="shared" si="11"/>
        <v>600</v>
      </c>
      <c r="AB13" s="62">
        <f t="shared" si="12"/>
        <v>0</v>
      </c>
      <c r="AD13" s="115" t="e">
        <f t="shared" si="3"/>
        <v>#DIV/0!</v>
      </c>
      <c r="AJ13">
        <v>24</v>
      </c>
    </row>
    <row r="14" spans="1:36">
      <c r="A14" s="1">
        <v>0.6</v>
      </c>
      <c r="B14" s="115"/>
      <c r="C14" s="115"/>
      <c r="D14" s="115"/>
      <c r="E14" s="1">
        <v>0.6</v>
      </c>
      <c r="F14" s="1">
        <v>0.6</v>
      </c>
      <c r="K14" s="115">
        <f t="shared" si="4"/>
        <v>660</v>
      </c>
      <c r="L14" s="115">
        <v>0</v>
      </c>
      <c r="M14" s="115">
        <f t="shared" si="5"/>
        <v>660</v>
      </c>
      <c r="N14" s="115">
        <v>0</v>
      </c>
      <c r="O14" s="115">
        <f t="shared" si="6"/>
        <v>660</v>
      </c>
      <c r="P14" s="115">
        <v>0</v>
      </c>
      <c r="Q14" s="115"/>
      <c r="R14" s="115" t="e">
        <f t="shared" si="0"/>
        <v>#DIV/0!</v>
      </c>
      <c r="S14" s="62">
        <f t="shared" si="7"/>
        <v>660</v>
      </c>
      <c r="T14" s="62">
        <v>0</v>
      </c>
      <c r="U14" s="115"/>
      <c r="V14" s="115" t="e">
        <f t="shared" si="1"/>
        <v>#DIV/0!</v>
      </c>
      <c r="W14" s="62">
        <f t="shared" si="9"/>
        <v>660</v>
      </c>
      <c r="X14" s="62">
        <f t="shared" si="10"/>
        <v>0</v>
      </c>
      <c r="Y14" s="115"/>
      <c r="Z14" s="115" t="e">
        <f t="shared" si="2"/>
        <v>#DIV/0!</v>
      </c>
      <c r="AA14" s="62">
        <f t="shared" si="11"/>
        <v>660</v>
      </c>
      <c r="AB14" s="62">
        <f t="shared" si="12"/>
        <v>0</v>
      </c>
      <c r="AD14" s="115" t="e">
        <f t="shared" si="3"/>
        <v>#DIV/0!</v>
      </c>
      <c r="AJ14">
        <v>24</v>
      </c>
    </row>
    <row r="15" spans="1:36">
      <c r="A15" s="1">
        <v>0.4</v>
      </c>
      <c r="B15" s="115"/>
      <c r="C15" s="115"/>
      <c r="D15" s="115"/>
      <c r="E15" s="6">
        <f>SUM(E3:E14)</f>
        <v>26.05</v>
      </c>
      <c r="F15" s="1">
        <v>0.4</v>
      </c>
      <c r="H15" s="13">
        <v>12</v>
      </c>
      <c r="K15" s="115">
        <f t="shared" si="4"/>
        <v>720</v>
      </c>
      <c r="L15" s="115">
        <v>0</v>
      </c>
      <c r="M15" s="115">
        <f t="shared" si="5"/>
        <v>720</v>
      </c>
      <c r="N15" s="115">
        <v>0</v>
      </c>
      <c r="O15" s="115">
        <f t="shared" si="6"/>
        <v>720</v>
      </c>
      <c r="P15" s="115">
        <v>0</v>
      </c>
      <c r="Q15" s="115"/>
      <c r="R15" s="115" t="e">
        <f t="shared" si="0"/>
        <v>#DIV/0!</v>
      </c>
      <c r="S15" s="62">
        <f t="shared" si="7"/>
        <v>720</v>
      </c>
      <c r="T15" s="62">
        <v>0</v>
      </c>
      <c r="U15" s="115"/>
      <c r="V15" s="115" t="e">
        <f t="shared" si="1"/>
        <v>#DIV/0!</v>
      </c>
      <c r="W15" s="62">
        <f t="shared" si="9"/>
        <v>720</v>
      </c>
      <c r="X15" s="62">
        <f t="shared" si="10"/>
        <v>0</v>
      </c>
      <c r="Y15" s="115"/>
      <c r="Z15" s="115" t="e">
        <f t="shared" si="2"/>
        <v>#DIV/0!</v>
      </c>
      <c r="AA15" s="62">
        <f t="shared" si="11"/>
        <v>720</v>
      </c>
      <c r="AB15" s="62">
        <f t="shared" si="12"/>
        <v>0</v>
      </c>
      <c r="AD15" s="115" t="e">
        <f t="shared" si="3"/>
        <v>#DIV/0!</v>
      </c>
      <c r="AJ15">
        <v>24</v>
      </c>
    </row>
    <row r="16" spans="1:36">
      <c r="A16" s="1">
        <v>0.1</v>
      </c>
      <c r="F16" s="1">
        <v>0.1</v>
      </c>
      <c r="H16" s="13">
        <v>12</v>
      </c>
      <c r="K16" s="115">
        <f>60+K15</f>
        <v>780</v>
      </c>
      <c r="L16" s="115">
        <v>0</v>
      </c>
      <c r="M16" s="115">
        <f t="shared" si="5"/>
        <v>780</v>
      </c>
      <c r="N16" s="115">
        <v>0</v>
      </c>
      <c r="O16" s="115">
        <f t="shared" si="6"/>
        <v>780</v>
      </c>
      <c r="P16" s="115">
        <v>0</v>
      </c>
      <c r="Q16" s="115"/>
      <c r="R16" s="115" t="e">
        <f t="shared" si="0"/>
        <v>#DIV/0!</v>
      </c>
      <c r="S16" s="62">
        <f t="shared" si="7"/>
        <v>780</v>
      </c>
      <c r="T16" s="62">
        <v>0</v>
      </c>
      <c r="U16" s="115"/>
      <c r="V16" s="115" t="e">
        <f t="shared" si="1"/>
        <v>#DIV/0!</v>
      </c>
      <c r="W16" s="62">
        <f t="shared" si="9"/>
        <v>780</v>
      </c>
      <c r="X16" s="62">
        <v>0</v>
      </c>
      <c r="Y16" s="115"/>
      <c r="Z16" s="115" t="e">
        <f t="shared" si="2"/>
        <v>#DIV/0!</v>
      </c>
      <c r="AA16" s="62">
        <f t="shared" si="11"/>
        <v>780</v>
      </c>
      <c r="AB16" s="62">
        <f t="shared" si="12"/>
        <v>0</v>
      </c>
      <c r="AD16" s="115" t="e">
        <f t="shared" si="3"/>
        <v>#DIV/0!</v>
      </c>
      <c r="AJ16">
        <v>24</v>
      </c>
    </row>
    <row r="17" spans="1:44">
      <c r="A17" s="7">
        <v>0.1</v>
      </c>
      <c r="F17" s="1">
        <v>0.1</v>
      </c>
      <c r="H17" s="13">
        <v>12</v>
      </c>
      <c r="K17" s="115">
        <f t="shared" si="4"/>
        <v>840</v>
      </c>
      <c r="L17" s="115">
        <v>0</v>
      </c>
      <c r="M17" s="115">
        <f t="shared" si="5"/>
        <v>840</v>
      </c>
      <c r="N17" s="115">
        <v>0</v>
      </c>
      <c r="O17" s="115">
        <f t="shared" si="6"/>
        <v>840</v>
      </c>
      <c r="P17" s="115">
        <v>0</v>
      </c>
      <c r="Q17" s="115"/>
      <c r="R17" s="115" t="e">
        <f t="shared" si="0"/>
        <v>#DIV/0!</v>
      </c>
      <c r="S17" s="62">
        <f t="shared" si="7"/>
        <v>840</v>
      </c>
      <c r="T17" s="62">
        <v>0</v>
      </c>
      <c r="U17" s="115"/>
      <c r="V17" s="115" t="e">
        <f t="shared" si="1"/>
        <v>#DIV/0!</v>
      </c>
      <c r="W17" s="62">
        <f t="shared" si="9"/>
        <v>840</v>
      </c>
      <c r="X17" s="62">
        <v>0</v>
      </c>
      <c r="Y17" s="115"/>
      <c r="Z17" s="115" t="e">
        <f t="shared" si="2"/>
        <v>#DIV/0!</v>
      </c>
      <c r="AA17" s="62">
        <f t="shared" si="11"/>
        <v>840</v>
      </c>
      <c r="AB17" s="62">
        <f t="shared" si="12"/>
        <v>0</v>
      </c>
      <c r="AD17" s="115" t="e">
        <f t="shared" si="3"/>
        <v>#DIV/0!</v>
      </c>
      <c r="AJ17">
        <v>24</v>
      </c>
    </row>
    <row r="18" spans="1:44">
      <c r="A18" s="7"/>
      <c r="F18" s="1">
        <v>1.0000000000000001E-5</v>
      </c>
      <c r="H18" s="13">
        <v>12</v>
      </c>
      <c r="K18" s="115">
        <f t="shared" si="4"/>
        <v>900</v>
      </c>
      <c r="L18" s="115">
        <v>0</v>
      </c>
      <c r="M18" s="115">
        <f t="shared" si="5"/>
        <v>900</v>
      </c>
      <c r="N18" s="115">
        <v>0</v>
      </c>
      <c r="O18" s="115">
        <f t="shared" si="6"/>
        <v>900</v>
      </c>
      <c r="P18" s="115">
        <v>0</v>
      </c>
      <c r="Q18" s="115"/>
      <c r="R18" s="115" t="e">
        <f t="shared" si="0"/>
        <v>#DIV/0!</v>
      </c>
      <c r="S18" s="62">
        <f t="shared" si="7"/>
        <v>900</v>
      </c>
      <c r="T18" s="62">
        <v>0</v>
      </c>
      <c r="U18" s="115"/>
      <c r="V18" s="115" t="e">
        <f t="shared" si="1"/>
        <v>#DIV/0!</v>
      </c>
      <c r="W18" s="62">
        <f t="shared" si="9"/>
        <v>900</v>
      </c>
      <c r="X18" s="62">
        <v>0</v>
      </c>
      <c r="Y18" s="115"/>
      <c r="Z18" s="115" t="e">
        <f t="shared" si="2"/>
        <v>#DIV/0!</v>
      </c>
      <c r="AA18" s="62">
        <f t="shared" si="11"/>
        <v>900</v>
      </c>
      <c r="AB18" s="62">
        <f t="shared" si="12"/>
        <v>0</v>
      </c>
      <c r="AD18" s="115" t="e">
        <f t="shared" si="3"/>
        <v>#DIV/0!</v>
      </c>
      <c r="AJ18">
        <v>24</v>
      </c>
    </row>
    <row r="19" spans="1:44">
      <c r="A19" s="7"/>
      <c r="F19" s="1">
        <v>1.0000000000000001E-5</v>
      </c>
      <c r="H19" s="13">
        <v>12</v>
      </c>
      <c r="K19" s="115">
        <f t="shared" si="4"/>
        <v>960</v>
      </c>
      <c r="L19" s="115">
        <v>0</v>
      </c>
      <c r="M19" s="115">
        <f t="shared" si="5"/>
        <v>960</v>
      </c>
      <c r="N19" s="115">
        <v>0</v>
      </c>
      <c r="O19" s="115">
        <f t="shared" si="6"/>
        <v>960</v>
      </c>
      <c r="P19" s="115">
        <v>0</v>
      </c>
      <c r="Q19" s="115"/>
      <c r="R19" s="115" t="e">
        <f t="shared" si="0"/>
        <v>#DIV/0!</v>
      </c>
      <c r="S19" s="62">
        <f t="shared" si="7"/>
        <v>960</v>
      </c>
      <c r="T19" s="62">
        <v>0</v>
      </c>
      <c r="U19" s="115"/>
      <c r="V19" s="115" t="e">
        <f t="shared" si="1"/>
        <v>#DIV/0!</v>
      </c>
      <c r="W19" s="62">
        <f t="shared" si="9"/>
        <v>960</v>
      </c>
      <c r="X19" s="62">
        <v>0</v>
      </c>
      <c r="Y19" s="115"/>
      <c r="Z19" s="115" t="e">
        <f t="shared" si="2"/>
        <v>#DIV/0!</v>
      </c>
      <c r="AA19" s="62">
        <f t="shared" si="11"/>
        <v>960</v>
      </c>
      <c r="AB19" s="62">
        <f t="shared" si="12"/>
        <v>0</v>
      </c>
      <c r="AD19" s="115" t="e">
        <f t="shared" si="3"/>
        <v>#DIV/0!</v>
      </c>
      <c r="AJ19">
        <v>24</v>
      </c>
    </row>
    <row r="20" spans="1:44">
      <c r="A20" s="7"/>
      <c r="F20" s="1">
        <v>1.0000000000000001E-5</v>
      </c>
      <c r="H20" s="13">
        <v>6</v>
      </c>
      <c r="K20" s="115">
        <f t="shared" si="4"/>
        <v>1020</v>
      </c>
      <c r="L20" s="115">
        <v>0</v>
      </c>
      <c r="M20" s="115">
        <f t="shared" si="5"/>
        <v>1020</v>
      </c>
      <c r="N20" s="115">
        <v>0</v>
      </c>
      <c r="O20" s="115">
        <f t="shared" si="6"/>
        <v>1020</v>
      </c>
      <c r="P20" s="115">
        <v>0</v>
      </c>
      <c r="Q20" s="115"/>
      <c r="R20" s="115" t="e">
        <f t="shared" si="0"/>
        <v>#DIV/0!</v>
      </c>
      <c r="S20" s="62">
        <f t="shared" si="7"/>
        <v>1020</v>
      </c>
      <c r="T20" s="62">
        <v>0</v>
      </c>
      <c r="U20" s="115"/>
      <c r="V20" s="115" t="e">
        <f t="shared" si="1"/>
        <v>#DIV/0!</v>
      </c>
      <c r="W20" s="62">
        <f t="shared" si="9"/>
        <v>1020</v>
      </c>
      <c r="X20" s="62">
        <v>0</v>
      </c>
      <c r="Y20" s="115"/>
      <c r="Z20" s="115" t="e">
        <f t="shared" si="2"/>
        <v>#DIV/0!</v>
      </c>
      <c r="AA20" s="62">
        <f t="shared" si="11"/>
        <v>1020</v>
      </c>
      <c r="AB20" s="62">
        <f t="shared" si="12"/>
        <v>0</v>
      </c>
      <c r="AD20" s="115" t="e">
        <f t="shared" si="3"/>
        <v>#DIV/0!</v>
      </c>
      <c r="AJ20">
        <v>24</v>
      </c>
    </row>
    <row r="21" spans="1:44">
      <c r="A21" s="7"/>
      <c r="F21" s="1">
        <v>1.0000000000000001E-5</v>
      </c>
      <c r="H21" s="13">
        <v>5</v>
      </c>
      <c r="K21" s="115">
        <f t="shared" si="4"/>
        <v>1080</v>
      </c>
      <c r="L21" s="115">
        <v>0</v>
      </c>
      <c r="M21" s="115">
        <f t="shared" si="5"/>
        <v>1080</v>
      </c>
      <c r="N21" s="115">
        <v>0</v>
      </c>
      <c r="O21" s="115">
        <f t="shared" si="6"/>
        <v>1080</v>
      </c>
      <c r="P21" s="115">
        <v>0</v>
      </c>
      <c r="Q21" s="115"/>
      <c r="R21" s="115" t="e">
        <f t="shared" si="0"/>
        <v>#DIV/0!</v>
      </c>
      <c r="S21" s="62">
        <f t="shared" si="7"/>
        <v>1080</v>
      </c>
      <c r="T21" s="62">
        <v>0</v>
      </c>
      <c r="U21" s="115"/>
      <c r="V21" s="115" t="e">
        <f t="shared" si="1"/>
        <v>#DIV/0!</v>
      </c>
      <c r="W21" s="62">
        <f t="shared" si="9"/>
        <v>1080</v>
      </c>
      <c r="X21" s="62">
        <v>0</v>
      </c>
      <c r="Y21" s="115"/>
      <c r="Z21" s="115" t="e">
        <f t="shared" si="2"/>
        <v>#DIV/0!</v>
      </c>
      <c r="AA21" s="62">
        <f t="shared" si="11"/>
        <v>1080</v>
      </c>
      <c r="AB21" s="62">
        <f t="shared" si="12"/>
        <v>0</v>
      </c>
      <c r="AD21" s="115" t="e">
        <f t="shared" si="3"/>
        <v>#DIV/0!</v>
      </c>
      <c r="AJ21">
        <v>24</v>
      </c>
    </row>
    <row r="22" spans="1:44">
      <c r="A22" s="9"/>
      <c r="F22" s="1">
        <v>1.0000000000000001E-5</v>
      </c>
      <c r="H22" s="13">
        <v>2</v>
      </c>
      <c r="K22" s="115">
        <f t="shared" si="4"/>
        <v>1140</v>
      </c>
      <c r="L22" s="115">
        <v>0</v>
      </c>
      <c r="M22" s="115">
        <f t="shared" si="5"/>
        <v>1140</v>
      </c>
      <c r="N22" s="115">
        <v>0</v>
      </c>
      <c r="O22" s="115">
        <f t="shared" si="6"/>
        <v>1140</v>
      </c>
      <c r="P22" s="115">
        <v>0</v>
      </c>
      <c r="Q22" s="115"/>
      <c r="R22" s="115" t="e">
        <f t="shared" si="0"/>
        <v>#DIV/0!</v>
      </c>
      <c r="S22" s="62">
        <f t="shared" si="7"/>
        <v>1140</v>
      </c>
      <c r="T22" s="62">
        <v>0</v>
      </c>
      <c r="U22" s="115"/>
      <c r="V22" s="115" t="e">
        <f t="shared" si="1"/>
        <v>#DIV/0!</v>
      </c>
      <c r="W22" s="62">
        <f t="shared" si="9"/>
        <v>1140</v>
      </c>
      <c r="X22" s="62">
        <v>0</v>
      </c>
      <c r="Y22" s="115"/>
      <c r="Z22" s="115" t="e">
        <f t="shared" si="2"/>
        <v>#DIV/0!</v>
      </c>
      <c r="AA22" s="62">
        <f t="shared" si="11"/>
        <v>1140</v>
      </c>
      <c r="AB22" s="62">
        <f t="shared" si="12"/>
        <v>0</v>
      </c>
      <c r="AD22" s="115" t="e">
        <f t="shared" si="3"/>
        <v>#DIV/0!</v>
      </c>
      <c r="AJ22">
        <v>24</v>
      </c>
    </row>
    <row r="23" spans="1:44">
      <c r="A23" s="9"/>
      <c r="F23" s="1">
        <v>1.0000000000000001E-5</v>
      </c>
      <c r="H23" s="13">
        <v>1</v>
      </c>
      <c r="K23" s="115">
        <f t="shared" si="4"/>
        <v>1200</v>
      </c>
      <c r="L23" s="115">
        <v>0</v>
      </c>
      <c r="M23" s="115">
        <f t="shared" si="5"/>
        <v>1200</v>
      </c>
      <c r="N23" s="115">
        <v>0</v>
      </c>
      <c r="O23" s="115">
        <f t="shared" si="6"/>
        <v>1200</v>
      </c>
      <c r="P23" s="115">
        <v>0</v>
      </c>
      <c r="Q23" s="115"/>
      <c r="R23" s="115" t="e">
        <f t="shared" si="0"/>
        <v>#DIV/0!</v>
      </c>
      <c r="S23" s="62">
        <f t="shared" si="7"/>
        <v>1200</v>
      </c>
      <c r="T23" s="62">
        <v>0</v>
      </c>
      <c r="U23" s="115"/>
      <c r="V23" s="115" t="e">
        <f t="shared" si="1"/>
        <v>#DIV/0!</v>
      </c>
      <c r="W23" s="62">
        <f t="shared" si="9"/>
        <v>1200</v>
      </c>
      <c r="X23" s="62">
        <v>0</v>
      </c>
      <c r="Y23" s="115"/>
      <c r="Z23" s="115" t="e">
        <f t="shared" si="2"/>
        <v>#DIV/0!</v>
      </c>
      <c r="AA23" s="62">
        <f t="shared" si="11"/>
        <v>1200</v>
      </c>
      <c r="AB23" s="62">
        <f t="shared" si="12"/>
        <v>0</v>
      </c>
      <c r="AD23" s="115" t="e">
        <f t="shared" si="3"/>
        <v>#DIV/0!</v>
      </c>
      <c r="AJ23">
        <v>24</v>
      </c>
    </row>
    <row r="24" spans="1:44">
      <c r="A24" s="9"/>
      <c r="F24" s="1">
        <v>1.0000000000000001E-5</v>
      </c>
      <c r="H24" s="13">
        <v>3</v>
      </c>
      <c r="K24" s="115">
        <f t="shared" si="4"/>
        <v>1260</v>
      </c>
      <c r="L24" s="115">
        <v>0</v>
      </c>
      <c r="M24" s="115">
        <f t="shared" si="5"/>
        <v>1260</v>
      </c>
      <c r="N24" s="115">
        <v>0</v>
      </c>
      <c r="O24" s="115">
        <f t="shared" si="6"/>
        <v>1260</v>
      </c>
      <c r="P24" s="115">
        <v>0</v>
      </c>
      <c r="Q24" s="115"/>
      <c r="R24" s="115" t="e">
        <f t="shared" si="0"/>
        <v>#DIV/0!</v>
      </c>
      <c r="S24" s="62">
        <f t="shared" si="7"/>
        <v>1260</v>
      </c>
      <c r="T24" s="62">
        <v>0</v>
      </c>
      <c r="U24" s="115"/>
      <c r="V24" s="115" t="e">
        <f t="shared" si="1"/>
        <v>#DIV/0!</v>
      </c>
      <c r="W24" s="62">
        <f t="shared" si="9"/>
        <v>1260</v>
      </c>
      <c r="X24" s="62">
        <v>0</v>
      </c>
      <c r="Y24" s="115"/>
      <c r="Z24" s="115" t="e">
        <f t="shared" si="2"/>
        <v>#DIV/0!</v>
      </c>
      <c r="AA24" s="62">
        <f t="shared" si="11"/>
        <v>1260</v>
      </c>
      <c r="AB24" s="62">
        <f t="shared" si="12"/>
        <v>0</v>
      </c>
      <c r="AD24" s="115" t="e">
        <f t="shared" si="3"/>
        <v>#DIV/0!</v>
      </c>
      <c r="AJ24">
        <v>24</v>
      </c>
    </row>
    <row r="25" spans="1:44">
      <c r="A25" s="9"/>
      <c r="F25" s="1">
        <v>1.0000000000000001E-5</v>
      </c>
      <c r="H25" s="13">
        <v>4</v>
      </c>
      <c r="K25" s="115">
        <f t="shared" si="4"/>
        <v>1320</v>
      </c>
      <c r="L25" s="115">
        <v>0</v>
      </c>
      <c r="M25" s="115">
        <f t="shared" si="5"/>
        <v>1320</v>
      </c>
      <c r="N25" s="115">
        <v>0</v>
      </c>
      <c r="O25" s="115">
        <f t="shared" si="6"/>
        <v>1320</v>
      </c>
      <c r="P25" s="115">
        <v>0</v>
      </c>
      <c r="Q25" s="115"/>
      <c r="R25" s="115" t="e">
        <f t="shared" si="0"/>
        <v>#DIV/0!</v>
      </c>
      <c r="S25" s="62">
        <f t="shared" si="7"/>
        <v>1320</v>
      </c>
      <c r="T25" s="62">
        <v>0</v>
      </c>
      <c r="U25" s="115"/>
      <c r="V25" s="115" t="e">
        <f t="shared" si="1"/>
        <v>#DIV/0!</v>
      </c>
      <c r="W25" s="62">
        <f t="shared" si="9"/>
        <v>1320</v>
      </c>
      <c r="X25" s="62">
        <v>0</v>
      </c>
      <c r="Y25" s="115"/>
      <c r="Z25" s="115" t="e">
        <f t="shared" si="2"/>
        <v>#DIV/0!</v>
      </c>
      <c r="AA25" s="62">
        <f t="shared" si="11"/>
        <v>1320</v>
      </c>
      <c r="AB25" s="62">
        <f t="shared" si="12"/>
        <v>0</v>
      </c>
      <c r="AD25" s="115" t="e">
        <f t="shared" si="3"/>
        <v>#DIV/0!</v>
      </c>
    </row>
    <row r="26" spans="1:44">
      <c r="A26" s="9"/>
      <c r="F26" s="1">
        <v>1.0000000000000001E-5</v>
      </c>
      <c r="H26" s="13">
        <v>12</v>
      </c>
      <c r="K26" s="115">
        <f t="shared" si="4"/>
        <v>1380</v>
      </c>
      <c r="L26" s="115">
        <v>0</v>
      </c>
      <c r="M26" s="115">
        <f t="shared" si="5"/>
        <v>1380</v>
      </c>
      <c r="N26" s="115">
        <v>0</v>
      </c>
      <c r="O26" s="115">
        <f t="shared" si="6"/>
        <v>1380</v>
      </c>
      <c r="P26" s="115">
        <v>0</v>
      </c>
      <c r="Q26" s="115"/>
      <c r="R26" s="115" t="e">
        <f t="shared" si="0"/>
        <v>#DIV/0!</v>
      </c>
      <c r="S26" s="62">
        <f t="shared" si="7"/>
        <v>1380</v>
      </c>
      <c r="T26" s="62">
        <v>0</v>
      </c>
      <c r="U26" s="115"/>
      <c r="V26" s="115" t="e">
        <f t="shared" si="1"/>
        <v>#DIV/0!</v>
      </c>
      <c r="W26" s="62">
        <f t="shared" si="9"/>
        <v>1380</v>
      </c>
      <c r="X26" s="62">
        <v>0</v>
      </c>
      <c r="Y26" s="115"/>
      <c r="Z26" s="115" t="e">
        <f t="shared" si="2"/>
        <v>#DIV/0!</v>
      </c>
      <c r="AA26" s="62">
        <f t="shared" si="11"/>
        <v>1380</v>
      </c>
      <c r="AB26" s="62">
        <f t="shared" si="12"/>
        <v>0</v>
      </c>
      <c r="AD26" s="115" t="e">
        <f t="shared" si="3"/>
        <v>#DIV/0!</v>
      </c>
    </row>
    <row r="27" spans="1:44">
      <c r="F27" s="6">
        <f>SUM(F3:F26)+0.00001</f>
        <v>26.650099999999998</v>
      </c>
      <c r="K27" s="115">
        <f t="shared" si="4"/>
        <v>1440</v>
      </c>
      <c r="L27" s="115">
        <v>0</v>
      </c>
      <c r="M27" s="115">
        <f t="shared" si="5"/>
        <v>1440</v>
      </c>
      <c r="N27" s="115">
        <v>0</v>
      </c>
      <c r="O27" s="115">
        <f t="shared" si="6"/>
        <v>1440</v>
      </c>
      <c r="P27" s="115">
        <v>0</v>
      </c>
      <c r="Q27" s="115"/>
      <c r="R27" s="115" t="e">
        <f t="shared" si="0"/>
        <v>#DIV/0!</v>
      </c>
      <c r="S27" s="62">
        <f t="shared" si="7"/>
        <v>1440</v>
      </c>
      <c r="T27" s="62">
        <v>0</v>
      </c>
      <c r="U27" s="115"/>
      <c r="V27" s="115" t="e">
        <f t="shared" si="1"/>
        <v>#DIV/0!</v>
      </c>
      <c r="W27" s="62">
        <f t="shared" si="9"/>
        <v>1440</v>
      </c>
      <c r="X27" s="62">
        <v>0</v>
      </c>
      <c r="Y27" s="115"/>
      <c r="Z27" s="115" t="e">
        <f t="shared" si="2"/>
        <v>#DIV/0!</v>
      </c>
      <c r="AA27" s="62">
        <f t="shared" si="11"/>
        <v>1440</v>
      </c>
      <c r="AB27" s="62">
        <f t="shared" si="12"/>
        <v>0</v>
      </c>
      <c r="AD27" s="115" t="e">
        <f t="shared" si="3"/>
        <v>#DIV/0!</v>
      </c>
    </row>
    <row r="29" spans="1:44">
      <c r="K29" s="115"/>
      <c r="L29" s="115"/>
      <c r="M29" s="115" t="e">
        <f>HLOOKUP(MAX($B$32:$H$32),$B$1:$I$2,2,FALSE)</f>
        <v>#DIV/0!</v>
      </c>
      <c r="N29" s="115"/>
      <c r="O29" s="115" t="e">
        <f>HLOOKUP(MAX($B$35:$H$35),$B$1:$I$2,2,FALSE)</f>
        <v>#DIV/0!</v>
      </c>
      <c r="P29" s="115" t="e">
        <f>SUMPRODUCT(N32:N43,M32:M43*(L32:L43&lt;(MAX(B35:H35)+1)))</f>
        <v>#DIV/0!</v>
      </c>
      <c r="Q29" s="115"/>
      <c r="R29" s="115"/>
      <c r="S29" s="115"/>
      <c r="T29" s="115"/>
      <c r="U29" s="115"/>
      <c r="V29" s="115"/>
      <c r="W29" s="115"/>
      <c r="X29" s="115"/>
      <c r="Y29" s="115"/>
      <c r="Z29" s="115"/>
      <c r="AA29" s="115"/>
      <c r="AB29" s="115"/>
    </row>
    <row r="30" spans="1:44">
      <c r="B30" s="6">
        <f>MAX(A3:A26)</f>
        <v>5.7</v>
      </c>
      <c r="C30" s="115">
        <f>_xlfn.AGGREGATE(14,6,A3:A26+A4:A26,1)</f>
        <v>8</v>
      </c>
      <c r="D30" s="115">
        <f>_xlfn.AGGREGATE(14,6,A3:A26+A4:A26+A5:A26,1)</f>
        <v>10.199999999999999</v>
      </c>
      <c r="E30" s="115">
        <f>_xlfn.AGGREGATE(14,6,A3:A26+A4:A26+A5:A26+A6:A26,1)</f>
        <v>10.95</v>
      </c>
      <c r="F30" s="115">
        <f>_xlfn.AGGREGATE(14,6,A3:A26+A4:A26+A5:A26+A6:A26+A7:A26,1)</f>
        <v>12.349999999999998</v>
      </c>
      <c r="G30" s="115">
        <f>_xlfn.AGGREGATE(14,6,A3:A26+A4:A26+A5:A26+A6:A26+A7:A26+A8:A26,1)</f>
        <v>14.45</v>
      </c>
      <c r="H30" s="6">
        <f>E15</f>
        <v>26.05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v>12</v>
      </c>
      <c r="M33" s="13" t="e">
        <f t="shared" ref="M33:M43" si="15">IF(L33&lt;=MAX($B$32:$H$32),0,1)</f>
        <v>#DIV/0!</v>
      </c>
      <c r="N33" s="13" t="e">
        <f t="shared" ref="N33:N43" si="16">IF(M33=1,K33/SUMPRODUCT($K$32:$K$43,$M$32:$M$43)*($H$2-$K$44),K33)</f>
        <v>#DIV/0!</v>
      </c>
      <c r="O33" s="14"/>
      <c r="P33" s="13" t="e">
        <f t="shared" ref="P33:P43" si="17">IF(M33=1,IF(L33&lt;MAX($B$35:$H$35)+0.01,N33/SUMPRODUCT($N$32:$N$43,$M$32:$M$43*($L$32:$L$43&lt;(MAX($B$35:$H$35)+1)))*(HLOOKUP(MAX($B$35:$H$35),$B$1:$I$2,2,FALSE)-$K$44),$O$32*$E4*($H$2/$E$15)),N33)</f>
        <v>#DIV/0!</v>
      </c>
      <c r="Q33" s="13">
        <v>12</v>
      </c>
      <c r="R33" s="14" t="e">
        <f t="shared" ref="R33:R43" si="18">IF(Q33&lt;=MAX($B$35:$H$35),0,1)</f>
        <v>#DIV/0!</v>
      </c>
      <c r="S33" s="13" t="e">
        <f t="shared" ref="S33:S43" si="19">IF(R33=1,P33/SUMPRODUCT($P$32:$P$43,$R$32:$R$43)*($H$2-$P$44),P33)</f>
        <v>#DIV/0!</v>
      </c>
      <c r="T33" s="13"/>
      <c r="U33" s="13" t="e">
        <f t="shared" ref="U33:U43" si="20">IF(R33=1,IF(Q33&lt;MAX($B$38:$H$38)+0.01,S33/SUMPRODUCT($S$32:$S$43,$R$32:$R$43*($Q$32:$Q$43&lt;(MAX($B$38:$H$38)+1)))*(HLOOKUP(MAX($B$38:$H$38),$B$1:$I$2,2,FALSE)-$P$44),$T$32*$E4*($H$2/$E$15)),S33)</f>
        <v>#DIV/0!</v>
      </c>
      <c r="V33" s="13">
        <v>12</v>
      </c>
      <c r="W33" s="14" t="e">
        <f t="shared" ref="W33:W43" si="21">IF(V33&lt;=MAX($B$38:$H$38),0,1)</f>
        <v>#DIV/0!</v>
      </c>
      <c r="X33" s="13" t="e">
        <f t="shared" ref="X33:X43" si="22">IF(W33=1,U33/SUMPRODUCT($U$32:$U$43,$W$32:$W$43)*($H$2-$U$44),U33)</f>
        <v>#DIV/0!</v>
      </c>
      <c r="Y33" s="13"/>
      <c r="Z33" s="13" t="e">
        <f t="shared" ref="Z33:Z43" si="23">IF(W33=1,IF(V33&lt;MAX($B$41:$H$41)+0.01,X33/SUMPRODUCT($X$32:$X$43,$W$32:$W$43*($V$32:$V$43&lt;(MAX($B$41:$H$41)+1)))*(HLOOKUP(MAX($B$41:$H$41),$B$1:$I$2,2,FALSE)-$U$44),$Y$32*$E4*($H$2/$E$15)),X33)</f>
        <v>#DIV/0!</v>
      </c>
      <c r="AA33" s="13">
        <v>12</v>
      </c>
      <c r="AB33" s="14" t="e">
        <f t="shared" ref="AB33:AB43" si="24">IF(AA33&lt;=MAX($B$41:$H$41),0,1)</f>
        <v>#DIV/0!</v>
      </c>
      <c r="AC33" s="13" t="e">
        <f t="shared" ref="AC33:AC43" si="25">IF(AB33=1,Z33/SUMPRODUCT($Z$32:$Z$43,$AB$32:$AB$43)*($H$2-$Z$44),Z33)</f>
        <v>#DIV/0!</v>
      </c>
      <c r="AD33" s="13"/>
      <c r="AE33" s="13" t="e">
        <f t="shared" ref="AE33:AE43" si="26">IF(AB33=1,IF(AA33&lt;MAX($B$44:$H$44)+0.01,AC33/SUMPRODUCT($AC$32:$AC$43,$AB$32:$AB$43*($AA$32:$AA$43&lt;(MAX($B$44:$H$44)+1)))*(HLOOKUP(MAX($B$44:$H$44),$B$1:$I$2,2,FALSE)-$Z$44),$AD$32*$E4*($H$2/$E$15)),AC33)</f>
        <v>#DIV/0!</v>
      </c>
      <c r="AF33" s="13">
        <v>12</v>
      </c>
      <c r="AG33" s="14" t="e">
        <f t="shared" ref="AG33:AG43" si="27">IF(AF33&lt;=MAX($B$44:$H$44),0,1)</f>
        <v>#DIV/0!</v>
      </c>
      <c r="AH33" s="13" t="e">
        <f t="shared" ref="AH33:AH43" si="28">IF(AG33=1,AE33/SUMPRODUCT($AE$32:$AE$43,$AG$32:$AG$43)*($H$2-$AE$44),AE33)</f>
        <v>#DIV/0!</v>
      </c>
      <c r="AI33" s="13"/>
      <c r="AJ33" s="13" t="e">
        <f t="shared" ref="AJ33:AJ43" si="29">IF(AG33=1,IF(AF33&lt;MAX($B$47:$H$47)+0.01,AH33/SUMPRODUCT($AH$32:$AH$43,$AG$32:$AG$43*($AF$32:$AF$43&lt;(MAX($B$47:$H$47)+1)))*(HLOOKUP(MAX($B$47:$H$47),$B$1:$I$2,2,FALSE)-$AE$44),$AI$32*$E4*($H$2/$E$15)),AH33)</f>
        <v>#DIV/0!</v>
      </c>
      <c r="AK33" s="13">
        <v>12</v>
      </c>
      <c r="AL33" s="14" t="e">
        <f t="shared" ref="AL33:AL43" si="30">IF(AK33&lt;=MAX($B$47:$H$47),0,1)</f>
        <v>#DIV/0!</v>
      </c>
      <c r="AM33" s="13" t="e">
        <f t="shared" ref="AM33:AM43" si="31">IF(AL33=1,AJ33/SUMPRODUCT($AJ$32:$AJ$43,$AL$32:$AL$43)*($H$2-$AJ$44),AJ33)</f>
        <v>#DIV/0!</v>
      </c>
      <c r="AN33" s="13"/>
      <c r="AO33" s="13" t="e">
        <f t="shared" ref="AO33:AO43" si="32">IF(AL33=1,IF(AK33&lt;MAX($B$50:$H$50)+0.01,AM33/SUMPRODUCT($AM$32:$AM$43,$AL$32:$AL$43*($AK$32:$AK$43&lt;(MAX($B$50:$H$50)+1)))*(HLOOKUP(MAX($B$50:$H$50),$B$1:$I$2,2,FALSE)-$AJ$44),$AN$32*$E4*($H$2/$E$15)),AM33)</f>
        <v>#DIV/0!</v>
      </c>
      <c r="AP33" s="13">
        <v>12</v>
      </c>
      <c r="AQ33" s="14" t="e">
        <f t="shared" ref="AQ33:AQ43" si="33">IF(AP33&lt;=MAX($B$50:$H$50),0,1)</f>
        <v>#DIV/0!</v>
      </c>
      <c r="AR33" s="13" t="e">
        <f t="shared" ref="AR33:AR43" si="34">IF(AQ33=1,AO33/SUMPRODUCT($AO$32:$AO$43,$AQ$32:$AQ$43)*($H$2-$AO$44),AO33)</f>
        <v>#DIV/0!</v>
      </c>
    </row>
    <row r="34" spans="2:44">
      <c r="B34" s="6" t="e">
        <f>ROUND(B2/B33,4)</f>
        <v>#DIV/0!</v>
      </c>
      <c r="C34" s="6" t="e">
        <f t="shared" ref="C34:H34" si="35">ROUND(C2/C33,4)</f>
        <v>#NUM!</v>
      </c>
      <c r="D34" s="6" t="e">
        <f t="shared" si="35"/>
        <v>#NUM!</v>
      </c>
      <c r="E34" s="6" t="e">
        <f t="shared" si="35"/>
        <v>#NUM!</v>
      </c>
      <c r="F34" s="6" t="e">
        <f t="shared" si="35"/>
        <v>#NUM!</v>
      </c>
      <c r="G34" s="6" t="e">
        <f t="shared" si="35"/>
        <v>#NUM!</v>
      </c>
      <c r="H34" s="6" t="e">
        <f t="shared" si="35"/>
        <v>#DIV/0!</v>
      </c>
      <c r="J34" s="22"/>
      <c r="K34" s="13" t="e">
        <f t="shared" si="14"/>
        <v>#DIV/0!</v>
      </c>
      <c r="L34" s="13">
        <v>12</v>
      </c>
      <c r="M34" s="13" t="e">
        <f t="shared" si="15"/>
        <v>#DIV/0!</v>
      </c>
      <c r="N34" s="13" t="e">
        <f t="shared" si="16"/>
        <v>#DIV/0!</v>
      </c>
      <c r="O34" s="14"/>
      <c r="P34" s="13" t="e">
        <f t="shared" si="17"/>
        <v>#DIV/0!</v>
      </c>
      <c r="Q34" s="13">
        <v>12</v>
      </c>
      <c r="R34" s="14" t="e">
        <f t="shared" si="18"/>
        <v>#DIV/0!</v>
      </c>
      <c r="S34" s="13" t="e">
        <f t="shared" si="19"/>
        <v>#DIV/0!</v>
      </c>
      <c r="T34" s="13"/>
      <c r="U34" s="13" t="e">
        <f t="shared" si="20"/>
        <v>#DIV/0!</v>
      </c>
      <c r="V34" s="13">
        <v>12</v>
      </c>
      <c r="W34" s="14" t="e">
        <f t="shared" si="21"/>
        <v>#DIV/0!</v>
      </c>
      <c r="X34" s="13" t="e">
        <f t="shared" si="22"/>
        <v>#DIV/0!</v>
      </c>
      <c r="Y34" s="13"/>
      <c r="Z34" s="13" t="e">
        <f t="shared" si="23"/>
        <v>#DIV/0!</v>
      </c>
      <c r="AA34" s="13">
        <v>12</v>
      </c>
      <c r="AB34" s="14" t="e">
        <f t="shared" si="24"/>
        <v>#DIV/0!</v>
      </c>
      <c r="AC34" s="13" t="e">
        <f t="shared" si="25"/>
        <v>#DIV/0!</v>
      </c>
      <c r="AD34" s="13"/>
      <c r="AE34" s="13" t="e">
        <f t="shared" si="26"/>
        <v>#DIV/0!</v>
      </c>
      <c r="AF34" s="13">
        <v>12</v>
      </c>
      <c r="AG34" s="14" t="e">
        <f t="shared" si="27"/>
        <v>#DIV/0!</v>
      </c>
      <c r="AH34" s="13" t="e">
        <f t="shared" si="28"/>
        <v>#DIV/0!</v>
      </c>
      <c r="AI34" s="13"/>
      <c r="AJ34" s="13" t="e">
        <f t="shared" si="29"/>
        <v>#DIV/0!</v>
      </c>
      <c r="AK34" s="13">
        <v>12</v>
      </c>
      <c r="AL34" s="14" t="e">
        <f t="shared" si="30"/>
        <v>#DIV/0!</v>
      </c>
      <c r="AM34" s="13" t="e">
        <f t="shared" si="31"/>
        <v>#DIV/0!</v>
      </c>
      <c r="AN34" s="13"/>
      <c r="AO34" s="13" t="e">
        <f t="shared" si="32"/>
        <v>#DIV/0!</v>
      </c>
      <c r="AP34" s="13">
        <v>12</v>
      </c>
      <c r="AQ34" s="14" t="e">
        <f t="shared" si="33"/>
        <v>#DIV/0!</v>
      </c>
      <c r="AR34" s="13" t="e">
        <f t="shared" si="34"/>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v>12</v>
      </c>
      <c r="M35" s="13" t="e">
        <f t="shared" si="15"/>
        <v>#DIV/0!</v>
      </c>
      <c r="N35" s="13" t="e">
        <f t="shared" si="16"/>
        <v>#DIV/0!</v>
      </c>
      <c r="O35" s="14"/>
      <c r="P35" s="13" t="e">
        <f t="shared" si="17"/>
        <v>#DIV/0!</v>
      </c>
      <c r="Q35" s="13">
        <v>12</v>
      </c>
      <c r="R35" s="14" t="e">
        <f t="shared" si="18"/>
        <v>#DIV/0!</v>
      </c>
      <c r="S35" s="13" t="e">
        <f t="shared" si="19"/>
        <v>#DIV/0!</v>
      </c>
      <c r="T35" s="13"/>
      <c r="U35" s="13" t="e">
        <f t="shared" si="20"/>
        <v>#DIV/0!</v>
      </c>
      <c r="V35" s="13">
        <v>12</v>
      </c>
      <c r="W35" s="14" t="e">
        <f t="shared" si="21"/>
        <v>#DIV/0!</v>
      </c>
      <c r="X35" s="13" t="e">
        <f t="shared" si="22"/>
        <v>#DIV/0!</v>
      </c>
      <c r="Y35" s="13"/>
      <c r="Z35" s="13" t="e">
        <f t="shared" si="23"/>
        <v>#DIV/0!</v>
      </c>
      <c r="AA35" s="13">
        <v>12</v>
      </c>
      <c r="AB35" s="14" t="e">
        <f t="shared" si="24"/>
        <v>#DIV/0!</v>
      </c>
      <c r="AC35" s="13" t="e">
        <f t="shared" si="25"/>
        <v>#DIV/0!</v>
      </c>
      <c r="AD35" s="13"/>
      <c r="AE35" s="13" t="e">
        <f t="shared" si="26"/>
        <v>#DIV/0!</v>
      </c>
      <c r="AF35" s="13">
        <v>12</v>
      </c>
      <c r="AG35" s="14" t="e">
        <f t="shared" si="27"/>
        <v>#DIV/0!</v>
      </c>
      <c r="AH35" s="13" t="e">
        <f t="shared" si="28"/>
        <v>#DIV/0!</v>
      </c>
      <c r="AI35" s="13"/>
      <c r="AJ35" s="13" t="e">
        <f t="shared" si="29"/>
        <v>#DIV/0!</v>
      </c>
      <c r="AK35" s="13">
        <v>12</v>
      </c>
      <c r="AL35" s="14" t="e">
        <f t="shared" si="30"/>
        <v>#DIV/0!</v>
      </c>
      <c r="AM35" s="13" t="e">
        <f t="shared" si="31"/>
        <v>#DIV/0!</v>
      </c>
      <c r="AN35" s="13"/>
      <c r="AO35" s="13" t="e">
        <f t="shared" si="32"/>
        <v>#DIV/0!</v>
      </c>
      <c r="AP35" s="13">
        <v>12</v>
      </c>
      <c r="AQ35" s="14" t="e">
        <f t="shared" si="33"/>
        <v>#DIV/0!</v>
      </c>
      <c r="AR35" s="13" t="e">
        <f t="shared" si="34"/>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v>12</v>
      </c>
      <c r="M36" s="13" t="e">
        <f t="shared" si="15"/>
        <v>#DIV/0!</v>
      </c>
      <c r="N36" s="13" t="e">
        <f t="shared" si="16"/>
        <v>#DIV/0!</v>
      </c>
      <c r="O36" s="14"/>
      <c r="P36" s="13" t="e">
        <f t="shared" si="17"/>
        <v>#DIV/0!</v>
      </c>
      <c r="Q36" s="13">
        <v>12</v>
      </c>
      <c r="R36" s="14" t="e">
        <f t="shared" si="18"/>
        <v>#DIV/0!</v>
      </c>
      <c r="S36" s="13" t="e">
        <f t="shared" si="19"/>
        <v>#DIV/0!</v>
      </c>
      <c r="T36" s="13"/>
      <c r="U36" s="13" t="e">
        <f t="shared" si="20"/>
        <v>#DIV/0!</v>
      </c>
      <c r="V36" s="13">
        <v>12</v>
      </c>
      <c r="W36" s="14" t="e">
        <f t="shared" si="21"/>
        <v>#DIV/0!</v>
      </c>
      <c r="X36" s="13" t="e">
        <f t="shared" si="22"/>
        <v>#DIV/0!</v>
      </c>
      <c r="Y36" s="13"/>
      <c r="Z36" s="13" t="e">
        <f t="shared" si="23"/>
        <v>#DIV/0!</v>
      </c>
      <c r="AA36" s="13">
        <v>12</v>
      </c>
      <c r="AB36" s="14" t="e">
        <f t="shared" si="24"/>
        <v>#DIV/0!</v>
      </c>
      <c r="AC36" s="13" t="e">
        <f t="shared" si="25"/>
        <v>#DIV/0!</v>
      </c>
      <c r="AD36" s="13"/>
      <c r="AE36" s="13" t="e">
        <f t="shared" si="26"/>
        <v>#DIV/0!</v>
      </c>
      <c r="AF36" s="13">
        <v>12</v>
      </c>
      <c r="AG36" s="14" t="e">
        <f t="shared" si="27"/>
        <v>#DIV/0!</v>
      </c>
      <c r="AH36" s="13" t="e">
        <f t="shared" si="28"/>
        <v>#DIV/0!</v>
      </c>
      <c r="AI36" s="13"/>
      <c r="AJ36" s="13" t="e">
        <f t="shared" si="29"/>
        <v>#DIV/0!</v>
      </c>
      <c r="AK36" s="13">
        <v>12</v>
      </c>
      <c r="AL36" s="14" t="e">
        <f t="shared" si="30"/>
        <v>#DIV/0!</v>
      </c>
      <c r="AM36" s="13" t="e">
        <f t="shared" si="31"/>
        <v>#DIV/0!</v>
      </c>
      <c r="AN36" s="13"/>
      <c r="AO36" s="13" t="e">
        <f t="shared" si="32"/>
        <v>#DIV/0!</v>
      </c>
      <c r="AP36" s="13">
        <v>12</v>
      </c>
      <c r="AQ36" s="14" t="e">
        <f t="shared" si="33"/>
        <v>#DIV/0!</v>
      </c>
      <c r="AR36" s="13" t="e">
        <f t="shared" si="34"/>
        <v>#DIV/0!</v>
      </c>
    </row>
    <row r="37" spans="2:44">
      <c r="B37" s="6" t="e">
        <f>ROUND(B2/B36,4)</f>
        <v>#DIV/0!</v>
      </c>
      <c r="C37" s="6" t="e">
        <f t="shared" ref="C37:H37" si="36">ROUND(C2/C36,4)</f>
        <v>#NUM!</v>
      </c>
      <c r="D37" s="6" t="e">
        <f t="shared" si="36"/>
        <v>#NUM!</v>
      </c>
      <c r="E37" s="6" t="e">
        <f t="shared" si="36"/>
        <v>#NUM!</v>
      </c>
      <c r="F37" s="6" t="e">
        <f t="shared" si="36"/>
        <v>#NUM!</v>
      </c>
      <c r="G37" s="6" t="e">
        <f t="shared" si="36"/>
        <v>#NUM!</v>
      </c>
      <c r="H37" s="6" t="e">
        <f t="shared" si="36"/>
        <v>#DIV/0!</v>
      </c>
      <c r="J37" s="22"/>
      <c r="K37" s="13" t="e">
        <f t="shared" si="14"/>
        <v>#DIV/0!</v>
      </c>
      <c r="L37" s="13">
        <v>6</v>
      </c>
      <c r="M37" s="13" t="e">
        <f t="shared" si="15"/>
        <v>#DIV/0!</v>
      </c>
      <c r="N37" s="13" t="e">
        <f t="shared" si="16"/>
        <v>#DIV/0!</v>
      </c>
      <c r="O37" s="14"/>
      <c r="P37" s="13" t="e">
        <f t="shared" si="17"/>
        <v>#DIV/0!</v>
      </c>
      <c r="Q37" s="13">
        <v>6</v>
      </c>
      <c r="R37" s="14" t="e">
        <f t="shared" si="18"/>
        <v>#DIV/0!</v>
      </c>
      <c r="S37" s="13" t="e">
        <f t="shared" si="19"/>
        <v>#DIV/0!</v>
      </c>
      <c r="T37" s="13"/>
      <c r="U37" s="13" t="e">
        <f t="shared" si="20"/>
        <v>#DIV/0!</v>
      </c>
      <c r="V37" s="13">
        <v>6</v>
      </c>
      <c r="W37" s="14" t="e">
        <f t="shared" si="21"/>
        <v>#DIV/0!</v>
      </c>
      <c r="X37" s="13" t="e">
        <f t="shared" si="22"/>
        <v>#DIV/0!</v>
      </c>
      <c r="Y37" s="13"/>
      <c r="Z37" s="13" t="e">
        <f t="shared" si="23"/>
        <v>#DIV/0!</v>
      </c>
      <c r="AA37" s="13">
        <v>6</v>
      </c>
      <c r="AB37" s="14" t="e">
        <f t="shared" si="24"/>
        <v>#DIV/0!</v>
      </c>
      <c r="AC37" s="13" t="e">
        <f t="shared" si="25"/>
        <v>#DIV/0!</v>
      </c>
      <c r="AD37" s="13"/>
      <c r="AE37" s="13" t="e">
        <f t="shared" si="26"/>
        <v>#DIV/0!</v>
      </c>
      <c r="AF37" s="13">
        <v>6</v>
      </c>
      <c r="AG37" s="14" t="e">
        <f t="shared" si="27"/>
        <v>#DIV/0!</v>
      </c>
      <c r="AH37" s="13" t="e">
        <f t="shared" si="28"/>
        <v>#DIV/0!</v>
      </c>
      <c r="AI37" s="13"/>
      <c r="AJ37" s="13" t="e">
        <f t="shared" si="29"/>
        <v>#DIV/0!</v>
      </c>
      <c r="AK37" s="13">
        <v>6</v>
      </c>
      <c r="AL37" s="14" t="e">
        <f t="shared" si="30"/>
        <v>#DIV/0!</v>
      </c>
      <c r="AM37" s="13" t="e">
        <f t="shared" si="31"/>
        <v>#DIV/0!</v>
      </c>
      <c r="AN37" s="13"/>
      <c r="AO37" s="13" t="e">
        <f t="shared" si="32"/>
        <v>#DIV/0!</v>
      </c>
      <c r="AP37" s="13">
        <v>6</v>
      </c>
      <c r="AQ37" s="14" t="e">
        <f t="shared" si="33"/>
        <v>#DIV/0!</v>
      </c>
      <c r="AR37" s="13" t="e">
        <f t="shared" si="34"/>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v>5</v>
      </c>
      <c r="M38" s="13" t="e">
        <f t="shared" si="15"/>
        <v>#DIV/0!</v>
      </c>
      <c r="N38" s="13" t="e">
        <f t="shared" si="16"/>
        <v>#DIV/0!</v>
      </c>
      <c r="O38" s="14"/>
      <c r="P38" s="13" t="e">
        <f t="shared" si="17"/>
        <v>#DIV/0!</v>
      </c>
      <c r="Q38" s="13">
        <v>5</v>
      </c>
      <c r="R38" s="14" t="e">
        <f t="shared" si="18"/>
        <v>#DIV/0!</v>
      </c>
      <c r="S38" s="13" t="e">
        <f t="shared" si="19"/>
        <v>#DIV/0!</v>
      </c>
      <c r="T38" s="13"/>
      <c r="U38" s="13" t="e">
        <f t="shared" si="20"/>
        <v>#DIV/0!</v>
      </c>
      <c r="V38" s="13">
        <v>5</v>
      </c>
      <c r="W38" s="14" t="e">
        <f t="shared" si="21"/>
        <v>#DIV/0!</v>
      </c>
      <c r="X38" s="13" t="e">
        <f t="shared" si="22"/>
        <v>#DIV/0!</v>
      </c>
      <c r="Y38" s="13"/>
      <c r="Z38" s="13" t="e">
        <f t="shared" si="23"/>
        <v>#DIV/0!</v>
      </c>
      <c r="AA38" s="13">
        <v>5</v>
      </c>
      <c r="AB38" s="14" t="e">
        <f t="shared" si="24"/>
        <v>#DIV/0!</v>
      </c>
      <c r="AC38" s="13" t="e">
        <f t="shared" si="25"/>
        <v>#DIV/0!</v>
      </c>
      <c r="AD38" s="13"/>
      <c r="AE38" s="13" t="e">
        <f t="shared" si="26"/>
        <v>#DIV/0!</v>
      </c>
      <c r="AF38" s="13">
        <v>5</v>
      </c>
      <c r="AG38" s="14" t="e">
        <f t="shared" si="27"/>
        <v>#DIV/0!</v>
      </c>
      <c r="AH38" s="13" t="e">
        <f t="shared" si="28"/>
        <v>#DIV/0!</v>
      </c>
      <c r="AI38" s="13"/>
      <c r="AJ38" s="13" t="e">
        <f t="shared" si="29"/>
        <v>#DIV/0!</v>
      </c>
      <c r="AK38" s="13">
        <v>5</v>
      </c>
      <c r="AL38" s="14" t="e">
        <f t="shared" si="30"/>
        <v>#DIV/0!</v>
      </c>
      <c r="AM38" s="13" t="e">
        <f t="shared" si="31"/>
        <v>#DIV/0!</v>
      </c>
      <c r="AN38" s="13"/>
      <c r="AO38" s="13" t="e">
        <f t="shared" si="32"/>
        <v>#DIV/0!</v>
      </c>
      <c r="AP38" s="13">
        <v>5</v>
      </c>
      <c r="AQ38" s="14" t="e">
        <f t="shared" si="33"/>
        <v>#DIV/0!</v>
      </c>
      <c r="AR38" s="13" t="e">
        <f t="shared" si="34"/>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v>2</v>
      </c>
      <c r="M39" s="13" t="e">
        <f t="shared" si="15"/>
        <v>#DIV/0!</v>
      </c>
      <c r="N39" s="13" t="e">
        <f t="shared" si="16"/>
        <v>#DIV/0!</v>
      </c>
      <c r="O39" s="14"/>
      <c r="P39" s="13" t="e">
        <f t="shared" si="17"/>
        <v>#DIV/0!</v>
      </c>
      <c r="Q39" s="13">
        <v>2</v>
      </c>
      <c r="R39" s="14" t="e">
        <f t="shared" si="18"/>
        <v>#DIV/0!</v>
      </c>
      <c r="S39" s="13" t="e">
        <f t="shared" si="19"/>
        <v>#DIV/0!</v>
      </c>
      <c r="T39" s="13"/>
      <c r="U39" s="13" t="e">
        <f t="shared" si="20"/>
        <v>#DIV/0!</v>
      </c>
      <c r="V39" s="13">
        <v>2</v>
      </c>
      <c r="W39" s="14" t="e">
        <f t="shared" si="21"/>
        <v>#DIV/0!</v>
      </c>
      <c r="X39" s="13" t="e">
        <f t="shared" si="22"/>
        <v>#DIV/0!</v>
      </c>
      <c r="Y39" s="13"/>
      <c r="Z39" s="13" t="e">
        <f t="shared" si="23"/>
        <v>#DIV/0!</v>
      </c>
      <c r="AA39" s="13">
        <v>2</v>
      </c>
      <c r="AB39" s="14" t="e">
        <f t="shared" si="24"/>
        <v>#DIV/0!</v>
      </c>
      <c r="AC39" s="13" t="e">
        <f t="shared" si="25"/>
        <v>#DIV/0!</v>
      </c>
      <c r="AD39" s="13"/>
      <c r="AE39" s="13" t="e">
        <f t="shared" si="26"/>
        <v>#DIV/0!</v>
      </c>
      <c r="AF39" s="13">
        <v>2</v>
      </c>
      <c r="AG39" s="14" t="e">
        <f t="shared" si="27"/>
        <v>#DIV/0!</v>
      </c>
      <c r="AH39" s="13" t="e">
        <f t="shared" si="28"/>
        <v>#DIV/0!</v>
      </c>
      <c r="AI39" s="13"/>
      <c r="AJ39" s="13" t="e">
        <f t="shared" si="29"/>
        <v>#DIV/0!</v>
      </c>
      <c r="AK39" s="13">
        <v>2</v>
      </c>
      <c r="AL39" s="14" t="e">
        <f t="shared" si="30"/>
        <v>#DIV/0!</v>
      </c>
      <c r="AM39" s="13" t="e">
        <f t="shared" si="31"/>
        <v>#DIV/0!</v>
      </c>
      <c r="AN39" s="13"/>
      <c r="AO39" s="13" t="e">
        <f t="shared" si="32"/>
        <v>#DIV/0!</v>
      </c>
      <c r="AP39" s="13">
        <v>2</v>
      </c>
      <c r="AQ39" s="14" t="e">
        <f t="shared" si="33"/>
        <v>#DIV/0!</v>
      </c>
      <c r="AR39" s="13" t="e">
        <f t="shared" si="34"/>
        <v>#DIV/0!</v>
      </c>
    </row>
    <row r="40" spans="2:44">
      <c r="B40" s="6" t="e">
        <f>ROUND(B2/B39,4)</f>
        <v>#DIV/0!</v>
      </c>
      <c r="C40" s="6" t="e">
        <f t="shared" ref="C40:H40" si="37">ROUND(C2/C39,4)</f>
        <v>#NUM!</v>
      </c>
      <c r="D40" s="6" t="e">
        <f t="shared" si="37"/>
        <v>#NUM!</v>
      </c>
      <c r="E40" s="6" t="e">
        <f t="shared" si="37"/>
        <v>#NUM!</v>
      </c>
      <c r="F40" s="6" t="e">
        <f t="shared" si="37"/>
        <v>#NUM!</v>
      </c>
      <c r="G40" s="6" t="e">
        <f t="shared" si="37"/>
        <v>#NUM!</v>
      </c>
      <c r="H40" s="6" t="e">
        <f t="shared" si="37"/>
        <v>#DIV/0!</v>
      </c>
      <c r="J40" s="22"/>
      <c r="K40" s="13" t="e">
        <f t="shared" si="14"/>
        <v>#DIV/0!</v>
      </c>
      <c r="L40" s="13">
        <v>1</v>
      </c>
      <c r="M40" s="13" t="e">
        <f t="shared" si="15"/>
        <v>#DIV/0!</v>
      </c>
      <c r="N40" s="13" t="e">
        <f t="shared" si="16"/>
        <v>#DIV/0!</v>
      </c>
      <c r="O40" s="14"/>
      <c r="P40" s="13" t="e">
        <f t="shared" si="17"/>
        <v>#DIV/0!</v>
      </c>
      <c r="Q40" s="13">
        <v>1</v>
      </c>
      <c r="R40" s="14" t="e">
        <f t="shared" si="18"/>
        <v>#DIV/0!</v>
      </c>
      <c r="S40" s="13" t="e">
        <f t="shared" si="19"/>
        <v>#DIV/0!</v>
      </c>
      <c r="T40" s="13"/>
      <c r="U40" s="13" t="e">
        <f t="shared" si="20"/>
        <v>#DIV/0!</v>
      </c>
      <c r="V40" s="13">
        <v>1</v>
      </c>
      <c r="W40" s="14" t="e">
        <f t="shared" si="21"/>
        <v>#DIV/0!</v>
      </c>
      <c r="X40" s="13" t="e">
        <f t="shared" si="22"/>
        <v>#DIV/0!</v>
      </c>
      <c r="Y40" s="13"/>
      <c r="Z40" s="13" t="e">
        <f t="shared" si="23"/>
        <v>#DIV/0!</v>
      </c>
      <c r="AA40" s="13">
        <v>1</v>
      </c>
      <c r="AB40" s="14" t="e">
        <f t="shared" si="24"/>
        <v>#DIV/0!</v>
      </c>
      <c r="AC40" s="13" t="e">
        <f t="shared" si="25"/>
        <v>#DIV/0!</v>
      </c>
      <c r="AD40" s="13"/>
      <c r="AE40" s="13" t="e">
        <f t="shared" si="26"/>
        <v>#DIV/0!</v>
      </c>
      <c r="AF40" s="13">
        <v>1</v>
      </c>
      <c r="AG40" s="14" t="e">
        <f t="shared" si="27"/>
        <v>#DIV/0!</v>
      </c>
      <c r="AH40" s="13" t="e">
        <f t="shared" si="28"/>
        <v>#DIV/0!</v>
      </c>
      <c r="AI40" s="13"/>
      <c r="AJ40" s="13" t="e">
        <f t="shared" si="29"/>
        <v>#DIV/0!</v>
      </c>
      <c r="AK40" s="13">
        <v>1</v>
      </c>
      <c r="AL40" s="14" t="e">
        <f t="shared" si="30"/>
        <v>#DIV/0!</v>
      </c>
      <c r="AM40" s="13" t="e">
        <f t="shared" si="31"/>
        <v>#DIV/0!</v>
      </c>
      <c r="AN40" s="13"/>
      <c r="AO40" s="13" t="e">
        <f t="shared" si="32"/>
        <v>#DIV/0!</v>
      </c>
      <c r="AP40" s="13">
        <v>1</v>
      </c>
      <c r="AQ40" s="14" t="e">
        <f t="shared" si="33"/>
        <v>#DIV/0!</v>
      </c>
      <c r="AR40" s="13" t="e">
        <f t="shared" si="34"/>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v>3</v>
      </c>
      <c r="M41" s="13" t="e">
        <f t="shared" si="15"/>
        <v>#DIV/0!</v>
      </c>
      <c r="N41" s="13" t="e">
        <f t="shared" si="16"/>
        <v>#DIV/0!</v>
      </c>
      <c r="O41" s="14"/>
      <c r="P41" s="13" t="e">
        <f t="shared" si="17"/>
        <v>#DIV/0!</v>
      </c>
      <c r="Q41" s="13">
        <v>3</v>
      </c>
      <c r="R41" s="14" t="e">
        <f t="shared" si="18"/>
        <v>#DIV/0!</v>
      </c>
      <c r="S41" s="13" t="e">
        <f t="shared" si="19"/>
        <v>#DIV/0!</v>
      </c>
      <c r="T41" s="13"/>
      <c r="U41" s="13" t="e">
        <f t="shared" si="20"/>
        <v>#DIV/0!</v>
      </c>
      <c r="V41" s="13">
        <v>3</v>
      </c>
      <c r="W41" s="14" t="e">
        <f t="shared" si="21"/>
        <v>#DIV/0!</v>
      </c>
      <c r="X41" s="13" t="e">
        <f t="shared" si="22"/>
        <v>#DIV/0!</v>
      </c>
      <c r="Y41" s="13"/>
      <c r="Z41" s="13" t="e">
        <f t="shared" si="23"/>
        <v>#DIV/0!</v>
      </c>
      <c r="AA41" s="13">
        <v>3</v>
      </c>
      <c r="AB41" s="14" t="e">
        <f t="shared" si="24"/>
        <v>#DIV/0!</v>
      </c>
      <c r="AC41" s="13" t="e">
        <f t="shared" si="25"/>
        <v>#DIV/0!</v>
      </c>
      <c r="AD41" s="13"/>
      <c r="AE41" s="13" t="e">
        <f t="shared" si="26"/>
        <v>#DIV/0!</v>
      </c>
      <c r="AF41" s="13">
        <v>3</v>
      </c>
      <c r="AG41" s="14" t="e">
        <f t="shared" si="27"/>
        <v>#DIV/0!</v>
      </c>
      <c r="AH41" s="13" t="e">
        <f t="shared" si="28"/>
        <v>#DIV/0!</v>
      </c>
      <c r="AI41" s="13"/>
      <c r="AJ41" s="13" t="e">
        <f t="shared" si="29"/>
        <v>#DIV/0!</v>
      </c>
      <c r="AK41" s="13">
        <v>3</v>
      </c>
      <c r="AL41" s="14" t="e">
        <f t="shared" si="30"/>
        <v>#DIV/0!</v>
      </c>
      <c r="AM41" s="13" t="e">
        <f t="shared" si="31"/>
        <v>#DIV/0!</v>
      </c>
      <c r="AN41" s="13"/>
      <c r="AO41" s="13" t="e">
        <f t="shared" si="32"/>
        <v>#DIV/0!</v>
      </c>
      <c r="AP41" s="13">
        <v>3</v>
      </c>
      <c r="AQ41" s="14" t="e">
        <f t="shared" si="33"/>
        <v>#DIV/0!</v>
      </c>
      <c r="AR41" s="13" t="e">
        <f t="shared" si="34"/>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v>4</v>
      </c>
      <c r="M42" s="13" t="e">
        <f t="shared" si="15"/>
        <v>#DIV/0!</v>
      </c>
      <c r="N42" s="13" t="e">
        <f t="shared" si="16"/>
        <v>#DIV/0!</v>
      </c>
      <c r="O42" s="14"/>
      <c r="P42" s="13" t="e">
        <f t="shared" si="17"/>
        <v>#DIV/0!</v>
      </c>
      <c r="Q42" s="13">
        <v>4</v>
      </c>
      <c r="R42" s="14" t="e">
        <f t="shared" si="18"/>
        <v>#DIV/0!</v>
      </c>
      <c r="S42" s="13" t="e">
        <f t="shared" si="19"/>
        <v>#DIV/0!</v>
      </c>
      <c r="T42" s="13"/>
      <c r="U42" s="13" t="e">
        <f t="shared" si="20"/>
        <v>#DIV/0!</v>
      </c>
      <c r="V42" s="13">
        <v>4</v>
      </c>
      <c r="W42" s="14" t="e">
        <f t="shared" si="21"/>
        <v>#DIV/0!</v>
      </c>
      <c r="X42" s="13" t="e">
        <f t="shared" si="22"/>
        <v>#DIV/0!</v>
      </c>
      <c r="Y42" s="13"/>
      <c r="Z42" s="13" t="e">
        <f t="shared" si="23"/>
        <v>#DIV/0!</v>
      </c>
      <c r="AA42" s="13">
        <v>4</v>
      </c>
      <c r="AB42" s="14" t="e">
        <f t="shared" si="24"/>
        <v>#DIV/0!</v>
      </c>
      <c r="AC42" s="13" t="e">
        <f t="shared" si="25"/>
        <v>#DIV/0!</v>
      </c>
      <c r="AD42" s="13"/>
      <c r="AE42" s="13" t="e">
        <f t="shared" si="26"/>
        <v>#DIV/0!</v>
      </c>
      <c r="AF42" s="13">
        <v>4</v>
      </c>
      <c r="AG42" s="14" t="e">
        <f t="shared" si="27"/>
        <v>#DIV/0!</v>
      </c>
      <c r="AH42" s="13" t="e">
        <f t="shared" si="28"/>
        <v>#DIV/0!</v>
      </c>
      <c r="AI42" s="13"/>
      <c r="AJ42" s="13" t="e">
        <f t="shared" si="29"/>
        <v>#DIV/0!</v>
      </c>
      <c r="AK42" s="13">
        <v>4</v>
      </c>
      <c r="AL42" s="14" t="e">
        <f t="shared" si="30"/>
        <v>#DIV/0!</v>
      </c>
      <c r="AM42" s="13" t="e">
        <f t="shared" si="31"/>
        <v>#DIV/0!</v>
      </c>
      <c r="AN42" s="13"/>
      <c r="AO42" s="13" t="e">
        <f t="shared" si="32"/>
        <v>#DIV/0!</v>
      </c>
      <c r="AP42" s="13">
        <v>4</v>
      </c>
      <c r="AQ42" s="14" t="e">
        <f t="shared" si="33"/>
        <v>#DIV/0!</v>
      </c>
      <c r="AR42" s="13" t="e">
        <f t="shared" si="34"/>
        <v>#DIV/0!</v>
      </c>
    </row>
    <row r="43" spans="2:44">
      <c r="B43" s="6" t="e">
        <f>ROUND(B2/B42,4)</f>
        <v>#DIV/0!</v>
      </c>
      <c r="C43" s="6" t="e">
        <f t="shared" ref="C43:H43" si="38">ROUND(C2/C42,4)</f>
        <v>#NUM!</v>
      </c>
      <c r="D43" s="6" t="e">
        <f t="shared" si="38"/>
        <v>#NUM!</v>
      </c>
      <c r="E43" s="6" t="e">
        <f t="shared" si="38"/>
        <v>#NUM!</v>
      </c>
      <c r="F43" s="6" t="e">
        <f t="shared" si="38"/>
        <v>#NUM!</v>
      </c>
      <c r="G43" s="6" t="e">
        <f t="shared" si="38"/>
        <v>#NUM!</v>
      </c>
      <c r="H43" s="6" t="e">
        <f t="shared" si="38"/>
        <v>#DIV/0!</v>
      </c>
      <c r="J43" s="22"/>
      <c r="K43" s="13" t="e">
        <f t="shared" si="14"/>
        <v>#DIV/0!</v>
      </c>
      <c r="L43" s="13">
        <v>12</v>
      </c>
      <c r="M43" s="13" t="e">
        <f t="shared" si="15"/>
        <v>#DIV/0!</v>
      </c>
      <c r="N43" s="13" t="e">
        <f t="shared" si="16"/>
        <v>#DIV/0!</v>
      </c>
      <c r="O43" s="14"/>
      <c r="P43" s="13" t="e">
        <f t="shared" si="17"/>
        <v>#DIV/0!</v>
      </c>
      <c r="Q43" s="13">
        <v>12</v>
      </c>
      <c r="R43" s="14" t="e">
        <f t="shared" si="18"/>
        <v>#DIV/0!</v>
      </c>
      <c r="S43" s="13" t="e">
        <f t="shared" si="19"/>
        <v>#DIV/0!</v>
      </c>
      <c r="T43" s="13"/>
      <c r="U43" s="13" t="e">
        <f t="shared" si="20"/>
        <v>#DIV/0!</v>
      </c>
      <c r="V43" s="13">
        <v>12</v>
      </c>
      <c r="W43" s="14" t="e">
        <f t="shared" si="21"/>
        <v>#DIV/0!</v>
      </c>
      <c r="X43" s="13" t="e">
        <f t="shared" si="22"/>
        <v>#DIV/0!</v>
      </c>
      <c r="Y43" s="13"/>
      <c r="Z43" s="13" t="e">
        <f t="shared" si="23"/>
        <v>#DIV/0!</v>
      </c>
      <c r="AA43" s="13">
        <v>12</v>
      </c>
      <c r="AB43" s="14" t="e">
        <f t="shared" si="24"/>
        <v>#DIV/0!</v>
      </c>
      <c r="AC43" s="13" t="e">
        <f t="shared" si="25"/>
        <v>#DIV/0!</v>
      </c>
      <c r="AD43" s="13"/>
      <c r="AE43" s="13" t="e">
        <f t="shared" si="26"/>
        <v>#DIV/0!</v>
      </c>
      <c r="AF43" s="13">
        <v>12</v>
      </c>
      <c r="AG43" s="14" t="e">
        <f t="shared" si="27"/>
        <v>#DIV/0!</v>
      </c>
      <c r="AH43" s="13" t="e">
        <f t="shared" si="28"/>
        <v>#DIV/0!</v>
      </c>
      <c r="AI43" s="13"/>
      <c r="AJ43" s="13" t="e">
        <f t="shared" si="29"/>
        <v>#DIV/0!</v>
      </c>
      <c r="AK43" s="13">
        <v>12</v>
      </c>
      <c r="AL43" s="14" t="e">
        <f t="shared" si="30"/>
        <v>#DIV/0!</v>
      </c>
      <c r="AM43" s="13" t="e">
        <f t="shared" si="31"/>
        <v>#DIV/0!</v>
      </c>
      <c r="AN43" s="13"/>
      <c r="AO43" s="13" t="e">
        <f t="shared" si="32"/>
        <v>#DIV/0!</v>
      </c>
      <c r="AP43" s="13">
        <v>12</v>
      </c>
      <c r="AQ43" s="14" t="e">
        <f t="shared" si="33"/>
        <v>#DIV/0!</v>
      </c>
      <c r="AR43" s="13" t="e">
        <f t="shared" si="34"/>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39">ROUND(C2/C45,4)</f>
        <v>#NUM!</v>
      </c>
      <c r="D46" s="6" t="e">
        <f t="shared" si="39"/>
        <v>#NUM!</v>
      </c>
      <c r="E46" s="6" t="e">
        <f t="shared" si="39"/>
        <v>#NUM!</v>
      </c>
      <c r="F46" s="6" t="e">
        <f t="shared" si="39"/>
        <v>#NUM!</v>
      </c>
      <c r="G46" s="6" t="e">
        <f t="shared" si="39"/>
        <v>#NUM!</v>
      </c>
      <c r="H46" s="6" t="e">
        <f t="shared" si="39"/>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0">ROUND(C2/C48,4)</f>
        <v>#NUM!</v>
      </c>
      <c r="D49" s="6" t="e">
        <f t="shared" si="40"/>
        <v>#NUM!</v>
      </c>
      <c r="E49" s="6" t="e">
        <f t="shared" si="40"/>
        <v>#NUM!</v>
      </c>
      <c r="F49" s="6" t="e">
        <f t="shared" si="40"/>
        <v>#NUM!</v>
      </c>
      <c r="G49" s="6" t="e">
        <f t="shared" si="40"/>
        <v>#NUM!</v>
      </c>
      <c r="H49" s="6" t="e">
        <f t="shared" si="40"/>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5.7</v>
      </c>
      <c r="C54" s="115">
        <f>_xlfn.AGGREGATE(14,6,A3:A26+A4:A26,1)</f>
        <v>8</v>
      </c>
      <c r="D54" s="115">
        <f>_xlfn.AGGREGATE(14,6,A3:A26+A4:A26+A5:A26,1)</f>
        <v>10.199999999999999</v>
      </c>
      <c r="E54" s="115">
        <f>_xlfn.AGGREGATE(14,6,A3:A26+A4:A26+A5:A26+A6:A26,1)</f>
        <v>10.95</v>
      </c>
      <c r="F54" s="115">
        <f>_xlfn.AGGREGATE(14,6,A3:A26+A4:A26+A5:A26+A6:A26+A7:A26,1)</f>
        <v>12.349999999999998</v>
      </c>
      <c r="G54" s="115">
        <f>_xlfn.AGGREGATE(14,6,A3:A26+A4:A26+A5:A26+A6:A26+A7:A26+A8:A26,1)</f>
        <v>14.45</v>
      </c>
      <c r="H54" s="6"/>
      <c r="J54" s="22" t="e">
        <f>MIN(B55:G55)/G55</f>
        <v>#DIV/0!</v>
      </c>
      <c r="K54" s="13" t="e">
        <f>$J$54*$D5*($G$2/$D$11)</f>
        <v>#DIV/0!</v>
      </c>
      <c r="L54" s="13">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v>6</v>
      </c>
      <c r="AG54" s="13" t="e">
        <f>IF(AF54&lt;=MAX($B$68:$G$68),0,1)</f>
        <v>#DIV/0!</v>
      </c>
      <c r="AH54" s="13" t="e">
        <f>IF(AG54=1,AE54/SUMPRODUCT($AE$54:$AE$59,$AG$54:$AG$59)*($G$2-$AE$60),AE54)</f>
        <v>#DIV/0!</v>
      </c>
    </row>
    <row r="55" spans="2:34">
      <c r="B55" s="6">
        <f>ROUND(B2/B54,4)</f>
        <v>0</v>
      </c>
      <c r="C55" s="6">
        <f t="shared" ref="C55:G55" si="41">ROUND(C2/C54,4)</f>
        <v>0</v>
      </c>
      <c r="D55" s="6">
        <f t="shared" si="41"/>
        <v>0</v>
      </c>
      <c r="E55" s="6">
        <f t="shared" si="41"/>
        <v>0</v>
      </c>
      <c r="F55" s="6">
        <f t="shared" si="41"/>
        <v>0</v>
      </c>
      <c r="G55" s="6">
        <f t="shared" si="41"/>
        <v>0</v>
      </c>
      <c r="H55" s="6"/>
      <c r="J55" s="22"/>
      <c r="K55" s="13" t="e">
        <f t="shared" ref="K55:K59" si="42">$J$54*$D6*($G$2/$D$11)</f>
        <v>#DIV/0!</v>
      </c>
      <c r="L55" s="13">
        <v>5</v>
      </c>
      <c r="M55" s="13" t="e">
        <f t="shared" ref="M55:M59" si="43">IF(L55&lt;=MAX($B$56:$G$56),0,1)</f>
        <v>#DIV/0!</v>
      </c>
      <c r="N55" s="13" t="e">
        <f t="shared" ref="N55:N59" si="44">IF(M55=1,K55/SUMPRODUCT($K$54:$K$59,$M$54:$M$59)*($G$2-$K$60),K55)</f>
        <v>#DIV/0!</v>
      </c>
      <c r="O55" s="13"/>
      <c r="P55" s="13" t="e">
        <f t="shared" ref="P55:P59" si="45">IF(M55=1,IF(L55&lt;MAX($B$59:$G$59)+0.01,N55/SUMPRODUCT($N$54:$N$59,$M$54:$M$59*($L$54:$L$59&lt;(MAX($B$59:$G$59)+1)))*(HLOOKUP(MAX($B$59:$G$59),$B$1:$I$2,2,FALSE)-$K$60),$O$54*D6*($G$2/$D$11)),N55)</f>
        <v>#DIV/0!</v>
      </c>
      <c r="Q55" s="13">
        <v>5</v>
      </c>
      <c r="R55" s="13" t="e">
        <f t="shared" ref="R55:R59" si="46">IF(Q55&lt;=MAX($B$59:$G$59),0,1)</f>
        <v>#DIV/0!</v>
      </c>
      <c r="S55" s="13" t="e">
        <f t="shared" ref="S55:S59" si="47">IF(R55=1,P55/SUMPRODUCT($P$54:$P$59,$R$54:$R$59)*($G$2-$P$60),P55)</f>
        <v>#DIV/0!</v>
      </c>
      <c r="T55" s="13"/>
      <c r="U55" s="13" t="e">
        <f t="shared" ref="U55:U59" si="48">IF(R55=1,IF(Q55&lt;MAX($B$62:$G$62)+0.01,S55/SUMPRODUCT($S$54:$S$59,$R$54:$R$59*($Q$54:$Q$59&lt;(MAX($B$62:$G$62)+1)))*(HLOOKUP(MAX($B$62:$G$62),$B$1:$I$2,2,FALSE)-$P$60),$T$54*$D6*($G$2/$D$11)),S55)</f>
        <v>#DIV/0!</v>
      </c>
      <c r="V55" s="13">
        <v>5</v>
      </c>
      <c r="W55" s="13" t="e">
        <f t="shared" ref="W55:W59" si="49">IF(V55&lt;=MAX($B$62:$G$62),0,1)</f>
        <v>#DIV/0!</v>
      </c>
      <c r="X55" s="13" t="e">
        <f t="shared" ref="X55:X59" si="50">IF(W55=1,U55/SUMPRODUCT($U$54:$U$59,$W$54:$W$59)*($G$2-$U$60),U55)</f>
        <v>#DIV/0!</v>
      </c>
      <c r="Y55" s="13"/>
      <c r="Z55" s="13" t="e">
        <f t="shared" ref="Z55:Z59" si="51">IF(W55=1,IF(V55&lt;MAX($B$65:$G$65)+0.01,X55/SUMPRODUCT($X$54:$X$59,$W$54:$W$59*($V$54:$V$59&lt;(MAX($B$65:$G$65)+1)))*(HLOOKUP(MAX($B$65:$G$65),$B$1:$I$2,2,FALSE)-$U$60),$Y$54*$D6*($G$2/$D$11)),X55)</f>
        <v>#DIV/0!</v>
      </c>
      <c r="AA55" s="13">
        <v>5</v>
      </c>
      <c r="AB55" s="13" t="e">
        <f t="shared" ref="AB55:AB59" si="52">IF(AA55&lt;=MAX($B$65:$G$65),0,1)</f>
        <v>#DIV/0!</v>
      </c>
      <c r="AC55" s="13" t="e">
        <f t="shared" ref="AC55:AC59" si="53">IF(AB55=1,Z55/SUMPRODUCT($Z$54:$Z$59,$AB$54:$AB$59)*($G$2-$Z$60),Z55)</f>
        <v>#DIV/0!</v>
      </c>
      <c r="AD55" s="13"/>
      <c r="AE55" s="13" t="e">
        <f t="shared" ref="AE55:AE59" si="54">IF(AB55=1,IF(AA55&lt;MAX($B$68:$G$68)+0.01,AC55/SUMPRODUCT($AC$54:$AC$59,$AB$54:$AB$59*($AA$54:$AA$59&lt;(MAX($B$68:$G$68)+1)))*(HLOOKUP(MAX($B$68:$G$68),$B$1:$I$2,2,FALSE)-$Z$60),$AD$54*$D6*($G$2/$D$11)),AC55)</f>
        <v>#DIV/0!</v>
      </c>
      <c r="AF55" s="13">
        <v>5</v>
      </c>
      <c r="AG55" s="13" t="e">
        <f t="shared" ref="AG55:AG59" si="55">IF(AF55&lt;=MAX($B$68:$G$68),0,1)</f>
        <v>#DIV/0!</v>
      </c>
      <c r="AH55" s="13" t="e">
        <f t="shared" ref="AH55:AH59" si="56">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2"/>
        <v>#DIV/0!</v>
      </c>
      <c r="L56" s="13">
        <v>2</v>
      </c>
      <c r="M56" s="13" t="e">
        <f t="shared" si="43"/>
        <v>#DIV/0!</v>
      </c>
      <c r="N56" s="13" t="e">
        <f t="shared" si="44"/>
        <v>#DIV/0!</v>
      </c>
      <c r="O56" s="13"/>
      <c r="P56" s="13" t="e">
        <f t="shared" si="45"/>
        <v>#DIV/0!</v>
      </c>
      <c r="Q56" s="13">
        <v>2</v>
      </c>
      <c r="R56" s="13" t="e">
        <f t="shared" si="46"/>
        <v>#DIV/0!</v>
      </c>
      <c r="S56" s="13" t="e">
        <f t="shared" si="47"/>
        <v>#DIV/0!</v>
      </c>
      <c r="T56" s="13"/>
      <c r="U56" s="13" t="e">
        <f t="shared" si="48"/>
        <v>#DIV/0!</v>
      </c>
      <c r="V56" s="13">
        <v>2</v>
      </c>
      <c r="W56" s="13" t="e">
        <f t="shared" si="49"/>
        <v>#DIV/0!</v>
      </c>
      <c r="X56" s="13" t="e">
        <f t="shared" si="50"/>
        <v>#DIV/0!</v>
      </c>
      <c r="Y56" s="13"/>
      <c r="Z56" s="13" t="e">
        <f t="shared" si="51"/>
        <v>#DIV/0!</v>
      </c>
      <c r="AA56" s="13">
        <v>2</v>
      </c>
      <c r="AB56" s="13" t="e">
        <f t="shared" si="52"/>
        <v>#DIV/0!</v>
      </c>
      <c r="AC56" s="13" t="e">
        <f t="shared" si="53"/>
        <v>#DIV/0!</v>
      </c>
      <c r="AD56" s="13"/>
      <c r="AE56" s="13" t="e">
        <f t="shared" si="54"/>
        <v>#DIV/0!</v>
      </c>
      <c r="AF56" s="13">
        <v>2</v>
      </c>
      <c r="AG56" s="13" t="e">
        <f t="shared" si="55"/>
        <v>#DIV/0!</v>
      </c>
      <c r="AH56" s="13" t="e">
        <f t="shared" si="56"/>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2"/>
        <v>#DIV/0!</v>
      </c>
      <c r="L57" s="13">
        <v>1</v>
      </c>
      <c r="M57" s="13" t="e">
        <f t="shared" si="43"/>
        <v>#DIV/0!</v>
      </c>
      <c r="N57" s="13" t="e">
        <f t="shared" si="44"/>
        <v>#DIV/0!</v>
      </c>
      <c r="O57" s="115"/>
      <c r="P57" s="13" t="e">
        <f t="shared" si="45"/>
        <v>#DIV/0!</v>
      </c>
      <c r="Q57" s="13">
        <v>1</v>
      </c>
      <c r="R57" s="13" t="e">
        <f t="shared" si="46"/>
        <v>#DIV/0!</v>
      </c>
      <c r="S57" s="13" t="e">
        <f t="shared" si="47"/>
        <v>#DIV/0!</v>
      </c>
      <c r="T57" s="115"/>
      <c r="U57" s="13" t="e">
        <f t="shared" si="48"/>
        <v>#DIV/0!</v>
      </c>
      <c r="V57" s="13">
        <v>1</v>
      </c>
      <c r="W57" s="13" t="e">
        <f t="shared" si="49"/>
        <v>#DIV/0!</v>
      </c>
      <c r="X57" s="13" t="e">
        <f t="shared" si="50"/>
        <v>#DIV/0!</v>
      </c>
      <c r="Y57" s="115"/>
      <c r="Z57" s="13" t="e">
        <f t="shared" si="51"/>
        <v>#DIV/0!</v>
      </c>
      <c r="AA57" s="13">
        <v>1</v>
      </c>
      <c r="AB57" s="13" t="e">
        <f t="shared" si="52"/>
        <v>#DIV/0!</v>
      </c>
      <c r="AC57" s="13" t="e">
        <f t="shared" si="53"/>
        <v>#DIV/0!</v>
      </c>
      <c r="AD57" s="115"/>
      <c r="AE57" s="13" t="e">
        <f t="shared" si="54"/>
        <v>#DIV/0!</v>
      </c>
      <c r="AF57" s="13">
        <v>1</v>
      </c>
      <c r="AG57" s="13" t="e">
        <f t="shared" si="55"/>
        <v>#DIV/0!</v>
      </c>
      <c r="AH57" s="13" t="e">
        <f t="shared" si="56"/>
        <v>#DIV/0!</v>
      </c>
    </row>
    <row r="58" spans="2:34">
      <c r="B58" s="6" t="e">
        <f>ROUND(B2/B57,4)</f>
        <v>#DIV/0!</v>
      </c>
      <c r="C58" s="6" t="e">
        <f t="shared" ref="C58:G58" si="57">ROUND(C2/C57,4)</f>
        <v>#NUM!</v>
      </c>
      <c r="D58" s="6" t="e">
        <f t="shared" si="57"/>
        <v>#NUM!</v>
      </c>
      <c r="E58" s="6" t="e">
        <f t="shared" si="57"/>
        <v>#NUM!</v>
      </c>
      <c r="F58" s="6" t="e">
        <f t="shared" si="57"/>
        <v>#NUM!</v>
      </c>
      <c r="G58" s="6" t="e">
        <f t="shared" si="57"/>
        <v>#NUM!</v>
      </c>
      <c r="J58" s="22"/>
      <c r="K58" s="13" t="e">
        <f t="shared" si="42"/>
        <v>#DIV/0!</v>
      </c>
      <c r="L58" s="13">
        <v>3</v>
      </c>
      <c r="M58" s="13" t="e">
        <f t="shared" si="43"/>
        <v>#DIV/0!</v>
      </c>
      <c r="N58" s="13" t="e">
        <f t="shared" si="44"/>
        <v>#DIV/0!</v>
      </c>
      <c r="O58" s="115"/>
      <c r="P58" s="13" t="e">
        <f t="shared" si="45"/>
        <v>#DIV/0!</v>
      </c>
      <c r="Q58" s="13">
        <v>3</v>
      </c>
      <c r="R58" s="13" t="e">
        <f t="shared" si="46"/>
        <v>#DIV/0!</v>
      </c>
      <c r="S58" s="13" t="e">
        <f t="shared" si="47"/>
        <v>#DIV/0!</v>
      </c>
      <c r="T58" s="115"/>
      <c r="U58" s="13" t="e">
        <f t="shared" si="48"/>
        <v>#DIV/0!</v>
      </c>
      <c r="V58" s="13">
        <v>3</v>
      </c>
      <c r="W58" s="13" t="e">
        <f t="shared" si="49"/>
        <v>#DIV/0!</v>
      </c>
      <c r="X58" s="13" t="e">
        <f t="shared" si="50"/>
        <v>#DIV/0!</v>
      </c>
      <c r="Y58" s="115"/>
      <c r="Z58" s="13" t="e">
        <f t="shared" si="51"/>
        <v>#DIV/0!</v>
      </c>
      <c r="AA58" s="13">
        <v>3</v>
      </c>
      <c r="AB58" s="13" t="e">
        <f t="shared" si="52"/>
        <v>#DIV/0!</v>
      </c>
      <c r="AC58" s="13" t="e">
        <f t="shared" si="53"/>
        <v>#DIV/0!</v>
      </c>
      <c r="AD58" s="115"/>
      <c r="AE58" s="13" t="e">
        <f t="shared" si="54"/>
        <v>#DIV/0!</v>
      </c>
      <c r="AF58" s="13">
        <v>3</v>
      </c>
      <c r="AG58" s="13" t="e">
        <f t="shared" si="55"/>
        <v>#DIV/0!</v>
      </c>
      <c r="AH58" s="13" t="e">
        <f t="shared" si="56"/>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2"/>
        <v>#DIV/0!</v>
      </c>
      <c r="L59" s="13">
        <v>4</v>
      </c>
      <c r="M59" s="13" t="e">
        <f t="shared" si="43"/>
        <v>#DIV/0!</v>
      </c>
      <c r="N59" s="13" t="e">
        <f t="shared" si="44"/>
        <v>#DIV/0!</v>
      </c>
      <c r="O59" s="115"/>
      <c r="P59" s="13" t="e">
        <f t="shared" si="45"/>
        <v>#DIV/0!</v>
      </c>
      <c r="Q59" s="13">
        <v>4</v>
      </c>
      <c r="R59" s="13" t="e">
        <f t="shared" si="46"/>
        <v>#DIV/0!</v>
      </c>
      <c r="S59" s="13" t="e">
        <f t="shared" si="47"/>
        <v>#DIV/0!</v>
      </c>
      <c r="T59" s="115"/>
      <c r="U59" s="13" t="e">
        <f t="shared" si="48"/>
        <v>#DIV/0!</v>
      </c>
      <c r="V59" s="13">
        <v>4</v>
      </c>
      <c r="W59" s="13" t="e">
        <f t="shared" si="49"/>
        <v>#DIV/0!</v>
      </c>
      <c r="X59" s="13" t="e">
        <f t="shared" si="50"/>
        <v>#DIV/0!</v>
      </c>
      <c r="Y59" s="115"/>
      <c r="Z59" s="13" t="e">
        <f t="shared" si="51"/>
        <v>#DIV/0!</v>
      </c>
      <c r="AA59" s="13">
        <v>4</v>
      </c>
      <c r="AB59" s="13" t="e">
        <f t="shared" si="52"/>
        <v>#DIV/0!</v>
      </c>
      <c r="AC59" s="13" t="e">
        <f t="shared" si="53"/>
        <v>#DIV/0!</v>
      </c>
      <c r="AD59" s="115"/>
      <c r="AE59" s="13" t="e">
        <f t="shared" si="54"/>
        <v>#DIV/0!</v>
      </c>
      <c r="AF59" s="13">
        <v>4</v>
      </c>
      <c r="AG59" s="13" t="e">
        <f t="shared" si="55"/>
        <v>#DIV/0!</v>
      </c>
      <c r="AH59" s="13" t="e">
        <f t="shared" si="56"/>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58">ROUND(C2/C60,4)</f>
        <v>#NUM!</v>
      </c>
      <c r="D61" s="6" t="e">
        <f t="shared" si="58"/>
        <v>#NUM!</v>
      </c>
      <c r="E61" s="6" t="e">
        <f t="shared" si="58"/>
        <v>#NUM!</v>
      </c>
      <c r="F61" s="6" t="e">
        <f t="shared" si="58"/>
        <v>#NUM!</v>
      </c>
      <c r="G61" s="6" t="e">
        <f t="shared" si="58"/>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59">ROUND(C2/C63,4)</f>
        <v>#NUM!</v>
      </c>
      <c r="D64" s="6" t="e">
        <f t="shared" si="59"/>
        <v>#NUM!</v>
      </c>
      <c r="E64" s="6" t="e">
        <f t="shared" si="59"/>
        <v>#NUM!</v>
      </c>
      <c r="F64" s="6" t="e">
        <f t="shared" si="59"/>
        <v>#NUM!</v>
      </c>
      <c r="G64" s="6" t="e">
        <f t="shared" si="59"/>
        <v>#NUM!</v>
      </c>
      <c r="J64" s="22"/>
      <c r="K64" s="13"/>
      <c r="L64" s="13"/>
      <c r="M64" s="13"/>
      <c r="N64" s="13"/>
      <c r="O64" s="115"/>
      <c r="P64" s="115"/>
      <c r="Q64" s="115"/>
      <c r="R64" s="115"/>
      <c r="S64" s="115"/>
      <c r="T64" s="115"/>
      <c r="U64" s="115"/>
      <c r="V64" s="115"/>
      <c r="W64" s="115"/>
      <c r="X64" s="115"/>
      <c r="Y64" s="115"/>
      <c r="Z64" s="115"/>
      <c r="AA64" s="115"/>
      <c r="AB64" s="115"/>
    </row>
    <row r="65" spans="2:24">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row>
    <row r="66" spans="2:24">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row>
    <row r="67" spans="2:24">
      <c r="B67" s="6" t="e">
        <f>ROUND(B2/B66,4)</f>
        <v>#DIV/0!</v>
      </c>
      <c r="C67" s="6" t="e">
        <f t="shared" ref="C67:G67" si="60">ROUND(C2/C66,4)</f>
        <v>#NUM!</v>
      </c>
      <c r="D67" s="6" t="e">
        <f t="shared" si="60"/>
        <v>#NUM!</v>
      </c>
      <c r="E67" s="6" t="e">
        <f t="shared" si="60"/>
        <v>#NUM!</v>
      </c>
      <c r="F67" s="6" t="e">
        <f t="shared" si="60"/>
        <v>#NUM!</v>
      </c>
      <c r="G67" s="6" t="e">
        <f t="shared" si="60"/>
        <v>#NUM!</v>
      </c>
      <c r="K67" s="115"/>
      <c r="L67" s="115"/>
      <c r="M67" s="115"/>
      <c r="N67" s="115"/>
      <c r="O67" s="115"/>
      <c r="P67" s="115"/>
      <c r="Q67" s="115"/>
      <c r="R67" s="115"/>
      <c r="S67" s="115"/>
      <c r="T67" s="115"/>
      <c r="U67" s="115"/>
      <c r="V67" s="115"/>
      <c r="W67" s="115"/>
      <c r="X67" s="115"/>
    </row>
    <row r="68" spans="2:24">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row>
    <row r="71" spans="2:24">
      <c r="B71" s="6">
        <f>B54</f>
        <v>5.7</v>
      </c>
      <c r="C71" s="115">
        <f>C54</f>
        <v>8</v>
      </c>
      <c r="D71" s="115">
        <f>D54</f>
        <v>10.199999999999999</v>
      </c>
      <c r="J71" s="22" t="e">
        <f>MIN(B72:D72)/D72</f>
        <v>#DIV/0!</v>
      </c>
      <c r="K71" s="13" t="e">
        <f>$J$71*$C7*($D$2/$C$10)</f>
        <v>#DIV/0!</v>
      </c>
      <c r="L71" s="13">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3">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3">
        <v>2</v>
      </c>
      <c r="W71" s="13" t="e">
        <f>IF(V71&lt;=MAX($B$79:$D$79),0,1)</f>
        <v>#DIV/0!</v>
      </c>
      <c r="X71" s="13" t="e">
        <f>IF(W71=1,U71/SUMPRODUCT($U$71:$U$73,$W$71:$W$73)*($D$2-$U$74),U71)</f>
        <v>#DIV/0!</v>
      </c>
    </row>
    <row r="72" spans="2:24">
      <c r="B72" s="6">
        <f>ROUND(B2/B71,4)</f>
        <v>0</v>
      </c>
      <c r="C72" s="6">
        <f t="shared" ref="C72:D72" si="61">ROUND(C2/C71,4)</f>
        <v>0</v>
      </c>
      <c r="D72" s="6">
        <f t="shared" si="61"/>
        <v>0</v>
      </c>
      <c r="K72" s="13" t="e">
        <f t="shared" ref="K72:K73" si="62">$J$71*$C8*($D$2/$C$10)</f>
        <v>#DIV/0!</v>
      </c>
      <c r="L72" s="13">
        <v>1</v>
      </c>
      <c r="M72" s="13" t="e">
        <f t="shared" ref="M72:M73" si="63">IF(L72&lt;=MAX($B$73:$D$73),0,1)</f>
        <v>#DIV/0!</v>
      </c>
      <c r="N72" s="13" t="e">
        <f t="shared" ref="N72:N73" si="64">IF(M72=1,K72/SUMPRODUCT($K$71:$K$73,$M$71:$M$73)*($D$2-$K$74),K72)</f>
        <v>#DIV/0!</v>
      </c>
      <c r="O72" s="115"/>
      <c r="P72" s="13" t="e">
        <f t="shared" ref="P72:P73" si="65">IF(M72=1,IF(L72&lt;MAX($B$76:$D$76)+0.01,N72/SUMPRODUCT($N$71:$N$73,$M$71:$M$73*($L$71:$L$73&lt;(MAX($B$76:$D$76)+1)))*(HLOOKUP(MAX($B$76:$D$76),$B$1:$I$2,2,FALSE)-$K$74),$O$71*C8*($D$2/$C$10)),N72)</f>
        <v>#DIV/0!</v>
      </c>
      <c r="Q72" s="13">
        <v>1</v>
      </c>
      <c r="R72" s="13" t="e">
        <f>IF(Q72&lt;=MAX($B$76:$D$76),0,1)</f>
        <v>#DIV/0!</v>
      </c>
      <c r="S72" s="13" t="e">
        <f t="shared" ref="S72:S73" si="66">IF(R72=1,P72/SUMPRODUCT($P$71:$P$73,$R$71:$R$73)*($D$2-$P$74),P72)</f>
        <v>#DIV/0!</v>
      </c>
      <c r="T72" s="115"/>
      <c r="U72" s="13" t="e">
        <f t="shared" ref="U72:U73" si="67">IF(R72=1,IF(Q72&lt;MAX($B$79:$D$79)+0.01,S72/SUMPRODUCT($S$71:$S$73,$R$71:$R$73*($Q$71:$Q$73&lt;(MAX($B$79:$D$79)+1)))*(HLOOKUP(MAX($B$79:$D$79),$B$1:$I$2,2,FALSE)-$P$74),$T$71*C8*($D$2/$C$10)),S72)</f>
        <v>#DIV/0!</v>
      </c>
      <c r="V72" s="13">
        <v>1</v>
      </c>
      <c r="W72" s="13" t="e">
        <f t="shared" ref="W72:W73" si="68">IF(V72&lt;=MAX($B$79:$D$79),0,1)</f>
        <v>#DIV/0!</v>
      </c>
      <c r="X72" s="13" t="e">
        <f t="shared" ref="X72:X73" si="69">IF(W72=1,U72/SUMPRODUCT($U$71:$U$73,$W$71:$W$73)*($D$2-$U$74),U72)</f>
        <v>#DIV/0!</v>
      </c>
    </row>
    <row r="73" spans="2:24">
      <c r="B73" t="e">
        <f>IF(MIN($B$72:$D$72)/B72=1,1,"")</f>
        <v>#DIV/0!</v>
      </c>
      <c r="C73" s="115" t="e">
        <f>IF((MIN($B$72:$D$72)/C72)=1,2,"")</f>
        <v>#DIV/0!</v>
      </c>
      <c r="D73" s="115" t="e">
        <f>IF((MIN($B$72:$D$72)/D72)=1,3,"")</f>
        <v>#DIV/0!</v>
      </c>
      <c r="K73" s="13" t="e">
        <f t="shared" si="62"/>
        <v>#DIV/0!</v>
      </c>
      <c r="L73" s="13">
        <v>3</v>
      </c>
      <c r="M73" s="13" t="e">
        <f t="shared" si="63"/>
        <v>#DIV/0!</v>
      </c>
      <c r="N73" s="13" t="e">
        <f t="shared" si="64"/>
        <v>#DIV/0!</v>
      </c>
      <c r="O73" s="115"/>
      <c r="P73" s="13" t="e">
        <f t="shared" si="65"/>
        <v>#DIV/0!</v>
      </c>
      <c r="Q73" s="13">
        <v>3</v>
      </c>
      <c r="R73" s="13" t="e">
        <f t="shared" ref="R73" si="70">IF(Q73&lt;=MAX($B$76:$D$76),0,1)</f>
        <v>#DIV/0!</v>
      </c>
      <c r="S73" s="13" t="e">
        <f t="shared" si="66"/>
        <v>#DIV/0!</v>
      </c>
      <c r="T73" s="115"/>
      <c r="U73" s="13" t="e">
        <f t="shared" si="67"/>
        <v>#DIV/0!</v>
      </c>
      <c r="V73" s="13">
        <v>3</v>
      </c>
      <c r="W73" s="13" t="e">
        <f t="shared" si="68"/>
        <v>#DIV/0!</v>
      </c>
      <c r="X73" s="13" t="e">
        <f t="shared" si="69"/>
        <v>#DIV/0!</v>
      </c>
    </row>
    <row r="74" spans="2:24">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row>
    <row r="75" spans="2:24">
      <c r="B75" s="6" t="e">
        <f>ROUND(B2/B74,4)</f>
        <v>#DIV/0!</v>
      </c>
      <c r="C75" s="6" t="e">
        <f t="shared" ref="C75:D75" si="71">ROUND(C2/C74,4)</f>
        <v>#NUM!</v>
      </c>
      <c r="D75" s="6" t="e">
        <f t="shared" si="71"/>
        <v>#NUM!</v>
      </c>
      <c r="K75" s="115"/>
      <c r="L75" s="115"/>
      <c r="M75" s="115"/>
      <c r="N75" s="115"/>
      <c r="O75" s="115"/>
      <c r="P75" s="115"/>
      <c r="Q75" s="115"/>
      <c r="R75" s="115"/>
      <c r="S75" s="115"/>
      <c r="T75" s="115"/>
      <c r="U75" s="115"/>
      <c r="V75" s="115"/>
      <c r="W75" s="115"/>
      <c r="X75" s="115"/>
    </row>
    <row r="76" spans="2:24">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row>
    <row r="77" spans="2:24">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row>
    <row r="78" spans="2:24">
      <c r="B78" s="6" t="e">
        <f>ROUND(B2/B77,4)</f>
        <v>#DIV/0!</v>
      </c>
      <c r="C78" s="6" t="e">
        <f t="shared" ref="C78:D78" si="72">ROUND(C2/C77,4)</f>
        <v>#NUM!</v>
      </c>
      <c r="D78" s="6" t="e">
        <f t="shared" si="72"/>
        <v>#NUM!</v>
      </c>
      <c r="K78" s="115"/>
      <c r="L78" s="115"/>
      <c r="M78" s="115"/>
      <c r="N78" s="115"/>
      <c r="O78" s="115"/>
      <c r="P78" s="115"/>
      <c r="Q78" s="115"/>
      <c r="R78" s="115"/>
      <c r="S78" s="115"/>
      <c r="T78" s="115"/>
      <c r="U78" s="115"/>
      <c r="V78" s="115"/>
      <c r="W78" s="115"/>
      <c r="X78" s="115"/>
    </row>
    <row r="79" spans="2:24">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row>
    <row r="82" spans="2:44">
      <c r="B82" s="6">
        <f>MAX(A3:A26)</f>
        <v>5.7</v>
      </c>
      <c r="C82" s="115">
        <f>_xlfn.AGGREGATE(14,6,A3:A26+A4:A26,1)</f>
        <v>8</v>
      </c>
      <c r="D82" s="115">
        <f>_xlfn.AGGREGATE(14,6,A3:A26+A4:A26+A5:A26,1)</f>
        <v>10.199999999999999</v>
      </c>
      <c r="E82" s="115">
        <f>_xlfn.AGGREGATE(14,6,A3:A26+A4:A26+A5:A26+A6:A26,1)</f>
        <v>10.95</v>
      </c>
      <c r="F82" s="115">
        <f>_xlfn.AGGREGATE(14,6,A3:A26+A4:A26+A5:A26+A6:A26+A7:A26,1)</f>
        <v>12.349999999999998</v>
      </c>
      <c r="G82" s="115">
        <f>_xlfn.AGGREGATE(14,6,A3:A26+A4:A26+A5:A26+A6:A26+A7:A26+A8:A26,1)</f>
        <v>14.45</v>
      </c>
      <c r="H82" s="6">
        <f>E15</f>
        <v>26.05</v>
      </c>
      <c r="I82" s="6">
        <f>F27</f>
        <v>26.650099999999998</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73">ROUND(C2/C82,4)</f>
        <v>0</v>
      </c>
      <c r="D83" s="6">
        <f t="shared" si="73"/>
        <v>0</v>
      </c>
      <c r="E83" s="6">
        <f t="shared" si="73"/>
        <v>0</v>
      </c>
      <c r="F83" s="6">
        <f t="shared" si="73"/>
        <v>0</v>
      </c>
      <c r="G83" s="6">
        <f t="shared" si="73"/>
        <v>0</v>
      </c>
      <c r="H83" s="6">
        <f t="shared" si="73"/>
        <v>0</v>
      </c>
      <c r="I83" s="6">
        <f t="shared" si="73"/>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74">$J$84*F4*($I$2/$F$27)</f>
        <v>#DIV/0!</v>
      </c>
      <c r="L85" s="13">
        <v>12</v>
      </c>
      <c r="M85" s="13" t="e">
        <f t="shared" ref="M85:M107" si="75">IF(L85&lt;=MAX($B$84:$I$84),0,1)</f>
        <v>#DIV/0!</v>
      </c>
      <c r="N85" s="13" t="e">
        <f t="shared" ref="N85:N107" si="76">IF(M85=1,K85/SUMPRODUCT($K$84:$K$107,$M$84:$M$107)*($I$2-$K$108),K85)</f>
        <v>#DIV/0!</v>
      </c>
      <c r="O85" s="14"/>
      <c r="P85" s="13" t="e">
        <f t="shared" ref="P85:P107" si="77">IF(M85=1,IF(L85&lt;MAX($B$87:$I$87)+0.01,N85/SUMPRODUCT($N$84:$N$107,$M$84:$M$107*($L$84:$L$107&lt;(MAX($B$87:$I$87)+1)))*(HLOOKUP(MAX($B$87:$I$87),$B$1:$I$2,2,FALSE)-$K$108),$O$84*$F4*($I$2/$F$27)),N85)</f>
        <v>#DIV/0!</v>
      </c>
      <c r="Q85" s="13">
        <v>12</v>
      </c>
      <c r="R85" s="13" t="e">
        <f t="shared" ref="R85:R107" si="78">IF(Q85&lt;=MAX($B$87:$I$87),0,1)</f>
        <v>#DIV/0!</v>
      </c>
      <c r="S85" s="13" t="e">
        <f t="shared" ref="S85:S107" si="79">IF(R85=1,P85/SUMPRODUCT($P$84:$P$107,$R$84:$R$107)*($I$2-$P$108),P85)</f>
        <v>#DIV/0!</v>
      </c>
      <c r="T85" s="13"/>
      <c r="U85" s="13" t="e">
        <f t="shared" ref="U85:U107" si="80">IF(R85=1,IF(Q85&lt;MAX($B$90:$I$90)+0.01,S85/SUMPRODUCT($S$84:$S$107,$R$84:$R$107*($Q$84:$Q$107&lt;(MAX($B$90:$I$90)+1)))*(HLOOKUP(MAX($B$90:$I$90),$B$1:$I$2,2,FALSE)-$P$108),$T$84*$F4*($I$2/$F$27)),S85)</f>
        <v>#DIV/0!</v>
      </c>
      <c r="V85" s="13">
        <v>12</v>
      </c>
      <c r="W85" s="13" t="e">
        <f t="shared" ref="W85:W107" si="81">IF(V85&lt;=MAX($B$90:$I$90),0,1)</f>
        <v>#DIV/0!</v>
      </c>
      <c r="X85" s="13" t="e">
        <f t="shared" ref="X85:X107" si="82">IF(W85=1,U85/SUMPRODUCT($U$84:$U$107,$W$84:$W$107)*($I$2-$U$108),U85)</f>
        <v>#DIV/0!</v>
      </c>
      <c r="Y85" s="13"/>
      <c r="Z85" s="13" t="e">
        <f t="shared" ref="Z85:Z107" si="83">IF(W85=1,IF(V85&lt;MAX($B$93:$I$93)+0.01,X85/SUMPRODUCT($X$84:$X$107,$W$84:$W$107*($V$84:$V$107&lt;(MAX($B$93:$I$93)+1)))*(HLOOKUP(MAX($B$93:$I$93),$B$1:$I$2,2,FALSE)-$U$108),$Y$84*$F4*($I$2/$F$27)),X85)</f>
        <v>#DIV/0!</v>
      </c>
      <c r="AA85" s="13">
        <v>12</v>
      </c>
      <c r="AB85" s="13" t="e">
        <f t="shared" ref="AB85:AB107" si="84">IF(AA85&lt;=MAX($B$93:$I$93),0,1)</f>
        <v>#DIV/0!</v>
      </c>
      <c r="AC85" s="13" t="e">
        <f t="shared" ref="AC85:AC107" si="85">IF(AB85=1,Z85/SUMPRODUCT($Z$84:$Z$107,$AB$84:$AB$107)*($I$2-$Z$108),Z85)</f>
        <v>#DIV/0!</v>
      </c>
      <c r="AD85" s="13"/>
      <c r="AE85" s="13" t="e">
        <f t="shared" ref="AE85:AE107" si="86">IF(AB85=1,IF(AA85&lt;MAX($B$96:$I$96)+0.01,AC85/SUMPRODUCT($AC$84:$AC$107,$AB$84:$AB$107*($AA$84:$AA$107&lt;(MAX($B$96:$I$96)+1)))*(HLOOKUP(MAX($B$96:$I$96),$B$1:$I$2,2,FALSE)-$Z$108),$AD$84*$F4*($I$2/$F$27)),AC85)</f>
        <v>#DIV/0!</v>
      </c>
      <c r="AF85" s="13">
        <v>12</v>
      </c>
      <c r="AG85" s="13" t="e">
        <f t="shared" ref="AG85:AG107" si="87">IF(AF85&lt;=MAX($B$96:$I$96),0,1)</f>
        <v>#DIV/0!</v>
      </c>
      <c r="AH85" s="13" t="e">
        <f t="shared" ref="AH85:AH107" si="88">IF(AG85=1,AE85/SUMPRODUCT($AE$84:$AE$107,$AG$84:$AG$107)*($I$2-$AE$108),AE85)</f>
        <v>#DIV/0!</v>
      </c>
      <c r="AI85" s="13"/>
      <c r="AJ85" s="13" t="e">
        <f t="shared" ref="AJ85:AJ107" si="89">IF(AG85=1,IF(AF85&lt;MAX($B$99:$I$99)+0.01,AH85/SUMPRODUCT($AH$84:$AH$107,$AG$84:$AG$107*($AF$84:$AF$107&lt;(MAX($B$99:$I$99)+1)))*(HLOOKUP(MAX($B$99:$I$99),$B$1:$I$2,2,FALSE)-$AE$108),$AI$84*$F4*($I$2/$F$27)),AH85)</f>
        <v>#DIV/0!</v>
      </c>
      <c r="AK85" s="13">
        <v>12</v>
      </c>
      <c r="AL85" s="13" t="e">
        <f t="shared" ref="AL85:AL107" si="90">IF(AK85&lt;=MAX($B$99:$I$99),0,1)</f>
        <v>#DIV/0!</v>
      </c>
      <c r="AM85" s="13" t="e">
        <f t="shared" ref="AM85:AM107" si="91">IF(AL85=1,AJ85/SUMPRODUCT($AJ$84:$AJ$107,$AL$84:$AL$107)*($I$2-$AJ$108),AJ85)</f>
        <v>#DIV/0!</v>
      </c>
      <c r="AN85" s="13"/>
      <c r="AO85" s="13" t="e">
        <f t="shared" ref="AO85:AO107" si="92">IF(AL85=1,IF(AK85&lt;MAX($B$102:$I$102)+0.01,AM85/SUMPRODUCT($AM$84:$AM$107,$AL$84:$AL$107*($AK$84:$AK$107&lt;(MAX($B$102:$I$102)+1)))*(HLOOKUP(MAX($B$102:$I$102),$B$1:$I$2,2,FALSE)-$AJ$108),$AN$84*$F4*($I$2/$F$27)),AM85)</f>
        <v>#DIV/0!</v>
      </c>
      <c r="AP85" s="13">
        <v>12</v>
      </c>
      <c r="AQ85" s="13" t="e">
        <f t="shared" ref="AQ85:AQ107" si="93">IF(AP85&lt;=MAX($B$102:$I$102),0,1)</f>
        <v>#DIV/0!</v>
      </c>
      <c r="AR85" s="13" t="e">
        <f t="shared" ref="AR85:AR107" si="94">IF(AQ85=1,AO85/SUMPRODUCT($AO$84:$AO$107,$AQ$84:$AQ$107)*($I$2-$AO$108),AO85)</f>
        <v>#DIV/0!</v>
      </c>
    </row>
    <row r="86" spans="2:44">
      <c r="B86" s="6" t="e">
        <f>ROUND(B2/B85,4)</f>
        <v>#DIV/0!</v>
      </c>
      <c r="C86" s="6" t="e">
        <f t="shared" ref="C86:I86" si="95">ROUND(C2/C85,4)</f>
        <v>#NUM!</v>
      </c>
      <c r="D86" s="6" t="e">
        <f t="shared" si="95"/>
        <v>#NUM!</v>
      </c>
      <c r="E86" s="6" t="e">
        <f t="shared" si="95"/>
        <v>#NUM!</v>
      </c>
      <c r="F86" s="6" t="e">
        <f t="shared" si="95"/>
        <v>#NUM!</v>
      </c>
      <c r="G86" s="6" t="e">
        <f t="shared" si="95"/>
        <v>#NUM!</v>
      </c>
      <c r="H86" s="6" t="e">
        <f t="shared" si="95"/>
        <v>#DIV/0!</v>
      </c>
      <c r="I86" s="6" t="e">
        <f t="shared" si="95"/>
        <v>#DIV/0!</v>
      </c>
      <c r="J86" s="22"/>
      <c r="K86" s="13" t="e">
        <f t="shared" si="74"/>
        <v>#DIV/0!</v>
      </c>
      <c r="L86" s="13">
        <v>12</v>
      </c>
      <c r="M86" s="13" t="e">
        <f t="shared" si="75"/>
        <v>#DIV/0!</v>
      </c>
      <c r="N86" s="13" t="e">
        <f t="shared" si="76"/>
        <v>#DIV/0!</v>
      </c>
      <c r="O86" s="14"/>
      <c r="P86" s="13" t="e">
        <f t="shared" si="77"/>
        <v>#DIV/0!</v>
      </c>
      <c r="Q86" s="13">
        <v>12</v>
      </c>
      <c r="R86" s="13" t="e">
        <f t="shared" si="78"/>
        <v>#DIV/0!</v>
      </c>
      <c r="S86" s="13" t="e">
        <f t="shared" si="79"/>
        <v>#DIV/0!</v>
      </c>
      <c r="T86" s="13"/>
      <c r="U86" s="13" t="e">
        <f t="shared" si="80"/>
        <v>#DIV/0!</v>
      </c>
      <c r="V86" s="13">
        <v>12</v>
      </c>
      <c r="W86" s="13" t="e">
        <f t="shared" si="81"/>
        <v>#DIV/0!</v>
      </c>
      <c r="X86" s="13" t="e">
        <f t="shared" si="82"/>
        <v>#DIV/0!</v>
      </c>
      <c r="Y86" s="13"/>
      <c r="Z86" s="13" t="e">
        <f t="shared" si="83"/>
        <v>#DIV/0!</v>
      </c>
      <c r="AA86" s="13">
        <v>12</v>
      </c>
      <c r="AB86" s="13" t="e">
        <f t="shared" si="84"/>
        <v>#DIV/0!</v>
      </c>
      <c r="AC86" s="13" t="e">
        <f t="shared" si="85"/>
        <v>#DIV/0!</v>
      </c>
      <c r="AD86" s="13"/>
      <c r="AE86" s="13" t="e">
        <f t="shared" si="86"/>
        <v>#DIV/0!</v>
      </c>
      <c r="AF86" s="13">
        <v>12</v>
      </c>
      <c r="AG86" s="13" t="e">
        <f t="shared" si="87"/>
        <v>#DIV/0!</v>
      </c>
      <c r="AH86" s="13" t="e">
        <f t="shared" si="88"/>
        <v>#DIV/0!</v>
      </c>
      <c r="AI86" s="13"/>
      <c r="AJ86" s="13" t="e">
        <f t="shared" si="89"/>
        <v>#DIV/0!</v>
      </c>
      <c r="AK86" s="13">
        <v>12</v>
      </c>
      <c r="AL86" s="13" t="e">
        <f t="shared" si="90"/>
        <v>#DIV/0!</v>
      </c>
      <c r="AM86" s="13" t="e">
        <f t="shared" si="91"/>
        <v>#DIV/0!</v>
      </c>
      <c r="AN86" s="13"/>
      <c r="AO86" s="13" t="e">
        <f t="shared" si="92"/>
        <v>#DIV/0!</v>
      </c>
      <c r="AP86" s="13">
        <v>12</v>
      </c>
      <c r="AQ86" s="13" t="e">
        <f t="shared" si="93"/>
        <v>#DIV/0!</v>
      </c>
      <c r="AR86" s="13" t="e">
        <f t="shared" si="94"/>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74"/>
        <v>#DIV/0!</v>
      </c>
      <c r="L87" s="13">
        <v>12</v>
      </c>
      <c r="M87" s="13" t="e">
        <f t="shared" si="75"/>
        <v>#DIV/0!</v>
      </c>
      <c r="N87" s="13" t="e">
        <f t="shared" si="76"/>
        <v>#DIV/0!</v>
      </c>
      <c r="O87" s="14"/>
      <c r="P87" s="13" t="e">
        <f t="shared" si="77"/>
        <v>#DIV/0!</v>
      </c>
      <c r="Q87" s="13">
        <v>12</v>
      </c>
      <c r="R87" s="13" t="e">
        <f t="shared" si="78"/>
        <v>#DIV/0!</v>
      </c>
      <c r="S87" s="13" t="e">
        <f t="shared" si="79"/>
        <v>#DIV/0!</v>
      </c>
      <c r="T87" s="13"/>
      <c r="U87" s="13" t="e">
        <f t="shared" si="80"/>
        <v>#DIV/0!</v>
      </c>
      <c r="V87" s="13">
        <v>12</v>
      </c>
      <c r="W87" s="13" t="e">
        <f t="shared" si="81"/>
        <v>#DIV/0!</v>
      </c>
      <c r="X87" s="13" t="e">
        <f t="shared" si="82"/>
        <v>#DIV/0!</v>
      </c>
      <c r="Y87" s="13"/>
      <c r="Z87" s="13" t="e">
        <f t="shared" si="83"/>
        <v>#DIV/0!</v>
      </c>
      <c r="AA87" s="13">
        <v>12</v>
      </c>
      <c r="AB87" s="13" t="e">
        <f t="shared" si="84"/>
        <v>#DIV/0!</v>
      </c>
      <c r="AC87" s="13" t="e">
        <f t="shared" si="85"/>
        <v>#DIV/0!</v>
      </c>
      <c r="AD87" s="13"/>
      <c r="AE87" s="13" t="e">
        <f t="shared" si="86"/>
        <v>#DIV/0!</v>
      </c>
      <c r="AF87" s="13">
        <v>12</v>
      </c>
      <c r="AG87" s="13" t="e">
        <f t="shared" si="87"/>
        <v>#DIV/0!</v>
      </c>
      <c r="AH87" s="13" t="e">
        <f t="shared" si="88"/>
        <v>#DIV/0!</v>
      </c>
      <c r="AI87" s="13"/>
      <c r="AJ87" s="13" t="e">
        <f t="shared" si="89"/>
        <v>#DIV/0!</v>
      </c>
      <c r="AK87" s="13">
        <v>12</v>
      </c>
      <c r="AL87" s="13" t="e">
        <f t="shared" si="90"/>
        <v>#DIV/0!</v>
      </c>
      <c r="AM87" s="13" t="e">
        <f t="shared" si="91"/>
        <v>#DIV/0!</v>
      </c>
      <c r="AN87" s="13"/>
      <c r="AO87" s="13" t="e">
        <f t="shared" si="92"/>
        <v>#DIV/0!</v>
      </c>
      <c r="AP87" s="13">
        <v>12</v>
      </c>
      <c r="AQ87" s="13" t="e">
        <f t="shared" si="93"/>
        <v>#DIV/0!</v>
      </c>
      <c r="AR87" s="13" t="e">
        <f t="shared" si="94"/>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74"/>
        <v>#DIV/0!</v>
      </c>
      <c r="L88" s="13">
        <v>12</v>
      </c>
      <c r="M88" s="13" t="e">
        <f t="shared" si="75"/>
        <v>#DIV/0!</v>
      </c>
      <c r="N88" s="13" t="e">
        <f t="shared" si="76"/>
        <v>#DIV/0!</v>
      </c>
      <c r="O88" s="14"/>
      <c r="P88" s="13" t="e">
        <f t="shared" si="77"/>
        <v>#DIV/0!</v>
      </c>
      <c r="Q88" s="13">
        <v>12</v>
      </c>
      <c r="R88" s="13" t="e">
        <f t="shared" si="78"/>
        <v>#DIV/0!</v>
      </c>
      <c r="S88" s="13" t="e">
        <f t="shared" si="79"/>
        <v>#DIV/0!</v>
      </c>
      <c r="T88" s="13"/>
      <c r="U88" s="13" t="e">
        <f t="shared" si="80"/>
        <v>#DIV/0!</v>
      </c>
      <c r="V88" s="13">
        <v>12</v>
      </c>
      <c r="W88" s="13" t="e">
        <f t="shared" si="81"/>
        <v>#DIV/0!</v>
      </c>
      <c r="X88" s="13" t="e">
        <f t="shared" si="82"/>
        <v>#DIV/0!</v>
      </c>
      <c r="Y88" s="13"/>
      <c r="Z88" s="13" t="e">
        <f t="shared" si="83"/>
        <v>#DIV/0!</v>
      </c>
      <c r="AA88" s="13">
        <v>12</v>
      </c>
      <c r="AB88" s="13" t="e">
        <f t="shared" si="84"/>
        <v>#DIV/0!</v>
      </c>
      <c r="AC88" s="13" t="e">
        <f t="shared" si="85"/>
        <v>#DIV/0!</v>
      </c>
      <c r="AD88" s="13"/>
      <c r="AE88" s="13" t="e">
        <f t="shared" si="86"/>
        <v>#DIV/0!</v>
      </c>
      <c r="AF88" s="13">
        <v>12</v>
      </c>
      <c r="AG88" s="13" t="e">
        <f t="shared" si="87"/>
        <v>#DIV/0!</v>
      </c>
      <c r="AH88" s="13" t="e">
        <f t="shared" si="88"/>
        <v>#DIV/0!</v>
      </c>
      <c r="AI88" s="13"/>
      <c r="AJ88" s="13" t="e">
        <f t="shared" si="89"/>
        <v>#DIV/0!</v>
      </c>
      <c r="AK88" s="13">
        <v>12</v>
      </c>
      <c r="AL88" s="13" t="e">
        <f t="shared" si="90"/>
        <v>#DIV/0!</v>
      </c>
      <c r="AM88" s="13" t="e">
        <f t="shared" si="91"/>
        <v>#DIV/0!</v>
      </c>
      <c r="AN88" s="13"/>
      <c r="AO88" s="13" t="e">
        <f t="shared" si="92"/>
        <v>#DIV/0!</v>
      </c>
      <c r="AP88" s="13">
        <v>12</v>
      </c>
      <c r="AQ88" s="13" t="e">
        <f t="shared" si="93"/>
        <v>#DIV/0!</v>
      </c>
      <c r="AR88" s="13" t="e">
        <f t="shared" si="94"/>
        <v>#DIV/0!</v>
      </c>
    </row>
    <row r="89" spans="2:44">
      <c r="B89" s="6" t="e">
        <f>ROUND(B2/B88,4)</f>
        <v>#DIV/0!</v>
      </c>
      <c r="C89" s="6" t="e">
        <f t="shared" ref="C89:I89" si="96">ROUND(C2/C88,4)</f>
        <v>#NUM!</v>
      </c>
      <c r="D89" s="6" t="e">
        <f t="shared" si="96"/>
        <v>#NUM!</v>
      </c>
      <c r="E89" s="6" t="e">
        <f t="shared" si="96"/>
        <v>#NUM!</v>
      </c>
      <c r="F89" s="6" t="e">
        <f t="shared" si="96"/>
        <v>#NUM!</v>
      </c>
      <c r="G89" s="6" t="e">
        <f t="shared" si="96"/>
        <v>#NUM!</v>
      </c>
      <c r="H89" s="6" t="e">
        <f t="shared" si="96"/>
        <v>#DIV/0!</v>
      </c>
      <c r="I89" s="6" t="e">
        <f t="shared" si="96"/>
        <v>#DIV/0!</v>
      </c>
      <c r="J89" s="22"/>
      <c r="K89" s="13" t="e">
        <f t="shared" si="74"/>
        <v>#DIV/0!</v>
      </c>
      <c r="L89" s="13">
        <v>6</v>
      </c>
      <c r="M89" s="13" t="e">
        <f t="shared" si="75"/>
        <v>#DIV/0!</v>
      </c>
      <c r="N89" s="13" t="e">
        <f t="shared" si="76"/>
        <v>#DIV/0!</v>
      </c>
      <c r="O89" s="14"/>
      <c r="P89" s="13" t="e">
        <f t="shared" si="77"/>
        <v>#DIV/0!</v>
      </c>
      <c r="Q89" s="13">
        <v>6</v>
      </c>
      <c r="R89" s="13" t="e">
        <f t="shared" si="78"/>
        <v>#DIV/0!</v>
      </c>
      <c r="S89" s="13" t="e">
        <f t="shared" si="79"/>
        <v>#DIV/0!</v>
      </c>
      <c r="T89" s="13"/>
      <c r="U89" s="13" t="e">
        <f t="shared" si="80"/>
        <v>#DIV/0!</v>
      </c>
      <c r="V89" s="13">
        <v>6</v>
      </c>
      <c r="W89" s="13" t="e">
        <f t="shared" si="81"/>
        <v>#DIV/0!</v>
      </c>
      <c r="X89" s="13" t="e">
        <f t="shared" si="82"/>
        <v>#DIV/0!</v>
      </c>
      <c r="Y89" s="13"/>
      <c r="Z89" s="13" t="e">
        <f t="shared" si="83"/>
        <v>#DIV/0!</v>
      </c>
      <c r="AA89" s="13">
        <v>6</v>
      </c>
      <c r="AB89" s="13" t="e">
        <f t="shared" si="84"/>
        <v>#DIV/0!</v>
      </c>
      <c r="AC89" s="13" t="e">
        <f t="shared" si="85"/>
        <v>#DIV/0!</v>
      </c>
      <c r="AD89" s="13"/>
      <c r="AE89" s="13" t="e">
        <f t="shared" si="86"/>
        <v>#DIV/0!</v>
      </c>
      <c r="AF89" s="13">
        <v>6</v>
      </c>
      <c r="AG89" s="13" t="e">
        <f t="shared" si="87"/>
        <v>#DIV/0!</v>
      </c>
      <c r="AH89" s="13" t="e">
        <f t="shared" si="88"/>
        <v>#DIV/0!</v>
      </c>
      <c r="AI89" s="13"/>
      <c r="AJ89" s="13" t="e">
        <f t="shared" si="89"/>
        <v>#DIV/0!</v>
      </c>
      <c r="AK89" s="13">
        <v>6</v>
      </c>
      <c r="AL89" s="13" t="e">
        <f t="shared" si="90"/>
        <v>#DIV/0!</v>
      </c>
      <c r="AM89" s="13" t="e">
        <f t="shared" si="91"/>
        <v>#DIV/0!</v>
      </c>
      <c r="AN89" s="13"/>
      <c r="AO89" s="13" t="e">
        <f t="shared" si="92"/>
        <v>#DIV/0!</v>
      </c>
      <c r="AP89" s="13">
        <v>6</v>
      </c>
      <c r="AQ89" s="13" t="e">
        <f t="shared" si="93"/>
        <v>#DIV/0!</v>
      </c>
      <c r="AR89" s="13" t="e">
        <f t="shared" si="94"/>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74"/>
        <v>#DIV/0!</v>
      </c>
      <c r="L90" s="13">
        <v>5</v>
      </c>
      <c r="M90" s="13" t="e">
        <f t="shared" si="75"/>
        <v>#DIV/0!</v>
      </c>
      <c r="N90" s="13" t="e">
        <f t="shared" si="76"/>
        <v>#DIV/0!</v>
      </c>
      <c r="O90" s="14"/>
      <c r="P90" s="13" t="e">
        <f t="shared" si="77"/>
        <v>#DIV/0!</v>
      </c>
      <c r="Q90" s="13">
        <v>5</v>
      </c>
      <c r="R90" s="13" t="e">
        <f t="shared" si="78"/>
        <v>#DIV/0!</v>
      </c>
      <c r="S90" s="13" t="e">
        <f t="shared" si="79"/>
        <v>#DIV/0!</v>
      </c>
      <c r="T90" s="13"/>
      <c r="U90" s="13" t="e">
        <f t="shared" si="80"/>
        <v>#DIV/0!</v>
      </c>
      <c r="V90" s="13">
        <v>5</v>
      </c>
      <c r="W90" s="13" t="e">
        <f t="shared" si="81"/>
        <v>#DIV/0!</v>
      </c>
      <c r="X90" s="13" t="e">
        <f t="shared" si="82"/>
        <v>#DIV/0!</v>
      </c>
      <c r="Y90" s="13"/>
      <c r="Z90" s="13" t="e">
        <f t="shared" si="83"/>
        <v>#DIV/0!</v>
      </c>
      <c r="AA90" s="13">
        <v>5</v>
      </c>
      <c r="AB90" s="13" t="e">
        <f t="shared" si="84"/>
        <v>#DIV/0!</v>
      </c>
      <c r="AC90" s="13" t="e">
        <f t="shared" si="85"/>
        <v>#DIV/0!</v>
      </c>
      <c r="AD90" s="13"/>
      <c r="AE90" s="13" t="e">
        <f t="shared" si="86"/>
        <v>#DIV/0!</v>
      </c>
      <c r="AF90" s="13">
        <v>5</v>
      </c>
      <c r="AG90" s="13" t="e">
        <f t="shared" si="87"/>
        <v>#DIV/0!</v>
      </c>
      <c r="AH90" s="13" t="e">
        <f t="shared" si="88"/>
        <v>#DIV/0!</v>
      </c>
      <c r="AI90" s="13"/>
      <c r="AJ90" s="13" t="e">
        <f t="shared" si="89"/>
        <v>#DIV/0!</v>
      </c>
      <c r="AK90" s="13">
        <v>5</v>
      </c>
      <c r="AL90" s="13" t="e">
        <f t="shared" si="90"/>
        <v>#DIV/0!</v>
      </c>
      <c r="AM90" s="13" t="e">
        <f t="shared" si="91"/>
        <v>#DIV/0!</v>
      </c>
      <c r="AN90" s="13"/>
      <c r="AO90" s="13" t="e">
        <f t="shared" si="92"/>
        <v>#DIV/0!</v>
      </c>
      <c r="AP90" s="13">
        <v>5</v>
      </c>
      <c r="AQ90" s="13" t="e">
        <f t="shared" si="93"/>
        <v>#DIV/0!</v>
      </c>
      <c r="AR90" s="13" t="e">
        <f t="shared" si="94"/>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74"/>
        <v>#DIV/0!</v>
      </c>
      <c r="L91" s="13">
        <v>2</v>
      </c>
      <c r="M91" s="13" t="e">
        <f t="shared" si="75"/>
        <v>#DIV/0!</v>
      </c>
      <c r="N91" s="13" t="e">
        <f t="shared" si="76"/>
        <v>#DIV/0!</v>
      </c>
      <c r="O91" s="14"/>
      <c r="P91" s="13" t="e">
        <f t="shared" si="77"/>
        <v>#DIV/0!</v>
      </c>
      <c r="Q91" s="13">
        <v>2</v>
      </c>
      <c r="R91" s="13" t="e">
        <f t="shared" si="78"/>
        <v>#DIV/0!</v>
      </c>
      <c r="S91" s="13" t="e">
        <f t="shared" si="79"/>
        <v>#DIV/0!</v>
      </c>
      <c r="T91" s="13"/>
      <c r="U91" s="13" t="e">
        <f t="shared" si="80"/>
        <v>#DIV/0!</v>
      </c>
      <c r="V91" s="13">
        <v>2</v>
      </c>
      <c r="W91" s="13" t="e">
        <f t="shared" si="81"/>
        <v>#DIV/0!</v>
      </c>
      <c r="X91" s="13" t="e">
        <f t="shared" si="82"/>
        <v>#DIV/0!</v>
      </c>
      <c r="Y91" s="13"/>
      <c r="Z91" s="13" t="e">
        <f t="shared" si="83"/>
        <v>#DIV/0!</v>
      </c>
      <c r="AA91" s="13">
        <v>2</v>
      </c>
      <c r="AB91" s="13" t="e">
        <f t="shared" si="84"/>
        <v>#DIV/0!</v>
      </c>
      <c r="AC91" s="13" t="e">
        <f t="shared" si="85"/>
        <v>#DIV/0!</v>
      </c>
      <c r="AD91" s="13"/>
      <c r="AE91" s="13" t="e">
        <f t="shared" si="86"/>
        <v>#DIV/0!</v>
      </c>
      <c r="AF91" s="13">
        <v>2</v>
      </c>
      <c r="AG91" s="13" t="e">
        <f t="shared" si="87"/>
        <v>#DIV/0!</v>
      </c>
      <c r="AH91" s="13" t="e">
        <f t="shared" si="88"/>
        <v>#DIV/0!</v>
      </c>
      <c r="AI91" s="13"/>
      <c r="AJ91" s="13" t="e">
        <f t="shared" si="89"/>
        <v>#DIV/0!</v>
      </c>
      <c r="AK91" s="13">
        <v>2</v>
      </c>
      <c r="AL91" s="13" t="e">
        <f t="shared" si="90"/>
        <v>#DIV/0!</v>
      </c>
      <c r="AM91" s="13" t="e">
        <f t="shared" si="91"/>
        <v>#DIV/0!</v>
      </c>
      <c r="AN91" s="13"/>
      <c r="AO91" s="13" t="e">
        <f t="shared" si="92"/>
        <v>#DIV/0!</v>
      </c>
      <c r="AP91" s="13">
        <v>2</v>
      </c>
      <c r="AQ91" s="13" t="e">
        <f t="shared" si="93"/>
        <v>#DIV/0!</v>
      </c>
      <c r="AR91" s="13" t="e">
        <f t="shared" si="94"/>
        <v>#DIV/0!</v>
      </c>
    </row>
    <row r="92" spans="2:44">
      <c r="B92" s="6" t="e">
        <f>ROUND(B2/B91,4)</f>
        <v>#DIV/0!</v>
      </c>
      <c r="C92" s="6" t="e">
        <f t="shared" ref="C92:I92" si="97">ROUND(C2/C91,4)</f>
        <v>#NUM!</v>
      </c>
      <c r="D92" s="6" t="e">
        <f t="shared" si="97"/>
        <v>#NUM!</v>
      </c>
      <c r="E92" s="6" t="e">
        <f t="shared" si="97"/>
        <v>#NUM!</v>
      </c>
      <c r="F92" s="6" t="e">
        <f t="shared" si="97"/>
        <v>#NUM!</v>
      </c>
      <c r="G92" s="6" t="e">
        <f t="shared" si="97"/>
        <v>#NUM!</v>
      </c>
      <c r="H92" s="6" t="e">
        <f t="shared" si="97"/>
        <v>#DIV/0!</v>
      </c>
      <c r="I92" s="6" t="e">
        <f t="shared" si="97"/>
        <v>#DIV/0!</v>
      </c>
      <c r="J92" s="22"/>
      <c r="K92" s="13" t="e">
        <f t="shared" si="74"/>
        <v>#DIV/0!</v>
      </c>
      <c r="L92" s="13">
        <v>1</v>
      </c>
      <c r="M92" s="13" t="e">
        <f t="shared" si="75"/>
        <v>#DIV/0!</v>
      </c>
      <c r="N92" s="13" t="e">
        <f t="shared" si="76"/>
        <v>#DIV/0!</v>
      </c>
      <c r="O92" s="14"/>
      <c r="P92" s="13" t="e">
        <f t="shared" si="77"/>
        <v>#DIV/0!</v>
      </c>
      <c r="Q92" s="13">
        <v>1</v>
      </c>
      <c r="R92" s="13" t="e">
        <f t="shared" si="78"/>
        <v>#DIV/0!</v>
      </c>
      <c r="S92" s="13" t="e">
        <f t="shared" si="79"/>
        <v>#DIV/0!</v>
      </c>
      <c r="T92" s="13"/>
      <c r="U92" s="13" t="e">
        <f t="shared" si="80"/>
        <v>#DIV/0!</v>
      </c>
      <c r="V92" s="13">
        <v>1</v>
      </c>
      <c r="W92" s="13" t="e">
        <f t="shared" si="81"/>
        <v>#DIV/0!</v>
      </c>
      <c r="X92" s="13" t="e">
        <f t="shared" si="82"/>
        <v>#DIV/0!</v>
      </c>
      <c r="Y92" s="13"/>
      <c r="Z92" s="13" t="e">
        <f t="shared" si="83"/>
        <v>#DIV/0!</v>
      </c>
      <c r="AA92" s="13">
        <v>1</v>
      </c>
      <c r="AB92" s="13" t="e">
        <f t="shared" si="84"/>
        <v>#DIV/0!</v>
      </c>
      <c r="AC92" s="13" t="e">
        <f t="shared" si="85"/>
        <v>#DIV/0!</v>
      </c>
      <c r="AD92" s="13"/>
      <c r="AE92" s="13" t="e">
        <f t="shared" si="86"/>
        <v>#DIV/0!</v>
      </c>
      <c r="AF92" s="13">
        <v>1</v>
      </c>
      <c r="AG92" s="13" t="e">
        <f t="shared" si="87"/>
        <v>#DIV/0!</v>
      </c>
      <c r="AH92" s="13" t="e">
        <f t="shared" si="88"/>
        <v>#DIV/0!</v>
      </c>
      <c r="AI92" s="13"/>
      <c r="AJ92" s="13" t="e">
        <f t="shared" si="89"/>
        <v>#DIV/0!</v>
      </c>
      <c r="AK92" s="13">
        <v>1</v>
      </c>
      <c r="AL92" s="13" t="e">
        <f t="shared" si="90"/>
        <v>#DIV/0!</v>
      </c>
      <c r="AM92" s="13" t="e">
        <f t="shared" si="91"/>
        <v>#DIV/0!</v>
      </c>
      <c r="AN92" s="13"/>
      <c r="AO92" s="13" t="e">
        <f t="shared" si="92"/>
        <v>#DIV/0!</v>
      </c>
      <c r="AP92" s="13">
        <v>1</v>
      </c>
      <c r="AQ92" s="13" t="e">
        <f t="shared" si="93"/>
        <v>#DIV/0!</v>
      </c>
      <c r="AR92" s="13" t="e">
        <f t="shared" si="94"/>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74"/>
        <v>#DIV/0!</v>
      </c>
      <c r="L93" s="13">
        <v>3</v>
      </c>
      <c r="M93" s="13" t="e">
        <f t="shared" si="75"/>
        <v>#DIV/0!</v>
      </c>
      <c r="N93" s="13" t="e">
        <f t="shared" si="76"/>
        <v>#DIV/0!</v>
      </c>
      <c r="O93" s="14"/>
      <c r="P93" s="13" t="e">
        <f t="shared" si="77"/>
        <v>#DIV/0!</v>
      </c>
      <c r="Q93" s="13">
        <v>3</v>
      </c>
      <c r="R93" s="13" t="e">
        <f t="shared" si="78"/>
        <v>#DIV/0!</v>
      </c>
      <c r="S93" s="13" t="e">
        <f t="shared" si="79"/>
        <v>#DIV/0!</v>
      </c>
      <c r="T93" s="13"/>
      <c r="U93" s="13" t="e">
        <f t="shared" si="80"/>
        <v>#DIV/0!</v>
      </c>
      <c r="V93" s="13">
        <v>3</v>
      </c>
      <c r="W93" s="13" t="e">
        <f t="shared" si="81"/>
        <v>#DIV/0!</v>
      </c>
      <c r="X93" s="13" t="e">
        <f t="shared" si="82"/>
        <v>#DIV/0!</v>
      </c>
      <c r="Y93" s="13"/>
      <c r="Z93" s="13" t="e">
        <f t="shared" si="83"/>
        <v>#DIV/0!</v>
      </c>
      <c r="AA93" s="13">
        <v>3</v>
      </c>
      <c r="AB93" s="13" t="e">
        <f t="shared" si="84"/>
        <v>#DIV/0!</v>
      </c>
      <c r="AC93" s="13" t="e">
        <f t="shared" si="85"/>
        <v>#DIV/0!</v>
      </c>
      <c r="AD93" s="13"/>
      <c r="AE93" s="13" t="e">
        <f t="shared" si="86"/>
        <v>#DIV/0!</v>
      </c>
      <c r="AF93" s="13">
        <v>3</v>
      </c>
      <c r="AG93" s="13" t="e">
        <f t="shared" si="87"/>
        <v>#DIV/0!</v>
      </c>
      <c r="AH93" s="13" t="e">
        <f t="shared" si="88"/>
        <v>#DIV/0!</v>
      </c>
      <c r="AI93" s="13"/>
      <c r="AJ93" s="13" t="e">
        <f t="shared" si="89"/>
        <v>#DIV/0!</v>
      </c>
      <c r="AK93" s="13">
        <v>3</v>
      </c>
      <c r="AL93" s="13" t="e">
        <f t="shared" si="90"/>
        <v>#DIV/0!</v>
      </c>
      <c r="AM93" s="13" t="e">
        <f t="shared" si="91"/>
        <v>#DIV/0!</v>
      </c>
      <c r="AN93" s="13"/>
      <c r="AO93" s="13" t="e">
        <f t="shared" si="92"/>
        <v>#DIV/0!</v>
      </c>
      <c r="AP93" s="13">
        <v>3</v>
      </c>
      <c r="AQ93" s="13" t="e">
        <f t="shared" si="93"/>
        <v>#DIV/0!</v>
      </c>
      <c r="AR93" s="13" t="e">
        <f t="shared" si="94"/>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74"/>
        <v>#DIV/0!</v>
      </c>
      <c r="L94" s="13">
        <v>4</v>
      </c>
      <c r="M94" s="13" t="e">
        <f t="shared" si="75"/>
        <v>#DIV/0!</v>
      </c>
      <c r="N94" s="13" t="e">
        <f t="shared" si="76"/>
        <v>#DIV/0!</v>
      </c>
      <c r="O94" s="14"/>
      <c r="P94" s="13" t="e">
        <f t="shared" si="77"/>
        <v>#DIV/0!</v>
      </c>
      <c r="Q94" s="13">
        <v>4</v>
      </c>
      <c r="R94" s="13" t="e">
        <f t="shared" si="78"/>
        <v>#DIV/0!</v>
      </c>
      <c r="S94" s="13" t="e">
        <f t="shared" si="79"/>
        <v>#DIV/0!</v>
      </c>
      <c r="T94" s="13"/>
      <c r="U94" s="13" t="e">
        <f t="shared" si="80"/>
        <v>#DIV/0!</v>
      </c>
      <c r="V94" s="13">
        <v>4</v>
      </c>
      <c r="W94" s="13" t="e">
        <f t="shared" si="81"/>
        <v>#DIV/0!</v>
      </c>
      <c r="X94" s="13" t="e">
        <f t="shared" si="82"/>
        <v>#DIV/0!</v>
      </c>
      <c r="Y94" s="13"/>
      <c r="Z94" s="13" t="e">
        <f t="shared" si="83"/>
        <v>#DIV/0!</v>
      </c>
      <c r="AA94" s="13">
        <v>4</v>
      </c>
      <c r="AB94" s="13" t="e">
        <f t="shared" si="84"/>
        <v>#DIV/0!</v>
      </c>
      <c r="AC94" s="13" t="e">
        <f t="shared" si="85"/>
        <v>#DIV/0!</v>
      </c>
      <c r="AD94" s="13"/>
      <c r="AE94" s="13" t="e">
        <f t="shared" si="86"/>
        <v>#DIV/0!</v>
      </c>
      <c r="AF94" s="13">
        <v>4</v>
      </c>
      <c r="AG94" s="13" t="e">
        <f t="shared" si="87"/>
        <v>#DIV/0!</v>
      </c>
      <c r="AH94" s="13" t="e">
        <f t="shared" si="88"/>
        <v>#DIV/0!</v>
      </c>
      <c r="AI94" s="13"/>
      <c r="AJ94" s="13" t="e">
        <f t="shared" si="89"/>
        <v>#DIV/0!</v>
      </c>
      <c r="AK94" s="13">
        <v>4</v>
      </c>
      <c r="AL94" s="13" t="e">
        <f t="shared" si="90"/>
        <v>#DIV/0!</v>
      </c>
      <c r="AM94" s="13" t="e">
        <f t="shared" si="91"/>
        <v>#DIV/0!</v>
      </c>
      <c r="AN94" s="13"/>
      <c r="AO94" s="13" t="e">
        <f t="shared" si="92"/>
        <v>#DIV/0!</v>
      </c>
      <c r="AP94" s="13">
        <v>4</v>
      </c>
      <c r="AQ94" s="13" t="e">
        <f t="shared" si="93"/>
        <v>#DIV/0!</v>
      </c>
      <c r="AR94" s="13" t="e">
        <f t="shared" si="94"/>
        <v>#DIV/0!</v>
      </c>
    </row>
    <row r="95" spans="2:44">
      <c r="B95" s="6" t="e">
        <f>ROUND(B2/B94,4)</f>
        <v>#DIV/0!</v>
      </c>
      <c r="C95" s="6" t="e">
        <f t="shared" ref="C95:I95" si="98">ROUND(C2/C94,4)</f>
        <v>#NUM!</v>
      </c>
      <c r="D95" s="6" t="e">
        <f t="shared" si="98"/>
        <v>#NUM!</v>
      </c>
      <c r="E95" s="6" t="e">
        <f t="shared" si="98"/>
        <v>#NUM!</v>
      </c>
      <c r="F95" s="6" t="e">
        <f t="shared" si="98"/>
        <v>#NUM!</v>
      </c>
      <c r="G95" s="6" t="e">
        <f t="shared" si="98"/>
        <v>#NUM!</v>
      </c>
      <c r="H95" s="6" t="e">
        <f t="shared" si="98"/>
        <v>#DIV/0!</v>
      </c>
      <c r="I95" s="6" t="e">
        <f t="shared" si="98"/>
        <v>#DIV/0!</v>
      </c>
      <c r="J95" s="22"/>
      <c r="K95" s="13" t="e">
        <f t="shared" si="74"/>
        <v>#DIV/0!</v>
      </c>
      <c r="L95" s="13">
        <v>12</v>
      </c>
      <c r="M95" s="13" t="e">
        <f t="shared" si="75"/>
        <v>#DIV/0!</v>
      </c>
      <c r="N95" s="13" t="e">
        <f t="shared" si="76"/>
        <v>#DIV/0!</v>
      </c>
      <c r="O95" s="14"/>
      <c r="P95" s="13" t="e">
        <f t="shared" si="77"/>
        <v>#DIV/0!</v>
      </c>
      <c r="Q95" s="13">
        <v>12</v>
      </c>
      <c r="R95" s="13" t="e">
        <f t="shared" si="78"/>
        <v>#DIV/0!</v>
      </c>
      <c r="S95" s="13" t="e">
        <f t="shared" si="79"/>
        <v>#DIV/0!</v>
      </c>
      <c r="T95" s="13"/>
      <c r="U95" s="13" t="e">
        <f t="shared" si="80"/>
        <v>#DIV/0!</v>
      </c>
      <c r="V95" s="13">
        <v>12</v>
      </c>
      <c r="W95" s="13" t="e">
        <f t="shared" si="81"/>
        <v>#DIV/0!</v>
      </c>
      <c r="X95" s="13" t="e">
        <f t="shared" si="82"/>
        <v>#DIV/0!</v>
      </c>
      <c r="Y95" s="13"/>
      <c r="Z95" s="13" t="e">
        <f t="shared" si="83"/>
        <v>#DIV/0!</v>
      </c>
      <c r="AA95" s="13">
        <v>12</v>
      </c>
      <c r="AB95" s="13" t="e">
        <f t="shared" si="84"/>
        <v>#DIV/0!</v>
      </c>
      <c r="AC95" s="13" t="e">
        <f t="shared" si="85"/>
        <v>#DIV/0!</v>
      </c>
      <c r="AD95" s="13"/>
      <c r="AE95" s="13" t="e">
        <f t="shared" si="86"/>
        <v>#DIV/0!</v>
      </c>
      <c r="AF95" s="13">
        <v>12</v>
      </c>
      <c r="AG95" s="13" t="e">
        <f t="shared" si="87"/>
        <v>#DIV/0!</v>
      </c>
      <c r="AH95" s="13" t="e">
        <f t="shared" si="88"/>
        <v>#DIV/0!</v>
      </c>
      <c r="AI95" s="13"/>
      <c r="AJ95" s="13" t="e">
        <f t="shared" si="89"/>
        <v>#DIV/0!</v>
      </c>
      <c r="AK95" s="13">
        <v>12</v>
      </c>
      <c r="AL95" s="13" t="e">
        <f t="shared" si="90"/>
        <v>#DIV/0!</v>
      </c>
      <c r="AM95" s="13" t="e">
        <f t="shared" si="91"/>
        <v>#DIV/0!</v>
      </c>
      <c r="AN95" s="13"/>
      <c r="AO95" s="13" t="e">
        <f t="shared" si="92"/>
        <v>#DIV/0!</v>
      </c>
      <c r="AP95" s="13">
        <v>12</v>
      </c>
      <c r="AQ95" s="13" t="e">
        <f t="shared" si="93"/>
        <v>#DIV/0!</v>
      </c>
      <c r="AR95" s="13" t="e">
        <f t="shared" si="94"/>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ref="L96:L107" si="99">$AJ13</f>
        <v>24</v>
      </c>
      <c r="M96" s="13" t="e">
        <f t="shared" si="75"/>
        <v>#DIV/0!</v>
      </c>
      <c r="N96" s="13" t="e">
        <f t="shared" si="76"/>
        <v>#DIV/0!</v>
      </c>
      <c r="O96" s="14"/>
      <c r="P96" s="13" t="e">
        <f t="shared" si="77"/>
        <v>#DIV/0!</v>
      </c>
      <c r="Q96" s="13">
        <f t="shared" ref="Q96:Q107" si="100">$AJ13</f>
        <v>24</v>
      </c>
      <c r="R96" s="13" t="e">
        <f t="shared" si="78"/>
        <v>#DIV/0!</v>
      </c>
      <c r="S96" s="13" t="e">
        <f t="shared" si="79"/>
        <v>#DIV/0!</v>
      </c>
      <c r="T96" s="14"/>
      <c r="U96" s="13" t="e">
        <f t="shared" si="80"/>
        <v>#DIV/0!</v>
      </c>
      <c r="V96" s="13">
        <f t="shared" ref="V96:V107" si="101">$AJ13</f>
        <v>24</v>
      </c>
      <c r="W96" s="13" t="e">
        <f>IF(V96&lt;=MAX($B$90:$I$90),0,1)</f>
        <v>#DIV/0!</v>
      </c>
      <c r="X96" s="13" t="e">
        <f t="shared" si="82"/>
        <v>#DIV/0!</v>
      </c>
      <c r="Y96" s="14"/>
      <c r="Z96" s="13" t="e">
        <f t="shared" si="83"/>
        <v>#DIV/0!</v>
      </c>
      <c r="AA96" s="13">
        <f t="shared" ref="AA96:AA107" si="102">$AJ13</f>
        <v>24</v>
      </c>
      <c r="AB96" s="13" t="e">
        <f>IF(AA96&lt;=MAX($B$93:$I$93),0,1)</f>
        <v>#DIV/0!</v>
      </c>
      <c r="AC96" s="13" t="e">
        <f t="shared" si="85"/>
        <v>#DIV/0!</v>
      </c>
      <c r="AE96" s="13" t="e">
        <f t="shared" si="86"/>
        <v>#DIV/0!</v>
      </c>
      <c r="AF96" s="13">
        <f t="shared" ref="AF96:AF107" si="103">$AJ13</f>
        <v>24</v>
      </c>
      <c r="AG96" s="13" t="e">
        <f t="shared" si="87"/>
        <v>#DIV/0!</v>
      </c>
      <c r="AH96" s="13" t="e">
        <f t="shared" si="88"/>
        <v>#DIV/0!</v>
      </c>
      <c r="AJ96" s="13" t="e">
        <f t="shared" si="89"/>
        <v>#DIV/0!</v>
      </c>
      <c r="AK96" s="13">
        <f t="shared" ref="AK96:AK107" si="104">$AJ13</f>
        <v>24</v>
      </c>
      <c r="AL96" s="13" t="e">
        <f t="shared" si="90"/>
        <v>#DIV/0!</v>
      </c>
      <c r="AM96" s="13" t="e">
        <f t="shared" si="91"/>
        <v>#DIV/0!</v>
      </c>
      <c r="AO96" s="13" t="e">
        <f t="shared" si="92"/>
        <v>#DIV/0!</v>
      </c>
      <c r="AP96" s="13">
        <f t="shared" ref="AP96:AP107" si="105">$AJ13</f>
        <v>24</v>
      </c>
      <c r="AQ96" s="13" t="e">
        <f t="shared" si="93"/>
        <v>#DIV/0!</v>
      </c>
      <c r="AR96" s="13" t="e">
        <f t="shared" si="94"/>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74"/>
        <v>#DIV/0!</v>
      </c>
      <c r="L97" s="13">
        <f t="shared" si="99"/>
        <v>24</v>
      </c>
      <c r="M97" s="13" t="e">
        <f t="shared" si="75"/>
        <v>#DIV/0!</v>
      </c>
      <c r="N97" s="13" t="e">
        <f t="shared" si="76"/>
        <v>#DIV/0!</v>
      </c>
      <c r="O97" s="13"/>
      <c r="P97" s="13" t="e">
        <f t="shared" si="77"/>
        <v>#DIV/0!</v>
      </c>
      <c r="Q97" s="13">
        <f t="shared" si="100"/>
        <v>24</v>
      </c>
      <c r="R97" s="13" t="e">
        <f t="shared" si="78"/>
        <v>#DIV/0!</v>
      </c>
      <c r="S97" s="13" t="e">
        <f t="shared" si="79"/>
        <v>#DIV/0!</v>
      </c>
      <c r="T97" s="13"/>
      <c r="U97" s="13" t="e">
        <f t="shared" si="80"/>
        <v>#DIV/0!</v>
      </c>
      <c r="V97" s="13">
        <f t="shared" si="101"/>
        <v>24</v>
      </c>
      <c r="W97" s="13" t="e">
        <f t="shared" si="81"/>
        <v>#DIV/0!</v>
      </c>
      <c r="X97" s="13" t="e">
        <f t="shared" si="82"/>
        <v>#DIV/0!</v>
      </c>
      <c r="Y97" s="13"/>
      <c r="Z97" s="13" t="e">
        <f t="shared" si="83"/>
        <v>#DIV/0!</v>
      </c>
      <c r="AA97" s="13">
        <f t="shared" si="102"/>
        <v>24</v>
      </c>
      <c r="AB97" s="13" t="e">
        <f t="shared" si="84"/>
        <v>#DIV/0!</v>
      </c>
      <c r="AC97" s="13" t="e">
        <f t="shared" si="85"/>
        <v>#DIV/0!</v>
      </c>
      <c r="AE97" s="13" t="e">
        <f t="shared" si="86"/>
        <v>#DIV/0!</v>
      </c>
      <c r="AF97" s="13">
        <f t="shared" si="103"/>
        <v>24</v>
      </c>
      <c r="AG97" s="13" t="e">
        <f t="shared" si="87"/>
        <v>#DIV/0!</v>
      </c>
      <c r="AH97" s="13" t="e">
        <f t="shared" si="88"/>
        <v>#DIV/0!</v>
      </c>
      <c r="AJ97" s="13" t="e">
        <f t="shared" si="89"/>
        <v>#DIV/0!</v>
      </c>
      <c r="AK97" s="13">
        <f t="shared" si="104"/>
        <v>24</v>
      </c>
      <c r="AL97" s="13" t="e">
        <f t="shared" si="90"/>
        <v>#DIV/0!</v>
      </c>
      <c r="AM97" s="13" t="e">
        <f t="shared" si="91"/>
        <v>#DIV/0!</v>
      </c>
      <c r="AO97" s="13" t="e">
        <f t="shared" si="92"/>
        <v>#DIV/0!</v>
      </c>
      <c r="AP97" s="13">
        <f t="shared" si="105"/>
        <v>24</v>
      </c>
      <c r="AQ97" s="13" t="e">
        <f t="shared" si="93"/>
        <v>#DIV/0!</v>
      </c>
      <c r="AR97" s="13" t="e">
        <f t="shared" si="94"/>
        <v>#DIV/0!</v>
      </c>
    </row>
    <row r="98" spans="2:44">
      <c r="B98" s="6" t="e">
        <f>ROUND(B2/B97,4)</f>
        <v>#DIV/0!</v>
      </c>
      <c r="C98" s="6" t="e">
        <f t="shared" ref="C98:I98" si="106">ROUND(C2/C97,4)</f>
        <v>#NUM!</v>
      </c>
      <c r="D98" s="6" t="e">
        <f t="shared" si="106"/>
        <v>#NUM!</v>
      </c>
      <c r="E98" s="6" t="e">
        <f t="shared" si="106"/>
        <v>#NUM!</v>
      </c>
      <c r="F98" s="6" t="e">
        <f t="shared" si="106"/>
        <v>#NUM!</v>
      </c>
      <c r="G98" s="6" t="e">
        <f t="shared" si="106"/>
        <v>#NUM!</v>
      </c>
      <c r="H98" s="6" t="e">
        <f t="shared" si="106"/>
        <v>#DIV/0!</v>
      </c>
      <c r="I98" s="6" t="e">
        <f t="shared" si="106"/>
        <v>#DIV/0!</v>
      </c>
      <c r="J98" s="13"/>
      <c r="K98" s="13" t="e">
        <f t="shared" si="74"/>
        <v>#DIV/0!</v>
      </c>
      <c r="L98" s="13">
        <f t="shared" si="99"/>
        <v>24</v>
      </c>
      <c r="M98" s="13" t="e">
        <f t="shared" si="75"/>
        <v>#DIV/0!</v>
      </c>
      <c r="N98" s="13" t="e">
        <f t="shared" si="76"/>
        <v>#DIV/0!</v>
      </c>
      <c r="O98" s="13"/>
      <c r="P98" s="13" t="e">
        <f t="shared" si="77"/>
        <v>#DIV/0!</v>
      </c>
      <c r="Q98" s="13">
        <f t="shared" si="100"/>
        <v>24</v>
      </c>
      <c r="R98" s="13" t="e">
        <f t="shared" si="78"/>
        <v>#DIV/0!</v>
      </c>
      <c r="S98" s="13" t="e">
        <f t="shared" si="79"/>
        <v>#DIV/0!</v>
      </c>
      <c r="T98" s="13"/>
      <c r="U98" s="13" t="e">
        <f t="shared" si="80"/>
        <v>#DIV/0!</v>
      </c>
      <c r="V98" s="13">
        <f t="shared" si="101"/>
        <v>24</v>
      </c>
      <c r="W98" s="13" t="e">
        <f t="shared" si="81"/>
        <v>#DIV/0!</v>
      </c>
      <c r="X98" s="13" t="e">
        <f t="shared" si="82"/>
        <v>#DIV/0!</v>
      </c>
      <c r="Y98" s="13"/>
      <c r="Z98" s="13" t="e">
        <f t="shared" si="83"/>
        <v>#DIV/0!</v>
      </c>
      <c r="AA98" s="13">
        <f t="shared" si="102"/>
        <v>24</v>
      </c>
      <c r="AB98" s="13" t="e">
        <f t="shared" si="84"/>
        <v>#DIV/0!</v>
      </c>
      <c r="AC98" s="13" t="e">
        <f t="shared" si="85"/>
        <v>#DIV/0!</v>
      </c>
      <c r="AE98" s="13" t="e">
        <f t="shared" si="86"/>
        <v>#DIV/0!</v>
      </c>
      <c r="AF98" s="13">
        <f t="shared" si="103"/>
        <v>24</v>
      </c>
      <c r="AG98" s="13" t="e">
        <f t="shared" si="87"/>
        <v>#DIV/0!</v>
      </c>
      <c r="AH98" s="13" t="e">
        <f t="shared" si="88"/>
        <v>#DIV/0!</v>
      </c>
      <c r="AJ98" s="13" t="e">
        <f t="shared" si="89"/>
        <v>#DIV/0!</v>
      </c>
      <c r="AK98" s="13">
        <f t="shared" si="104"/>
        <v>24</v>
      </c>
      <c r="AL98" s="13" t="e">
        <f t="shared" si="90"/>
        <v>#DIV/0!</v>
      </c>
      <c r="AM98" s="13" t="e">
        <f t="shared" si="91"/>
        <v>#DIV/0!</v>
      </c>
      <c r="AO98" s="13" t="e">
        <f t="shared" si="92"/>
        <v>#DIV/0!</v>
      </c>
      <c r="AP98" s="13">
        <f t="shared" si="105"/>
        <v>24</v>
      </c>
      <c r="AQ98" s="13" t="e">
        <f t="shared" si="93"/>
        <v>#DIV/0!</v>
      </c>
      <c r="AR98" s="13" t="e">
        <f t="shared" si="94"/>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74"/>
        <v>#DIV/0!</v>
      </c>
      <c r="L99" s="13">
        <f t="shared" si="99"/>
        <v>24</v>
      </c>
      <c r="M99" s="13" t="e">
        <f t="shared" si="75"/>
        <v>#DIV/0!</v>
      </c>
      <c r="N99" s="13" t="e">
        <f t="shared" si="76"/>
        <v>#DIV/0!</v>
      </c>
      <c r="O99" s="13"/>
      <c r="P99" s="13" t="e">
        <f t="shared" si="77"/>
        <v>#DIV/0!</v>
      </c>
      <c r="Q99" s="13">
        <f t="shared" si="100"/>
        <v>24</v>
      </c>
      <c r="R99" s="13" t="e">
        <f t="shared" si="78"/>
        <v>#DIV/0!</v>
      </c>
      <c r="S99" s="13" t="e">
        <f t="shared" si="79"/>
        <v>#DIV/0!</v>
      </c>
      <c r="T99" s="13"/>
      <c r="U99" s="13" t="e">
        <f t="shared" si="80"/>
        <v>#DIV/0!</v>
      </c>
      <c r="V99" s="13">
        <f t="shared" si="101"/>
        <v>24</v>
      </c>
      <c r="W99" s="13" t="e">
        <f t="shared" si="81"/>
        <v>#DIV/0!</v>
      </c>
      <c r="X99" s="13" t="e">
        <f t="shared" si="82"/>
        <v>#DIV/0!</v>
      </c>
      <c r="Y99" s="13"/>
      <c r="Z99" s="13" t="e">
        <f t="shared" si="83"/>
        <v>#DIV/0!</v>
      </c>
      <c r="AA99" s="13">
        <f t="shared" si="102"/>
        <v>24</v>
      </c>
      <c r="AB99" s="13" t="e">
        <f t="shared" si="84"/>
        <v>#DIV/0!</v>
      </c>
      <c r="AC99" s="13" t="e">
        <f t="shared" si="85"/>
        <v>#DIV/0!</v>
      </c>
      <c r="AE99" s="13" t="e">
        <f t="shared" si="86"/>
        <v>#DIV/0!</v>
      </c>
      <c r="AF99" s="13">
        <f t="shared" si="103"/>
        <v>24</v>
      </c>
      <c r="AG99" s="13" t="e">
        <f t="shared" si="87"/>
        <v>#DIV/0!</v>
      </c>
      <c r="AH99" s="13" t="e">
        <f t="shared" si="88"/>
        <v>#DIV/0!</v>
      </c>
      <c r="AJ99" s="13" t="e">
        <f t="shared" si="89"/>
        <v>#DIV/0!</v>
      </c>
      <c r="AK99" s="13">
        <f t="shared" si="104"/>
        <v>24</v>
      </c>
      <c r="AL99" s="13" t="e">
        <f t="shared" si="90"/>
        <v>#DIV/0!</v>
      </c>
      <c r="AM99" s="13" t="e">
        <f t="shared" si="91"/>
        <v>#DIV/0!</v>
      </c>
      <c r="AO99" s="13" t="e">
        <f t="shared" si="92"/>
        <v>#DIV/0!</v>
      </c>
      <c r="AP99" s="13">
        <f t="shared" si="105"/>
        <v>24</v>
      </c>
      <c r="AQ99" s="13" t="e">
        <f t="shared" si="93"/>
        <v>#DIV/0!</v>
      </c>
      <c r="AR99" s="13" t="e">
        <f t="shared" si="94"/>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74"/>
        <v>#DIV/0!</v>
      </c>
      <c r="L100" s="13">
        <f t="shared" si="99"/>
        <v>24</v>
      </c>
      <c r="M100" s="13" t="e">
        <f t="shared" si="75"/>
        <v>#DIV/0!</v>
      </c>
      <c r="N100" s="13" t="e">
        <f t="shared" si="76"/>
        <v>#DIV/0!</v>
      </c>
      <c r="O100" s="13"/>
      <c r="P100" s="13" t="e">
        <f t="shared" si="77"/>
        <v>#DIV/0!</v>
      </c>
      <c r="Q100" s="13">
        <f t="shared" si="100"/>
        <v>24</v>
      </c>
      <c r="R100" s="13" t="e">
        <f t="shared" si="78"/>
        <v>#DIV/0!</v>
      </c>
      <c r="S100" s="13" t="e">
        <f t="shared" si="79"/>
        <v>#DIV/0!</v>
      </c>
      <c r="T100" s="13"/>
      <c r="U100" s="13" t="e">
        <f t="shared" si="80"/>
        <v>#DIV/0!</v>
      </c>
      <c r="V100" s="13">
        <f t="shared" si="101"/>
        <v>24</v>
      </c>
      <c r="W100" s="13" t="e">
        <f t="shared" si="81"/>
        <v>#DIV/0!</v>
      </c>
      <c r="X100" s="13" t="e">
        <f t="shared" si="82"/>
        <v>#DIV/0!</v>
      </c>
      <c r="Y100" s="13"/>
      <c r="Z100" s="13" t="e">
        <f t="shared" si="83"/>
        <v>#DIV/0!</v>
      </c>
      <c r="AA100" s="13">
        <f t="shared" si="102"/>
        <v>24</v>
      </c>
      <c r="AB100" s="13" t="e">
        <f t="shared" si="84"/>
        <v>#DIV/0!</v>
      </c>
      <c r="AC100" s="13" t="e">
        <f t="shared" si="85"/>
        <v>#DIV/0!</v>
      </c>
      <c r="AE100" s="13" t="e">
        <f t="shared" si="86"/>
        <v>#DIV/0!</v>
      </c>
      <c r="AF100" s="13">
        <f t="shared" si="103"/>
        <v>24</v>
      </c>
      <c r="AG100" s="13" t="e">
        <f t="shared" si="87"/>
        <v>#DIV/0!</v>
      </c>
      <c r="AH100" s="13" t="e">
        <f t="shared" si="88"/>
        <v>#DIV/0!</v>
      </c>
      <c r="AJ100" s="13" t="e">
        <f t="shared" si="89"/>
        <v>#DIV/0!</v>
      </c>
      <c r="AK100" s="13">
        <f t="shared" si="104"/>
        <v>24</v>
      </c>
      <c r="AL100" s="13" t="e">
        <f t="shared" si="90"/>
        <v>#DIV/0!</v>
      </c>
      <c r="AM100" s="13" t="e">
        <f t="shared" si="91"/>
        <v>#DIV/0!</v>
      </c>
      <c r="AO100" s="13" t="e">
        <f t="shared" si="92"/>
        <v>#DIV/0!</v>
      </c>
      <c r="AP100" s="13">
        <f t="shared" si="105"/>
        <v>24</v>
      </c>
      <c r="AQ100" s="13" t="e">
        <f t="shared" si="93"/>
        <v>#DIV/0!</v>
      </c>
      <c r="AR100" s="13" t="e">
        <f t="shared" si="94"/>
        <v>#DIV/0!</v>
      </c>
    </row>
    <row r="101" spans="2:44">
      <c r="B101" s="6" t="e">
        <f>ROUND(B2/B100,4)</f>
        <v>#DIV/0!</v>
      </c>
      <c r="C101" s="6" t="e">
        <f t="shared" ref="C101:I101" si="107">ROUND(C2/C100,4)</f>
        <v>#NUM!</v>
      </c>
      <c r="D101" s="6" t="e">
        <f t="shared" si="107"/>
        <v>#NUM!</v>
      </c>
      <c r="E101" s="6" t="e">
        <f t="shared" si="107"/>
        <v>#NUM!</v>
      </c>
      <c r="F101" s="6" t="e">
        <f t="shared" si="107"/>
        <v>#NUM!</v>
      </c>
      <c r="G101" s="6" t="e">
        <f t="shared" si="107"/>
        <v>#NUM!</v>
      </c>
      <c r="H101" s="6" t="e">
        <f t="shared" si="107"/>
        <v>#DIV/0!</v>
      </c>
      <c r="I101" s="6" t="e">
        <f t="shared" si="107"/>
        <v>#DIV/0!</v>
      </c>
      <c r="J101" s="13"/>
      <c r="K101" s="13" t="e">
        <f t="shared" si="74"/>
        <v>#DIV/0!</v>
      </c>
      <c r="L101" s="13">
        <f t="shared" si="99"/>
        <v>24</v>
      </c>
      <c r="M101" s="13" t="e">
        <f t="shared" si="75"/>
        <v>#DIV/0!</v>
      </c>
      <c r="N101" s="13" t="e">
        <f t="shared" si="76"/>
        <v>#DIV/0!</v>
      </c>
      <c r="O101" s="13"/>
      <c r="P101" s="13" t="e">
        <f t="shared" si="77"/>
        <v>#DIV/0!</v>
      </c>
      <c r="Q101" s="13">
        <f t="shared" si="100"/>
        <v>24</v>
      </c>
      <c r="R101" s="13" t="e">
        <f t="shared" si="78"/>
        <v>#DIV/0!</v>
      </c>
      <c r="S101" s="13" t="e">
        <f t="shared" si="79"/>
        <v>#DIV/0!</v>
      </c>
      <c r="T101" s="13"/>
      <c r="U101" s="13" t="e">
        <f t="shared" si="80"/>
        <v>#DIV/0!</v>
      </c>
      <c r="V101" s="13">
        <f t="shared" si="101"/>
        <v>24</v>
      </c>
      <c r="W101" s="13" t="e">
        <f t="shared" si="81"/>
        <v>#DIV/0!</v>
      </c>
      <c r="X101" s="13" t="e">
        <f t="shared" si="82"/>
        <v>#DIV/0!</v>
      </c>
      <c r="Y101" s="13"/>
      <c r="Z101" s="13" t="e">
        <f t="shared" si="83"/>
        <v>#DIV/0!</v>
      </c>
      <c r="AA101" s="13">
        <f t="shared" si="102"/>
        <v>24</v>
      </c>
      <c r="AB101" s="13" t="e">
        <f t="shared" si="84"/>
        <v>#DIV/0!</v>
      </c>
      <c r="AC101" s="13" t="e">
        <f t="shared" si="85"/>
        <v>#DIV/0!</v>
      </c>
      <c r="AE101" s="13" t="e">
        <f t="shared" si="86"/>
        <v>#DIV/0!</v>
      </c>
      <c r="AF101" s="13">
        <f t="shared" si="103"/>
        <v>24</v>
      </c>
      <c r="AG101" s="13" t="e">
        <f t="shared" si="87"/>
        <v>#DIV/0!</v>
      </c>
      <c r="AH101" s="13" t="e">
        <f t="shared" si="88"/>
        <v>#DIV/0!</v>
      </c>
      <c r="AJ101" s="13" t="e">
        <f t="shared" si="89"/>
        <v>#DIV/0!</v>
      </c>
      <c r="AK101" s="13">
        <f t="shared" si="104"/>
        <v>24</v>
      </c>
      <c r="AL101" s="13" t="e">
        <f t="shared" si="90"/>
        <v>#DIV/0!</v>
      </c>
      <c r="AM101" s="13" t="e">
        <f t="shared" si="91"/>
        <v>#DIV/0!</v>
      </c>
      <c r="AO101" s="13" t="e">
        <f t="shared" si="92"/>
        <v>#DIV/0!</v>
      </c>
      <c r="AP101" s="13">
        <f t="shared" si="105"/>
        <v>24</v>
      </c>
      <c r="AQ101" s="13" t="e">
        <f t="shared" si="93"/>
        <v>#DIV/0!</v>
      </c>
      <c r="AR101" s="13" t="e">
        <f t="shared" si="94"/>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74"/>
        <v>#DIV/0!</v>
      </c>
      <c r="L102" s="13">
        <f t="shared" si="99"/>
        <v>24</v>
      </c>
      <c r="M102" s="13" t="e">
        <f t="shared" si="75"/>
        <v>#DIV/0!</v>
      </c>
      <c r="N102" s="13" t="e">
        <f t="shared" si="76"/>
        <v>#DIV/0!</v>
      </c>
      <c r="O102" s="13"/>
      <c r="P102" s="13" t="e">
        <f t="shared" si="77"/>
        <v>#DIV/0!</v>
      </c>
      <c r="Q102" s="13">
        <f t="shared" si="100"/>
        <v>24</v>
      </c>
      <c r="R102" s="13" t="e">
        <f t="shared" si="78"/>
        <v>#DIV/0!</v>
      </c>
      <c r="S102" s="13" t="e">
        <f t="shared" si="79"/>
        <v>#DIV/0!</v>
      </c>
      <c r="T102" s="13"/>
      <c r="U102" s="13" t="e">
        <f t="shared" si="80"/>
        <v>#DIV/0!</v>
      </c>
      <c r="V102" s="13">
        <f t="shared" si="101"/>
        <v>24</v>
      </c>
      <c r="W102" s="13" t="e">
        <f t="shared" si="81"/>
        <v>#DIV/0!</v>
      </c>
      <c r="X102" s="13" t="e">
        <f t="shared" si="82"/>
        <v>#DIV/0!</v>
      </c>
      <c r="Y102" s="13"/>
      <c r="Z102" s="13" t="e">
        <f t="shared" si="83"/>
        <v>#DIV/0!</v>
      </c>
      <c r="AA102" s="13">
        <f t="shared" si="102"/>
        <v>24</v>
      </c>
      <c r="AB102" s="13" t="e">
        <f t="shared" si="84"/>
        <v>#DIV/0!</v>
      </c>
      <c r="AC102" s="13" t="e">
        <f t="shared" si="85"/>
        <v>#DIV/0!</v>
      </c>
      <c r="AE102" s="13" t="e">
        <f t="shared" si="86"/>
        <v>#DIV/0!</v>
      </c>
      <c r="AF102" s="13">
        <f t="shared" si="103"/>
        <v>24</v>
      </c>
      <c r="AG102" s="13" t="e">
        <f t="shared" si="87"/>
        <v>#DIV/0!</v>
      </c>
      <c r="AH102" s="13" t="e">
        <f t="shared" si="88"/>
        <v>#DIV/0!</v>
      </c>
      <c r="AJ102" s="13" t="e">
        <f t="shared" si="89"/>
        <v>#DIV/0!</v>
      </c>
      <c r="AK102" s="13">
        <f t="shared" si="104"/>
        <v>24</v>
      </c>
      <c r="AL102" s="13" t="e">
        <f t="shared" si="90"/>
        <v>#DIV/0!</v>
      </c>
      <c r="AM102" s="13" t="e">
        <f t="shared" si="91"/>
        <v>#DIV/0!</v>
      </c>
      <c r="AO102" s="13" t="e">
        <f t="shared" si="92"/>
        <v>#DIV/0!</v>
      </c>
      <c r="AP102" s="13">
        <f t="shared" si="105"/>
        <v>24</v>
      </c>
      <c r="AQ102" s="13" t="e">
        <f t="shared" si="93"/>
        <v>#DIV/0!</v>
      </c>
      <c r="AR102" s="13" t="e">
        <f t="shared" si="94"/>
        <v>#DIV/0!</v>
      </c>
    </row>
    <row r="103" spans="2:44">
      <c r="K103" s="13" t="e">
        <f t="shared" si="74"/>
        <v>#DIV/0!</v>
      </c>
      <c r="L103" s="13">
        <f t="shared" si="99"/>
        <v>24</v>
      </c>
      <c r="M103" s="13" t="e">
        <f t="shared" si="75"/>
        <v>#DIV/0!</v>
      </c>
      <c r="N103" s="13" t="e">
        <f t="shared" si="76"/>
        <v>#DIV/0!</v>
      </c>
      <c r="O103" s="115"/>
      <c r="P103" s="13" t="e">
        <f t="shared" si="77"/>
        <v>#DIV/0!</v>
      </c>
      <c r="Q103" s="13">
        <f t="shared" si="100"/>
        <v>24</v>
      </c>
      <c r="R103" s="13" t="e">
        <f t="shared" si="78"/>
        <v>#DIV/0!</v>
      </c>
      <c r="S103" s="13" t="e">
        <f t="shared" si="79"/>
        <v>#DIV/0!</v>
      </c>
      <c r="T103" s="115"/>
      <c r="U103" s="13" t="e">
        <f t="shared" si="80"/>
        <v>#DIV/0!</v>
      </c>
      <c r="V103" s="13">
        <f t="shared" si="101"/>
        <v>24</v>
      </c>
      <c r="W103" s="13" t="e">
        <f t="shared" si="81"/>
        <v>#DIV/0!</v>
      </c>
      <c r="X103" s="13" t="e">
        <f t="shared" si="82"/>
        <v>#DIV/0!</v>
      </c>
      <c r="Y103" s="115"/>
      <c r="Z103" s="13" t="e">
        <f t="shared" si="83"/>
        <v>#DIV/0!</v>
      </c>
      <c r="AA103" s="13">
        <f t="shared" si="102"/>
        <v>24</v>
      </c>
      <c r="AB103" s="13" t="e">
        <f t="shared" si="84"/>
        <v>#DIV/0!</v>
      </c>
      <c r="AC103" s="13" t="e">
        <f t="shared" si="85"/>
        <v>#DIV/0!</v>
      </c>
      <c r="AE103" s="13" t="e">
        <f t="shared" si="86"/>
        <v>#DIV/0!</v>
      </c>
      <c r="AF103" s="13">
        <f t="shared" si="103"/>
        <v>24</v>
      </c>
      <c r="AG103" s="13" t="e">
        <f t="shared" si="87"/>
        <v>#DIV/0!</v>
      </c>
      <c r="AH103" s="13" t="e">
        <f t="shared" si="88"/>
        <v>#DIV/0!</v>
      </c>
      <c r="AJ103" s="13" t="e">
        <f t="shared" si="89"/>
        <v>#DIV/0!</v>
      </c>
      <c r="AK103" s="13">
        <f t="shared" si="104"/>
        <v>24</v>
      </c>
      <c r="AL103" s="13" t="e">
        <f t="shared" si="90"/>
        <v>#DIV/0!</v>
      </c>
      <c r="AM103" s="13" t="e">
        <f t="shared" si="91"/>
        <v>#DIV/0!</v>
      </c>
      <c r="AO103" s="13" t="e">
        <f t="shared" si="92"/>
        <v>#DIV/0!</v>
      </c>
      <c r="AP103" s="13">
        <f t="shared" si="105"/>
        <v>24</v>
      </c>
      <c r="AQ103" s="13" t="e">
        <f t="shared" si="93"/>
        <v>#DIV/0!</v>
      </c>
      <c r="AR103" s="13" t="e">
        <f t="shared" si="94"/>
        <v>#DIV/0!</v>
      </c>
    </row>
    <row r="104" spans="2:44">
      <c r="K104" s="13" t="e">
        <f t="shared" si="74"/>
        <v>#DIV/0!</v>
      </c>
      <c r="L104" s="13">
        <f t="shared" si="99"/>
        <v>24</v>
      </c>
      <c r="M104" s="13" t="e">
        <f t="shared" si="75"/>
        <v>#DIV/0!</v>
      </c>
      <c r="N104" s="13" t="e">
        <f t="shared" si="76"/>
        <v>#DIV/0!</v>
      </c>
      <c r="O104" s="115"/>
      <c r="P104" s="13" t="e">
        <f t="shared" si="77"/>
        <v>#DIV/0!</v>
      </c>
      <c r="Q104" s="13">
        <f t="shared" si="100"/>
        <v>24</v>
      </c>
      <c r="R104" s="13" t="e">
        <f t="shared" si="78"/>
        <v>#DIV/0!</v>
      </c>
      <c r="S104" s="13" t="e">
        <f t="shared" si="79"/>
        <v>#DIV/0!</v>
      </c>
      <c r="T104" s="115"/>
      <c r="U104" s="13" t="e">
        <f t="shared" si="80"/>
        <v>#DIV/0!</v>
      </c>
      <c r="V104" s="13">
        <f t="shared" si="101"/>
        <v>24</v>
      </c>
      <c r="W104" s="13" t="e">
        <f t="shared" si="81"/>
        <v>#DIV/0!</v>
      </c>
      <c r="X104" s="13" t="e">
        <f t="shared" si="82"/>
        <v>#DIV/0!</v>
      </c>
      <c r="Y104" s="115"/>
      <c r="Z104" s="13" t="e">
        <f t="shared" si="83"/>
        <v>#DIV/0!</v>
      </c>
      <c r="AA104" s="13">
        <f t="shared" si="102"/>
        <v>24</v>
      </c>
      <c r="AB104" s="13" t="e">
        <f t="shared" si="84"/>
        <v>#DIV/0!</v>
      </c>
      <c r="AC104" s="13" t="e">
        <f t="shared" si="85"/>
        <v>#DIV/0!</v>
      </c>
      <c r="AE104" s="13" t="e">
        <f t="shared" si="86"/>
        <v>#DIV/0!</v>
      </c>
      <c r="AF104" s="13">
        <f t="shared" si="103"/>
        <v>24</v>
      </c>
      <c r="AG104" s="13" t="e">
        <f t="shared" si="87"/>
        <v>#DIV/0!</v>
      </c>
      <c r="AH104" s="13" t="e">
        <f t="shared" si="88"/>
        <v>#DIV/0!</v>
      </c>
      <c r="AJ104" s="13" t="e">
        <f t="shared" si="89"/>
        <v>#DIV/0!</v>
      </c>
      <c r="AK104" s="13">
        <f t="shared" si="104"/>
        <v>24</v>
      </c>
      <c r="AL104" s="13" t="e">
        <f t="shared" si="90"/>
        <v>#DIV/0!</v>
      </c>
      <c r="AM104" s="13" t="e">
        <f t="shared" si="91"/>
        <v>#DIV/0!</v>
      </c>
      <c r="AO104" s="13" t="e">
        <f t="shared" si="92"/>
        <v>#DIV/0!</v>
      </c>
      <c r="AP104" s="13">
        <f t="shared" si="105"/>
        <v>24</v>
      </c>
      <c r="AQ104" s="13" t="e">
        <f t="shared" si="93"/>
        <v>#DIV/0!</v>
      </c>
      <c r="AR104" s="13" t="e">
        <f t="shared" si="94"/>
        <v>#DIV/0!</v>
      </c>
    </row>
    <row r="105" spans="2:44">
      <c r="K105" s="13" t="e">
        <f t="shared" si="74"/>
        <v>#DIV/0!</v>
      </c>
      <c r="L105" s="13">
        <f t="shared" si="99"/>
        <v>24</v>
      </c>
      <c r="M105" s="13" t="e">
        <f t="shared" si="75"/>
        <v>#DIV/0!</v>
      </c>
      <c r="N105" s="13" t="e">
        <f t="shared" si="76"/>
        <v>#DIV/0!</v>
      </c>
      <c r="O105" s="115"/>
      <c r="P105" s="13" t="e">
        <f t="shared" si="77"/>
        <v>#DIV/0!</v>
      </c>
      <c r="Q105" s="13">
        <f t="shared" si="100"/>
        <v>24</v>
      </c>
      <c r="R105" s="13" t="e">
        <f t="shared" si="78"/>
        <v>#DIV/0!</v>
      </c>
      <c r="S105" s="13" t="e">
        <f t="shared" si="79"/>
        <v>#DIV/0!</v>
      </c>
      <c r="T105" s="115"/>
      <c r="U105" s="13" t="e">
        <f t="shared" si="80"/>
        <v>#DIV/0!</v>
      </c>
      <c r="V105" s="13">
        <f t="shared" si="101"/>
        <v>24</v>
      </c>
      <c r="W105" s="13" t="e">
        <f t="shared" si="81"/>
        <v>#DIV/0!</v>
      </c>
      <c r="X105" s="13" t="e">
        <f t="shared" si="82"/>
        <v>#DIV/0!</v>
      </c>
      <c r="Y105" s="115"/>
      <c r="Z105" s="13" t="e">
        <f t="shared" si="83"/>
        <v>#DIV/0!</v>
      </c>
      <c r="AA105" s="13">
        <f t="shared" si="102"/>
        <v>24</v>
      </c>
      <c r="AB105" s="13" t="e">
        <f t="shared" si="84"/>
        <v>#DIV/0!</v>
      </c>
      <c r="AC105" s="13" t="e">
        <f t="shared" si="85"/>
        <v>#DIV/0!</v>
      </c>
      <c r="AE105" s="13" t="e">
        <f t="shared" si="86"/>
        <v>#DIV/0!</v>
      </c>
      <c r="AF105" s="13">
        <f t="shared" si="103"/>
        <v>24</v>
      </c>
      <c r="AG105" s="13" t="e">
        <f t="shared" si="87"/>
        <v>#DIV/0!</v>
      </c>
      <c r="AH105" s="13" t="e">
        <f t="shared" si="88"/>
        <v>#DIV/0!</v>
      </c>
      <c r="AJ105" s="13" t="e">
        <f t="shared" si="89"/>
        <v>#DIV/0!</v>
      </c>
      <c r="AK105" s="13">
        <f t="shared" si="104"/>
        <v>24</v>
      </c>
      <c r="AL105" s="13" t="e">
        <f t="shared" si="90"/>
        <v>#DIV/0!</v>
      </c>
      <c r="AM105" s="13" t="e">
        <f t="shared" si="91"/>
        <v>#DIV/0!</v>
      </c>
      <c r="AO105" s="13" t="e">
        <f t="shared" si="92"/>
        <v>#DIV/0!</v>
      </c>
      <c r="AP105" s="13">
        <f t="shared" si="105"/>
        <v>24</v>
      </c>
      <c r="AQ105" s="13" t="e">
        <f t="shared" si="93"/>
        <v>#DIV/0!</v>
      </c>
      <c r="AR105" s="13" t="e">
        <f t="shared" si="94"/>
        <v>#DIV/0!</v>
      </c>
    </row>
    <row r="106" spans="2:44">
      <c r="K106" s="13" t="e">
        <f t="shared" si="74"/>
        <v>#DIV/0!</v>
      </c>
      <c r="L106" s="13">
        <f t="shared" si="99"/>
        <v>24</v>
      </c>
      <c r="M106" s="13" t="e">
        <f t="shared" si="75"/>
        <v>#DIV/0!</v>
      </c>
      <c r="N106" s="13" t="e">
        <f t="shared" si="76"/>
        <v>#DIV/0!</v>
      </c>
      <c r="O106" s="115"/>
      <c r="P106" s="13" t="e">
        <f t="shared" si="77"/>
        <v>#DIV/0!</v>
      </c>
      <c r="Q106" s="13">
        <f t="shared" si="100"/>
        <v>24</v>
      </c>
      <c r="R106" s="13" t="e">
        <f t="shared" si="78"/>
        <v>#DIV/0!</v>
      </c>
      <c r="S106" s="13" t="e">
        <f t="shared" si="79"/>
        <v>#DIV/0!</v>
      </c>
      <c r="T106" s="115"/>
      <c r="U106" s="13" t="e">
        <f t="shared" si="80"/>
        <v>#DIV/0!</v>
      </c>
      <c r="V106" s="13">
        <f t="shared" si="101"/>
        <v>24</v>
      </c>
      <c r="W106" s="13" t="e">
        <f t="shared" si="81"/>
        <v>#DIV/0!</v>
      </c>
      <c r="X106" s="13" t="e">
        <f t="shared" si="82"/>
        <v>#DIV/0!</v>
      </c>
      <c r="Y106" s="115"/>
      <c r="Z106" s="13" t="e">
        <f t="shared" si="83"/>
        <v>#DIV/0!</v>
      </c>
      <c r="AA106" s="13">
        <f t="shared" si="102"/>
        <v>24</v>
      </c>
      <c r="AB106" s="13" t="e">
        <f t="shared" si="84"/>
        <v>#DIV/0!</v>
      </c>
      <c r="AC106" s="13" t="e">
        <f t="shared" si="85"/>
        <v>#DIV/0!</v>
      </c>
      <c r="AE106" s="13" t="e">
        <f t="shared" si="86"/>
        <v>#DIV/0!</v>
      </c>
      <c r="AF106" s="13">
        <f t="shared" si="103"/>
        <v>24</v>
      </c>
      <c r="AG106" s="13" t="e">
        <f t="shared" si="87"/>
        <v>#DIV/0!</v>
      </c>
      <c r="AH106" s="13" t="e">
        <f t="shared" si="88"/>
        <v>#DIV/0!</v>
      </c>
      <c r="AJ106" s="13" t="e">
        <f t="shared" si="89"/>
        <v>#DIV/0!</v>
      </c>
      <c r="AK106" s="13">
        <f t="shared" si="104"/>
        <v>24</v>
      </c>
      <c r="AL106" s="13" t="e">
        <f t="shared" si="90"/>
        <v>#DIV/0!</v>
      </c>
      <c r="AM106" s="13" t="e">
        <f t="shared" si="91"/>
        <v>#DIV/0!</v>
      </c>
      <c r="AO106" s="13" t="e">
        <f t="shared" si="92"/>
        <v>#DIV/0!</v>
      </c>
      <c r="AP106" s="13">
        <f t="shared" si="105"/>
        <v>24</v>
      </c>
      <c r="AQ106" s="13" t="e">
        <f t="shared" si="93"/>
        <v>#DIV/0!</v>
      </c>
      <c r="AR106" s="13" t="e">
        <f t="shared" si="94"/>
        <v>#DIV/0!</v>
      </c>
    </row>
    <row r="107" spans="2:44">
      <c r="K107" s="13" t="e">
        <f>$J$84*F26*($I$2/$F$27)</f>
        <v>#DIV/0!</v>
      </c>
      <c r="L107" s="13">
        <f t="shared" si="99"/>
        <v>24</v>
      </c>
      <c r="M107" s="13" t="e">
        <f t="shared" si="75"/>
        <v>#DIV/0!</v>
      </c>
      <c r="N107" s="13" t="e">
        <f t="shared" si="76"/>
        <v>#DIV/0!</v>
      </c>
      <c r="O107" s="115"/>
      <c r="P107" s="13" t="e">
        <f t="shared" si="77"/>
        <v>#DIV/0!</v>
      </c>
      <c r="Q107" s="13">
        <f t="shared" si="100"/>
        <v>24</v>
      </c>
      <c r="R107" s="13" t="e">
        <f t="shared" si="78"/>
        <v>#DIV/0!</v>
      </c>
      <c r="S107" s="13" t="e">
        <f t="shared" si="79"/>
        <v>#DIV/0!</v>
      </c>
      <c r="T107" s="115"/>
      <c r="U107" s="13" t="e">
        <f t="shared" si="80"/>
        <v>#DIV/0!</v>
      </c>
      <c r="V107" s="13">
        <f t="shared" si="101"/>
        <v>24</v>
      </c>
      <c r="W107" s="13" t="e">
        <f t="shared" si="81"/>
        <v>#DIV/0!</v>
      </c>
      <c r="X107" s="13" t="e">
        <f t="shared" si="82"/>
        <v>#DIV/0!</v>
      </c>
      <c r="Y107" s="115"/>
      <c r="Z107" s="13" t="e">
        <f t="shared" si="83"/>
        <v>#DIV/0!</v>
      </c>
      <c r="AA107" s="13">
        <f t="shared" si="102"/>
        <v>24</v>
      </c>
      <c r="AB107" s="13" t="e">
        <f t="shared" si="84"/>
        <v>#DIV/0!</v>
      </c>
      <c r="AC107" s="13" t="e">
        <f t="shared" si="85"/>
        <v>#DIV/0!</v>
      </c>
      <c r="AE107" s="13" t="e">
        <f t="shared" si="86"/>
        <v>#DIV/0!</v>
      </c>
      <c r="AF107" s="13">
        <f t="shared" si="103"/>
        <v>24</v>
      </c>
      <c r="AG107" s="13" t="e">
        <f t="shared" si="87"/>
        <v>#DIV/0!</v>
      </c>
      <c r="AH107" s="13" t="e">
        <f t="shared" si="88"/>
        <v>#DIV/0!</v>
      </c>
      <c r="AJ107" s="13" t="e">
        <f t="shared" si="89"/>
        <v>#DIV/0!</v>
      </c>
      <c r="AK107" s="13">
        <f t="shared" si="104"/>
        <v>24</v>
      </c>
      <c r="AL107" s="13" t="e">
        <f t="shared" si="90"/>
        <v>#DIV/0!</v>
      </c>
      <c r="AM107" s="13" t="e">
        <f t="shared" si="91"/>
        <v>#DIV/0!</v>
      </c>
      <c r="AO107" s="13" t="e">
        <f t="shared" si="92"/>
        <v>#DIV/0!</v>
      </c>
      <c r="AP107" s="13">
        <f t="shared" si="105"/>
        <v>24</v>
      </c>
      <c r="AQ107" s="13" t="e">
        <f t="shared" si="93"/>
        <v>#DIV/0!</v>
      </c>
      <c r="AR107" s="13" t="e">
        <f t="shared" si="94"/>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sheetData>
  <mergeCells count="6">
    <mergeCell ref="AA1:AB1"/>
    <mergeCell ref="K1:L1"/>
    <mergeCell ref="M1:N1"/>
    <mergeCell ref="O1:P1"/>
    <mergeCell ref="S1:T1"/>
    <mergeCell ref="W1:X1"/>
  </mergeCells>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96E34-EE2C-4973-8AD1-097725711BC1}">
  <sheetPr codeName="Sheet29">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5</v>
      </c>
      <c r="AI1">
        <v>12</v>
      </c>
      <c r="AJ1">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2</v>
      </c>
      <c r="AH2">
        <v>4</v>
      </c>
      <c r="AI2">
        <v>5</v>
      </c>
      <c r="AJ2">
        <v>24</v>
      </c>
    </row>
    <row r="3" spans="1:36">
      <c r="A3" s="2">
        <v>0.34499999999999997</v>
      </c>
      <c r="E3" s="2">
        <v>0.65</v>
      </c>
      <c r="F3" s="2">
        <v>0.34499999999999997</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1</v>
      </c>
      <c r="AH3">
        <v>3</v>
      </c>
      <c r="AI3">
        <v>4</v>
      </c>
      <c r="AJ3">
        <v>24</v>
      </c>
    </row>
    <row r="4" spans="1:36">
      <c r="A4" s="2">
        <v>0.315</v>
      </c>
      <c r="E4" s="2">
        <v>0.70099999999999996</v>
      </c>
      <c r="F4" s="2">
        <v>0.315</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2</v>
      </c>
      <c r="AI4">
        <v>3</v>
      </c>
      <c r="AJ4">
        <v>24</v>
      </c>
    </row>
    <row r="5" spans="1:36">
      <c r="A5" s="2">
        <v>0.39600000000000002</v>
      </c>
      <c r="D5" s="2">
        <v>0.70099999999999996</v>
      </c>
      <c r="E5" s="2">
        <v>0.747</v>
      </c>
      <c r="F5" s="2">
        <v>0.39600000000000002</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1</v>
      </c>
      <c r="AI5">
        <v>2</v>
      </c>
      <c r="AJ5">
        <v>24</v>
      </c>
    </row>
    <row r="6" spans="1:36">
      <c r="A6" s="2">
        <v>0.33600000000000002</v>
      </c>
      <c r="D6" s="2">
        <v>0.747</v>
      </c>
      <c r="E6" s="2">
        <v>0.75800000000000001</v>
      </c>
      <c r="F6" s="2">
        <v>0.33600000000000002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1</v>
      </c>
      <c r="AJ6">
        <v>24</v>
      </c>
    </row>
    <row r="7" spans="1:36">
      <c r="A7" s="2">
        <v>0.41599999999999998</v>
      </c>
      <c r="B7" s="2">
        <v>0.871</v>
      </c>
      <c r="C7" s="2">
        <v>0.75800000000000001</v>
      </c>
      <c r="D7" s="2">
        <v>0.75800000000000001</v>
      </c>
      <c r="E7" s="2">
        <v>0.871</v>
      </c>
      <c r="F7" s="2">
        <v>0.41599999999999998</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6</v>
      </c>
      <c r="AJ7">
        <v>24</v>
      </c>
    </row>
    <row r="8" spans="1:36">
      <c r="A8" s="2">
        <v>0.40400000000000003</v>
      </c>
      <c r="B8" s="2">
        <v>1.0109999999999999</v>
      </c>
      <c r="C8" s="2">
        <v>0.871</v>
      </c>
      <c r="D8" s="2">
        <v>0.871</v>
      </c>
      <c r="E8" s="2">
        <v>1.0109999999999999</v>
      </c>
      <c r="F8" s="2">
        <v>0.40400000000000003</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12</v>
      </c>
      <c r="AJ8">
        <v>24</v>
      </c>
    </row>
    <row r="9" spans="1:36">
      <c r="A9" s="2">
        <v>0.157</v>
      </c>
      <c r="B9" s="6">
        <f>SUM(B7:B8)</f>
        <v>1.8819999999999999</v>
      </c>
      <c r="C9" s="2">
        <v>1.0109999999999999</v>
      </c>
      <c r="D9" s="2">
        <v>1.0109999999999999</v>
      </c>
      <c r="E9" s="2">
        <v>0.65300000000000002</v>
      </c>
      <c r="F9" s="2">
        <v>0.157</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12</v>
      </c>
      <c r="AJ9">
        <v>24</v>
      </c>
    </row>
    <row r="10" spans="1:36">
      <c r="A10" s="2">
        <v>0.187</v>
      </c>
      <c r="B10" s="115"/>
      <c r="C10" s="6">
        <f>SUM(C7:C9)</f>
        <v>2.6399999999999997</v>
      </c>
      <c r="D10" s="2">
        <v>0.65300000000000002</v>
      </c>
      <c r="E10" s="2">
        <v>0.624</v>
      </c>
      <c r="F10" s="2">
        <v>0.187</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24</v>
      </c>
    </row>
    <row r="11" spans="1:36">
      <c r="A11" s="2">
        <v>0.39</v>
      </c>
      <c r="B11" s="115"/>
      <c r="C11" s="115"/>
      <c r="D11" s="6">
        <f>SUM(D5:D10)</f>
        <v>4.7409999999999997</v>
      </c>
      <c r="E11" s="2">
        <v>0.52</v>
      </c>
      <c r="F11" s="2">
        <v>0.39</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24</v>
      </c>
    </row>
    <row r="12" spans="1:36">
      <c r="A12" s="2">
        <v>0.58499999999999996</v>
      </c>
      <c r="B12" s="115"/>
      <c r="C12" s="115"/>
      <c r="D12" s="115"/>
      <c r="E12" s="2">
        <v>0.49099999999999999</v>
      </c>
      <c r="F12" s="2">
        <v>0.58499999999999996</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12</v>
      </c>
    </row>
    <row r="13" spans="1:36">
      <c r="A13" s="2">
        <v>0.47499999999999998</v>
      </c>
      <c r="B13" s="115"/>
      <c r="C13" s="115"/>
      <c r="D13" s="115"/>
      <c r="E13" s="2">
        <v>0.52300000000000002</v>
      </c>
      <c r="F13" s="2">
        <v>0.47499999999999998</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5</v>
      </c>
    </row>
    <row r="14" spans="1:36">
      <c r="A14" s="2">
        <v>0.65</v>
      </c>
      <c r="B14" s="115"/>
      <c r="C14" s="115"/>
      <c r="D14" s="115"/>
      <c r="E14" s="2">
        <v>0.93899999999999995</v>
      </c>
      <c r="F14" s="2">
        <v>0.65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4</v>
      </c>
    </row>
    <row r="15" spans="1:36">
      <c r="A15" s="2">
        <v>0.70099999999999996</v>
      </c>
      <c r="B15" s="115"/>
      <c r="C15" s="115"/>
      <c r="D15" s="115"/>
      <c r="E15" s="6">
        <f>SUM(E3:E14)</f>
        <v>8.4879999999999995</v>
      </c>
      <c r="F15" s="2">
        <v>0.70099999999999996</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3</v>
      </c>
    </row>
    <row r="16" spans="1:36">
      <c r="A16" s="2">
        <v>0.747</v>
      </c>
      <c r="F16" s="2">
        <v>0.747</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2</v>
      </c>
    </row>
    <row r="17" spans="1:44">
      <c r="A17" s="2">
        <v>0.75800000000000001</v>
      </c>
      <c r="F17" s="2">
        <v>0.75800000000000001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1</v>
      </c>
    </row>
    <row r="18" spans="1:44">
      <c r="A18" s="2">
        <v>0.871</v>
      </c>
      <c r="F18" s="2">
        <v>0.871</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6</v>
      </c>
    </row>
    <row r="19" spans="1:44">
      <c r="A19" s="2">
        <v>1.0109999999999999</v>
      </c>
      <c r="F19" s="2">
        <v>1.0109999999999999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12</v>
      </c>
    </row>
    <row r="20" spans="1:44">
      <c r="A20" s="2">
        <v>0.65300000000000002</v>
      </c>
      <c r="F20" s="2">
        <v>0.65300000000000002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12</v>
      </c>
    </row>
    <row r="21" spans="1:44">
      <c r="A21" s="2">
        <v>0.624</v>
      </c>
      <c r="F21" s="2">
        <v>0.624</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12</v>
      </c>
    </row>
    <row r="22" spans="1:44">
      <c r="A22" s="2">
        <v>0.52</v>
      </c>
      <c r="F22" s="2">
        <v>0.52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12</v>
      </c>
    </row>
    <row r="23" spans="1:44">
      <c r="A23" s="2">
        <v>0.49099999999999999</v>
      </c>
      <c r="F23" s="2">
        <v>0.49099999999999999</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12</v>
      </c>
    </row>
    <row r="24" spans="1:44">
      <c r="A24" s="2">
        <v>0.52300000000000002</v>
      </c>
      <c r="F24" s="2">
        <v>0.52300000000000002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2">
        <v>0.93899999999999995</v>
      </c>
      <c r="F25" s="2">
        <v>0.93899999999999995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0.38800000000000001</v>
      </c>
      <c r="F26" s="2">
        <v>0.38800000000000001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12.882009999999999</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1.0109999999999999</v>
      </c>
      <c r="C30" s="115">
        <f>_xlfn.AGGREGATE(14,6,A3:A26+A4:A26,1)</f>
        <v>1.8819999999999999</v>
      </c>
      <c r="D30" s="115">
        <f>_xlfn.AGGREGATE(14,6,A3:A26+A4:A26+A5:A26,1)</f>
        <v>2.6399999999999997</v>
      </c>
      <c r="E30" s="115">
        <f>_xlfn.AGGREGATE(14,6,A3:A26+A4:A26+A5:A26+A6:A26,1)</f>
        <v>3.3869999999999996</v>
      </c>
      <c r="F30" s="115">
        <f>_xlfn.AGGREGATE(14,6,A3:A26+A4:A26+A5:A26+A6:A26+A7:A26,1)</f>
        <v>4.0880000000000001</v>
      </c>
      <c r="G30" s="115">
        <f>_xlfn.AGGREGATE(14,6,A3:A26+A4:A26+A5:A26+A6:A26+A7:A26+A8:A26,1)</f>
        <v>4.7409999999999997</v>
      </c>
      <c r="H30" s="6">
        <f>E15</f>
        <v>8.4879999999999995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4</v>
      </c>
      <c r="M34" s="13" t="e">
        <f t="shared" si="16"/>
        <v>#DIV/0!</v>
      </c>
      <c r="N34" s="13" t="e">
        <f t="shared" si="17"/>
        <v>#DIV/0!</v>
      </c>
      <c r="O34" s="14"/>
      <c r="P34" s="13" t="e">
        <f t="shared" si="18"/>
        <v>#DIV/0!</v>
      </c>
      <c r="Q34" s="13">
        <f t="shared" si="19"/>
        <v>4</v>
      </c>
      <c r="R34" s="14" t="e">
        <f t="shared" si="20"/>
        <v>#DIV/0!</v>
      </c>
      <c r="S34" s="13" t="e">
        <f t="shared" si="21"/>
        <v>#DIV/0!</v>
      </c>
      <c r="T34" s="13"/>
      <c r="U34" s="13" t="e">
        <f t="shared" si="22"/>
        <v>#DIV/0!</v>
      </c>
      <c r="V34" s="13">
        <f t="shared" si="23"/>
        <v>4</v>
      </c>
      <c r="W34" s="14" t="e">
        <f t="shared" si="24"/>
        <v>#DIV/0!</v>
      </c>
      <c r="X34" s="13" t="e">
        <f t="shared" si="25"/>
        <v>#DIV/0!</v>
      </c>
      <c r="Y34" s="13"/>
      <c r="Z34" s="13" t="e">
        <f t="shared" si="26"/>
        <v>#DIV/0!</v>
      </c>
      <c r="AA34" s="13">
        <f t="shared" si="27"/>
        <v>4</v>
      </c>
      <c r="AB34" s="14" t="e">
        <f t="shared" si="28"/>
        <v>#DIV/0!</v>
      </c>
      <c r="AC34" s="13" t="e">
        <f t="shared" si="29"/>
        <v>#DIV/0!</v>
      </c>
      <c r="AD34" s="13"/>
      <c r="AE34" s="13" t="e">
        <f t="shared" si="30"/>
        <v>#DIV/0!</v>
      </c>
      <c r="AF34" s="13">
        <f t="shared" si="31"/>
        <v>4</v>
      </c>
      <c r="AG34" s="14" t="e">
        <f t="shared" si="32"/>
        <v>#DIV/0!</v>
      </c>
      <c r="AH34" s="13" t="e">
        <f t="shared" si="33"/>
        <v>#DIV/0!</v>
      </c>
      <c r="AI34" s="13"/>
      <c r="AJ34" s="13" t="e">
        <f t="shared" si="34"/>
        <v>#DIV/0!</v>
      </c>
      <c r="AK34" s="13">
        <f t="shared" si="35"/>
        <v>4</v>
      </c>
      <c r="AL34" s="14" t="e">
        <f t="shared" si="36"/>
        <v>#DIV/0!</v>
      </c>
      <c r="AM34" s="13" t="e">
        <f t="shared" si="37"/>
        <v>#DIV/0!</v>
      </c>
      <c r="AN34" s="13"/>
      <c r="AO34" s="13" t="e">
        <f t="shared" si="38"/>
        <v>#DIV/0!</v>
      </c>
      <c r="AP34" s="13">
        <f t="shared" si="39"/>
        <v>4</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1.0109999999999999</v>
      </c>
      <c r="C54" s="115">
        <f>_xlfn.AGGREGATE(14,6,A3:A26+A4:A26,1)</f>
        <v>1.8819999999999999</v>
      </c>
      <c r="D54" s="115">
        <f>_xlfn.AGGREGATE(14,6,A3:A26+A4:A26+A5:A26,1)</f>
        <v>2.6399999999999997</v>
      </c>
      <c r="E54" s="115">
        <f>_xlfn.AGGREGATE(14,6,A3:A26+A4:A26+A5:A26+A6:A26,1)</f>
        <v>3.3869999999999996</v>
      </c>
      <c r="F54" s="115">
        <f>_xlfn.AGGREGATE(14,6,A3:A26+A4:A26+A5:A26+A6:A26+A7:A26,1)</f>
        <v>4.0880000000000001</v>
      </c>
      <c r="G54" s="115">
        <f>_xlfn.AGGREGATE(14,6,A3:A26+A4:A26+A5:A26+A6:A26+A7:A26+A8:A26,1)</f>
        <v>4.7409999999999997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1.0109999999999999</v>
      </c>
      <c r="C71" s="115">
        <f>C54</f>
        <v>1.8819999999999999</v>
      </c>
      <c r="D71" s="115">
        <f>D54</f>
        <v>2.6399999999999997</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1.0109999999999999</v>
      </c>
      <c r="C82" s="115">
        <f>_xlfn.AGGREGATE(14,6,A3:A26+A4:A26,1)</f>
        <v>1.8819999999999999</v>
      </c>
      <c r="D82" s="115">
        <f>_xlfn.AGGREGATE(14,6,A3:A26+A4:A26+A5:A26,1)</f>
        <v>2.6399999999999997</v>
      </c>
      <c r="E82" s="115">
        <f>_xlfn.AGGREGATE(14,6,A3:A26+A4:A26+A5:A26+A6:A26,1)</f>
        <v>3.3869999999999996</v>
      </c>
      <c r="F82" s="115">
        <f>_xlfn.AGGREGATE(14,6,A3:A26+A4:A26+A5:A26+A6:A26+A7:A26,1)</f>
        <v>4.0880000000000001</v>
      </c>
      <c r="G82" s="115">
        <f>_xlfn.AGGREGATE(14,6,A3:A26+A4:A26+A5:A26+A6:A26+A7:A26+A8:A26,1)</f>
        <v>4.7409999999999997</v>
      </c>
      <c r="H82" s="6">
        <f>E15</f>
        <v>8.4879999999999995</v>
      </c>
      <c r="I82" s="6">
        <f>F27</f>
        <v>12.882009999999999</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4</v>
      </c>
      <c r="M97" s="13" t="e">
        <f t="shared" si="91"/>
        <v>#DIV/0!</v>
      </c>
      <c r="N97" s="13" t="e">
        <f t="shared" si="92"/>
        <v>#DIV/0!</v>
      </c>
      <c r="O97" s="13"/>
      <c r="P97" s="13" t="e">
        <f t="shared" si="93"/>
        <v>#DIV/0!</v>
      </c>
      <c r="Q97" s="13">
        <f t="shared" si="94"/>
        <v>4</v>
      </c>
      <c r="R97" s="13" t="e">
        <f t="shared" si="95"/>
        <v>#DIV/0!</v>
      </c>
      <c r="S97" s="13" t="e">
        <f t="shared" si="96"/>
        <v>#DIV/0!</v>
      </c>
      <c r="T97" s="13"/>
      <c r="U97" s="13" t="e">
        <f t="shared" si="97"/>
        <v>#DIV/0!</v>
      </c>
      <c r="V97" s="13">
        <f t="shared" si="98"/>
        <v>4</v>
      </c>
      <c r="W97" s="13" t="e">
        <f t="shared" si="99"/>
        <v>#DIV/0!</v>
      </c>
      <c r="X97" s="13" t="e">
        <f t="shared" si="100"/>
        <v>#DIV/0!</v>
      </c>
      <c r="Y97" s="13"/>
      <c r="Z97" s="13" t="e">
        <f t="shared" si="101"/>
        <v>#DIV/0!</v>
      </c>
      <c r="AA97" s="13">
        <f t="shared" si="102"/>
        <v>4</v>
      </c>
      <c r="AB97" s="13" t="e">
        <f t="shared" si="103"/>
        <v>#DIV/0!</v>
      </c>
      <c r="AC97" s="13" t="e">
        <f t="shared" si="104"/>
        <v>#DIV/0!</v>
      </c>
      <c r="AE97" s="13" t="e">
        <f t="shared" si="105"/>
        <v>#DIV/0!</v>
      </c>
      <c r="AF97" s="13">
        <f t="shared" si="106"/>
        <v>4</v>
      </c>
      <c r="AG97" s="13" t="e">
        <f t="shared" si="107"/>
        <v>#DIV/0!</v>
      </c>
      <c r="AH97" s="13" t="e">
        <f t="shared" si="108"/>
        <v>#DIV/0!</v>
      </c>
      <c r="AJ97" s="13" t="e">
        <f t="shared" si="109"/>
        <v>#DIV/0!</v>
      </c>
      <c r="AK97" s="13">
        <f t="shared" si="110"/>
        <v>4</v>
      </c>
      <c r="AL97" s="13" t="e">
        <f t="shared" si="111"/>
        <v>#DIV/0!</v>
      </c>
      <c r="AM97" s="13" t="e">
        <f t="shared" si="112"/>
        <v>#DIV/0!</v>
      </c>
      <c r="AO97" s="13" t="e">
        <f t="shared" si="113"/>
        <v>#DIV/0!</v>
      </c>
      <c r="AP97" s="13">
        <f t="shared" si="114"/>
        <v>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v>
      </c>
      <c r="M99" s="13" t="e">
        <f t="shared" si="91"/>
        <v>#DIV/0!</v>
      </c>
      <c r="N99" s="13" t="e">
        <f t="shared" si="92"/>
        <v>#DIV/0!</v>
      </c>
      <c r="O99" s="13"/>
      <c r="P99" s="13" t="e">
        <f t="shared" si="93"/>
        <v>#DIV/0!</v>
      </c>
      <c r="Q99" s="13">
        <f t="shared" si="94"/>
        <v>2</v>
      </c>
      <c r="R99" s="13" t="e">
        <f t="shared" si="95"/>
        <v>#DIV/0!</v>
      </c>
      <c r="S99" s="13" t="e">
        <f t="shared" si="96"/>
        <v>#DIV/0!</v>
      </c>
      <c r="T99" s="13"/>
      <c r="U99" s="13" t="e">
        <f t="shared" si="97"/>
        <v>#DIV/0!</v>
      </c>
      <c r="V99" s="13">
        <f t="shared" si="98"/>
        <v>2</v>
      </c>
      <c r="W99" s="13" t="e">
        <f t="shared" si="99"/>
        <v>#DIV/0!</v>
      </c>
      <c r="X99" s="13" t="e">
        <f t="shared" si="100"/>
        <v>#DIV/0!</v>
      </c>
      <c r="Y99" s="13"/>
      <c r="Z99" s="13" t="e">
        <f t="shared" si="101"/>
        <v>#DIV/0!</v>
      </c>
      <c r="AA99" s="13">
        <f t="shared" si="102"/>
        <v>2</v>
      </c>
      <c r="AB99" s="13" t="e">
        <f t="shared" si="103"/>
        <v>#DIV/0!</v>
      </c>
      <c r="AC99" s="13" t="e">
        <f t="shared" si="104"/>
        <v>#DIV/0!</v>
      </c>
      <c r="AE99" s="13" t="e">
        <f t="shared" si="105"/>
        <v>#DIV/0!</v>
      </c>
      <c r="AF99" s="13">
        <f t="shared" si="106"/>
        <v>2</v>
      </c>
      <c r="AG99" s="13" t="e">
        <f t="shared" si="107"/>
        <v>#DIV/0!</v>
      </c>
      <c r="AH99" s="13" t="e">
        <f t="shared" si="108"/>
        <v>#DIV/0!</v>
      </c>
      <c r="AJ99" s="13" t="e">
        <f t="shared" si="109"/>
        <v>#DIV/0!</v>
      </c>
      <c r="AK99" s="13">
        <f t="shared" si="110"/>
        <v>2</v>
      </c>
      <c r="AL99" s="13" t="e">
        <f t="shared" si="111"/>
        <v>#DIV/0!</v>
      </c>
      <c r="AM99" s="13" t="e">
        <f t="shared" si="112"/>
        <v>#DIV/0!</v>
      </c>
      <c r="AO99" s="13" t="e">
        <f t="shared" si="113"/>
        <v>#DIV/0!</v>
      </c>
      <c r="AP99" s="13">
        <f t="shared" si="114"/>
        <v>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v>
      </c>
      <c r="M100" s="13" t="e">
        <f t="shared" si="91"/>
        <v>#DIV/0!</v>
      </c>
      <c r="N100" s="13" t="e">
        <f t="shared" si="92"/>
        <v>#DIV/0!</v>
      </c>
      <c r="O100" s="13"/>
      <c r="P100" s="13" t="e">
        <f t="shared" si="93"/>
        <v>#DIV/0!</v>
      </c>
      <c r="Q100" s="13">
        <f t="shared" si="94"/>
        <v>1</v>
      </c>
      <c r="R100" s="13" t="e">
        <f t="shared" si="95"/>
        <v>#DIV/0!</v>
      </c>
      <c r="S100" s="13" t="e">
        <f t="shared" si="96"/>
        <v>#DIV/0!</v>
      </c>
      <c r="T100" s="13"/>
      <c r="U100" s="13" t="e">
        <f t="shared" si="97"/>
        <v>#DIV/0!</v>
      </c>
      <c r="V100" s="13">
        <f t="shared" si="98"/>
        <v>1</v>
      </c>
      <c r="W100" s="13" t="e">
        <f t="shared" si="99"/>
        <v>#DIV/0!</v>
      </c>
      <c r="X100" s="13" t="e">
        <f t="shared" si="100"/>
        <v>#DIV/0!</v>
      </c>
      <c r="Y100" s="13"/>
      <c r="Z100" s="13" t="e">
        <f t="shared" si="101"/>
        <v>#DIV/0!</v>
      </c>
      <c r="AA100" s="13">
        <f t="shared" si="102"/>
        <v>1</v>
      </c>
      <c r="AB100" s="13" t="e">
        <f t="shared" si="103"/>
        <v>#DIV/0!</v>
      </c>
      <c r="AC100" s="13" t="e">
        <f t="shared" si="104"/>
        <v>#DIV/0!</v>
      </c>
      <c r="AE100" s="13" t="e">
        <f t="shared" si="105"/>
        <v>#DIV/0!</v>
      </c>
      <c r="AF100" s="13">
        <f t="shared" si="106"/>
        <v>1</v>
      </c>
      <c r="AG100" s="13" t="e">
        <f t="shared" si="107"/>
        <v>#DIV/0!</v>
      </c>
      <c r="AH100" s="13" t="e">
        <f t="shared" si="108"/>
        <v>#DIV/0!</v>
      </c>
      <c r="AJ100" s="13" t="e">
        <f t="shared" si="109"/>
        <v>#DIV/0!</v>
      </c>
      <c r="AK100" s="13">
        <f t="shared" si="110"/>
        <v>1</v>
      </c>
      <c r="AL100" s="13" t="e">
        <f t="shared" si="111"/>
        <v>#DIV/0!</v>
      </c>
      <c r="AM100" s="13" t="e">
        <f t="shared" si="112"/>
        <v>#DIV/0!</v>
      </c>
      <c r="AO100" s="13" t="e">
        <f t="shared" si="113"/>
        <v>#DIV/0!</v>
      </c>
      <c r="AP100" s="13">
        <f t="shared" si="114"/>
        <v>1</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5"/>
      <c r="P106" s="13" t="e">
        <f t="shared" si="93"/>
        <v>#DIV/0!</v>
      </c>
      <c r="Q106" s="13">
        <f t="shared" si="94"/>
        <v>12</v>
      </c>
      <c r="R106" s="13" t="e">
        <f t="shared" si="95"/>
        <v>#DIV/0!</v>
      </c>
      <c r="S106" s="13" t="e">
        <f t="shared" si="96"/>
        <v>#DIV/0!</v>
      </c>
      <c r="T106" s="115"/>
      <c r="U106" s="13" t="e">
        <f t="shared" si="97"/>
        <v>#DIV/0!</v>
      </c>
      <c r="V106" s="13">
        <f t="shared" si="98"/>
        <v>12</v>
      </c>
      <c r="W106" s="13" t="e">
        <f t="shared" si="99"/>
        <v>#DIV/0!</v>
      </c>
      <c r="X106" s="13" t="e">
        <f t="shared" si="100"/>
        <v>#DIV/0!</v>
      </c>
      <c r="Y106" s="115"/>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EFBB2-7434-4E49-A6A5-BB917C12E3B6}">
  <sheetPr codeName="Sheet30">
    <tabColor rgb="FF00B0F0"/>
  </sheetPr>
  <dimension ref="A1:AR109"/>
  <sheetViews>
    <sheetView zoomScale="60" zoomScaleNormal="60" workbookViewId="0">
      <selection activeCell="T29" sqref="T29:T30"/>
    </sheetView>
  </sheetViews>
  <sheetFormatPr defaultRowHeight="15"/>
  <cols>
    <col min="11" max="28" width="9.140625" style="48"/>
  </cols>
  <sheetData>
    <row r="1" spans="1:36">
      <c r="A1" t="s">
        <v>87</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v>3</v>
      </c>
      <c r="AH1">
        <v>5</v>
      </c>
      <c r="AI1">
        <v>12</v>
      </c>
      <c r="AJ1">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v>1</v>
      </c>
      <c r="AH2">
        <v>3</v>
      </c>
      <c r="AI2">
        <v>12</v>
      </c>
      <c r="AJ2">
        <v>24</v>
      </c>
    </row>
    <row r="3" spans="1:36">
      <c r="A3" s="2">
        <v>0.44</v>
      </c>
      <c r="E3" s="2">
        <v>0.52300000000000002</v>
      </c>
      <c r="F3" s="2">
        <v>0.44</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v>2</v>
      </c>
      <c r="AH3">
        <v>1</v>
      </c>
      <c r="AI3">
        <v>12</v>
      </c>
      <c r="AJ3">
        <v>24</v>
      </c>
    </row>
    <row r="4" spans="1:36">
      <c r="A4" s="2">
        <v>0.44</v>
      </c>
      <c r="E4" s="2">
        <v>0.52300000000000002</v>
      </c>
      <c r="F4" s="2">
        <v>0.44</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v>2</v>
      </c>
      <c r="AI4">
        <v>5</v>
      </c>
      <c r="AJ4">
        <v>24</v>
      </c>
    </row>
    <row r="5" spans="1:36">
      <c r="A5" s="2">
        <v>0.44</v>
      </c>
      <c r="D5" s="2">
        <v>0.52300000000000002</v>
      </c>
      <c r="E5" s="2">
        <v>0.52300000000000002</v>
      </c>
      <c r="F5" s="2">
        <v>0.44</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v>4</v>
      </c>
      <c r="AI5">
        <v>3</v>
      </c>
      <c r="AJ5">
        <v>24</v>
      </c>
    </row>
    <row r="6" spans="1:36">
      <c r="A6" s="2">
        <v>0.44</v>
      </c>
      <c r="D6" s="2">
        <v>0.70099999999999996</v>
      </c>
      <c r="E6" s="2">
        <v>0.52300000000000002</v>
      </c>
      <c r="F6" s="2">
        <v>0.44</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v>6</v>
      </c>
      <c r="AI6">
        <v>1</v>
      </c>
      <c r="AJ6">
        <v>24</v>
      </c>
    </row>
    <row r="7" spans="1:36">
      <c r="A7" s="2">
        <v>0.44</v>
      </c>
      <c r="B7" s="2">
        <v>0.70099999999999996</v>
      </c>
      <c r="C7" s="2">
        <v>0.70099999999999996</v>
      </c>
      <c r="D7" s="2">
        <v>1.1830000000000001</v>
      </c>
      <c r="E7" s="2">
        <v>0.70099999999999996</v>
      </c>
      <c r="F7" s="2">
        <v>0.44</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v>2</v>
      </c>
      <c r="AJ7">
        <v>24</v>
      </c>
    </row>
    <row r="8" spans="1:36">
      <c r="A8" s="2">
        <v>0.44</v>
      </c>
      <c r="B8" s="2">
        <v>1.1830000000000001</v>
      </c>
      <c r="C8" s="2">
        <v>1.1830000000000001</v>
      </c>
      <c r="D8" s="2">
        <v>0.70099999999999996</v>
      </c>
      <c r="E8" s="2">
        <v>1.1830000000000001</v>
      </c>
      <c r="F8" s="2">
        <v>0.44</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v>4</v>
      </c>
      <c r="AJ8">
        <v>24</v>
      </c>
    </row>
    <row r="9" spans="1:36">
      <c r="A9" s="2">
        <v>0.52300000000000002</v>
      </c>
      <c r="B9" s="6">
        <f>SUM(B7:B8)</f>
        <v>1.8839999999999999</v>
      </c>
      <c r="C9" s="2">
        <v>0.70099999999999996</v>
      </c>
      <c r="D9" s="2">
        <v>0.55500000000000005</v>
      </c>
      <c r="E9" s="2">
        <v>0.70099999999999996</v>
      </c>
      <c r="F9" s="2">
        <v>0.52300000000000002</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v>6</v>
      </c>
      <c r="AJ9">
        <v>12</v>
      </c>
    </row>
    <row r="10" spans="1:36">
      <c r="A10" s="2">
        <v>0.52300000000000002</v>
      </c>
      <c r="B10" s="115"/>
      <c r="C10" s="6">
        <f>SUM(C7:C9)</f>
        <v>2.585</v>
      </c>
      <c r="D10" s="2">
        <v>0.52300000000000002</v>
      </c>
      <c r="E10" s="2">
        <v>0.55500000000000005</v>
      </c>
      <c r="F10" s="2">
        <v>0.52300000000000002</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v>12</v>
      </c>
      <c r="AJ10">
        <v>12</v>
      </c>
    </row>
    <row r="11" spans="1:36">
      <c r="A11" s="2">
        <v>0.52300000000000002</v>
      </c>
      <c r="B11" s="115"/>
      <c r="C11" s="115"/>
      <c r="D11" s="6">
        <f>SUM(D5:D10)</f>
        <v>4.1859999999999999</v>
      </c>
      <c r="E11" s="2">
        <v>0.52300000000000002</v>
      </c>
      <c r="F11" s="2">
        <v>0.52300000000000002</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v>12</v>
      </c>
      <c r="AJ11">
        <v>12</v>
      </c>
    </row>
    <row r="12" spans="1:36">
      <c r="A12" s="2">
        <v>0.52300000000000002</v>
      </c>
      <c r="B12" s="115"/>
      <c r="C12" s="115"/>
      <c r="D12" s="115"/>
      <c r="E12" s="2">
        <v>0.52300000000000002</v>
      </c>
      <c r="F12" s="2">
        <v>0.52300000000000002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v>12</v>
      </c>
      <c r="AJ12">
        <v>5</v>
      </c>
    </row>
    <row r="13" spans="1:36">
      <c r="A13" s="2">
        <v>0.52300000000000002</v>
      </c>
      <c r="B13" s="115"/>
      <c r="C13" s="115"/>
      <c r="D13" s="115"/>
      <c r="E13" s="2">
        <v>0.52300000000000002</v>
      </c>
      <c r="F13" s="2">
        <v>0.52300000000000002</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v>3</v>
      </c>
    </row>
    <row r="14" spans="1:36">
      <c r="A14" s="2">
        <v>0.52300000000000002</v>
      </c>
      <c r="B14" s="115"/>
      <c r="C14" s="115"/>
      <c r="D14" s="115"/>
      <c r="E14" s="2">
        <v>0.52300000000000002</v>
      </c>
      <c r="F14" s="2">
        <v>0.52300000000000002</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v>1</v>
      </c>
    </row>
    <row r="15" spans="1:36">
      <c r="A15" s="2">
        <v>0.70099999999999996</v>
      </c>
      <c r="B15" s="115"/>
      <c r="C15" s="115"/>
      <c r="D15" s="115"/>
      <c r="E15" s="6">
        <f>SUM(E3:E14)</f>
        <v>7.3239999999999981</v>
      </c>
      <c r="F15" s="2">
        <v>0.70099999999999996</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v>2</v>
      </c>
    </row>
    <row r="16" spans="1:36">
      <c r="A16" s="2">
        <v>1.1830000000000001</v>
      </c>
      <c r="F16" s="2">
        <v>1.1830000000000001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v>4</v>
      </c>
    </row>
    <row r="17" spans="1:44">
      <c r="A17" s="2">
        <v>0.70099999999999996</v>
      </c>
      <c r="F17" s="2">
        <v>0.70099999999999996</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v>6</v>
      </c>
    </row>
    <row r="18" spans="1:44">
      <c r="A18" s="2">
        <v>0.55500000000000005</v>
      </c>
      <c r="F18" s="2">
        <v>0.55500000000000005</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v>12</v>
      </c>
    </row>
    <row r="19" spans="1:44">
      <c r="A19" s="2">
        <v>0.52300000000000002</v>
      </c>
      <c r="F19" s="2">
        <v>0.52300000000000002</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v>12</v>
      </c>
    </row>
    <row r="20" spans="1:44">
      <c r="A20" s="2">
        <v>0.52300000000000002</v>
      </c>
      <c r="F20" s="2">
        <v>0.52300000000000002</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v>12</v>
      </c>
    </row>
    <row r="21" spans="1:44">
      <c r="A21" s="2">
        <v>0.52300000000000002</v>
      </c>
      <c r="F21" s="2">
        <v>0.52300000000000002</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v>24</v>
      </c>
    </row>
    <row r="22" spans="1:44">
      <c r="A22" s="2">
        <v>0.52300000000000002</v>
      </c>
      <c r="F22" s="2">
        <v>0.52300000000000002</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v>24</v>
      </c>
    </row>
    <row r="23" spans="1:44">
      <c r="A23" s="2">
        <v>0.52300000000000002</v>
      </c>
      <c r="F23" s="2">
        <v>0.52300000000000002</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v>24</v>
      </c>
    </row>
    <row r="24" spans="1:44">
      <c r="A24" s="2">
        <v>0.52300000000000002</v>
      </c>
      <c r="F24" s="2">
        <v>0.52300000000000002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v>24</v>
      </c>
    </row>
    <row r="25" spans="1:44">
      <c r="A25" s="2">
        <v>0.52300000000000002</v>
      </c>
      <c r="F25" s="2">
        <v>0.52300000000000002</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0.52300000000000002</v>
      </c>
      <c r="F26" s="2">
        <v>0.52300000000000002</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6"/>
      <c r="F27" s="6">
        <f>SUM(F3:F26)+0.00001</f>
        <v>13.102009999999996</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1.1830000000000001</v>
      </c>
      <c r="C30" s="115">
        <f>_xlfn.AGGREGATE(14,6,A3:A26+A4:A26,1)</f>
        <v>1.8839999999999999</v>
      </c>
      <c r="D30" s="115">
        <f>_xlfn.AGGREGATE(14,6,A3:A26+A4:A26+A5:A26,1)</f>
        <v>2.585</v>
      </c>
      <c r="E30" s="115">
        <f>_xlfn.AGGREGATE(14,6,A3:A26+A4:A26+A5:A26+A6:A26,1)</f>
        <v>3.14</v>
      </c>
      <c r="F30" s="115">
        <f>_xlfn.AGGREGATE(14,6,A3:A26+A4:A26+A5:A26+A6:A26+A7:A26,1)</f>
        <v>3.6630000000000003</v>
      </c>
      <c r="G30" s="115">
        <f>_xlfn.AGGREGATE(14,6,A3:A26+A4:A26+A5:A26+A6:A26+A7:A26+A8:A26,1)</f>
        <v>4.1859999999999999</v>
      </c>
      <c r="H30" s="6">
        <f>E15</f>
        <v>7.3239999999999981</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5</v>
      </c>
      <c r="M35" s="13" t="e">
        <f t="shared" si="16"/>
        <v>#DIV/0!</v>
      </c>
      <c r="N35" s="13" t="e">
        <f t="shared" si="17"/>
        <v>#DIV/0!</v>
      </c>
      <c r="O35" s="14"/>
      <c r="P35" s="13" t="e">
        <f t="shared" si="18"/>
        <v>#DIV/0!</v>
      </c>
      <c r="Q35" s="13">
        <f t="shared" si="19"/>
        <v>5</v>
      </c>
      <c r="R35" s="14" t="e">
        <f t="shared" si="20"/>
        <v>#DIV/0!</v>
      </c>
      <c r="S35" s="13" t="e">
        <f t="shared" si="21"/>
        <v>#DIV/0!</v>
      </c>
      <c r="T35" s="13"/>
      <c r="U35" s="13" t="e">
        <f t="shared" si="22"/>
        <v>#DIV/0!</v>
      </c>
      <c r="V35" s="13">
        <f t="shared" si="23"/>
        <v>5</v>
      </c>
      <c r="W35" s="14" t="e">
        <f t="shared" si="24"/>
        <v>#DIV/0!</v>
      </c>
      <c r="X35" s="13" t="e">
        <f t="shared" si="25"/>
        <v>#DIV/0!</v>
      </c>
      <c r="Y35" s="13"/>
      <c r="Z35" s="13" t="e">
        <f t="shared" si="26"/>
        <v>#DIV/0!</v>
      </c>
      <c r="AA35" s="13">
        <f t="shared" si="27"/>
        <v>5</v>
      </c>
      <c r="AB35" s="14" t="e">
        <f t="shared" si="28"/>
        <v>#DIV/0!</v>
      </c>
      <c r="AC35" s="13" t="e">
        <f t="shared" si="29"/>
        <v>#DIV/0!</v>
      </c>
      <c r="AD35" s="13"/>
      <c r="AE35" s="13" t="e">
        <f t="shared" si="30"/>
        <v>#DIV/0!</v>
      </c>
      <c r="AF35" s="13">
        <f t="shared" si="31"/>
        <v>5</v>
      </c>
      <c r="AG35" s="14" t="e">
        <f t="shared" si="32"/>
        <v>#DIV/0!</v>
      </c>
      <c r="AH35" s="13" t="e">
        <f t="shared" si="33"/>
        <v>#DIV/0!</v>
      </c>
      <c r="AI35" s="13"/>
      <c r="AJ35" s="13" t="e">
        <f t="shared" si="34"/>
        <v>#DIV/0!</v>
      </c>
      <c r="AK35" s="13">
        <f t="shared" si="35"/>
        <v>5</v>
      </c>
      <c r="AL35" s="14" t="e">
        <f t="shared" si="36"/>
        <v>#DIV/0!</v>
      </c>
      <c r="AM35" s="13" t="e">
        <f t="shared" si="37"/>
        <v>#DIV/0!</v>
      </c>
      <c r="AN35" s="13"/>
      <c r="AO35" s="13" t="e">
        <f t="shared" si="38"/>
        <v>#DIV/0!</v>
      </c>
      <c r="AP35" s="13">
        <f t="shared" si="39"/>
        <v>5</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1.1830000000000001</v>
      </c>
      <c r="C54" s="115">
        <f>_xlfn.AGGREGATE(14,6,A3:A26+A4:A26,1)</f>
        <v>1.8839999999999999</v>
      </c>
      <c r="D54" s="115">
        <f>_xlfn.AGGREGATE(14,6,A3:A26+A4:A26+A5:A26,1)</f>
        <v>2.585</v>
      </c>
      <c r="E54" s="115">
        <f>_xlfn.AGGREGATE(14,6,A3:A26+A4:A26+A5:A26+A6:A26,1)</f>
        <v>3.14</v>
      </c>
      <c r="F54" s="115">
        <f>_xlfn.AGGREGATE(14,6,A3:A26+A4:A26+A5:A26+A6:A26+A7:A26,1)</f>
        <v>3.6630000000000003</v>
      </c>
      <c r="G54" s="115">
        <f>_xlfn.AGGREGATE(14,6,A3:A26+A4:A26+A5:A26+A6:A26+A7:A26+A8:A26,1)</f>
        <v>4.1859999999999999</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3</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3</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3</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3</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3</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5"/>
      <c r="P58" s="13" t="e">
        <f t="shared" si="53"/>
        <v>#DIV/0!</v>
      </c>
      <c r="Q58" s="13">
        <f t="shared" si="54"/>
        <v>4</v>
      </c>
      <c r="R58" s="13" t="e">
        <f t="shared" si="55"/>
        <v>#DIV/0!</v>
      </c>
      <c r="S58" s="13" t="e">
        <f t="shared" si="56"/>
        <v>#DIV/0!</v>
      </c>
      <c r="T58" s="115"/>
      <c r="U58" s="13" t="e">
        <f t="shared" si="57"/>
        <v>#DIV/0!</v>
      </c>
      <c r="V58" s="13">
        <f t="shared" si="58"/>
        <v>4</v>
      </c>
      <c r="W58" s="13" t="e">
        <f t="shared" si="59"/>
        <v>#DIV/0!</v>
      </c>
      <c r="X58" s="13" t="e">
        <f t="shared" si="60"/>
        <v>#DIV/0!</v>
      </c>
      <c r="Y58" s="115"/>
      <c r="Z58" s="13" t="e">
        <f t="shared" si="61"/>
        <v>#DIV/0!</v>
      </c>
      <c r="AA58" s="13">
        <f t="shared" si="62"/>
        <v>4</v>
      </c>
      <c r="AB58" s="13" t="e">
        <f t="shared" si="63"/>
        <v>#DIV/0!</v>
      </c>
      <c r="AC58" s="13" t="e">
        <f t="shared" si="64"/>
        <v>#DIV/0!</v>
      </c>
      <c r="AD58" s="115"/>
      <c r="AE58" s="13" t="e">
        <f t="shared" si="65"/>
        <v>#DIV/0!</v>
      </c>
      <c r="AF58" s="13">
        <f t="shared" si="66"/>
        <v>4</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1.1830000000000001</v>
      </c>
      <c r="C71" s="115">
        <f>C54</f>
        <v>1.8839999999999999</v>
      </c>
      <c r="D71" s="115">
        <f>D54</f>
        <v>2.585</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1.1830000000000001</v>
      </c>
      <c r="C82" s="115">
        <f>_xlfn.AGGREGATE(14,6,A3:A26+A4:A26,1)</f>
        <v>1.8839999999999999</v>
      </c>
      <c r="D82" s="115">
        <f>_xlfn.AGGREGATE(14,6,A3:A26+A4:A26+A5:A26,1)</f>
        <v>2.585</v>
      </c>
      <c r="E82" s="115">
        <f>_xlfn.AGGREGATE(14,6,A3:A26+A4:A26+A5:A26+A6:A26,1)</f>
        <v>3.14</v>
      </c>
      <c r="F82" s="115">
        <f>_xlfn.AGGREGATE(14,6,A3:A26+A4:A26+A5:A26+A6:A26+A7:A26,1)</f>
        <v>3.6630000000000003</v>
      </c>
      <c r="G82" s="115">
        <f>_xlfn.AGGREGATE(14,6,A3:A26+A4:A26+A5:A26+A6:A26+A7:A26+A8:A26,1)</f>
        <v>4.1859999999999999</v>
      </c>
      <c r="H82" s="6">
        <f>E15</f>
        <v>7.3239999999999981</v>
      </c>
      <c r="I82" s="6">
        <f>F27</f>
        <v>13.102009999999996</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3</v>
      </c>
      <c r="M96" s="13" t="e">
        <f t="shared" si="91"/>
        <v>#DIV/0!</v>
      </c>
      <c r="N96" s="13" t="e">
        <f t="shared" si="92"/>
        <v>#DIV/0!</v>
      </c>
      <c r="O96" s="14"/>
      <c r="P96" s="13" t="e">
        <f t="shared" si="93"/>
        <v>#DIV/0!</v>
      </c>
      <c r="Q96" s="13">
        <f t="shared" si="94"/>
        <v>3</v>
      </c>
      <c r="R96" s="13" t="e">
        <f t="shared" si="95"/>
        <v>#DIV/0!</v>
      </c>
      <c r="S96" s="13" t="e">
        <f t="shared" si="96"/>
        <v>#DIV/0!</v>
      </c>
      <c r="T96" s="14"/>
      <c r="U96" s="13" t="e">
        <f t="shared" si="97"/>
        <v>#DIV/0!</v>
      </c>
      <c r="V96" s="13">
        <f t="shared" si="98"/>
        <v>3</v>
      </c>
      <c r="W96" s="13" t="e">
        <f>IF(V96&lt;=MAX($B$90:$I$90),0,1)</f>
        <v>#DIV/0!</v>
      </c>
      <c r="X96" s="13" t="e">
        <f t="shared" si="100"/>
        <v>#DIV/0!</v>
      </c>
      <c r="Y96" s="14"/>
      <c r="Z96" s="13" t="e">
        <f t="shared" si="101"/>
        <v>#DIV/0!</v>
      </c>
      <c r="AA96" s="13">
        <f t="shared" si="102"/>
        <v>3</v>
      </c>
      <c r="AB96" s="13" t="e">
        <f>IF(AA96&lt;=MAX($B$93:$I$93),0,1)</f>
        <v>#DIV/0!</v>
      </c>
      <c r="AC96" s="13" t="e">
        <f t="shared" si="104"/>
        <v>#DIV/0!</v>
      </c>
      <c r="AE96" s="13" t="e">
        <f t="shared" si="105"/>
        <v>#DIV/0!</v>
      </c>
      <c r="AF96" s="13">
        <f t="shared" si="106"/>
        <v>3</v>
      </c>
      <c r="AG96" s="13" t="e">
        <f t="shared" si="107"/>
        <v>#DIV/0!</v>
      </c>
      <c r="AH96" s="13" t="e">
        <f t="shared" si="108"/>
        <v>#DIV/0!</v>
      </c>
      <c r="AJ96" s="13" t="e">
        <f t="shared" si="109"/>
        <v>#DIV/0!</v>
      </c>
      <c r="AK96" s="13">
        <f t="shared" si="110"/>
        <v>3</v>
      </c>
      <c r="AL96" s="13" t="e">
        <f t="shared" si="111"/>
        <v>#DIV/0!</v>
      </c>
      <c r="AM96" s="13" t="e">
        <f t="shared" si="112"/>
        <v>#DIV/0!</v>
      </c>
      <c r="AO96" s="13" t="e">
        <f t="shared" si="113"/>
        <v>#DIV/0!</v>
      </c>
      <c r="AP96" s="13">
        <f t="shared" si="114"/>
        <v>3</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123F-A39F-4CB9-98E4-1DAB9AA4890A}">
  <sheetPr codeName="Sheet4">
    <tabColor rgb="FFFF0000"/>
  </sheetPr>
  <dimension ref="A1:AR109"/>
  <sheetViews>
    <sheetView zoomScale="60" zoomScaleNormal="60" workbookViewId="0">
      <selection activeCell="C2" sqref="C2"/>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1</v>
      </c>
      <c r="AI1" s="13">
        <v>1</v>
      </c>
      <c r="AJ1" s="13">
        <v>24</v>
      </c>
    </row>
    <row r="2" spans="1:36">
      <c r="B2" s="115">
        <f>VLOOKUP($A$1,Input!$B$2:$J$4,2,FALSE)</f>
        <v>0</v>
      </c>
      <c r="C2" s="63">
        <f>(D2-B2)*2/3+B2</f>
        <v>0</v>
      </c>
      <c r="D2" s="115">
        <f>VLOOKUP($A$1,Input!$B$2:$J$4,4,FALSE)</f>
        <v>0</v>
      </c>
      <c r="E2" s="63">
        <f>(G2-D2)*1/2+D2</f>
        <v>0</v>
      </c>
      <c r="F2" s="63">
        <f>(G2-D2)*1/4+E2</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2</v>
      </c>
      <c r="AI2" s="13">
        <v>2</v>
      </c>
      <c r="AJ2" s="13">
        <v>24</v>
      </c>
    </row>
    <row r="3" spans="1:36">
      <c r="A3" s="2">
        <v>0.59299999999999997</v>
      </c>
      <c r="E3" s="2">
        <v>1.3779999999999999</v>
      </c>
      <c r="F3" s="2">
        <v>0.59299999999999997</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3</v>
      </c>
      <c r="AJ3" s="13">
        <v>24</v>
      </c>
    </row>
    <row r="4" spans="1:36">
      <c r="A4" s="2">
        <v>0.80700000000000005</v>
      </c>
      <c r="E4" s="2">
        <v>1.361</v>
      </c>
      <c r="F4" s="2">
        <v>0.80700000000000005</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4</v>
      </c>
      <c r="AJ4" s="13">
        <v>24</v>
      </c>
    </row>
    <row r="5" spans="1:36">
      <c r="A5" s="2">
        <v>0.81599999999999995</v>
      </c>
      <c r="D5" s="2">
        <v>1.3779999999999999</v>
      </c>
      <c r="E5" s="2">
        <v>1.3380000000000001</v>
      </c>
      <c r="F5" s="2">
        <v>0.81599999999999995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5</v>
      </c>
      <c r="AJ5" s="13">
        <v>24</v>
      </c>
    </row>
    <row r="6" spans="1:36">
      <c r="A6" s="2">
        <v>0.82499999999999996</v>
      </c>
      <c r="D6" s="2">
        <v>1.361</v>
      </c>
      <c r="E6" s="2">
        <v>1.3140000000000001</v>
      </c>
      <c r="F6" s="2">
        <v>0.82499999999999996</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24</v>
      </c>
    </row>
    <row r="7" spans="1:36">
      <c r="A7" s="2">
        <v>0.82899999999999996</v>
      </c>
      <c r="B7" s="2">
        <v>1.3779999999999999</v>
      </c>
      <c r="C7" s="2">
        <v>1.3779999999999999</v>
      </c>
      <c r="D7" s="2">
        <v>1.3380000000000001</v>
      </c>
      <c r="E7" s="2">
        <v>1.2949999999999999</v>
      </c>
      <c r="F7" s="2">
        <v>0.82899999999999996</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24</v>
      </c>
    </row>
    <row r="8" spans="1:36">
      <c r="A8" s="2">
        <v>0.72799999999999998</v>
      </c>
      <c r="B8" s="2">
        <v>1.361</v>
      </c>
      <c r="C8" s="2">
        <v>1.361</v>
      </c>
      <c r="D8" s="2">
        <v>1.3140000000000001</v>
      </c>
      <c r="E8" s="2">
        <v>1.2949999999999999</v>
      </c>
      <c r="F8" s="2">
        <v>0.72799999999999998</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24</v>
      </c>
    </row>
    <row r="9" spans="1:36">
      <c r="A9" s="2">
        <v>0.72899999999999998</v>
      </c>
      <c r="B9" s="6">
        <f>SUM(B7:B8)</f>
        <v>2.7389999999999999</v>
      </c>
      <c r="C9" s="2">
        <v>1.3380000000000001</v>
      </c>
      <c r="D9" s="2">
        <v>1.2949999999999999</v>
      </c>
      <c r="E9" s="2">
        <v>0.96799999999999997</v>
      </c>
      <c r="F9" s="2">
        <v>0.72899999999999998</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24</v>
      </c>
    </row>
    <row r="10" spans="1:36">
      <c r="A10" s="2">
        <v>0.72599999999999998</v>
      </c>
      <c r="B10" s="115"/>
      <c r="C10" s="6">
        <f>SUM(C7:C9)</f>
        <v>4.077</v>
      </c>
      <c r="D10" s="2">
        <v>1.2949999999999999</v>
      </c>
      <c r="E10" s="2">
        <v>0.96799999999999997</v>
      </c>
      <c r="F10" s="2">
        <v>0.72599999999999998</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24</v>
      </c>
    </row>
    <row r="11" spans="1:36">
      <c r="A11" s="2">
        <v>0.71799999999999997</v>
      </c>
      <c r="B11" s="115"/>
      <c r="C11" s="115"/>
      <c r="D11" s="6">
        <f>SUM(D5:D10)</f>
        <v>7.9809999999999999</v>
      </c>
      <c r="E11" s="2">
        <v>0.96799999999999997</v>
      </c>
      <c r="F11" s="2">
        <v>0.71799999999999997</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24</v>
      </c>
    </row>
    <row r="12" spans="1:36">
      <c r="A12" s="2">
        <v>0.71099999999999997</v>
      </c>
      <c r="B12" s="115"/>
      <c r="C12" s="115"/>
      <c r="D12" s="115"/>
      <c r="E12" s="2">
        <v>0.96799999999999997</v>
      </c>
      <c r="F12" s="2">
        <v>0.71099999999999997</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v>
      </c>
    </row>
    <row r="13" spans="1:36">
      <c r="A13" s="2">
        <v>0.69799999999999995</v>
      </c>
      <c r="B13" s="115"/>
      <c r="C13" s="115"/>
      <c r="D13" s="115"/>
      <c r="E13" s="2">
        <v>0.96799999999999997</v>
      </c>
      <c r="F13" s="2">
        <v>0.69799999999999995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v>
      </c>
    </row>
    <row r="14" spans="1:36">
      <c r="A14" s="2">
        <v>1.3779999999999999</v>
      </c>
      <c r="B14" s="115"/>
      <c r="C14" s="115"/>
      <c r="D14" s="115"/>
      <c r="E14" s="2">
        <v>0.96799999999999997</v>
      </c>
      <c r="F14" s="2">
        <v>1.3779999999999999</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3</v>
      </c>
    </row>
    <row r="15" spans="1:36">
      <c r="A15" s="2">
        <v>1.361</v>
      </c>
      <c r="B15" s="115"/>
      <c r="C15" s="115"/>
      <c r="D15" s="115"/>
      <c r="E15" s="6">
        <f>SUM(E3:E14)</f>
        <v>13.789</v>
      </c>
      <c r="F15" s="2">
        <v>1.361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4</v>
      </c>
    </row>
    <row r="16" spans="1:36">
      <c r="A16" s="2">
        <v>1.3380000000000001</v>
      </c>
      <c r="F16" s="2">
        <v>1.3380000000000001</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5</v>
      </c>
    </row>
    <row r="17" spans="1:44">
      <c r="A17" s="2">
        <v>1.3140000000000001</v>
      </c>
      <c r="F17" s="2">
        <v>1.3140000000000001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6</v>
      </c>
    </row>
    <row r="18" spans="1:44">
      <c r="A18" s="2">
        <v>1.2949999999999999</v>
      </c>
      <c r="F18" s="2">
        <v>1.2949999999999999</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2">
        <v>1.2949999999999999</v>
      </c>
      <c r="F19" s="2">
        <v>1.2949999999999999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2">
        <v>0.96799999999999997</v>
      </c>
      <c r="F20" s="2">
        <v>0.96799999999999997</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0.96799999999999997</v>
      </c>
      <c r="F21" s="2">
        <v>0.96799999999999997</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2">
        <v>0.96799999999999997</v>
      </c>
      <c r="F22" s="2">
        <v>0.96799999999999997</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12</v>
      </c>
    </row>
    <row r="23" spans="1:44">
      <c r="A23" s="2">
        <v>0.96799999999999997</v>
      </c>
      <c r="F23" s="2">
        <v>0.96799999999999997</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12</v>
      </c>
    </row>
    <row r="24" spans="1:44">
      <c r="A24" s="2">
        <v>0.96799999999999997</v>
      </c>
      <c r="F24" s="2">
        <v>0.96799999999999997</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2">
        <v>0.96799999999999997</v>
      </c>
      <c r="F25" s="2">
        <v>0.96799999999999997</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0.32500000000000001</v>
      </c>
      <c r="F26" s="2">
        <v>0.32500000000000001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22.29401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1.3779999999999999</v>
      </c>
      <c r="C30" s="115">
        <f>_xlfn.AGGREGATE(14,6,A3:A26+A4:A26,1)</f>
        <v>2.7389999999999999</v>
      </c>
      <c r="D30" s="115">
        <f>_xlfn.AGGREGATE(14,6,A3:A26+A4:A26+A5:A26,1)</f>
        <v>4.077</v>
      </c>
      <c r="E30" s="115">
        <f>_xlfn.AGGREGATE(14,6,A3:A26+A4:A26+A5:A26+A6:A26,1)</f>
        <v>5.391</v>
      </c>
      <c r="F30" s="115">
        <f>_xlfn.AGGREGATE(14,6,A3:A26+A4:A26+A5:A26+A6:A26+A7:A26,1)</f>
        <v>6.6859999999999999</v>
      </c>
      <c r="G30" s="115">
        <f>_xlfn.AGGREGATE(14,6,A3:A26+A4:A26+A5:A26+A6:A26+A7:A26+A8:A26,1)</f>
        <v>7.9809999999999999</v>
      </c>
      <c r="H30" s="6">
        <f>E15</f>
        <v>13.789</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1.3779999999999999</v>
      </c>
      <c r="C54" s="115">
        <f>_xlfn.AGGREGATE(14,6,A3:A26+A4:A26,1)</f>
        <v>2.7389999999999999</v>
      </c>
      <c r="D54" s="115">
        <f>_xlfn.AGGREGATE(14,6,A3:A26+A4:A26+A5:A26,1)</f>
        <v>4.077</v>
      </c>
      <c r="E54" s="115">
        <f>_xlfn.AGGREGATE(14,6,A3:A26+A4:A26+A5:A26+A6:A26,1)</f>
        <v>5.391</v>
      </c>
      <c r="F54" s="115">
        <f>_xlfn.AGGREGATE(14,6,A3:A26+A4:A26+A5:A26+A6:A26+A7:A26,1)</f>
        <v>6.6859999999999999</v>
      </c>
      <c r="G54" s="115">
        <f>_xlfn.AGGREGATE(14,6,A3:A26+A4:A26+A5:A26+A6:A26+A7:A26+A8:A26,1)</f>
        <v>7.9809999999999999</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1.3779999999999999</v>
      </c>
      <c r="C71" s="115">
        <f>C54</f>
        <v>2.7389999999999999</v>
      </c>
      <c r="D71" s="115">
        <f>D54</f>
        <v>4.077</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1.3779999999999999</v>
      </c>
      <c r="C82" s="115">
        <f>_xlfn.AGGREGATE(14,6,A3:A26+A4:A26,1)</f>
        <v>2.7389999999999999</v>
      </c>
      <c r="D82" s="115">
        <f>_xlfn.AGGREGATE(14,6,A3:A26+A4:A26+A5:A26,1)</f>
        <v>4.077</v>
      </c>
      <c r="E82" s="115">
        <f>_xlfn.AGGREGATE(14,6,A3:A26+A4:A26+A5:A26+A6:A26,1)</f>
        <v>5.391</v>
      </c>
      <c r="F82" s="115">
        <f>_xlfn.AGGREGATE(14,6,A3:A26+A4:A26+A5:A26+A6:A26+A7:A26,1)</f>
        <v>6.6859999999999999</v>
      </c>
      <c r="G82" s="115">
        <f>_xlfn.AGGREGATE(14,6,A3:A26+A4:A26+A5:A26+A6:A26+A7:A26+A8:A26,1)</f>
        <v>7.9809999999999999</v>
      </c>
      <c r="H82" s="6">
        <f>E15</f>
        <v>13.789</v>
      </c>
      <c r="I82" s="6">
        <f>F27</f>
        <v>22.29401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v>
      </c>
      <c r="M95" s="13" t="e">
        <f t="shared" si="91"/>
        <v>#DIV/0!</v>
      </c>
      <c r="N95" s="13" t="e">
        <f t="shared" si="92"/>
        <v>#DIV/0!</v>
      </c>
      <c r="O95" s="14"/>
      <c r="P95" s="13" t="e">
        <f t="shared" si="93"/>
        <v>#DIV/0!</v>
      </c>
      <c r="Q95" s="13">
        <f t="shared" si="94"/>
        <v>1</v>
      </c>
      <c r="R95" s="13" t="e">
        <f t="shared" si="95"/>
        <v>#DIV/0!</v>
      </c>
      <c r="S95" s="13" t="e">
        <f t="shared" si="96"/>
        <v>#DIV/0!</v>
      </c>
      <c r="T95" s="13"/>
      <c r="U95" s="13" t="e">
        <f t="shared" si="97"/>
        <v>#DIV/0!</v>
      </c>
      <c r="V95" s="13">
        <f t="shared" si="98"/>
        <v>1</v>
      </c>
      <c r="W95" s="13" t="e">
        <f t="shared" si="99"/>
        <v>#DIV/0!</v>
      </c>
      <c r="X95" s="13" t="e">
        <f t="shared" si="100"/>
        <v>#DIV/0!</v>
      </c>
      <c r="Y95" s="13"/>
      <c r="Z95" s="13" t="e">
        <f t="shared" si="101"/>
        <v>#DIV/0!</v>
      </c>
      <c r="AA95" s="13">
        <f t="shared" si="102"/>
        <v>1</v>
      </c>
      <c r="AB95" s="13" t="e">
        <f t="shared" si="103"/>
        <v>#DIV/0!</v>
      </c>
      <c r="AC95" s="13" t="e">
        <f t="shared" si="104"/>
        <v>#DIV/0!</v>
      </c>
      <c r="AD95" s="13"/>
      <c r="AE95" s="13" t="e">
        <f t="shared" si="105"/>
        <v>#DIV/0!</v>
      </c>
      <c r="AF95" s="13">
        <f t="shared" si="106"/>
        <v>1</v>
      </c>
      <c r="AG95" s="13" t="e">
        <f t="shared" si="107"/>
        <v>#DIV/0!</v>
      </c>
      <c r="AH95" s="13" t="e">
        <f t="shared" si="108"/>
        <v>#DIV/0!</v>
      </c>
      <c r="AI95" s="13"/>
      <c r="AJ95" s="13" t="e">
        <f t="shared" si="109"/>
        <v>#DIV/0!</v>
      </c>
      <c r="AK95" s="13">
        <f t="shared" si="110"/>
        <v>1</v>
      </c>
      <c r="AL95" s="13" t="e">
        <f t="shared" si="111"/>
        <v>#DIV/0!</v>
      </c>
      <c r="AM95" s="13" t="e">
        <f t="shared" si="112"/>
        <v>#DIV/0!</v>
      </c>
      <c r="AN95" s="13"/>
      <c r="AO95" s="13" t="e">
        <f t="shared" si="113"/>
        <v>#DIV/0!</v>
      </c>
      <c r="AP95" s="13">
        <f t="shared" si="114"/>
        <v>1</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4</v>
      </c>
      <c r="M98" s="13" t="e">
        <f t="shared" si="91"/>
        <v>#DIV/0!</v>
      </c>
      <c r="N98" s="13" t="e">
        <f t="shared" si="92"/>
        <v>#DIV/0!</v>
      </c>
      <c r="O98" s="13"/>
      <c r="P98" s="13" t="e">
        <f t="shared" si="93"/>
        <v>#DIV/0!</v>
      </c>
      <c r="Q98" s="13">
        <f t="shared" si="94"/>
        <v>4</v>
      </c>
      <c r="R98" s="13" t="e">
        <f t="shared" si="95"/>
        <v>#DIV/0!</v>
      </c>
      <c r="S98" s="13" t="e">
        <f t="shared" si="96"/>
        <v>#DIV/0!</v>
      </c>
      <c r="T98" s="13"/>
      <c r="U98" s="13" t="e">
        <f t="shared" si="97"/>
        <v>#DIV/0!</v>
      </c>
      <c r="V98" s="13">
        <f t="shared" si="98"/>
        <v>4</v>
      </c>
      <c r="W98" s="13" t="e">
        <f t="shared" si="99"/>
        <v>#DIV/0!</v>
      </c>
      <c r="X98" s="13" t="e">
        <f t="shared" si="100"/>
        <v>#DIV/0!</v>
      </c>
      <c r="Y98" s="13"/>
      <c r="Z98" s="13" t="e">
        <f t="shared" si="101"/>
        <v>#DIV/0!</v>
      </c>
      <c r="AA98" s="13">
        <f t="shared" si="102"/>
        <v>4</v>
      </c>
      <c r="AB98" s="13" t="e">
        <f t="shared" si="103"/>
        <v>#DIV/0!</v>
      </c>
      <c r="AC98" s="13" t="e">
        <f t="shared" si="104"/>
        <v>#DIV/0!</v>
      </c>
      <c r="AE98" s="13" t="e">
        <f t="shared" si="105"/>
        <v>#DIV/0!</v>
      </c>
      <c r="AF98" s="13">
        <f t="shared" si="106"/>
        <v>4</v>
      </c>
      <c r="AG98" s="13" t="e">
        <f t="shared" si="107"/>
        <v>#DIV/0!</v>
      </c>
      <c r="AH98" s="13" t="e">
        <f t="shared" si="108"/>
        <v>#DIV/0!</v>
      </c>
      <c r="AJ98" s="13" t="e">
        <f t="shared" si="109"/>
        <v>#DIV/0!</v>
      </c>
      <c r="AK98" s="13">
        <f t="shared" si="110"/>
        <v>4</v>
      </c>
      <c r="AL98" s="13" t="e">
        <f t="shared" si="111"/>
        <v>#DIV/0!</v>
      </c>
      <c r="AM98" s="13" t="e">
        <f t="shared" si="112"/>
        <v>#DIV/0!</v>
      </c>
      <c r="AO98" s="13" t="e">
        <f t="shared" si="113"/>
        <v>#DIV/0!</v>
      </c>
      <c r="AP98" s="13">
        <f t="shared" si="114"/>
        <v>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5</v>
      </c>
      <c r="M99" s="13" t="e">
        <f t="shared" si="91"/>
        <v>#DIV/0!</v>
      </c>
      <c r="N99" s="13" t="e">
        <f t="shared" si="92"/>
        <v>#DIV/0!</v>
      </c>
      <c r="O99" s="13"/>
      <c r="P99" s="13" t="e">
        <f t="shared" si="93"/>
        <v>#DIV/0!</v>
      </c>
      <c r="Q99" s="13">
        <f t="shared" si="94"/>
        <v>5</v>
      </c>
      <c r="R99" s="13" t="e">
        <f t="shared" si="95"/>
        <v>#DIV/0!</v>
      </c>
      <c r="S99" s="13" t="e">
        <f t="shared" si="96"/>
        <v>#DIV/0!</v>
      </c>
      <c r="T99" s="13"/>
      <c r="U99" s="13" t="e">
        <f t="shared" si="97"/>
        <v>#DIV/0!</v>
      </c>
      <c r="V99" s="13">
        <f t="shared" si="98"/>
        <v>5</v>
      </c>
      <c r="W99" s="13" t="e">
        <f t="shared" si="99"/>
        <v>#DIV/0!</v>
      </c>
      <c r="X99" s="13" t="e">
        <f t="shared" si="100"/>
        <v>#DIV/0!</v>
      </c>
      <c r="Y99" s="13"/>
      <c r="Z99" s="13" t="e">
        <f t="shared" si="101"/>
        <v>#DIV/0!</v>
      </c>
      <c r="AA99" s="13">
        <f t="shared" si="102"/>
        <v>5</v>
      </c>
      <c r="AB99" s="13" t="e">
        <f t="shared" si="103"/>
        <v>#DIV/0!</v>
      </c>
      <c r="AC99" s="13" t="e">
        <f t="shared" si="104"/>
        <v>#DIV/0!</v>
      </c>
      <c r="AE99" s="13" t="e">
        <f t="shared" si="105"/>
        <v>#DIV/0!</v>
      </c>
      <c r="AF99" s="13">
        <f t="shared" si="106"/>
        <v>5</v>
      </c>
      <c r="AG99" s="13" t="e">
        <f t="shared" si="107"/>
        <v>#DIV/0!</v>
      </c>
      <c r="AH99" s="13" t="e">
        <f t="shared" si="108"/>
        <v>#DIV/0!</v>
      </c>
      <c r="AJ99" s="13" t="e">
        <f t="shared" si="109"/>
        <v>#DIV/0!</v>
      </c>
      <c r="AK99" s="13">
        <f t="shared" si="110"/>
        <v>5</v>
      </c>
      <c r="AL99" s="13" t="e">
        <f t="shared" si="111"/>
        <v>#DIV/0!</v>
      </c>
      <c r="AM99" s="13" t="e">
        <f t="shared" si="112"/>
        <v>#DIV/0!</v>
      </c>
      <c r="AO99" s="13" t="e">
        <f t="shared" si="113"/>
        <v>#DIV/0!</v>
      </c>
      <c r="AP99" s="13">
        <f t="shared" si="114"/>
        <v>5</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5"/>
      <c r="P106" s="13" t="e">
        <f t="shared" si="93"/>
        <v>#DIV/0!</v>
      </c>
      <c r="Q106" s="13">
        <f t="shared" si="94"/>
        <v>12</v>
      </c>
      <c r="R106" s="13" t="e">
        <f t="shared" si="95"/>
        <v>#DIV/0!</v>
      </c>
      <c r="S106" s="13" t="e">
        <f t="shared" si="96"/>
        <v>#DIV/0!</v>
      </c>
      <c r="T106" s="115"/>
      <c r="U106" s="13" t="e">
        <f t="shared" si="97"/>
        <v>#DIV/0!</v>
      </c>
      <c r="V106" s="13">
        <f t="shared" si="98"/>
        <v>12</v>
      </c>
      <c r="W106" s="13" t="e">
        <f t="shared" si="99"/>
        <v>#DIV/0!</v>
      </c>
      <c r="X106" s="13" t="e">
        <f t="shared" si="100"/>
        <v>#DIV/0!</v>
      </c>
      <c r="Y106" s="115"/>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B8AC-0BFD-4AC5-A130-A613EE359A52}">
  <sheetPr codeName="Sheet5">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2</v>
      </c>
      <c r="AI1" s="13">
        <v>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1</v>
      </c>
      <c r="AI2" s="13">
        <v>1</v>
      </c>
      <c r="AJ2" s="13">
        <v>24</v>
      </c>
    </row>
    <row r="3" spans="1:36">
      <c r="A3" s="1">
        <v>0</v>
      </c>
      <c r="E3" s="2">
        <v>2.8340000000000001</v>
      </c>
      <c r="F3" s="1">
        <v>1.0000000000000001E-5</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3</v>
      </c>
      <c r="AJ3" s="13">
        <v>24</v>
      </c>
    </row>
    <row r="4" spans="1:36">
      <c r="A4" s="1">
        <v>0</v>
      </c>
      <c r="E4" s="2">
        <v>2.9049999999999998</v>
      </c>
      <c r="F4" s="1">
        <v>1.0000000000000001E-5</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4</v>
      </c>
      <c r="AJ4" s="13">
        <v>24</v>
      </c>
    </row>
    <row r="5" spans="1:36">
      <c r="A5" s="1">
        <v>0</v>
      </c>
      <c r="D5" s="2">
        <v>2.8340000000000001</v>
      </c>
      <c r="E5" s="2">
        <v>2.1480000000000001</v>
      </c>
      <c r="F5" s="1">
        <v>1.0000000000000001E-5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5</v>
      </c>
      <c r="AJ5" s="13">
        <v>24</v>
      </c>
    </row>
    <row r="6" spans="1:36">
      <c r="A6" s="1">
        <v>0</v>
      </c>
      <c r="D6" s="2">
        <v>2.9049999999999998</v>
      </c>
      <c r="E6" s="2">
        <v>2.794</v>
      </c>
      <c r="F6" s="1">
        <v>1.0000000000000001E-5</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24</v>
      </c>
    </row>
    <row r="7" spans="1:36">
      <c r="A7" s="1">
        <v>0</v>
      </c>
      <c r="B7" s="2">
        <v>2.8340000000000001</v>
      </c>
      <c r="C7" s="2">
        <v>2.794</v>
      </c>
      <c r="D7" s="2">
        <v>2.1480000000000001</v>
      </c>
      <c r="E7" s="2">
        <v>2.4710000000000001</v>
      </c>
      <c r="F7" s="1">
        <v>1.0000000000000001E-5</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24</v>
      </c>
    </row>
    <row r="8" spans="1:36">
      <c r="A8" s="1">
        <v>0</v>
      </c>
      <c r="B8" s="2">
        <v>2.9049999999999998</v>
      </c>
      <c r="C8" s="2">
        <v>2.4710000000000001</v>
      </c>
      <c r="D8" s="2">
        <v>2.794</v>
      </c>
      <c r="E8" s="2">
        <v>2.6829999999999998</v>
      </c>
      <c r="F8" s="1">
        <v>1.0000000000000001E-5</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24</v>
      </c>
    </row>
    <row r="9" spans="1:36">
      <c r="A9" s="1">
        <v>0</v>
      </c>
      <c r="B9" s="6">
        <f>SUM(B7:B8)</f>
        <v>5.7389999999999999</v>
      </c>
      <c r="C9" s="2">
        <v>2.6829999999999998</v>
      </c>
      <c r="D9" s="2">
        <v>2.4710000000000001</v>
      </c>
      <c r="E9" s="2">
        <v>1.8260000000000001</v>
      </c>
      <c r="F9" s="1">
        <v>1.0000000000000001E-5</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24</v>
      </c>
    </row>
    <row r="10" spans="1:36">
      <c r="A10" s="1">
        <v>0</v>
      </c>
      <c r="B10" s="115"/>
      <c r="C10" s="6">
        <f>SUM(C7:C9)</f>
        <v>7.9480000000000004</v>
      </c>
      <c r="D10" s="2">
        <v>2.6829999999999998</v>
      </c>
      <c r="E10" s="2">
        <v>2.5819999999999999</v>
      </c>
      <c r="F10" s="1">
        <v>1.0000000000000001E-5</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24</v>
      </c>
    </row>
    <row r="11" spans="1:36">
      <c r="A11" s="1">
        <v>0</v>
      </c>
      <c r="B11" s="115"/>
      <c r="C11" s="115"/>
      <c r="D11" s="6">
        <f>SUM(D5:D10)</f>
        <v>15.835000000000001</v>
      </c>
      <c r="E11" s="2">
        <v>1.9370000000000001</v>
      </c>
      <c r="F11" s="1">
        <v>1.0000000000000001E-5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24</v>
      </c>
    </row>
    <row r="12" spans="1:36">
      <c r="A12" s="1">
        <v>0</v>
      </c>
      <c r="B12" s="115"/>
      <c r="C12" s="115"/>
      <c r="D12" s="115"/>
      <c r="E12" s="2">
        <v>1.9370000000000001</v>
      </c>
      <c r="F12" s="1">
        <v>1.0000000000000001E-5</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24</v>
      </c>
    </row>
    <row r="13" spans="1:36">
      <c r="A13" s="1">
        <v>0</v>
      </c>
      <c r="B13" s="115"/>
      <c r="C13" s="115"/>
      <c r="D13" s="115"/>
      <c r="E13" s="2">
        <v>1.6140000000000001</v>
      </c>
      <c r="F13" s="1">
        <v>1.0000000000000001E-5</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v>
      </c>
    </row>
    <row r="14" spans="1:36">
      <c r="A14" s="1">
        <v>0</v>
      </c>
      <c r="B14" s="115"/>
      <c r="C14" s="115"/>
      <c r="D14" s="115"/>
      <c r="E14" s="2">
        <v>1.5029999999999999</v>
      </c>
      <c r="F14" s="1">
        <v>1.0000000000000001E-5</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1</v>
      </c>
    </row>
    <row r="15" spans="1:36">
      <c r="A15" s="2">
        <v>2.8340000000000001</v>
      </c>
      <c r="B15" s="115"/>
      <c r="C15" s="115"/>
      <c r="D15" s="115"/>
      <c r="E15" s="6">
        <f>SUM(E3:E14)</f>
        <v>27.234000000000005</v>
      </c>
      <c r="F15" s="2">
        <v>2.8340000000000001</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3</v>
      </c>
    </row>
    <row r="16" spans="1:36">
      <c r="A16" s="2">
        <v>2.9049999999999998</v>
      </c>
      <c r="F16" s="2">
        <v>2.9049999999999998</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4</v>
      </c>
    </row>
    <row r="17" spans="1:44">
      <c r="A17" s="2">
        <v>2.1480000000000001</v>
      </c>
      <c r="F17" s="2">
        <v>2.1480000000000001</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5</v>
      </c>
    </row>
    <row r="18" spans="1:44">
      <c r="A18" s="2">
        <v>2.794</v>
      </c>
      <c r="F18" s="2">
        <v>2.794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6</v>
      </c>
    </row>
    <row r="19" spans="1:44">
      <c r="A19" s="2">
        <v>2.4710000000000001</v>
      </c>
      <c r="F19" s="2">
        <v>2.4710000000000001</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2">
        <v>2.6829999999999998</v>
      </c>
      <c r="F20" s="2">
        <v>2.6829999999999998</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2">
        <v>1.8260000000000001</v>
      </c>
      <c r="F21" s="2">
        <v>1.8260000000000001</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2">
        <v>2.5819999999999999</v>
      </c>
      <c r="F22" s="2">
        <v>2.5819999999999999</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12</v>
      </c>
    </row>
    <row r="23" spans="1:44">
      <c r="A23" s="2">
        <v>1.9370000000000001</v>
      </c>
      <c r="F23" s="2">
        <v>1.9370000000000001</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12</v>
      </c>
    </row>
    <row r="24" spans="1:44">
      <c r="A24" s="2">
        <v>1.9370000000000001</v>
      </c>
      <c r="F24" s="2">
        <v>1.9370000000000001</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12</v>
      </c>
    </row>
    <row r="25" spans="1:44">
      <c r="A25" s="2">
        <v>1.6140000000000001</v>
      </c>
      <c r="F25" s="2">
        <v>1.6140000000000001</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1.5029999999999999</v>
      </c>
      <c r="F26" s="2">
        <v>1.5029999999999999</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27.234130000000004</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2.9049999999999998</v>
      </c>
      <c r="C30" s="115">
        <f>_xlfn.AGGREGATE(14,6,A3:A26+A4:A26,1)</f>
        <v>5.7389999999999999</v>
      </c>
      <c r="D30" s="115">
        <f>_xlfn.AGGREGATE(14,6,A3:A26+A4:A26+A5:A26,1)</f>
        <v>7.9480000000000004</v>
      </c>
      <c r="E30" s="115">
        <f>_xlfn.AGGREGATE(14,6,A3:A26+A4:A26+A5:A26+A6:A26,1)</f>
        <v>10.681000000000001</v>
      </c>
      <c r="F30" s="115">
        <f>_xlfn.AGGREGATE(14,6,A3:A26+A4:A26+A5:A26+A6:A26+A7:A26,1)</f>
        <v>13.152000000000001</v>
      </c>
      <c r="G30" s="115">
        <f>_xlfn.AGGREGATE(14,6,A3:A26+A4:A26+A5:A26+A6:A26+A7:A26+A8:A26,1)</f>
        <v>15.835000000000001</v>
      </c>
      <c r="H30" s="6">
        <f>E15</f>
        <v>27.234000000000005</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2.9049999999999998</v>
      </c>
      <c r="C54" s="115">
        <f>_xlfn.AGGREGATE(14,6,A3:A26+A4:A26,1)</f>
        <v>5.7389999999999999</v>
      </c>
      <c r="D54" s="115">
        <f>_xlfn.AGGREGATE(14,6,A3:A26+A4:A26+A5:A26,1)</f>
        <v>7.9480000000000004</v>
      </c>
      <c r="E54" s="115">
        <f>_xlfn.AGGREGATE(14,6,A3:A26+A4:A26+A5:A26+A6:A26,1)</f>
        <v>10.681000000000001</v>
      </c>
      <c r="F54" s="115">
        <f>_xlfn.AGGREGATE(14,6,A3:A26+A4:A26+A5:A26+A6:A26+A7:A26,1)</f>
        <v>13.152000000000001</v>
      </c>
      <c r="G54" s="115">
        <f>_xlfn.AGGREGATE(14,6,A3:A26+A4:A26+A5:A26+A6:A26+A7:A26+A8:A26,1)</f>
        <v>15.835000000000001</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2.9049999999999998</v>
      </c>
      <c r="C71" s="115">
        <f>C54</f>
        <v>5.7389999999999999</v>
      </c>
      <c r="D71" s="115">
        <f>D54</f>
        <v>7.9480000000000004</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2.9049999999999998</v>
      </c>
      <c r="C82" s="115">
        <f>_xlfn.AGGREGATE(14,6,A3:A26+A4:A26,1)</f>
        <v>5.7389999999999999</v>
      </c>
      <c r="D82" s="115">
        <f>_xlfn.AGGREGATE(14,6,A3:A26+A4:A26+A5:A26,1)</f>
        <v>7.9480000000000004</v>
      </c>
      <c r="E82" s="115">
        <f>_xlfn.AGGREGATE(14,6,A3:A26+A4:A26+A5:A26+A6:A26,1)</f>
        <v>10.681000000000001</v>
      </c>
      <c r="F82" s="115">
        <f>_xlfn.AGGREGATE(14,6,A3:A26+A4:A26+A5:A26+A6:A26+A7:A26,1)</f>
        <v>13.152000000000001</v>
      </c>
      <c r="G82" s="115">
        <f>_xlfn.AGGREGATE(14,6,A3:A26+A4:A26+A5:A26+A6:A26+A7:A26+A8:A26,1)</f>
        <v>15.835000000000001</v>
      </c>
      <c r="H82" s="6">
        <f>E15</f>
        <v>27.234000000000005</v>
      </c>
      <c r="I82" s="6">
        <f>F27</f>
        <v>27.234130000000004</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5"/>
      <c r="P106" s="13" t="e">
        <f t="shared" si="93"/>
        <v>#DIV/0!</v>
      </c>
      <c r="Q106" s="13">
        <f t="shared" si="94"/>
        <v>12</v>
      </c>
      <c r="R106" s="13" t="e">
        <f t="shared" si="95"/>
        <v>#DIV/0!</v>
      </c>
      <c r="S106" s="13" t="e">
        <f t="shared" si="96"/>
        <v>#DIV/0!</v>
      </c>
      <c r="T106" s="115"/>
      <c r="U106" s="13" t="e">
        <f t="shared" si="97"/>
        <v>#DIV/0!</v>
      </c>
      <c r="V106" s="13">
        <f t="shared" si="98"/>
        <v>12</v>
      </c>
      <c r="W106" s="13" t="e">
        <f t="shared" si="99"/>
        <v>#DIV/0!</v>
      </c>
      <c r="X106" s="13" t="e">
        <f t="shared" si="100"/>
        <v>#DIV/0!</v>
      </c>
      <c r="Y106" s="115"/>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5"/>
      <c r="P107" s="13" t="e">
        <f t="shared" si="93"/>
        <v>#DIV/0!</v>
      </c>
      <c r="Q107" s="13">
        <f t="shared" si="94"/>
        <v>12</v>
      </c>
      <c r="R107" s="13" t="e">
        <f t="shared" si="95"/>
        <v>#DIV/0!</v>
      </c>
      <c r="S107" s="13" t="e">
        <f t="shared" si="96"/>
        <v>#DIV/0!</v>
      </c>
      <c r="T107" s="115"/>
      <c r="U107" s="13" t="e">
        <f t="shared" si="97"/>
        <v>#DIV/0!</v>
      </c>
      <c r="V107" s="13">
        <f t="shared" si="98"/>
        <v>12</v>
      </c>
      <c r="W107" s="13" t="e">
        <f t="shared" si="99"/>
        <v>#DIV/0!</v>
      </c>
      <c r="X107" s="13" t="e">
        <f t="shared" si="100"/>
        <v>#DIV/0!</v>
      </c>
      <c r="Y107" s="115"/>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FB809-7E5C-4E62-AA0A-C36F132AE583}">
  <sheetPr codeName="Sheet6">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6</v>
      </c>
      <c r="AI1" s="13">
        <v>12</v>
      </c>
      <c r="AJ1" s="13">
        <v>12</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1</v>
      </c>
      <c r="AH2" s="13">
        <v>5</v>
      </c>
      <c r="AI2" s="13">
        <v>12</v>
      </c>
      <c r="AJ2" s="13">
        <v>12</v>
      </c>
    </row>
    <row r="3" spans="1:36">
      <c r="A3" s="1">
        <v>0</v>
      </c>
      <c r="B3" s="25"/>
      <c r="C3" s="25"/>
      <c r="D3" s="25"/>
      <c r="E3" s="1">
        <v>5.0000000000000001E-3</v>
      </c>
      <c r="F3" s="1">
        <v>5.0000000000000001E-3</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2</v>
      </c>
      <c r="AH3" s="13">
        <v>3</v>
      </c>
      <c r="AI3" s="13">
        <v>12</v>
      </c>
      <c r="AJ3" s="13">
        <v>12</v>
      </c>
    </row>
    <row r="4" spans="1:36">
      <c r="A4" s="1">
        <v>0</v>
      </c>
      <c r="B4" s="25"/>
      <c r="C4" s="25"/>
      <c r="D4" s="25"/>
      <c r="E4" s="1">
        <v>0.26600000000000001</v>
      </c>
      <c r="F4" s="1">
        <v>0.26600000000000001</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1</v>
      </c>
      <c r="AI4" s="13">
        <v>12</v>
      </c>
      <c r="AJ4" s="13">
        <v>12</v>
      </c>
    </row>
    <row r="5" spans="1:36">
      <c r="A5" s="1">
        <v>0</v>
      </c>
      <c r="B5" s="25"/>
      <c r="C5" s="25"/>
      <c r="D5" s="1">
        <v>0.53100000000000003</v>
      </c>
      <c r="E5" s="1">
        <v>2E-3</v>
      </c>
      <c r="F5" s="1">
        <v>2E-3</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2</v>
      </c>
      <c r="AI5" s="13">
        <v>6</v>
      </c>
      <c r="AJ5" s="13">
        <v>6</v>
      </c>
    </row>
    <row r="6" spans="1:36">
      <c r="A6" s="1">
        <v>0</v>
      </c>
      <c r="B6" s="25"/>
      <c r="C6" s="25"/>
      <c r="D6" s="1">
        <v>1.127</v>
      </c>
      <c r="E6" s="1">
        <v>0.28199999999999997</v>
      </c>
      <c r="F6" s="1">
        <v>0.28199999999999997</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4</v>
      </c>
      <c r="AI6" s="13">
        <v>5</v>
      </c>
      <c r="AJ6" s="13">
        <v>5</v>
      </c>
    </row>
    <row r="7" spans="1:36">
      <c r="A7" s="1">
        <v>0</v>
      </c>
      <c r="B7" s="1">
        <v>5.1349999999999998</v>
      </c>
      <c r="C7" s="1">
        <v>1.784</v>
      </c>
      <c r="D7" s="1">
        <v>1.784</v>
      </c>
      <c r="E7" s="1">
        <v>0.53100000000000003</v>
      </c>
      <c r="F7" s="1">
        <v>0.53100000000000003</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3</v>
      </c>
      <c r="AJ7" s="13">
        <v>3</v>
      </c>
    </row>
    <row r="8" spans="1:36">
      <c r="A8" s="1">
        <v>0</v>
      </c>
      <c r="B8" s="1">
        <v>3.8519999999999999</v>
      </c>
      <c r="C8" s="1">
        <v>5.1349999999999998</v>
      </c>
      <c r="D8" s="1">
        <v>5.1349999999999998</v>
      </c>
      <c r="E8" s="1">
        <v>1.127</v>
      </c>
      <c r="F8" s="1">
        <v>1.127</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v>
      </c>
      <c r="AJ8" s="13">
        <v>1</v>
      </c>
    </row>
    <row r="9" spans="1:36">
      <c r="A9" s="1">
        <v>0</v>
      </c>
      <c r="B9" s="64">
        <f>SUM(B7:B8)</f>
        <v>8.9870000000000001</v>
      </c>
      <c r="C9" s="1">
        <v>3.8519999999999999</v>
      </c>
      <c r="D9" s="1">
        <v>3.8519999999999999</v>
      </c>
      <c r="E9" s="1">
        <v>1.784</v>
      </c>
      <c r="F9" s="1">
        <v>1.784</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2</v>
      </c>
      <c r="AJ9" s="13">
        <v>2</v>
      </c>
    </row>
    <row r="10" spans="1:36">
      <c r="A10" s="1">
        <v>0</v>
      </c>
      <c r="B10" s="24"/>
      <c r="C10" s="64">
        <f>SUM(C7:C9)</f>
        <v>10.770999999999999</v>
      </c>
      <c r="D10" s="1">
        <v>1.2250000000000001</v>
      </c>
      <c r="E10" s="1">
        <v>5.1349999999999998</v>
      </c>
      <c r="F10" s="1">
        <v>5.1349999999999998</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4</v>
      </c>
      <c r="AJ10" s="13">
        <v>4</v>
      </c>
    </row>
    <row r="11" spans="1:36">
      <c r="A11" s="1">
        <v>0</v>
      </c>
      <c r="B11" s="24"/>
      <c r="C11" s="24"/>
      <c r="D11" s="64">
        <f>SUM(D5:D10)</f>
        <v>13.654</v>
      </c>
      <c r="E11" s="1">
        <v>3.8519999999999999</v>
      </c>
      <c r="F11" s="1">
        <v>3.8519999999999999</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12</v>
      </c>
    </row>
    <row r="12" spans="1:36">
      <c r="A12" s="1">
        <v>0</v>
      </c>
      <c r="B12" s="24"/>
      <c r="C12" s="24"/>
      <c r="D12" s="24"/>
      <c r="E12" s="1">
        <v>1.2250000000000001</v>
      </c>
      <c r="F12" s="1">
        <v>1.2250000000000001</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12</v>
      </c>
    </row>
    <row r="13" spans="1:36">
      <c r="A13" s="1">
        <v>0</v>
      </c>
      <c r="B13" s="24"/>
      <c r="C13" s="24"/>
      <c r="D13" s="24"/>
      <c r="E13" s="1">
        <v>0.153</v>
      </c>
      <c r="F13" s="1">
        <v>0.153</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24</v>
      </c>
    </row>
    <row r="14" spans="1:36">
      <c r="A14" s="1">
        <v>0</v>
      </c>
      <c r="B14" s="24"/>
      <c r="C14" s="24"/>
      <c r="D14" s="24"/>
      <c r="E14" s="1">
        <v>6.0000000000000001E-3</v>
      </c>
      <c r="F14" s="1">
        <v>6.0000000000000001E-3</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24</v>
      </c>
    </row>
    <row r="15" spans="1:36">
      <c r="A15" s="1">
        <v>5.0000000000000001E-3</v>
      </c>
      <c r="B15" s="24"/>
      <c r="C15" s="24"/>
      <c r="D15" s="24"/>
      <c r="E15" s="64">
        <f>SUM(E3:E14)</f>
        <v>14.368</v>
      </c>
      <c r="F15" s="1">
        <v>1.0000000000000001E-5</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24</v>
      </c>
    </row>
    <row r="16" spans="1:36">
      <c r="A16" s="1">
        <v>0.26600000000000001</v>
      </c>
      <c r="B16" s="25"/>
      <c r="C16" s="25"/>
      <c r="D16" s="25"/>
      <c r="E16" s="25"/>
      <c r="F16" s="1">
        <v>1.0000000000000001E-5</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24</v>
      </c>
    </row>
    <row r="17" spans="1:44">
      <c r="A17" s="1">
        <v>2E-3</v>
      </c>
      <c r="B17" s="25"/>
      <c r="C17" s="25"/>
      <c r="D17" s="25"/>
      <c r="E17" s="25"/>
      <c r="F17" s="1">
        <v>1.0000000000000001E-5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24</v>
      </c>
    </row>
    <row r="18" spans="1:44">
      <c r="A18" s="1">
        <v>0.28199999999999997</v>
      </c>
      <c r="B18" s="25"/>
      <c r="C18" s="25"/>
      <c r="D18" s="25"/>
      <c r="E18" s="25"/>
      <c r="F18" s="1">
        <v>1.0000000000000001E-5</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24</v>
      </c>
    </row>
    <row r="19" spans="1:44">
      <c r="A19" s="1">
        <v>0.53100000000000003</v>
      </c>
      <c r="B19" s="25"/>
      <c r="C19" s="25"/>
      <c r="D19" s="25"/>
      <c r="E19" s="25"/>
      <c r="F19" s="1">
        <v>1.0000000000000001E-5</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1">
        <v>1.127</v>
      </c>
      <c r="B20" s="25"/>
      <c r="C20" s="25"/>
      <c r="D20" s="25"/>
      <c r="E20" s="25"/>
      <c r="F20" s="1">
        <v>1.0000000000000001E-5</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1">
        <v>1.784</v>
      </c>
      <c r="B21" s="25"/>
      <c r="C21" s="25"/>
      <c r="D21" s="25"/>
      <c r="E21" s="25"/>
      <c r="F21" s="1">
        <v>1.0000000000000001E-5</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1">
        <v>5.1349999999999998</v>
      </c>
      <c r="B22" s="25"/>
      <c r="C22" s="25"/>
      <c r="D22" s="25"/>
      <c r="E22" s="25"/>
      <c r="F22" s="1">
        <v>1.0000000000000001E-5</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1">
        <v>3.8519999999999999</v>
      </c>
      <c r="B23" s="25"/>
      <c r="C23" s="25"/>
      <c r="D23" s="25"/>
      <c r="E23" s="25"/>
      <c r="F23" s="1">
        <v>1.0000000000000001E-5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1">
        <v>1.2250000000000001</v>
      </c>
      <c r="B24" s="25"/>
      <c r="C24" s="25"/>
      <c r="D24" s="25"/>
      <c r="E24" s="25"/>
      <c r="F24" s="1">
        <v>1.0000000000000001E-5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
        <v>0.153</v>
      </c>
      <c r="B25" s="25"/>
      <c r="C25" s="25"/>
      <c r="D25" s="25"/>
      <c r="E25" s="25"/>
      <c r="F25" s="1">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
        <v>6.0000000000000001E-3</v>
      </c>
      <c r="B26" s="25"/>
      <c r="C26" s="25"/>
      <c r="D26" s="25"/>
      <c r="E26" s="25"/>
      <c r="F26" s="1">
        <v>1.0000000000000001E-5</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6"/>
      <c r="F27" s="6">
        <f>SUM(F3:F26)+0.00001</f>
        <v>14.368129999999995</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5.1349999999999998</v>
      </c>
      <c r="C30" s="115">
        <f>_xlfn.AGGREGATE(14,6,A3:A26+A4:A26,1)</f>
        <v>8.9870000000000001</v>
      </c>
      <c r="D30" s="115">
        <f>_xlfn.AGGREGATE(14,6,A3:A26+A4:A26+A5:A26,1)</f>
        <v>10.770999999999999</v>
      </c>
      <c r="E30" s="115">
        <f>_xlfn.AGGREGATE(14,6,A3:A26+A4:A26+A5:A26+A6:A26,1)</f>
        <v>11.995999999999999</v>
      </c>
      <c r="F30" s="115">
        <f>_xlfn.AGGREGATE(14,6,A3:A26+A4:A26+A5:A26+A6:A26+A7:A26,1)</f>
        <v>13.122999999999999</v>
      </c>
      <c r="G30" s="115">
        <f>_xlfn.AGGREGATE(14,6,A3:A26+A4:A26+A5:A26+A6:A26+A7:A26+A8:A26,1)</f>
        <v>13.654</v>
      </c>
      <c r="H30" s="6">
        <f>E15</f>
        <v>14.368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6</v>
      </c>
      <c r="M36" s="13" t="e">
        <f t="shared" si="16"/>
        <v>#DIV/0!</v>
      </c>
      <c r="N36" s="13" t="e">
        <f t="shared" si="17"/>
        <v>#DIV/0!</v>
      </c>
      <c r="O36" s="14"/>
      <c r="P36" s="13" t="e">
        <f t="shared" si="18"/>
        <v>#DIV/0!</v>
      </c>
      <c r="Q36" s="13">
        <f t="shared" si="19"/>
        <v>6</v>
      </c>
      <c r="R36" s="14" t="e">
        <f t="shared" si="20"/>
        <v>#DIV/0!</v>
      </c>
      <c r="S36" s="13" t="e">
        <f t="shared" si="21"/>
        <v>#DIV/0!</v>
      </c>
      <c r="T36" s="13"/>
      <c r="U36" s="13" t="e">
        <f t="shared" si="22"/>
        <v>#DIV/0!</v>
      </c>
      <c r="V36" s="13">
        <f t="shared" si="23"/>
        <v>6</v>
      </c>
      <c r="W36" s="14" t="e">
        <f t="shared" si="24"/>
        <v>#DIV/0!</v>
      </c>
      <c r="X36" s="13" t="e">
        <f t="shared" si="25"/>
        <v>#DIV/0!</v>
      </c>
      <c r="Y36" s="13"/>
      <c r="Z36" s="13" t="e">
        <f t="shared" si="26"/>
        <v>#DIV/0!</v>
      </c>
      <c r="AA36" s="13">
        <f t="shared" si="27"/>
        <v>6</v>
      </c>
      <c r="AB36" s="14" t="e">
        <f t="shared" si="28"/>
        <v>#DIV/0!</v>
      </c>
      <c r="AC36" s="13" t="e">
        <f t="shared" si="29"/>
        <v>#DIV/0!</v>
      </c>
      <c r="AD36" s="13"/>
      <c r="AE36" s="13" t="e">
        <f t="shared" si="30"/>
        <v>#DIV/0!</v>
      </c>
      <c r="AF36" s="13">
        <f t="shared" si="31"/>
        <v>6</v>
      </c>
      <c r="AG36" s="14" t="e">
        <f t="shared" si="32"/>
        <v>#DIV/0!</v>
      </c>
      <c r="AH36" s="13" t="e">
        <f t="shared" si="33"/>
        <v>#DIV/0!</v>
      </c>
      <c r="AI36" s="13"/>
      <c r="AJ36" s="13" t="e">
        <f t="shared" si="34"/>
        <v>#DIV/0!</v>
      </c>
      <c r="AK36" s="13">
        <f t="shared" si="35"/>
        <v>6</v>
      </c>
      <c r="AL36" s="14" t="e">
        <f t="shared" si="36"/>
        <v>#DIV/0!</v>
      </c>
      <c r="AM36" s="13" t="e">
        <f t="shared" si="37"/>
        <v>#DIV/0!</v>
      </c>
      <c r="AN36" s="13"/>
      <c r="AO36" s="13" t="e">
        <f t="shared" si="38"/>
        <v>#DIV/0!</v>
      </c>
      <c r="AP36" s="13">
        <f t="shared" si="39"/>
        <v>6</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5.1349999999999998</v>
      </c>
      <c r="C54" s="115">
        <f>_xlfn.AGGREGATE(14,6,A3:A26+A4:A26,1)</f>
        <v>8.9870000000000001</v>
      </c>
      <c r="D54" s="115">
        <f>_xlfn.AGGREGATE(14,6,A3:A26+A4:A26+A5:A26,1)</f>
        <v>10.770999999999999</v>
      </c>
      <c r="E54" s="115">
        <f>_xlfn.AGGREGATE(14,6,A3:A26+A4:A26+A5:A26+A6:A26,1)</f>
        <v>11.995999999999999</v>
      </c>
      <c r="F54" s="115">
        <f>_xlfn.AGGREGATE(14,6,A3:A26+A4:A26+A5:A26+A6:A26+A7:A26,1)</f>
        <v>13.122999999999999</v>
      </c>
      <c r="G54" s="115">
        <f>_xlfn.AGGREGATE(14,6,A3:A26+A4:A26+A5:A26+A6:A26+A7:A26+A8:A26,1)</f>
        <v>13.654</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1</v>
      </c>
      <c r="M57" s="13" t="e">
        <f t="shared" si="51"/>
        <v>#DIV/0!</v>
      </c>
      <c r="N57" s="13" t="e">
        <f t="shared" si="52"/>
        <v>#DIV/0!</v>
      </c>
      <c r="O57" s="115"/>
      <c r="P57" s="13" t="e">
        <f t="shared" si="53"/>
        <v>#DIV/0!</v>
      </c>
      <c r="Q57" s="13">
        <f t="shared" si="54"/>
        <v>1</v>
      </c>
      <c r="R57" s="13" t="e">
        <f t="shared" si="55"/>
        <v>#DIV/0!</v>
      </c>
      <c r="S57" s="13" t="e">
        <f t="shared" si="56"/>
        <v>#DIV/0!</v>
      </c>
      <c r="T57" s="115"/>
      <c r="U57" s="13" t="e">
        <f t="shared" si="57"/>
        <v>#DIV/0!</v>
      </c>
      <c r="V57" s="13">
        <f t="shared" si="58"/>
        <v>1</v>
      </c>
      <c r="W57" s="13" t="e">
        <f t="shared" si="59"/>
        <v>#DIV/0!</v>
      </c>
      <c r="X57" s="13" t="e">
        <f t="shared" si="60"/>
        <v>#DIV/0!</v>
      </c>
      <c r="Y57" s="115"/>
      <c r="Z57" s="13" t="e">
        <f t="shared" si="61"/>
        <v>#DIV/0!</v>
      </c>
      <c r="AA57" s="13">
        <f t="shared" si="62"/>
        <v>1</v>
      </c>
      <c r="AB57" s="13" t="e">
        <f t="shared" si="63"/>
        <v>#DIV/0!</v>
      </c>
      <c r="AC57" s="13" t="e">
        <f t="shared" si="64"/>
        <v>#DIV/0!</v>
      </c>
      <c r="AD57" s="115"/>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5"/>
      <c r="P58" s="13" t="e">
        <f t="shared" si="53"/>
        <v>#DIV/0!</v>
      </c>
      <c r="Q58" s="13">
        <f t="shared" si="54"/>
        <v>2</v>
      </c>
      <c r="R58" s="13" t="e">
        <f t="shared" si="55"/>
        <v>#DIV/0!</v>
      </c>
      <c r="S58" s="13" t="e">
        <f t="shared" si="56"/>
        <v>#DIV/0!</v>
      </c>
      <c r="T58" s="115"/>
      <c r="U58" s="13" t="e">
        <f t="shared" si="57"/>
        <v>#DIV/0!</v>
      </c>
      <c r="V58" s="13">
        <f t="shared" si="58"/>
        <v>2</v>
      </c>
      <c r="W58" s="13" t="e">
        <f t="shared" si="59"/>
        <v>#DIV/0!</v>
      </c>
      <c r="X58" s="13" t="e">
        <f t="shared" si="60"/>
        <v>#DIV/0!</v>
      </c>
      <c r="Y58" s="115"/>
      <c r="Z58" s="13" t="e">
        <f t="shared" si="61"/>
        <v>#DIV/0!</v>
      </c>
      <c r="AA58" s="13">
        <f t="shared" si="62"/>
        <v>2</v>
      </c>
      <c r="AB58" s="13" t="e">
        <f t="shared" si="63"/>
        <v>#DIV/0!</v>
      </c>
      <c r="AC58" s="13" t="e">
        <f t="shared" si="64"/>
        <v>#DIV/0!</v>
      </c>
      <c r="AD58" s="115"/>
      <c r="AE58" s="13" t="e">
        <f t="shared" si="65"/>
        <v>#DIV/0!</v>
      </c>
      <c r="AF58" s="13">
        <f t="shared" si="66"/>
        <v>2</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4</v>
      </c>
      <c r="M59" s="13" t="e">
        <f t="shared" si="51"/>
        <v>#DIV/0!</v>
      </c>
      <c r="N59" s="13" t="e">
        <f t="shared" si="52"/>
        <v>#DIV/0!</v>
      </c>
      <c r="O59" s="115"/>
      <c r="P59" s="13" t="e">
        <f t="shared" si="53"/>
        <v>#DIV/0!</v>
      </c>
      <c r="Q59" s="13">
        <f t="shared" si="54"/>
        <v>4</v>
      </c>
      <c r="R59" s="13" t="e">
        <f t="shared" si="55"/>
        <v>#DIV/0!</v>
      </c>
      <c r="S59" s="13" t="e">
        <f t="shared" si="56"/>
        <v>#DIV/0!</v>
      </c>
      <c r="T59" s="115"/>
      <c r="U59" s="13" t="e">
        <f t="shared" si="57"/>
        <v>#DIV/0!</v>
      </c>
      <c r="V59" s="13">
        <f t="shared" si="58"/>
        <v>4</v>
      </c>
      <c r="W59" s="13" t="e">
        <f t="shared" si="59"/>
        <v>#DIV/0!</v>
      </c>
      <c r="X59" s="13" t="e">
        <f t="shared" si="60"/>
        <v>#DIV/0!</v>
      </c>
      <c r="Y59" s="115"/>
      <c r="Z59" s="13" t="e">
        <f t="shared" si="61"/>
        <v>#DIV/0!</v>
      </c>
      <c r="AA59" s="13">
        <f t="shared" si="62"/>
        <v>4</v>
      </c>
      <c r="AB59" s="13" t="e">
        <f t="shared" si="63"/>
        <v>#DIV/0!</v>
      </c>
      <c r="AC59" s="13" t="e">
        <f t="shared" si="64"/>
        <v>#DIV/0!</v>
      </c>
      <c r="AD59" s="115"/>
      <c r="AE59" s="13" t="e">
        <f t="shared" si="65"/>
        <v>#DIV/0!</v>
      </c>
      <c r="AF59" s="13">
        <f t="shared" si="66"/>
        <v>4</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5.1349999999999998</v>
      </c>
      <c r="C71" s="115">
        <f>C54</f>
        <v>8.9870000000000001</v>
      </c>
      <c r="D71" s="115">
        <f>D54</f>
        <v>10.770999999999999</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1</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1</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1</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2</v>
      </c>
      <c r="M73" s="13" t="e">
        <f t="shared" si="76"/>
        <v>#DIV/0!</v>
      </c>
      <c r="N73" s="13" t="e">
        <f t="shared" si="77"/>
        <v>#DIV/0!</v>
      </c>
      <c r="O73" s="115"/>
      <c r="P73" s="13" t="e">
        <f t="shared" si="78"/>
        <v>#DIV/0!</v>
      </c>
      <c r="Q73" s="115">
        <f t="shared" si="79"/>
        <v>2</v>
      </c>
      <c r="R73" s="13" t="e">
        <f t="shared" ref="R73" si="85">IF(Q73&lt;=MAX($B$76:$D$76),0,1)</f>
        <v>#DIV/0!</v>
      </c>
      <c r="S73" s="13" t="e">
        <f t="shared" si="80"/>
        <v>#DIV/0!</v>
      </c>
      <c r="T73" s="115"/>
      <c r="U73" s="13" t="e">
        <f t="shared" si="81"/>
        <v>#DIV/0!</v>
      </c>
      <c r="V73" s="115">
        <f t="shared" si="82"/>
        <v>2</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5.1349999999999998</v>
      </c>
      <c r="C82" s="115">
        <f>_xlfn.AGGREGATE(14,6,A3:A26+A4:A26,1)</f>
        <v>8.9870000000000001</v>
      </c>
      <c r="D82" s="115">
        <f>_xlfn.AGGREGATE(14,6,A3:A26+A4:A26+A5:A26,1)</f>
        <v>10.770999999999999</v>
      </c>
      <c r="E82" s="115">
        <f>_xlfn.AGGREGATE(14,6,A3:A26+A4:A26+A5:A26+A6:A26,1)</f>
        <v>11.995999999999999</v>
      </c>
      <c r="F82" s="115">
        <f>_xlfn.AGGREGATE(14,6,A3:A26+A4:A26+A5:A26+A6:A26+A7:A26,1)</f>
        <v>13.122999999999999</v>
      </c>
      <c r="G82" s="115">
        <f>_xlfn.AGGREGATE(14,6,A3:A26+A4:A26+A5:A26+A6:A26+A7:A26+A8:A26,1)</f>
        <v>13.654</v>
      </c>
      <c r="H82" s="6">
        <f>E15</f>
        <v>14.368</v>
      </c>
      <c r="I82" s="6">
        <f>F27</f>
        <v>14.368129999999995</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6</v>
      </c>
      <c r="M88" s="13" t="e">
        <f t="shared" si="91"/>
        <v>#DIV/0!</v>
      </c>
      <c r="N88" s="13" t="e">
        <f t="shared" si="92"/>
        <v>#DIV/0!</v>
      </c>
      <c r="O88" s="14"/>
      <c r="P88" s="13" t="e">
        <f t="shared" si="93"/>
        <v>#DIV/0!</v>
      </c>
      <c r="Q88" s="13">
        <f t="shared" si="94"/>
        <v>6</v>
      </c>
      <c r="R88" s="13" t="e">
        <f t="shared" si="95"/>
        <v>#DIV/0!</v>
      </c>
      <c r="S88" s="13" t="e">
        <f t="shared" si="96"/>
        <v>#DIV/0!</v>
      </c>
      <c r="T88" s="13"/>
      <c r="U88" s="13" t="e">
        <f t="shared" si="97"/>
        <v>#DIV/0!</v>
      </c>
      <c r="V88" s="13">
        <f t="shared" si="98"/>
        <v>6</v>
      </c>
      <c r="W88" s="13" t="e">
        <f t="shared" si="99"/>
        <v>#DIV/0!</v>
      </c>
      <c r="X88" s="13" t="e">
        <f t="shared" si="100"/>
        <v>#DIV/0!</v>
      </c>
      <c r="Y88" s="13"/>
      <c r="Z88" s="13" t="e">
        <f t="shared" si="101"/>
        <v>#DIV/0!</v>
      </c>
      <c r="AA88" s="13">
        <f t="shared" si="102"/>
        <v>6</v>
      </c>
      <c r="AB88" s="13" t="e">
        <f t="shared" si="103"/>
        <v>#DIV/0!</v>
      </c>
      <c r="AC88" s="13" t="e">
        <f t="shared" si="104"/>
        <v>#DIV/0!</v>
      </c>
      <c r="AD88" s="13"/>
      <c r="AE88" s="13" t="e">
        <f t="shared" si="105"/>
        <v>#DIV/0!</v>
      </c>
      <c r="AF88" s="13">
        <f t="shared" si="106"/>
        <v>6</v>
      </c>
      <c r="AG88" s="13" t="e">
        <f t="shared" si="107"/>
        <v>#DIV/0!</v>
      </c>
      <c r="AH88" s="13" t="e">
        <f t="shared" si="108"/>
        <v>#DIV/0!</v>
      </c>
      <c r="AI88" s="13"/>
      <c r="AJ88" s="13" t="e">
        <f t="shared" si="109"/>
        <v>#DIV/0!</v>
      </c>
      <c r="AK88" s="13">
        <f t="shared" si="110"/>
        <v>6</v>
      </c>
      <c r="AL88" s="13" t="e">
        <f t="shared" si="111"/>
        <v>#DIV/0!</v>
      </c>
      <c r="AM88" s="13" t="e">
        <f t="shared" si="112"/>
        <v>#DIV/0!</v>
      </c>
      <c r="AN88" s="13"/>
      <c r="AO88" s="13" t="e">
        <f t="shared" si="113"/>
        <v>#DIV/0!</v>
      </c>
      <c r="AP88" s="13">
        <f t="shared" si="114"/>
        <v>6</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5</v>
      </c>
      <c r="M89" s="13" t="e">
        <f t="shared" si="91"/>
        <v>#DIV/0!</v>
      </c>
      <c r="N89" s="13" t="e">
        <f t="shared" si="92"/>
        <v>#DIV/0!</v>
      </c>
      <c r="O89" s="14"/>
      <c r="P89" s="13" t="e">
        <f t="shared" si="93"/>
        <v>#DIV/0!</v>
      </c>
      <c r="Q89" s="13">
        <f t="shared" si="94"/>
        <v>5</v>
      </c>
      <c r="R89" s="13" t="e">
        <f t="shared" si="95"/>
        <v>#DIV/0!</v>
      </c>
      <c r="S89" s="13" t="e">
        <f t="shared" si="96"/>
        <v>#DIV/0!</v>
      </c>
      <c r="T89" s="13"/>
      <c r="U89" s="13" t="e">
        <f t="shared" si="97"/>
        <v>#DIV/0!</v>
      </c>
      <c r="V89" s="13">
        <f t="shared" si="98"/>
        <v>5</v>
      </c>
      <c r="W89" s="13" t="e">
        <f t="shared" si="99"/>
        <v>#DIV/0!</v>
      </c>
      <c r="X89" s="13" t="e">
        <f t="shared" si="100"/>
        <v>#DIV/0!</v>
      </c>
      <c r="Y89" s="13"/>
      <c r="Z89" s="13" t="e">
        <f t="shared" si="101"/>
        <v>#DIV/0!</v>
      </c>
      <c r="AA89" s="13">
        <f t="shared" si="102"/>
        <v>5</v>
      </c>
      <c r="AB89" s="13" t="e">
        <f t="shared" si="103"/>
        <v>#DIV/0!</v>
      </c>
      <c r="AC89" s="13" t="e">
        <f t="shared" si="104"/>
        <v>#DIV/0!</v>
      </c>
      <c r="AD89" s="13"/>
      <c r="AE89" s="13" t="e">
        <f t="shared" si="105"/>
        <v>#DIV/0!</v>
      </c>
      <c r="AF89" s="13">
        <f t="shared" si="106"/>
        <v>5</v>
      </c>
      <c r="AG89" s="13" t="e">
        <f t="shared" si="107"/>
        <v>#DIV/0!</v>
      </c>
      <c r="AH89" s="13" t="e">
        <f t="shared" si="108"/>
        <v>#DIV/0!</v>
      </c>
      <c r="AI89" s="13"/>
      <c r="AJ89" s="13" t="e">
        <f t="shared" si="109"/>
        <v>#DIV/0!</v>
      </c>
      <c r="AK89" s="13">
        <f t="shared" si="110"/>
        <v>5</v>
      </c>
      <c r="AL89" s="13" t="e">
        <f t="shared" si="111"/>
        <v>#DIV/0!</v>
      </c>
      <c r="AM89" s="13" t="e">
        <f t="shared" si="112"/>
        <v>#DIV/0!</v>
      </c>
      <c r="AN89" s="13"/>
      <c r="AO89" s="13" t="e">
        <f t="shared" si="113"/>
        <v>#DIV/0!</v>
      </c>
      <c r="AP89" s="13">
        <f t="shared" si="114"/>
        <v>5</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3</v>
      </c>
      <c r="M90" s="13" t="e">
        <f t="shared" si="91"/>
        <v>#DIV/0!</v>
      </c>
      <c r="N90" s="13" t="e">
        <f t="shared" si="92"/>
        <v>#DIV/0!</v>
      </c>
      <c r="O90" s="14"/>
      <c r="P90" s="13" t="e">
        <f t="shared" si="93"/>
        <v>#DIV/0!</v>
      </c>
      <c r="Q90" s="13">
        <f t="shared" si="94"/>
        <v>3</v>
      </c>
      <c r="R90" s="13" t="e">
        <f t="shared" si="95"/>
        <v>#DIV/0!</v>
      </c>
      <c r="S90" s="13" t="e">
        <f t="shared" si="96"/>
        <v>#DIV/0!</v>
      </c>
      <c r="T90" s="13"/>
      <c r="U90" s="13" t="e">
        <f t="shared" si="97"/>
        <v>#DIV/0!</v>
      </c>
      <c r="V90" s="13">
        <f t="shared" si="98"/>
        <v>3</v>
      </c>
      <c r="W90" s="13" t="e">
        <f t="shared" si="99"/>
        <v>#DIV/0!</v>
      </c>
      <c r="X90" s="13" t="e">
        <f t="shared" si="100"/>
        <v>#DIV/0!</v>
      </c>
      <c r="Y90" s="13"/>
      <c r="Z90" s="13" t="e">
        <f t="shared" si="101"/>
        <v>#DIV/0!</v>
      </c>
      <c r="AA90" s="13">
        <f t="shared" si="102"/>
        <v>3</v>
      </c>
      <c r="AB90" s="13" t="e">
        <f t="shared" si="103"/>
        <v>#DIV/0!</v>
      </c>
      <c r="AC90" s="13" t="e">
        <f t="shared" si="104"/>
        <v>#DIV/0!</v>
      </c>
      <c r="AD90" s="13"/>
      <c r="AE90" s="13" t="e">
        <f t="shared" si="105"/>
        <v>#DIV/0!</v>
      </c>
      <c r="AF90" s="13">
        <f t="shared" si="106"/>
        <v>3</v>
      </c>
      <c r="AG90" s="13" t="e">
        <f t="shared" si="107"/>
        <v>#DIV/0!</v>
      </c>
      <c r="AH90" s="13" t="e">
        <f t="shared" si="108"/>
        <v>#DIV/0!</v>
      </c>
      <c r="AI90" s="13"/>
      <c r="AJ90" s="13" t="e">
        <f t="shared" si="109"/>
        <v>#DIV/0!</v>
      </c>
      <c r="AK90" s="13">
        <f t="shared" si="110"/>
        <v>3</v>
      </c>
      <c r="AL90" s="13" t="e">
        <f t="shared" si="111"/>
        <v>#DIV/0!</v>
      </c>
      <c r="AM90" s="13" t="e">
        <f t="shared" si="112"/>
        <v>#DIV/0!</v>
      </c>
      <c r="AN90" s="13"/>
      <c r="AO90" s="13" t="e">
        <f t="shared" si="113"/>
        <v>#DIV/0!</v>
      </c>
      <c r="AP90" s="13">
        <f t="shared" si="114"/>
        <v>3</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4</v>
      </c>
      <c r="M93" s="13" t="e">
        <f t="shared" si="91"/>
        <v>#DIV/0!</v>
      </c>
      <c r="N93" s="13" t="e">
        <f t="shared" si="92"/>
        <v>#DIV/0!</v>
      </c>
      <c r="O93" s="14"/>
      <c r="P93" s="13" t="e">
        <f t="shared" si="93"/>
        <v>#DIV/0!</v>
      </c>
      <c r="Q93" s="13">
        <f t="shared" si="94"/>
        <v>4</v>
      </c>
      <c r="R93" s="13" t="e">
        <f t="shared" si="95"/>
        <v>#DIV/0!</v>
      </c>
      <c r="S93" s="13" t="e">
        <f t="shared" si="96"/>
        <v>#DIV/0!</v>
      </c>
      <c r="T93" s="13"/>
      <c r="U93" s="13" t="e">
        <f t="shared" si="97"/>
        <v>#DIV/0!</v>
      </c>
      <c r="V93" s="13">
        <f t="shared" si="98"/>
        <v>4</v>
      </c>
      <c r="W93" s="13" t="e">
        <f t="shared" si="99"/>
        <v>#DIV/0!</v>
      </c>
      <c r="X93" s="13" t="e">
        <f t="shared" si="100"/>
        <v>#DIV/0!</v>
      </c>
      <c r="Y93" s="13"/>
      <c r="Z93" s="13" t="e">
        <f t="shared" si="101"/>
        <v>#DIV/0!</v>
      </c>
      <c r="AA93" s="13">
        <f t="shared" si="102"/>
        <v>4</v>
      </c>
      <c r="AB93" s="13" t="e">
        <f t="shared" si="103"/>
        <v>#DIV/0!</v>
      </c>
      <c r="AC93" s="13" t="e">
        <f t="shared" si="104"/>
        <v>#DIV/0!</v>
      </c>
      <c r="AD93" s="13"/>
      <c r="AE93" s="13" t="e">
        <f t="shared" si="105"/>
        <v>#DIV/0!</v>
      </c>
      <c r="AF93" s="13">
        <f t="shared" si="106"/>
        <v>4</v>
      </c>
      <c r="AG93" s="13" t="e">
        <f t="shared" si="107"/>
        <v>#DIV/0!</v>
      </c>
      <c r="AH93" s="13" t="e">
        <f t="shared" si="108"/>
        <v>#DIV/0!</v>
      </c>
      <c r="AI93" s="13"/>
      <c r="AJ93" s="13" t="e">
        <f t="shared" si="109"/>
        <v>#DIV/0!</v>
      </c>
      <c r="AK93" s="13">
        <f t="shared" si="110"/>
        <v>4</v>
      </c>
      <c r="AL93" s="13" t="e">
        <f t="shared" si="111"/>
        <v>#DIV/0!</v>
      </c>
      <c r="AM93" s="13" t="e">
        <f t="shared" si="112"/>
        <v>#DIV/0!</v>
      </c>
      <c r="AN93" s="13"/>
      <c r="AO93" s="13" t="e">
        <f t="shared" si="113"/>
        <v>#DIV/0!</v>
      </c>
      <c r="AP93" s="13">
        <f t="shared" si="114"/>
        <v>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B4E3-A4BB-4284-A6C5-06C7FD9C6134}">
  <sheetPr codeName="Sheet7">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3</v>
      </c>
      <c r="AH1" s="13">
        <v>5</v>
      </c>
      <c r="AI1" s="13">
        <v>4</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4</v>
      </c>
      <c r="AI2" s="13">
        <v>3</v>
      </c>
      <c r="AJ2" s="13">
        <v>24</v>
      </c>
    </row>
    <row r="3" spans="1:36">
      <c r="A3" s="12">
        <v>0.27700000000000002</v>
      </c>
      <c r="E3" s="12">
        <v>0.998</v>
      </c>
      <c r="F3" s="12">
        <v>0.27700000000000002</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1</v>
      </c>
      <c r="AH3" s="13">
        <v>3</v>
      </c>
      <c r="AI3" s="13">
        <v>2</v>
      </c>
      <c r="AJ3" s="13">
        <v>24</v>
      </c>
    </row>
    <row r="4" spans="1:36">
      <c r="A4" s="12">
        <v>0.124</v>
      </c>
      <c r="E4" s="12">
        <v>0.79100000000000004</v>
      </c>
      <c r="F4" s="12">
        <v>0.124</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2</v>
      </c>
      <c r="AI4" s="13">
        <v>1</v>
      </c>
      <c r="AJ4" s="13">
        <v>24</v>
      </c>
    </row>
    <row r="5" spans="1:36">
      <c r="A5" s="12">
        <v>0.63200000000000001</v>
      </c>
      <c r="D5" s="12">
        <v>0.746</v>
      </c>
      <c r="E5" s="12">
        <v>1.405</v>
      </c>
      <c r="F5" s="12">
        <v>0.63200000000000001</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1</v>
      </c>
      <c r="AI5" s="13">
        <v>5</v>
      </c>
      <c r="AJ5" s="13">
        <v>24</v>
      </c>
    </row>
    <row r="6" spans="1:36">
      <c r="A6" s="12">
        <v>0.90200000000000002</v>
      </c>
      <c r="D6" s="12">
        <v>0.998</v>
      </c>
      <c r="E6" s="12">
        <v>2.464</v>
      </c>
      <c r="F6" s="12">
        <v>0.90200000000000002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6</v>
      </c>
      <c r="AJ6" s="13">
        <v>24</v>
      </c>
    </row>
    <row r="7" spans="1:36">
      <c r="A7" s="12">
        <v>0.16400000000000001</v>
      </c>
      <c r="B7" s="12">
        <v>1.405</v>
      </c>
      <c r="C7" s="12">
        <v>0.79100000000000004</v>
      </c>
      <c r="D7" s="12">
        <v>0.79100000000000004</v>
      </c>
      <c r="E7" s="12">
        <v>0.71299999999999997</v>
      </c>
      <c r="F7" s="12">
        <v>0.16400000000000001</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12</v>
      </c>
      <c r="AJ7" s="13">
        <v>24</v>
      </c>
    </row>
    <row r="8" spans="1:36">
      <c r="A8" s="12">
        <v>0.36199999999999999</v>
      </c>
      <c r="B8" s="12">
        <v>2.464</v>
      </c>
      <c r="C8" s="12">
        <v>1.405</v>
      </c>
      <c r="D8" s="12">
        <v>1.405</v>
      </c>
      <c r="E8" s="12">
        <v>0.253</v>
      </c>
      <c r="F8" s="12">
        <v>0.36199999999999999</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12</v>
      </c>
      <c r="AJ8" s="13">
        <v>24</v>
      </c>
    </row>
    <row r="9" spans="1:36">
      <c r="A9" s="12">
        <v>0.28299999999999997</v>
      </c>
      <c r="B9" s="6">
        <f>SUM(B7:B8)</f>
        <v>3.8689999999999998</v>
      </c>
      <c r="C9" s="12">
        <v>2.464</v>
      </c>
      <c r="D9" s="12">
        <v>2.464</v>
      </c>
      <c r="E9" s="12">
        <v>0.24299999999999999</v>
      </c>
      <c r="F9" s="12">
        <v>0.28299999999999997</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24</v>
      </c>
    </row>
    <row r="10" spans="1:36">
      <c r="A10" s="12">
        <v>0.111</v>
      </c>
      <c r="B10" s="115"/>
      <c r="C10" s="6">
        <f>SUM(C7:C9)</f>
        <v>4.66</v>
      </c>
      <c r="D10" s="12">
        <v>0.71299999999999997</v>
      </c>
      <c r="E10" s="12">
        <v>0.61099999999999999</v>
      </c>
      <c r="F10" s="12">
        <v>0.111</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24</v>
      </c>
    </row>
    <row r="11" spans="1:36">
      <c r="A11" s="12">
        <v>0.315</v>
      </c>
      <c r="B11" s="115"/>
      <c r="C11" s="115"/>
      <c r="D11" s="6">
        <f>SUM(D5:D10)</f>
        <v>7.117</v>
      </c>
      <c r="E11" s="12">
        <v>1.488</v>
      </c>
      <c r="F11" s="12">
        <v>0.315</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24</v>
      </c>
    </row>
    <row r="12" spans="1:36">
      <c r="A12" s="12">
        <v>0.52700000000000002</v>
      </c>
      <c r="B12" s="115"/>
      <c r="C12" s="115"/>
      <c r="D12" s="115"/>
      <c r="E12" s="2">
        <v>1.452</v>
      </c>
      <c r="F12" s="12">
        <v>0.52700000000000002</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24</v>
      </c>
    </row>
    <row r="13" spans="1:36">
      <c r="A13" s="12">
        <v>0.50600000000000001</v>
      </c>
      <c r="B13" s="115"/>
      <c r="C13" s="115"/>
      <c r="D13" s="115"/>
      <c r="E13" s="2">
        <v>1.6579999999999999</v>
      </c>
      <c r="F13" s="12">
        <v>0.50600000000000001</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4</v>
      </c>
    </row>
    <row r="14" spans="1:36">
      <c r="A14" s="12">
        <v>0.746</v>
      </c>
      <c r="B14" s="115"/>
      <c r="C14" s="115"/>
      <c r="D14" s="115"/>
      <c r="E14" s="2">
        <v>1.0860000000000001</v>
      </c>
      <c r="F14" s="12">
        <v>0.746</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3</v>
      </c>
    </row>
    <row r="15" spans="1:36">
      <c r="A15" s="12">
        <v>0.998</v>
      </c>
      <c r="B15" s="115"/>
      <c r="C15" s="115"/>
      <c r="D15" s="115"/>
      <c r="E15" s="6">
        <f>SUM(E3:E14)</f>
        <v>13.161999999999999</v>
      </c>
      <c r="F15" s="12">
        <v>0.998</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2</v>
      </c>
    </row>
    <row r="16" spans="1:36">
      <c r="A16" s="12">
        <v>0.79100000000000004</v>
      </c>
      <c r="F16" s="12">
        <v>0.79100000000000004</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1</v>
      </c>
    </row>
    <row r="17" spans="1:44">
      <c r="A17" s="12">
        <v>1.405</v>
      </c>
      <c r="F17" s="12">
        <v>1.405</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6</v>
      </c>
    </row>
    <row r="18" spans="1:44">
      <c r="A18" s="12">
        <v>2.464</v>
      </c>
      <c r="F18" s="12">
        <v>2.464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12">
        <v>0.71299999999999997</v>
      </c>
      <c r="F19" s="12">
        <v>0.71299999999999997</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12</v>
      </c>
    </row>
    <row r="20" spans="1:44">
      <c r="A20" s="12">
        <v>0.253</v>
      </c>
      <c r="F20" s="12">
        <v>0.253</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12</v>
      </c>
    </row>
    <row r="21" spans="1:44">
      <c r="A21" s="12">
        <v>0.24299999999999999</v>
      </c>
      <c r="F21" s="12">
        <v>0.24299999999999999</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12</v>
      </c>
    </row>
    <row r="22" spans="1:44">
      <c r="A22" s="12">
        <v>0.61099999999999999</v>
      </c>
      <c r="F22" s="12">
        <v>0.61099999999999999</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12</v>
      </c>
    </row>
    <row r="23" spans="1:44">
      <c r="A23" s="12">
        <v>1.488</v>
      </c>
      <c r="F23" s="12">
        <v>1.488</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12</v>
      </c>
    </row>
    <row r="24" spans="1:44">
      <c r="A24" s="2">
        <v>1.452</v>
      </c>
      <c r="F24" s="2">
        <v>1.452</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12</v>
      </c>
    </row>
    <row r="25" spans="1:44">
      <c r="A25" s="2">
        <v>1.6579999999999999</v>
      </c>
      <c r="F25" s="2">
        <v>1.6579999999999999</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2">
        <v>1.0860000000000001</v>
      </c>
      <c r="F26" s="2">
        <v>1.0860000000000001</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18.11101</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2.464</v>
      </c>
      <c r="C30" s="115">
        <f>_xlfn.AGGREGATE(14,6,A3:A26+A4:A26,1)</f>
        <v>3.8689999999999998</v>
      </c>
      <c r="D30" s="115">
        <f>_xlfn.AGGREGATE(14,6,A3:A26+A4:A26+A5:A26,1)</f>
        <v>4.66</v>
      </c>
      <c r="E30" s="115">
        <f>_xlfn.AGGREGATE(14,6,A3:A26+A4:A26+A5:A26+A6:A26,1)</f>
        <v>5.6840000000000002</v>
      </c>
      <c r="F30" s="115">
        <f>_xlfn.AGGREGATE(14,6,A3:A26+A4:A26+A5:A26+A6:A26+A7:A26,1)</f>
        <v>6.4039999999999999</v>
      </c>
      <c r="G30" s="115">
        <f>_xlfn.AGGREGATE(14,6,A3:A26+A4:A26+A5:A26+A6:A26+A7:A26+A8:A26,1)</f>
        <v>7.117</v>
      </c>
      <c r="H30" s="6">
        <f>E15</f>
        <v>13.161999999999999</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4</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4</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4</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4</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4</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4</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4</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3</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3</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3</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3</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3</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3</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3</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2</v>
      </c>
      <c r="M34" s="13" t="e">
        <f t="shared" si="16"/>
        <v>#DIV/0!</v>
      </c>
      <c r="N34" s="13" t="e">
        <f t="shared" si="17"/>
        <v>#DIV/0!</v>
      </c>
      <c r="O34" s="14"/>
      <c r="P34" s="13" t="e">
        <f t="shared" si="18"/>
        <v>#DIV/0!</v>
      </c>
      <c r="Q34" s="13">
        <f t="shared" si="19"/>
        <v>2</v>
      </c>
      <c r="R34" s="14" t="e">
        <f t="shared" si="20"/>
        <v>#DIV/0!</v>
      </c>
      <c r="S34" s="13" t="e">
        <f t="shared" si="21"/>
        <v>#DIV/0!</v>
      </c>
      <c r="T34" s="13"/>
      <c r="U34" s="13" t="e">
        <f t="shared" si="22"/>
        <v>#DIV/0!</v>
      </c>
      <c r="V34" s="13">
        <f t="shared" si="23"/>
        <v>2</v>
      </c>
      <c r="W34" s="14" t="e">
        <f t="shared" si="24"/>
        <v>#DIV/0!</v>
      </c>
      <c r="X34" s="13" t="e">
        <f t="shared" si="25"/>
        <v>#DIV/0!</v>
      </c>
      <c r="Y34" s="13"/>
      <c r="Z34" s="13" t="e">
        <f t="shared" si="26"/>
        <v>#DIV/0!</v>
      </c>
      <c r="AA34" s="13">
        <f t="shared" si="27"/>
        <v>2</v>
      </c>
      <c r="AB34" s="14" t="e">
        <f t="shared" si="28"/>
        <v>#DIV/0!</v>
      </c>
      <c r="AC34" s="13" t="e">
        <f t="shared" si="29"/>
        <v>#DIV/0!</v>
      </c>
      <c r="AD34" s="13"/>
      <c r="AE34" s="13" t="e">
        <f t="shared" si="30"/>
        <v>#DIV/0!</v>
      </c>
      <c r="AF34" s="13">
        <f t="shared" si="31"/>
        <v>2</v>
      </c>
      <c r="AG34" s="14" t="e">
        <f t="shared" si="32"/>
        <v>#DIV/0!</v>
      </c>
      <c r="AH34" s="13" t="e">
        <f t="shared" si="33"/>
        <v>#DIV/0!</v>
      </c>
      <c r="AI34" s="13"/>
      <c r="AJ34" s="13" t="e">
        <f t="shared" si="34"/>
        <v>#DIV/0!</v>
      </c>
      <c r="AK34" s="13">
        <f t="shared" si="35"/>
        <v>2</v>
      </c>
      <c r="AL34" s="14" t="e">
        <f t="shared" si="36"/>
        <v>#DIV/0!</v>
      </c>
      <c r="AM34" s="13" t="e">
        <f t="shared" si="37"/>
        <v>#DIV/0!</v>
      </c>
      <c r="AN34" s="13"/>
      <c r="AO34" s="13" t="e">
        <f t="shared" si="38"/>
        <v>#DIV/0!</v>
      </c>
      <c r="AP34" s="13">
        <f t="shared" si="39"/>
        <v>2</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1</v>
      </c>
      <c r="M35" s="13" t="e">
        <f t="shared" si="16"/>
        <v>#DIV/0!</v>
      </c>
      <c r="N35" s="13" t="e">
        <f t="shared" si="17"/>
        <v>#DIV/0!</v>
      </c>
      <c r="O35" s="14"/>
      <c r="P35" s="13" t="e">
        <f t="shared" si="18"/>
        <v>#DIV/0!</v>
      </c>
      <c r="Q35" s="13">
        <f t="shared" si="19"/>
        <v>1</v>
      </c>
      <c r="R35" s="14" t="e">
        <f t="shared" si="20"/>
        <v>#DIV/0!</v>
      </c>
      <c r="S35" s="13" t="e">
        <f t="shared" si="21"/>
        <v>#DIV/0!</v>
      </c>
      <c r="T35" s="13"/>
      <c r="U35" s="13" t="e">
        <f t="shared" si="22"/>
        <v>#DIV/0!</v>
      </c>
      <c r="V35" s="13">
        <f t="shared" si="23"/>
        <v>1</v>
      </c>
      <c r="W35" s="14" t="e">
        <f t="shared" si="24"/>
        <v>#DIV/0!</v>
      </c>
      <c r="X35" s="13" t="e">
        <f t="shared" si="25"/>
        <v>#DIV/0!</v>
      </c>
      <c r="Y35" s="13"/>
      <c r="Z35" s="13" t="e">
        <f t="shared" si="26"/>
        <v>#DIV/0!</v>
      </c>
      <c r="AA35" s="13">
        <f t="shared" si="27"/>
        <v>1</v>
      </c>
      <c r="AB35" s="14" t="e">
        <f t="shared" si="28"/>
        <v>#DIV/0!</v>
      </c>
      <c r="AC35" s="13" t="e">
        <f t="shared" si="29"/>
        <v>#DIV/0!</v>
      </c>
      <c r="AD35" s="13"/>
      <c r="AE35" s="13" t="e">
        <f t="shared" si="30"/>
        <v>#DIV/0!</v>
      </c>
      <c r="AF35" s="13">
        <f t="shared" si="31"/>
        <v>1</v>
      </c>
      <c r="AG35" s="14" t="e">
        <f t="shared" si="32"/>
        <v>#DIV/0!</v>
      </c>
      <c r="AH35" s="13" t="e">
        <f t="shared" si="33"/>
        <v>#DIV/0!</v>
      </c>
      <c r="AI35" s="13"/>
      <c r="AJ35" s="13" t="e">
        <f t="shared" si="34"/>
        <v>#DIV/0!</v>
      </c>
      <c r="AK35" s="13">
        <f t="shared" si="35"/>
        <v>1</v>
      </c>
      <c r="AL35" s="14" t="e">
        <f t="shared" si="36"/>
        <v>#DIV/0!</v>
      </c>
      <c r="AM35" s="13" t="e">
        <f t="shared" si="37"/>
        <v>#DIV/0!</v>
      </c>
      <c r="AN35" s="13"/>
      <c r="AO35" s="13" t="e">
        <f t="shared" si="38"/>
        <v>#DIV/0!</v>
      </c>
      <c r="AP35" s="13">
        <f t="shared" si="39"/>
        <v>1</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2.464</v>
      </c>
      <c r="C54" s="115">
        <f>_xlfn.AGGREGATE(14,6,A3:A26+A4:A26,1)</f>
        <v>3.8689999999999998</v>
      </c>
      <c r="D54" s="115">
        <f>_xlfn.AGGREGATE(14,6,A3:A26+A4:A26+A5:A26,1)</f>
        <v>4.66</v>
      </c>
      <c r="E54" s="115">
        <f>_xlfn.AGGREGATE(14,6,A3:A26+A4:A26+A5:A26+A6:A26,1)</f>
        <v>5.6840000000000002</v>
      </c>
      <c r="F54" s="115">
        <f>_xlfn.AGGREGATE(14,6,A3:A26+A4:A26+A5:A26+A6:A26+A7:A26,1)</f>
        <v>6.4039999999999999</v>
      </c>
      <c r="G54" s="115">
        <f>_xlfn.AGGREGATE(14,6,A3:A26+A4:A26+A5:A26+A6:A26+A7:A26+A8:A26,1)</f>
        <v>7.117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2</v>
      </c>
      <c r="M57" s="13" t="e">
        <f t="shared" si="51"/>
        <v>#DIV/0!</v>
      </c>
      <c r="N57" s="13" t="e">
        <f t="shared" si="52"/>
        <v>#DIV/0!</v>
      </c>
      <c r="O57" s="115"/>
      <c r="P57" s="13" t="e">
        <f t="shared" si="53"/>
        <v>#DIV/0!</v>
      </c>
      <c r="Q57" s="13">
        <f t="shared" si="54"/>
        <v>2</v>
      </c>
      <c r="R57" s="13" t="e">
        <f t="shared" si="55"/>
        <v>#DIV/0!</v>
      </c>
      <c r="S57" s="13" t="e">
        <f t="shared" si="56"/>
        <v>#DIV/0!</v>
      </c>
      <c r="T57" s="115"/>
      <c r="U57" s="13" t="e">
        <f t="shared" si="57"/>
        <v>#DIV/0!</v>
      </c>
      <c r="V57" s="13">
        <f t="shared" si="58"/>
        <v>2</v>
      </c>
      <c r="W57" s="13" t="e">
        <f t="shared" si="59"/>
        <v>#DIV/0!</v>
      </c>
      <c r="X57" s="13" t="e">
        <f t="shared" si="60"/>
        <v>#DIV/0!</v>
      </c>
      <c r="Y57" s="115"/>
      <c r="Z57" s="13" t="e">
        <f t="shared" si="61"/>
        <v>#DIV/0!</v>
      </c>
      <c r="AA57" s="13">
        <f t="shared" si="62"/>
        <v>2</v>
      </c>
      <c r="AB57" s="13" t="e">
        <f t="shared" si="63"/>
        <v>#DIV/0!</v>
      </c>
      <c r="AC57" s="13" t="e">
        <f t="shared" si="64"/>
        <v>#DIV/0!</v>
      </c>
      <c r="AD57" s="115"/>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5"/>
      <c r="P58" s="13" t="e">
        <f t="shared" si="53"/>
        <v>#DIV/0!</v>
      </c>
      <c r="Q58" s="13">
        <f t="shared" si="54"/>
        <v>1</v>
      </c>
      <c r="R58" s="13" t="e">
        <f t="shared" si="55"/>
        <v>#DIV/0!</v>
      </c>
      <c r="S58" s="13" t="e">
        <f t="shared" si="56"/>
        <v>#DIV/0!</v>
      </c>
      <c r="T58" s="115"/>
      <c r="U58" s="13" t="e">
        <f t="shared" si="57"/>
        <v>#DIV/0!</v>
      </c>
      <c r="V58" s="13">
        <f t="shared" si="58"/>
        <v>1</v>
      </c>
      <c r="W58" s="13" t="e">
        <f t="shared" si="59"/>
        <v>#DIV/0!</v>
      </c>
      <c r="X58" s="13" t="e">
        <f t="shared" si="60"/>
        <v>#DIV/0!</v>
      </c>
      <c r="Y58" s="115"/>
      <c r="Z58" s="13" t="e">
        <f t="shared" si="61"/>
        <v>#DIV/0!</v>
      </c>
      <c r="AA58" s="13">
        <f t="shared" si="62"/>
        <v>1</v>
      </c>
      <c r="AB58" s="13" t="e">
        <f t="shared" si="63"/>
        <v>#DIV/0!</v>
      </c>
      <c r="AC58" s="13" t="e">
        <f t="shared" si="64"/>
        <v>#DIV/0!</v>
      </c>
      <c r="AD58" s="115"/>
      <c r="AE58" s="13" t="e">
        <f t="shared" si="65"/>
        <v>#DIV/0!</v>
      </c>
      <c r="AF58" s="13">
        <f t="shared" si="66"/>
        <v>1</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2.464</v>
      </c>
      <c r="C71" s="115">
        <f>C54</f>
        <v>3.8689999999999998</v>
      </c>
      <c r="D71" s="115">
        <f>D54</f>
        <v>4.66</v>
      </c>
      <c r="J71" s="22" t="e">
        <f>MIN(B72:D72)/D72</f>
        <v>#DIV/0!</v>
      </c>
      <c r="K71" s="13" t="e">
        <f>$J$71*$C7*($D$2/$C$10)</f>
        <v>#DIV/0!</v>
      </c>
      <c r="L71" s="115">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3</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1</v>
      </c>
      <c r="M73" s="13" t="e">
        <f t="shared" si="76"/>
        <v>#DIV/0!</v>
      </c>
      <c r="N73" s="13" t="e">
        <f t="shared" si="77"/>
        <v>#DIV/0!</v>
      </c>
      <c r="O73" s="115"/>
      <c r="P73" s="13" t="e">
        <f t="shared" si="78"/>
        <v>#DIV/0!</v>
      </c>
      <c r="Q73" s="115">
        <f t="shared" si="79"/>
        <v>1</v>
      </c>
      <c r="R73" s="13" t="e">
        <f t="shared" ref="R73" si="85">IF(Q73&lt;=MAX($B$76:$D$76),0,1)</f>
        <v>#DIV/0!</v>
      </c>
      <c r="S73" s="13" t="e">
        <f t="shared" si="80"/>
        <v>#DIV/0!</v>
      </c>
      <c r="T73" s="115"/>
      <c r="U73" s="13" t="e">
        <f t="shared" si="81"/>
        <v>#DIV/0!</v>
      </c>
      <c r="V73" s="115">
        <f t="shared" si="82"/>
        <v>1</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2.464</v>
      </c>
      <c r="C82" s="115">
        <f>_xlfn.AGGREGATE(14,6,A3:A26+A4:A26,1)</f>
        <v>3.8689999999999998</v>
      </c>
      <c r="D82" s="115">
        <f>_xlfn.AGGREGATE(14,6,A3:A26+A4:A26+A5:A26,1)</f>
        <v>4.66</v>
      </c>
      <c r="E82" s="115">
        <f>_xlfn.AGGREGATE(14,6,A3:A26+A4:A26+A5:A26+A6:A26,1)</f>
        <v>5.6840000000000002</v>
      </c>
      <c r="F82" s="115">
        <f>_xlfn.AGGREGATE(14,6,A3:A26+A4:A26+A5:A26+A6:A26+A7:A26,1)</f>
        <v>6.4039999999999999</v>
      </c>
      <c r="G82" s="115">
        <f>_xlfn.AGGREGATE(14,6,A3:A26+A4:A26+A5:A26+A6:A26+A7:A26+A8:A26,1)</f>
        <v>7.117</v>
      </c>
      <c r="H82" s="6">
        <f>E15</f>
        <v>13.161999999999999</v>
      </c>
      <c r="I82" s="6">
        <f>F27</f>
        <v>18.11101</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4</v>
      </c>
      <c r="M96" s="13" t="e">
        <f t="shared" si="91"/>
        <v>#DIV/0!</v>
      </c>
      <c r="N96" s="13" t="e">
        <f t="shared" si="92"/>
        <v>#DIV/0!</v>
      </c>
      <c r="O96" s="14"/>
      <c r="P96" s="13" t="e">
        <f t="shared" si="93"/>
        <v>#DIV/0!</v>
      </c>
      <c r="Q96" s="13">
        <f t="shared" si="94"/>
        <v>4</v>
      </c>
      <c r="R96" s="13" t="e">
        <f t="shared" si="95"/>
        <v>#DIV/0!</v>
      </c>
      <c r="S96" s="13" t="e">
        <f t="shared" si="96"/>
        <v>#DIV/0!</v>
      </c>
      <c r="T96" s="14"/>
      <c r="U96" s="13" t="e">
        <f t="shared" si="97"/>
        <v>#DIV/0!</v>
      </c>
      <c r="V96" s="13">
        <f t="shared" si="98"/>
        <v>4</v>
      </c>
      <c r="W96" s="13" t="e">
        <f>IF(V96&lt;=MAX($B$90:$I$90),0,1)</f>
        <v>#DIV/0!</v>
      </c>
      <c r="X96" s="13" t="e">
        <f t="shared" si="100"/>
        <v>#DIV/0!</v>
      </c>
      <c r="Y96" s="14"/>
      <c r="Z96" s="13" t="e">
        <f t="shared" si="101"/>
        <v>#DIV/0!</v>
      </c>
      <c r="AA96" s="13">
        <f t="shared" si="102"/>
        <v>4</v>
      </c>
      <c r="AB96" s="13" t="e">
        <f>IF(AA96&lt;=MAX($B$93:$I$93),0,1)</f>
        <v>#DIV/0!</v>
      </c>
      <c r="AC96" s="13" t="e">
        <f t="shared" si="104"/>
        <v>#DIV/0!</v>
      </c>
      <c r="AE96" s="13" t="e">
        <f t="shared" si="105"/>
        <v>#DIV/0!</v>
      </c>
      <c r="AF96" s="13">
        <f t="shared" si="106"/>
        <v>4</v>
      </c>
      <c r="AG96" s="13" t="e">
        <f t="shared" si="107"/>
        <v>#DIV/0!</v>
      </c>
      <c r="AH96" s="13" t="e">
        <f t="shared" si="108"/>
        <v>#DIV/0!</v>
      </c>
      <c r="AJ96" s="13" t="e">
        <f t="shared" si="109"/>
        <v>#DIV/0!</v>
      </c>
      <c r="AK96" s="13">
        <f t="shared" si="110"/>
        <v>4</v>
      </c>
      <c r="AL96" s="13" t="e">
        <f t="shared" si="111"/>
        <v>#DIV/0!</v>
      </c>
      <c r="AM96" s="13" t="e">
        <f t="shared" si="112"/>
        <v>#DIV/0!</v>
      </c>
      <c r="AO96" s="13" t="e">
        <f t="shared" si="113"/>
        <v>#DIV/0!</v>
      </c>
      <c r="AP96" s="13">
        <f t="shared" si="114"/>
        <v>4</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v>
      </c>
      <c r="M99" s="13" t="e">
        <f t="shared" si="91"/>
        <v>#DIV/0!</v>
      </c>
      <c r="N99" s="13" t="e">
        <f t="shared" si="92"/>
        <v>#DIV/0!</v>
      </c>
      <c r="O99" s="13"/>
      <c r="P99" s="13" t="e">
        <f t="shared" si="93"/>
        <v>#DIV/0!</v>
      </c>
      <c r="Q99" s="13">
        <f t="shared" si="94"/>
        <v>1</v>
      </c>
      <c r="R99" s="13" t="e">
        <f t="shared" si="95"/>
        <v>#DIV/0!</v>
      </c>
      <c r="S99" s="13" t="e">
        <f t="shared" si="96"/>
        <v>#DIV/0!</v>
      </c>
      <c r="T99" s="13"/>
      <c r="U99" s="13" t="e">
        <f t="shared" si="97"/>
        <v>#DIV/0!</v>
      </c>
      <c r="V99" s="13">
        <f t="shared" si="98"/>
        <v>1</v>
      </c>
      <c r="W99" s="13" t="e">
        <f t="shared" si="99"/>
        <v>#DIV/0!</v>
      </c>
      <c r="X99" s="13" t="e">
        <f t="shared" si="100"/>
        <v>#DIV/0!</v>
      </c>
      <c r="Y99" s="13"/>
      <c r="Z99" s="13" t="e">
        <f t="shared" si="101"/>
        <v>#DIV/0!</v>
      </c>
      <c r="AA99" s="13">
        <f t="shared" si="102"/>
        <v>1</v>
      </c>
      <c r="AB99" s="13" t="e">
        <f t="shared" si="103"/>
        <v>#DIV/0!</v>
      </c>
      <c r="AC99" s="13" t="e">
        <f t="shared" si="104"/>
        <v>#DIV/0!</v>
      </c>
      <c r="AE99" s="13" t="e">
        <f t="shared" si="105"/>
        <v>#DIV/0!</v>
      </c>
      <c r="AF99" s="13">
        <f t="shared" si="106"/>
        <v>1</v>
      </c>
      <c r="AG99" s="13" t="e">
        <f t="shared" si="107"/>
        <v>#DIV/0!</v>
      </c>
      <c r="AH99" s="13" t="e">
        <f t="shared" si="108"/>
        <v>#DIV/0!</v>
      </c>
      <c r="AJ99" s="13" t="e">
        <f t="shared" si="109"/>
        <v>#DIV/0!</v>
      </c>
      <c r="AK99" s="13">
        <f t="shared" si="110"/>
        <v>1</v>
      </c>
      <c r="AL99" s="13" t="e">
        <f t="shared" si="111"/>
        <v>#DIV/0!</v>
      </c>
      <c r="AM99" s="13" t="e">
        <f t="shared" si="112"/>
        <v>#DIV/0!</v>
      </c>
      <c r="AO99" s="13" t="e">
        <f t="shared" si="113"/>
        <v>#DIV/0!</v>
      </c>
      <c r="AP99" s="13">
        <f t="shared" si="114"/>
        <v>1</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5"/>
      <c r="P103" s="13" t="e">
        <f t="shared" si="93"/>
        <v>#DIV/0!</v>
      </c>
      <c r="Q103" s="13">
        <f t="shared" si="94"/>
        <v>12</v>
      </c>
      <c r="R103" s="13" t="e">
        <f t="shared" si="95"/>
        <v>#DIV/0!</v>
      </c>
      <c r="S103" s="13" t="e">
        <f t="shared" si="96"/>
        <v>#DIV/0!</v>
      </c>
      <c r="T103" s="115"/>
      <c r="U103" s="13" t="e">
        <f t="shared" si="97"/>
        <v>#DIV/0!</v>
      </c>
      <c r="V103" s="13">
        <f t="shared" si="98"/>
        <v>12</v>
      </c>
      <c r="W103" s="13" t="e">
        <f t="shared" si="99"/>
        <v>#DIV/0!</v>
      </c>
      <c r="X103" s="13" t="e">
        <f t="shared" si="100"/>
        <v>#DIV/0!</v>
      </c>
      <c r="Y103" s="115"/>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5"/>
      <c r="P104" s="13" t="e">
        <f t="shared" si="93"/>
        <v>#DIV/0!</v>
      </c>
      <c r="Q104" s="13">
        <f t="shared" si="94"/>
        <v>12</v>
      </c>
      <c r="R104" s="13" t="e">
        <f t="shared" si="95"/>
        <v>#DIV/0!</v>
      </c>
      <c r="S104" s="13" t="e">
        <f t="shared" si="96"/>
        <v>#DIV/0!</v>
      </c>
      <c r="T104" s="115"/>
      <c r="U104" s="13" t="e">
        <f t="shared" si="97"/>
        <v>#DIV/0!</v>
      </c>
      <c r="V104" s="13">
        <f t="shared" si="98"/>
        <v>12</v>
      </c>
      <c r="W104" s="13" t="e">
        <f t="shared" si="99"/>
        <v>#DIV/0!</v>
      </c>
      <c r="X104" s="13" t="e">
        <f t="shared" si="100"/>
        <v>#DIV/0!</v>
      </c>
      <c r="Y104" s="115"/>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5"/>
      <c r="P105" s="13" t="e">
        <f t="shared" si="93"/>
        <v>#DIV/0!</v>
      </c>
      <c r="Q105" s="13">
        <f t="shared" si="94"/>
        <v>12</v>
      </c>
      <c r="R105" s="13" t="e">
        <f t="shared" si="95"/>
        <v>#DIV/0!</v>
      </c>
      <c r="S105" s="13" t="e">
        <f t="shared" si="96"/>
        <v>#DIV/0!</v>
      </c>
      <c r="T105" s="115"/>
      <c r="U105" s="13" t="e">
        <f t="shared" si="97"/>
        <v>#DIV/0!</v>
      </c>
      <c r="V105" s="13">
        <f t="shared" si="98"/>
        <v>12</v>
      </c>
      <c r="W105" s="13" t="e">
        <f t="shared" si="99"/>
        <v>#DIV/0!</v>
      </c>
      <c r="X105" s="13" t="e">
        <f t="shared" si="100"/>
        <v>#DIV/0!</v>
      </c>
      <c r="Y105" s="115"/>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5"/>
      <c r="P106" s="13" t="e">
        <f t="shared" si="93"/>
        <v>#DIV/0!</v>
      </c>
      <c r="Q106" s="13">
        <f t="shared" si="94"/>
        <v>12</v>
      </c>
      <c r="R106" s="13" t="e">
        <f t="shared" si="95"/>
        <v>#DIV/0!</v>
      </c>
      <c r="S106" s="13" t="e">
        <f t="shared" si="96"/>
        <v>#DIV/0!</v>
      </c>
      <c r="T106" s="115"/>
      <c r="U106" s="13" t="e">
        <f t="shared" si="97"/>
        <v>#DIV/0!</v>
      </c>
      <c r="V106" s="13">
        <f t="shared" si="98"/>
        <v>12</v>
      </c>
      <c r="W106" s="13" t="e">
        <f t="shared" si="99"/>
        <v>#DIV/0!</v>
      </c>
      <c r="X106" s="13" t="e">
        <f t="shared" si="100"/>
        <v>#DIV/0!</v>
      </c>
      <c r="Y106" s="115"/>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5"/>
      <c r="P107" s="13" t="e">
        <f t="shared" si="93"/>
        <v>#DIV/0!</v>
      </c>
      <c r="Q107" s="13">
        <f t="shared" si="94"/>
        <v>12</v>
      </c>
      <c r="R107" s="13" t="e">
        <f t="shared" si="95"/>
        <v>#DIV/0!</v>
      </c>
      <c r="S107" s="13" t="e">
        <f t="shared" si="96"/>
        <v>#DIV/0!</v>
      </c>
      <c r="T107" s="115"/>
      <c r="U107" s="13" t="e">
        <f t="shared" si="97"/>
        <v>#DIV/0!</v>
      </c>
      <c r="V107" s="13">
        <f t="shared" si="98"/>
        <v>12</v>
      </c>
      <c r="W107" s="13" t="e">
        <f t="shared" si="99"/>
        <v>#DIV/0!</v>
      </c>
      <c r="X107" s="13" t="e">
        <f t="shared" si="100"/>
        <v>#DIV/0!</v>
      </c>
      <c r="Y107" s="115"/>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7A13-AA0C-4AA3-8406-EC429B2D0843}">
  <sheetPr codeName="Sheet8">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5">
        <v>1</v>
      </c>
      <c r="C1" s="115">
        <v>2</v>
      </c>
      <c r="D1" s="115">
        <v>3</v>
      </c>
      <c r="E1" s="115">
        <v>4</v>
      </c>
      <c r="F1" s="115">
        <v>5</v>
      </c>
      <c r="G1" s="115">
        <v>6</v>
      </c>
      <c r="H1" s="115">
        <v>12</v>
      </c>
      <c r="I1" s="115">
        <v>24</v>
      </c>
      <c r="K1" s="119" t="s">
        <v>1</v>
      </c>
      <c r="L1" s="119"/>
      <c r="M1" s="119" t="s">
        <v>2</v>
      </c>
      <c r="N1" s="119"/>
      <c r="O1" s="119" t="s">
        <v>3</v>
      </c>
      <c r="P1" s="119"/>
      <c r="Q1" s="115"/>
      <c r="R1" s="115"/>
      <c r="S1" s="119" t="s">
        <v>4</v>
      </c>
      <c r="T1" s="119"/>
      <c r="U1" s="115"/>
      <c r="V1" s="115"/>
      <c r="W1" s="119" t="s">
        <v>5</v>
      </c>
      <c r="X1" s="119"/>
      <c r="Y1" s="115"/>
      <c r="Z1" s="115"/>
      <c r="AA1" s="119" t="s">
        <v>6</v>
      </c>
      <c r="AB1" s="119"/>
      <c r="AG1" s="115">
        <v>1</v>
      </c>
      <c r="AH1" s="13">
        <v>1</v>
      </c>
      <c r="AI1" s="13">
        <v>12</v>
      </c>
      <c r="AJ1" s="13">
        <v>24</v>
      </c>
    </row>
    <row r="2" spans="1:36">
      <c r="B2" s="115">
        <f>VLOOKUP($A$1,Input!$B$2:$J$4,2,FALSE)</f>
        <v>0</v>
      </c>
      <c r="C2" s="115">
        <f>VLOOKUP($A$1,Input!$B$2:$J$4,3,FALSE)</f>
        <v>0</v>
      </c>
      <c r="D2" s="115">
        <f>VLOOKUP($A$1,Input!$B$2:$J$4,4,FALSE)</f>
        <v>0</v>
      </c>
      <c r="E2" s="115">
        <f>VLOOKUP($A$1,Input!$B$2:$J$4,5,FALSE)</f>
        <v>0</v>
      </c>
      <c r="F2" s="115">
        <f>VLOOKUP($A$1,Input!$B$2:$J$4,6,FALSE)</f>
        <v>0</v>
      </c>
      <c r="G2" s="115">
        <f>VLOOKUP($A$1,Input!$B$2:$J$4,7,FALSE)</f>
        <v>0</v>
      </c>
      <c r="H2" s="115">
        <f>VLOOKUP($A$1,Input!$B$2:$J$4,8,FALSE)</f>
        <v>0</v>
      </c>
      <c r="I2" s="115">
        <f>VLOOKUP($A$1,Input!$B$2:$J$4,9,FALSE)</f>
        <v>0</v>
      </c>
      <c r="K2" s="115" t="s">
        <v>7</v>
      </c>
      <c r="L2" s="115" t="s">
        <v>8</v>
      </c>
      <c r="M2" s="115" t="s">
        <v>7</v>
      </c>
      <c r="N2" s="115" t="s">
        <v>8</v>
      </c>
      <c r="O2" s="115" t="s">
        <v>7</v>
      </c>
      <c r="P2" s="115" t="s">
        <v>8</v>
      </c>
      <c r="Q2" s="115"/>
      <c r="R2" s="115" t="s">
        <v>8</v>
      </c>
      <c r="S2" s="115" t="s">
        <v>7</v>
      </c>
      <c r="T2" s="115" t="s">
        <v>8</v>
      </c>
      <c r="U2" s="115"/>
      <c r="V2" s="115" t="s">
        <v>8</v>
      </c>
      <c r="W2" s="115" t="s">
        <v>7</v>
      </c>
      <c r="X2" s="115" t="s">
        <v>8</v>
      </c>
      <c r="Y2" s="115"/>
      <c r="Z2" s="115" t="s">
        <v>8</v>
      </c>
      <c r="AA2" s="115" t="s">
        <v>7</v>
      </c>
      <c r="AB2" s="115" t="s">
        <v>8</v>
      </c>
      <c r="AD2" s="115" t="s">
        <v>8</v>
      </c>
      <c r="AG2" s="115">
        <v>2</v>
      </c>
      <c r="AH2" s="13">
        <v>2</v>
      </c>
      <c r="AI2" s="13">
        <v>5</v>
      </c>
      <c r="AJ2" s="13">
        <v>24</v>
      </c>
    </row>
    <row r="3" spans="1:36">
      <c r="A3" s="1">
        <v>0</v>
      </c>
      <c r="E3" s="12">
        <v>0.24299999999999999</v>
      </c>
      <c r="F3" s="1">
        <v>1.0000000000000001E-5</v>
      </c>
      <c r="K3" s="115">
        <v>0</v>
      </c>
      <c r="L3" s="115">
        <v>0</v>
      </c>
      <c r="M3" s="115">
        <v>0</v>
      </c>
      <c r="N3" s="115">
        <v>0</v>
      </c>
      <c r="O3" s="115">
        <v>0</v>
      </c>
      <c r="P3" s="115">
        <v>0</v>
      </c>
      <c r="Q3" s="99">
        <f>MAX(P3:P27)</f>
        <v>0</v>
      </c>
      <c r="R3" s="115" t="e">
        <f>P3*$Q$9</f>
        <v>#DIV/0!</v>
      </c>
      <c r="S3" s="115">
        <v>0</v>
      </c>
      <c r="T3" s="115">
        <v>0</v>
      </c>
      <c r="U3" s="99">
        <f>MAX(T3:T27)</f>
        <v>0</v>
      </c>
      <c r="V3" s="115" t="e">
        <f>T3*$U$9</f>
        <v>#DIV/0!</v>
      </c>
      <c r="W3" s="115">
        <v>0</v>
      </c>
      <c r="X3" s="115">
        <v>0</v>
      </c>
      <c r="Y3" s="99">
        <f>MAX(X3:X27)</f>
        <v>0</v>
      </c>
      <c r="Z3" s="115" t="e">
        <f>X3*$Y$9</f>
        <v>#DIV/0!</v>
      </c>
      <c r="AA3" s="115">
        <v>0</v>
      </c>
      <c r="AB3" s="115">
        <v>0</v>
      </c>
      <c r="AC3" s="99">
        <f>MAX(AB3:AB27)</f>
        <v>0</v>
      </c>
      <c r="AD3" s="115" t="e">
        <f>AB3*$AC$9</f>
        <v>#DIV/0!</v>
      </c>
      <c r="AG3" s="115">
        <v>3</v>
      </c>
      <c r="AH3" s="13">
        <v>3</v>
      </c>
      <c r="AI3" s="13">
        <v>1</v>
      </c>
      <c r="AJ3" s="13">
        <v>24</v>
      </c>
    </row>
    <row r="4" spans="1:36">
      <c r="A4" s="1">
        <v>0.3</v>
      </c>
      <c r="E4" s="12">
        <v>1.2050000000000001</v>
      </c>
      <c r="F4" s="1">
        <v>0.3</v>
      </c>
      <c r="K4" s="115">
        <f>60+K3</f>
        <v>60</v>
      </c>
      <c r="L4" s="115">
        <f>$B$2</f>
        <v>0</v>
      </c>
      <c r="M4" s="115">
        <f>60+M3</f>
        <v>60</v>
      </c>
      <c r="N4" s="115">
        <f>$B$7*$C$2/$B$9</f>
        <v>0</v>
      </c>
      <c r="O4" s="115">
        <f>60+O3</f>
        <v>60</v>
      </c>
      <c r="P4" s="115">
        <f>$C$7*$D$2/$C$10</f>
        <v>0</v>
      </c>
      <c r="Q4">
        <f>_xlfn.AGGREGATE(14,6,P3:P27+P4:P28,1)</f>
        <v>0</v>
      </c>
      <c r="R4" s="115" t="e">
        <f t="shared" ref="R4:R27" si="0">P4*$Q$9</f>
        <v>#DIV/0!</v>
      </c>
      <c r="S4" s="115">
        <f>60+S3</f>
        <v>60</v>
      </c>
      <c r="T4" s="115">
        <f>$D5*$G$2/$D$11</f>
        <v>0</v>
      </c>
      <c r="U4">
        <f>_xlfn.AGGREGATE(14,6,T3:T27+T4:T28,1)</f>
        <v>0</v>
      </c>
      <c r="V4" s="115" t="e">
        <f t="shared" ref="V4:V27" si="1">T4*$U$9</f>
        <v>#DIV/0!</v>
      </c>
      <c r="W4" s="115">
        <f>60+W3</f>
        <v>60</v>
      </c>
      <c r="X4" s="115">
        <f>$E3*$H$2/$E$15</f>
        <v>0</v>
      </c>
      <c r="Y4">
        <f>_xlfn.AGGREGATE(14,6,X3:X27+X4:X28,1)</f>
        <v>0</v>
      </c>
      <c r="Z4" s="115" t="e">
        <f t="shared" ref="Z4:Z27" si="2">X4*$Y$9</f>
        <v>#DIV/0!</v>
      </c>
      <c r="AA4" s="115">
        <f>60+AA3</f>
        <v>60</v>
      </c>
      <c r="AB4" s="115">
        <f>$F3*$I$2/$F$27</f>
        <v>0</v>
      </c>
      <c r="AC4">
        <f>_xlfn.AGGREGATE(14,6,AB3:AB27+AB4:AB28,1)</f>
        <v>0</v>
      </c>
      <c r="AD4" s="115" t="e">
        <f t="shared" ref="AD4:AD27" si="3">AB4*$AC$9</f>
        <v>#DIV/0!</v>
      </c>
      <c r="AH4" s="13">
        <v>4</v>
      </c>
      <c r="AI4" s="13">
        <v>2</v>
      </c>
      <c r="AJ4" s="13">
        <v>24</v>
      </c>
    </row>
    <row r="5" spans="1:36">
      <c r="A5" s="1">
        <v>0</v>
      </c>
      <c r="D5" s="12">
        <v>2.1589999999999998</v>
      </c>
      <c r="E5" s="12">
        <v>2.1589999999999998</v>
      </c>
      <c r="F5" s="1">
        <v>1.0000000000000001E-5</v>
      </c>
      <c r="K5" s="115">
        <f t="shared" ref="K5:K27" si="4">60+K4</f>
        <v>120</v>
      </c>
      <c r="L5" s="115">
        <v>0</v>
      </c>
      <c r="M5" s="115">
        <f t="shared" ref="M5:M27" si="5">60+M4</f>
        <v>120</v>
      </c>
      <c r="N5" s="115">
        <f>$B$8*$C$2/$B$9</f>
        <v>0</v>
      </c>
      <c r="O5" s="115">
        <f t="shared" ref="O5:O27" si="6">60+O4</f>
        <v>120</v>
      </c>
      <c r="P5" s="115">
        <f>$C$8*$D$2/$C$10</f>
        <v>0</v>
      </c>
      <c r="Q5">
        <f>_xlfn.AGGREGATE(14,6,P3:P27+P4:P28+P5:P29,1)</f>
        <v>0</v>
      </c>
      <c r="R5" s="115" t="e">
        <f t="shared" si="0"/>
        <v>#DIV/0!</v>
      </c>
      <c r="S5" s="115">
        <f t="shared" ref="S5:S27" si="7">60+S4</f>
        <v>120</v>
      </c>
      <c r="T5" s="115">
        <f t="shared" ref="T5:T9" si="8">$D6*$G$2/$D$11</f>
        <v>0</v>
      </c>
      <c r="U5">
        <f>_xlfn.AGGREGATE(14,6,T3:T27+T4:T28+T5:T29,1)</f>
        <v>0</v>
      </c>
      <c r="V5" s="115" t="e">
        <f t="shared" si="1"/>
        <v>#DIV/0!</v>
      </c>
      <c r="W5" s="115">
        <f t="shared" ref="W5:W27" si="9">60+W4</f>
        <v>120</v>
      </c>
      <c r="X5" s="115">
        <f t="shared" ref="X5:X15" si="10">$E4*$H$2/$E$15</f>
        <v>0</v>
      </c>
      <c r="Y5">
        <f>_xlfn.AGGREGATE(14,6,X3:X27+X4:X28+X5:X29,1)</f>
        <v>0</v>
      </c>
      <c r="Z5" s="115" t="e">
        <f t="shared" si="2"/>
        <v>#DIV/0!</v>
      </c>
      <c r="AA5" s="115">
        <f t="shared" ref="AA5:AA27" si="11">60+AA4</f>
        <v>120</v>
      </c>
      <c r="AB5" s="115">
        <f t="shared" ref="AB5:AB27" si="12">$F4*$I$2/$F$27</f>
        <v>0</v>
      </c>
      <c r="AC5">
        <f>_xlfn.AGGREGATE(14,6,AB3:AB27+AB4:AB28+AB5:AB29,1)</f>
        <v>0</v>
      </c>
      <c r="AD5" s="115" t="e">
        <f t="shared" si="3"/>
        <v>#DIV/0!</v>
      </c>
      <c r="AH5" s="13">
        <v>5</v>
      </c>
      <c r="AI5" s="13">
        <v>3</v>
      </c>
      <c r="AJ5" s="13">
        <v>24</v>
      </c>
    </row>
    <row r="6" spans="1:36">
      <c r="A6" s="1">
        <v>6.0999999999999999E-2</v>
      </c>
      <c r="D6" s="12">
        <v>1.919</v>
      </c>
      <c r="E6" s="12">
        <v>1.919</v>
      </c>
      <c r="F6" s="1">
        <v>6.0999999999999999E-2</v>
      </c>
      <c r="K6" s="115">
        <f t="shared" si="4"/>
        <v>180</v>
      </c>
      <c r="L6" s="115">
        <v>0</v>
      </c>
      <c r="M6" s="115">
        <f t="shared" si="5"/>
        <v>180</v>
      </c>
      <c r="N6" s="115">
        <v>0</v>
      </c>
      <c r="O6" s="115">
        <f t="shared" si="6"/>
        <v>180</v>
      </c>
      <c r="P6" s="115">
        <f>$C$9*$D$2/$C$10</f>
        <v>0</v>
      </c>
      <c r="Q6">
        <f>_xlfn.AGGREGATE(14,6,P3:P27+P4:P28+P5:P29+P6:P30,1)</f>
        <v>0</v>
      </c>
      <c r="R6" s="115" t="e">
        <f t="shared" si="0"/>
        <v>#DIV/0!</v>
      </c>
      <c r="S6" s="115">
        <f t="shared" si="7"/>
        <v>180</v>
      </c>
      <c r="T6" s="115">
        <f t="shared" si="8"/>
        <v>0</v>
      </c>
      <c r="U6">
        <f>_xlfn.AGGREGATE(14,6,T3:T27+T4:T28+T5:T29+T6:T30,1)</f>
        <v>0</v>
      </c>
      <c r="V6" s="115" t="e">
        <f t="shared" si="1"/>
        <v>#DIV/0!</v>
      </c>
      <c r="W6" s="115">
        <f t="shared" si="9"/>
        <v>180</v>
      </c>
      <c r="X6" s="115">
        <f t="shared" si="10"/>
        <v>0</v>
      </c>
      <c r="Y6">
        <f>_xlfn.AGGREGATE(14,6,X3:X27+X4:X28+X5:X29+X6:X30,1)</f>
        <v>0</v>
      </c>
      <c r="Z6" s="115" t="e">
        <f t="shared" si="2"/>
        <v>#DIV/0!</v>
      </c>
      <c r="AA6" s="115">
        <f t="shared" si="11"/>
        <v>180</v>
      </c>
      <c r="AB6" s="115">
        <f t="shared" si="12"/>
        <v>0</v>
      </c>
      <c r="AC6">
        <f>_xlfn.AGGREGATE(14,6,AB3:AB27+AB4:AB28+AB5:AB29+AB6:AB30,1)</f>
        <v>0</v>
      </c>
      <c r="AD6" s="115" t="e">
        <f t="shared" si="3"/>
        <v>#DIV/0!</v>
      </c>
      <c r="AH6" s="13">
        <v>6</v>
      </c>
      <c r="AI6" s="13">
        <v>4</v>
      </c>
      <c r="AJ6" s="13">
        <v>24</v>
      </c>
    </row>
    <row r="7" spans="1:36">
      <c r="A7" s="2">
        <v>0.36099999999999999</v>
      </c>
      <c r="B7" s="12">
        <v>2.1589999999999998</v>
      </c>
      <c r="C7" s="12">
        <v>2.1589999999999998</v>
      </c>
      <c r="D7" s="12">
        <v>1.8580000000000001</v>
      </c>
      <c r="E7" s="12">
        <v>1.8580000000000001</v>
      </c>
      <c r="F7" s="2">
        <v>0.36099999999999999</v>
      </c>
      <c r="K7" s="115">
        <f t="shared" si="4"/>
        <v>240</v>
      </c>
      <c r="L7" s="115">
        <v>0</v>
      </c>
      <c r="M7" s="115">
        <f t="shared" si="5"/>
        <v>240</v>
      </c>
      <c r="N7" s="115">
        <v>0</v>
      </c>
      <c r="O7" s="115">
        <f t="shared" si="6"/>
        <v>240</v>
      </c>
      <c r="P7" s="115">
        <v>0</v>
      </c>
      <c r="Q7">
        <f>_xlfn.AGGREGATE(14,6,P3:P27+P4:P28+P5:P29+P6:P30+P7:P31,1)</f>
        <v>0</v>
      </c>
      <c r="R7" s="115" t="e">
        <f t="shared" si="0"/>
        <v>#DIV/0!</v>
      </c>
      <c r="S7" s="115">
        <f t="shared" si="7"/>
        <v>240</v>
      </c>
      <c r="T7" s="115">
        <f t="shared" si="8"/>
        <v>0</v>
      </c>
      <c r="U7">
        <f>_xlfn.AGGREGATE(14,6,T3:T27+T4:T28+T5:T29+T6:T30+T7:T31,1)</f>
        <v>0</v>
      </c>
      <c r="V7" s="115" t="e">
        <f t="shared" si="1"/>
        <v>#DIV/0!</v>
      </c>
      <c r="W7" s="115">
        <f t="shared" si="9"/>
        <v>240</v>
      </c>
      <c r="X7" s="115">
        <f t="shared" si="10"/>
        <v>0</v>
      </c>
      <c r="Y7">
        <f>_xlfn.AGGREGATE(14,6,X3:X27+X4:X28+X5:X29+X6:X30+X7:X31,1)</f>
        <v>0</v>
      </c>
      <c r="Z7" s="115" t="e">
        <f t="shared" si="2"/>
        <v>#DIV/0!</v>
      </c>
      <c r="AA7" s="115">
        <f t="shared" si="11"/>
        <v>240</v>
      </c>
      <c r="AB7" s="115">
        <f t="shared" si="12"/>
        <v>0</v>
      </c>
      <c r="AC7">
        <f>_xlfn.AGGREGATE(14,6,AB3:AB27+AB4:AB28+AB5:AB29+AB6:AB30+AB7:AB31,1)</f>
        <v>0</v>
      </c>
      <c r="AD7" s="115" t="e">
        <f t="shared" si="3"/>
        <v>#DIV/0!</v>
      </c>
      <c r="AI7" s="13">
        <v>5</v>
      </c>
      <c r="AJ7" s="13">
        <v>12</v>
      </c>
    </row>
    <row r="8" spans="1:36">
      <c r="A8" s="2">
        <v>0.122</v>
      </c>
      <c r="B8" s="12">
        <v>1.919</v>
      </c>
      <c r="C8" s="12">
        <v>1.919</v>
      </c>
      <c r="D8" s="12">
        <v>1.9790000000000001</v>
      </c>
      <c r="E8" s="12">
        <v>1.9790000000000001</v>
      </c>
      <c r="F8" s="2">
        <v>0.122</v>
      </c>
      <c r="K8" s="115">
        <f t="shared" si="4"/>
        <v>300</v>
      </c>
      <c r="L8" s="115">
        <v>0</v>
      </c>
      <c r="M8" s="115">
        <f t="shared" si="5"/>
        <v>300</v>
      </c>
      <c r="N8" s="115">
        <v>0</v>
      </c>
      <c r="O8" s="115">
        <f t="shared" si="6"/>
        <v>300</v>
      </c>
      <c r="P8" s="115">
        <v>0</v>
      </c>
      <c r="Q8">
        <f>_xlfn.AGGREGATE(14,6,P3:P27+P4:P28+P5:P29+P6:P30+P7:P31+P8:P32,1)</f>
        <v>0</v>
      </c>
      <c r="R8" s="115" t="e">
        <f t="shared" si="0"/>
        <v>#DIV/0!</v>
      </c>
      <c r="S8" s="115">
        <f t="shared" si="7"/>
        <v>300</v>
      </c>
      <c r="T8" s="115">
        <f t="shared" si="8"/>
        <v>0</v>
      </c>
      <c r="U8">
        <f>_xlfn.AGGREGATE(14,6,T3:T27+T4:T28+T5:T29+T6:T30+T7:T31+T8:T32,1)</f>
        <v>0</v>
      </c>
      <c r="V8" s="115" t="e">
        <f t="shared" si="1"/>
        <v>#DIV/0!</v>
      </c>
      <c r="W8" s="115">
        <f t="shared" si="9"/>
        <v>300</v>
      </c>
      <c r="X8" s="115">
        <f t="shared" si="10"/>
        <v>0</v>
      </c>
      <c r="Y8">
        <f>_xlfn.AGGREGATE(14,6,X3:X27+X4:X28+X5:X29+X6:X30+X7:X31+X8:X32,1)</f>
        <v>0</v>
      </c>
      <c r="Z8" s="115" t="e">
        <f t="shared" si="2"/>
        <v>#DIV/0!</v>
      </c>
      <c r="AA8" s="115">
        <f t="shared" si="11"/>
        <v>300</v>
      </c>
      <c r="AB8" s="115">
        <f t="shared" si="12"/>
        <v>0</v>
      </c>
      <c r="AC8">
        <f>_xlfn.AGGREGATE(14,6,AB3:AB27+AB4:AB28+AB5:AB29+AB6:AB30+AB7:AB31+AB8:AB32,1)</f>
        <v>0</v>
      </c>
      <c r="AD8" s="115" t="e">
        <f t="shared" si="3"/>
        <v>#DIV/0!</v>
      </c>
      <c r="AI8" s="13">
        <v>6</v>
      </c>
      <c r="AJ8" s="13">
        <v>5</v>
      </c>
    </row>
    <row r="9" spans="1:36">
      <c r="A9" s="12">
        <v>0.24299999999999999</v>
      </c>
      <c r="B9" s="6">
        <f>SUM(B7:B8)</f>
        <v>4.0779999999999994</v>
      </c>
      <c r="C9" s="12">
        <v>1.8580000000000001</v>
      </c>
      <c r="D9" s="12">
        <v>0.54600000000000004</v>
      </c>
      <c r="E9" s="12">
        <v>0.54600000000000004</v>
      </c>
      <c r="F9" s="12">
        <v>0.24299999999999999</v>
      </c>
      <c r="K9" s="115">
        <f t="shared" si="4"/>
        <v>360</v>
      </c>
      <c r="L9" s="115">
        <v>0</v>
      </c>
      <c r="M9" s="115">
        <f t="shared" si="5"/>
        <v>360</v>
      </c>
      <c r="N9" s="115">
        <v>0</v>
      </c>
      <c r="O9" s="115">
        <f t="shared" si="6"/>
        <v>360</v>
      </c>
      <c r="P9" s="115">
        <v>0</v>
      </c>
      <c r="Q9" t="e">
        <f>MIN($B$2/Q3,$C$2/Q4,$D$2/Q5,$E$2/Q6,$F$2/Q7,$G$2/Q8,1)</f>
        <v>#DIV/0!</v>
      </c>
      <c r="R9" s="115" t="e">
        <f t="shared" si="0"/>
        <v>#DIV/0!</v>
      </c>
      <c r="S9" s="115">
        <f t="shared" si="7"/>
        <v>360</v>
      </c>
      <c r="T9" s="115">
        <f t="shared" si="8"/>
        <v>0</v>
      </c>
      <c r="U9" t="e">
        <f>MIN($B$2/U3,$C$2/U4,$D$2/U5,$E$2/U6,$F$2/U7,$G$2/U8,1)</f>
        <v>#DIV/0!</v>
      </c>
      <c r="V9" s="115" t="e">
        <f t="shared" si="1"/>
        <v>#DIV/0!</v>
      </c>
      <c r="W9" s="115">
        <f t="shared" si="9"/>
        <v>360</v>
      </c>
      <c r="X9" s="115">
        <f t="shared" si="10"/>
        <v>0</v>
      </c>
      <c r="Y9" t="e">
        <f>MIN($B$2/Y3,$C$2/Y4,$D$2/Y5,$E$2/Y6,$F$2/Y7,$G$2/Y8,1)</f>
        <v>#DIV/0!</v>
      </c>
      <c r="Z9" s="115" t="e">
        <f t="shared" si="2"/>
        <v>#DIV/0!</v>
      </c>
      <c r="AA9" s="115">
        <f t="shared" si="11"/>
        <v>360</v>
      </c>
      <c r="AB9" s="115">
        <f t="shared" si="12"/>
        <v>0</v>
      </c>
      <c r="AC9" t="e">
        <f>MIN($B$2/AC3,$C$2/AC4,$D$2/AC5,$E$2/AC6,$F$2/AC7,$G$2/AC8,1)</f>
        <v>#DIV/0!</v>
      </c>
      <c r="AD9" s="115" t="e">
        <f t="shared" si="3"/>
        <v>#DIV/0!</v>
      </c>
      <c r="AI9" s="13">
        <v>12</v>
      </c>
      <c r="AJ9" s="13">
        <v>1</v>
      </c>
    </row>
    <row r="10" spans="1:36">
      <c r="A10" s="12">
        <v>1.2050000000000001</v>
      </c>
      <c r="B10" s="115"/>
      <c r="C10" s="6">
        <f>SUM(C7:C9)</f>
        <v>5.9359999999999999</v>
      </c>
      <c r="D10" s="12">
        <v>1.444</v>
      </c>
      <c r="E10" s="12">
        <v>1.444</v>
      </c>
      <c r="F10" s="12">
        <v>1.2050000000000001</v>
      </c>
      <c r="K10" s="115">
        <f t="shared" si="4"/>
        <v>420</v>
      </c>
      <c r="L10" s="115">
        <v>0</v>
      </c>
      <c r="M10" s="115">
        <f t="shared" si="5"/>
        <v>420</v>
      </c>
      <c r="N10" s="115">
        <v>0</v>
      </c>
      <c r="O10" s="115">
        <f t="shared" si="6"/>
        <v>420</v>
      </c>
      <c r="P10" s="115">
        <v>0</v>
      </c>
      <c r="Q10" s="115"/>
      <c r="R10" s="115" t="e">
        <f t="shared" si="0"/>
        <v>#DIV/0!</v>
      </c>
      <c r="S10" s="115">
        <f t="shared" si="7"/>
        <v>420</v>
      </c>
      <c r="T10" s="115">
        <v>0</v>
      </c>
      <c r="U10" s="115"/>
      <c r="V10" s="115" t="e">
        <f t="shared" si="1"/>
        <v>#DIV/0!</v>
      </c>
      <c r="W10" s="115">
        <f t="shared" si="9"/>
        <v>420</v>
      </c>
      <c r="X10" s="115">
        <f t="shared" si="10"/>
        <v>0</v>
      </c>
      <c r="Y10" s="115"/>
      <c r="Z10" s="115" t="e">
        <f t="shared" si="2"/>
        <v>#DIV/0!</v>
      </c>
      <c r="AA10" s="115">
        <f t="shared" si="11"/>
        <v>420</v>
      </c>
      <c r="AB10" s="115">
        <f t="shared" si="12"/>
        <v>0</v>
      </c>
      <c r="AD10" s="115" t="e">
        <f t="shared" si="3"/>
        <v>#DIV/0!</v>
      </c>
      <c r="AI10" s="13">
        <v>12</v>
      </c>
      <c r="AJ10" s="13">
        <v>2</v>
      </c>
    </row>
    <row r="11" spans="1:36">
      <c r="A11" s="12">
        <v>2.1589999999999998</v>
      </c>
      <c r="B11" s="115"/>
      <c r="C11" s="115"/>
      <c r="D11" s="6">
        <f>SUM(D5:D10)</f>
        <v>9.9050000000000011</v>
      </c>
      <c r="E11" s="12">
        <v>1.734</v>
      </c>
      <c r="F11" s="12">
        <v>2.1589999999999998</v>
      </c>
      <c r="K11" s="115">
        <f t="shared" si="4"/>
        <v>480</v>
      </c>
      <c r="L11" s="115">
        <v>0</v>
      </c>
      <c r="M11" s="115">
        <f t="shared" si="5"/>
        <v>480</v>
      </c>
      <c r="N11" s="115">
        <v>0</v>
      </c>
      <c r="O11" s="115">
        <f t="shared" si="6"/>
        <v>480</v>
      </c>
      <c r="P11" s="115">
        <v>0</v>
      </c>
      <c r="Q11" s="115"/>
      <c r="R11" s="115" t="e">
        <f t="shared" si="0"/>
        <v>#DIV/0!</v>
      </c>
      <c r="S11" s="115">
        <f t="shared" si="7"/>
        <v>480</v>
      </c>
      <c r="T11" s="115">
        <v>0</v>
      </c>
      <c r="U11" s="115"/>
      <c r="V11" s="115" t="e">
        <f t="shared" si="1"/>
        <v>#DIV/0!</v>
      </c>
      <c r="W11" s="115">
        <f t="shared" si="9"/>
        <v>480</v>
      </c>
      <c r="X11" s="115">
        <f t="shared" si="10"/>
        <v>0</v>
      </c>
      <c r="Y11" s="115"/>
      <c r="Z11" s="115" t="e">
        <f t="shared" si="2"/>
        <v>#DIV/0!</v>
      </c>
      <c r="AA11" s="115">
        <f t="shared" si="11"/>
        <v>480</v>
      </c>
      <c r="AB11" s="115">
        <f t="shared" si="12"/>
        <v>0</v>
      </c>
      <c r="AD11" s="115" t="e">
        <f t="shared" si="3"/>
        <v>#DIV/0!</v>
      </c>
      <c r="AI11" s="13">
        <v>12</v>
      </c>
      <c r="AJ11" s="13">
        <v>3</v>
      </c>
    </row>
    <row r="12" spans="1:36">
      <c r="A12" s="12">
        <v>1.919</v>
      </c>
      <c r="B12" s="115"/>
      <c r="C12" s="115"/>
      <c r="D12" s="115"/>
      <c r="E12" s="12">
        <v>1.74</v>
      </c>
      <c r="F12" s="12">
        <v>1.919</v>
      </c>
      <c r="K12" s="115">
        <f t="shared" si="4"/>
        <v>540</v>
      </c>
      <c r="L12" s="115">
        <v>0</v>
      </c>
      <c r="M12" s="115">
        <f t="shared" si="5"/>
        <v>540</v>
      </c>
      <c r="N12" s="115">
        <v>0</v>
      </c>
      <c r="O12" s="115">
        <f t="shared" si="6"/>
        <v>540</v>
      </c>
      <c r="P12" s="115">
        <v>0</v>
      </c>
      <c r="Q12" s="115"/>
      <c r="R12" s="115" t="e">
        <f t="shared" si="0"/>
        <v>#DIV/0!</v>
      </c>
      <c r="S12" s="115">
        <f t="shared" si="7"/>
        <v>540</v>
      </c>
      <c r="T12" s="115">
        <v>0</v>
      </c>
      <c r="U12" s="115"/>
      <c r="V12" s="115" t="e">
        <f t="shared" si="1"/>
        <v>#DIV/0!</v>
      </c>
      <c r="W12" s="115">
        <f t="shared" si="9"/>
        <v>540</v>
      </c>
      <c r="X12" s="115">
        <f t="shared" si="10"/>
        <v>0</v>
      </c>
      <c r="Y12" s="115"/>
      <c r="Z12" s="115" t="e">
        <f t="shared" si="2"/>
        <v>#DIV/0!</v>
      </c>
      <c r="AA12" s="115">
        <f t="shared" si="11"/>
        <v>540</v>
      </c>
      <c r="AB12" s="115">
        <f t="shared" si="12"/>
        <v>0</v>
      </c>
      <c r="AD12" s="115" t="e">
        <f t="shared" si="3"/>
        <v>#DIV/0!</v>
      </c>
      <c r="AI12" s="13">
        <v>12</v>
      </c>
      <c r="AJ12" s="13">
        <v>4</v>
      </c>
    </row>
    <row r="13" spans="1:36">
      <c r="A13" s="12">
        <v>1.8580000000000001</v>
      </c>
      <c r="B13" s="115"/>
      <c r="C13" s="115"/>
      <c r="D13" s="115"/>
      <c r="E13" s="12">
        <v>1.889</v>
      </c>
      <c r="F13" s="12">
        <v>1.8580000000000001</v>
      </c>
      <c r="K13" s="115">
        <f t="shared" si="4"/>
        <v>600</v>
      </c>
      <c r="L13" s="115">
        <v>0</v>
      </c>
      <c r="M13" s="115">
        <f t="shared" si="5"/>
        <v>600</v>
      </c>
      <c r="N13" s="115">
        <v>0</v>
      </c>
      <c r="O13" s="115">
        <f t="shared" si="6"/>
        <v>600</v>
      </c>
      <c r="P13" s="115">
        <v>0</v>
      </c>
      <c r="Q13" s="115"/>
      <c r="R13" s="115" t="e">
        <f t="shared" si="0"/>
        <v>#DIV/0!</v>
      </c>
      <c r="S13" s="115">
        <f t="shared" si="7"/>
        <v>600</v>
      </c>
      <c r="T13" s="115">
        <v>0</v>
      </c>
      <c r="U13" s="115"/>
      <c r="V13" s="115" t="e">
        <f t="shared" si="1"/>
        <v>#DIV/0!</v>
      </c>
      <c r="W13" s="115">
        <f t="shared" si="9"/>
        <v>600</v>
      </c>
      <c r="X13" s="115">
        <f t="shared" si="10"/>
        <v>0</v>
      </c>
      <c r="Y13" s="115"/>
      <c r="Z13" s="115" t="e">
        <f t="shared" si="2"/>
        <v>#DIV/0!</v>
      </c>
      <c r="AA13" s="115">
        <f t="shared" si="11"/>
        <v>600</v>
      </c>
      <c r="AB13" s="115">
        <f t="shared" si="12"/>
        <v>0</v>
      </c>
      <c r="AD13" s="115" t="e">
        <f t="shared" si="3"/>
        <v>#DIV/0!</v>
      </c>
      <c r="AJ13" s="13">
        <v>5</v>
      </c>
    </row>
    <row r="14" spans="1:36">
      <c r="A14" s="12">
        <v>1.9790000000000001</v>
      </c>
      <c r="B14" s="115"/>
      <c r="C14" s="115"/>
      <c r="D14" s="115"/>
      <c r="E14" s="12">
        <v>0.51200000000000001</v>
      </c>
      <c r="F14" s="12">
        <v>1.9790000000000001</v>
      </c>
      <c r="K14" s="115">
        <f t="shared" si="4"/>
        <v>660</v>
      </c>
      <c r="L14" s="115">
        <v>0</v>
      </c>
      <c r="M14" s="115">
        <f t="shared" si="5"/>
        <v>660</v>
      </c>
      <c r="N14" s="115">
        <v>0</v>
      </c>
      <c r="O14" s="115">
        <f t="shared" si="6"/>
        <v>660</v>
      </c>
      <c r="P14" s="115">
        <v>0</v>
      </c>
      <c r="Q14" s="115"/>
      <c r="R14" s="115" t="e">
        <f t="shared" si="0"/>
        <v>#DIV/0!</v>
      </c>
      <c r="S14" s="115">
        <f t="shared" si="7"/>
        <v>660</v>
      </c>
      <c r="T14" s="115">
        <v>0</v>
      </c>
      <c r="U14" s="115"/>
      <c r="V14" s="115" t="e">
        <f t="shared" si="1"/>
        <v>#DIV/0!</v>
      </c>
      <c r="W14" s="115">
        <f t="shared" si="9"/>
        <v>660</v>
      </c>
      <c r="X14" s="115">
        <f t="shared" si="10"/>
        <v>0</v>
      </c>
      <c r="Y14" s="115"/>
      <c r="Z14" s="115" t="e">
        <f t="shared" si="2"/>
        <v>#DIV/0!</v>
      </c>
      <c r="AA14" s="115">
        <f t="shared" si="11"/>
        <v>660</v>
      </c>
      <c r="AB14" s="115">
        <f t="shared" si="12"/>
        <v>0</v>
      </c>
      <c r="AD14" s="115" t="e">
        <f t="shared" si="3"/>
        <v>#DIV/0!</v>
      </c>
      <c r="AJ14" s="13">
        <v>6</v>
      </c>
    </row>
    <row r="15" spans="1:36">
      <c r="A15" s="12">
        <v>0.54600000000000004</v>
      </c>
      <c r="B15" s="115"/>
      <c r="C15" s="115"/>
      <c r="D15" s="115"/>
      <c r="E15" s="6">
        <f>SUM(E3:E14)</f>
        <v>17.227999999999998</v>
      </c>
      <c r="F15" s="12">
        <v>0.54600000000000004</v>
      </c>
      <c r="K15" s="115">
        <f t="shared" si="4"/>
        <v>720</v>
      </c>
      <c r="L15" s="115">
        <v>0</v>
      </c>
      <c r="M15" s="115">
        <f t="shared" si="5"/>
        <v>720</v>
      </c>
      <c r="N15" s="115">
        <v>0</v>
      </c>
      <c r="O15" s="115">
        <f t="shared" si="6"/>
        <v>720</v>
      </c>
      <c r="P15" s="115">
        <v>0</v>
      </c>
      <c r="Q15" s="115"/>
      <c r="R15" s="115" t="e">
        <f t="shared" si="0"/>
        <v>#DIV/0!</v>
      </c>
      <c r="S15" s="115">
        <f t="shared" si="7"/>
        <v>720</v>
      </c>
      <c r="T15" s="115">
        <v>0</v>
      </c>
      <c r="U15" s="115"/>
      <c r="V15" s="115" t="e">
        <f t="shared" si="1"/>
        <v>#DIV/0!</v>
      </c>
      <c r="W15" s="115">
        <f t="shared" si="9"/>
        <v>720</v>
      </c>
      <c r="X15" s="115">
        <f t="shared" si="10"/>
        <v>0</v>
      </c>
      <c r="Y15" s="115"/>
      <c r="Z15" s="115" t="e">
        <f t="shared" si="2"/>
        <v>#DIV/0!</v>
      </c>
      <c r="AA15" s="115">
        <f t="shared" si="11"/>
        <v>720</v>
      </c>
      <c r="AB15" s="115">
        <f t="shared" si="12"/>
        <v>0</v>
      </c>
      <c r="AD15" s="115" t="e">
        <f t="shared" si="3"/>
        <v>#DIV/0!</v>
      </c>
      <c r="AJ15" s="13">
        <v>12</v>
      </c>
    </row>
    <row r="16" spans="1:36">
      <c r="A16" s="12">
        <v>1.444</v>
      </c>
      <c r="F16" s="12">
        <v>1.444</v>
      </c>
      <c r="K16" s="115">
        <f>60+K15</f>
        <v>780</v>
      </c>
      <c r="L16" s="115">
        <v>0</v>
      </c>
      <c r="M16" s="115">
        <f t="shared" si="5"/>
        <v>780</v>
      </c>
      <c r="N16" s="115">
        <v>0</v>
      </c>
      <c r="O16" s="115">
        <f t="shared" si="6"/>
        <v>780</v>
      </c>
      <c r="P16" s="115">
        <v>0</v>
      </c>
      <c r="Q16" s="115"/>
      <c r="R16" s="115" t="e">
        <f t="shared" si="0"/>
        <v>#DIV/0!</v>
      </c>
      <c r="S16" s="115">
        <f t="shared" si="7"/>
        <v>780</v>
      </c>
      <c r="T16" s="115">
        <v>0</v>
      </c>
      <c r="U16" s="115"/>
      <c r="V16" s="115" t="e">
        <f t="shared" si="1"/>
        <v>#DIV/0!</v>
      </c>
      <c r="W16" s="115">
        <f t="shared" si="9"/>
        <v>780</v>
      </c>
      <c r="X16" s="115">
        <v>0</v>
      </c>
      <c r="Y16" s="115"/>
      <c r="Z16" s="115" t="e">
        <f t="shared" si="2"/>
        <v>#DIV/0!</v>
      </c>
      <c r="AA16" s="115">
        <f t="shared" si="11"/>
        <v>780</v>
      </c>
      <c r="AB16" s="115">
        <f t="shared" si="12"/>
        <v>0</v>
      </c>
      <c r="AD16" s="115" t="e">
        <f t="shared" si="3"/>
        <v>#DIV/0!</v>
      </c>
      <c r="AJ16" s="13">
        <v>12</v>
      </c>
    </row>
    <row r="17" spans="1:44">
      <c r="A17" s="12">
        <v>1.734</v>
      </c>
      <c r="F17" s="12">
        <v>1.734</v>
      </c>
      <c r="K17" s="115">
        <f t="shared" si="4"/>
        <v>840</v>
      </c>
      <c r="L17" s="115">
        <v>0</v>
      </c>
      <c r="M17" s="115">
        <f t="shared" si="5"/>
        <v>840</v>
      </c>
      <c r="N17" s="115">
        <v>0</v>
      </c>
      <c r="O17" s="115">
        <f t="shared" si="6"/>
        <v>840</v>
      </c>
      <c r="P17" s="115">
        <v>0</v>
      </c>
      <c r="Q17" s="115"/>
      <c r="R17" s="115" t="e">
        <f t="shared" si="0"/>
        <v>#DIV/0!</v>
      </c>
      <c r="S17" s="115">
        <f t="shared" si="7"/>
        <v>840</v>
      </c>
      <c r="T17" s="115">
        <v>0</v>
      </c>
      <c r="U17" s="115"/>
      <c r="V17" s="115" t="e">
        <f t="shared" si="1"/>
        <v>#DIV/0!</v>
      </c>
      <c r="W17" s="115">
        <f t="shared" si="9"/>
        <v>840</v>
      </c>
      <c r="X17" s="115">
        <v>0</v>
      </c>
      <c r="Y17" s="115"/>
      <c r="Z17" s="115" t="e">
        <f t="shared" si="2"/>
        <v>#DIV/0!</v>
      </c>
      <c r="AA17" s="115">
        <f t="shared" si="11"/>
        <v>840</v>
      </c>
      <c r="AB17" s="115">
        <f t="shared" si="12"/>
        <v>0</v>
      </c>
      <c r="AD17" s="115" t="e">
        <f t="shared" si="3"/>
        <v>#DIV/0!</v>
      </c>
      <c r="AJ17" s="13">
        <v>12</v>
      </c>
    </row>
    <row r="18" spans="1:44">
      <c r="A18" s="12">
        <v>1.74</v>
      </c>
      <c r="F18" s="12">
        <v>1.74</v>
      </c>
      <c r="K18" s="115">
        <f t="shared" si="4"/>
        <v>900</v>
      </c>
      <c r="L18" s="115">
        <v>0</v>
      </c>
      <c r="M18" s="115">
        <f t="shared" si="5"/>
        <v>900</v>
      </c>
      <c r="N18" s="115">
        <v>0</v>
      </c>
      <c r="O18" s="115">
        <f t="shared" si="6"/>
        <v>900</v>
      </c>
      <c r="P18" s="115">
        <v>0</v>
      </c>
      <c r="Q18" s="115"/>
      <c r="R18" s="115" t="e">
        <f t="shared" si="0"/>
        <v>#DIV/0!</v>
      </c>
      <c r="S18" s="115">
        <f t="shared" si="7"/>
        <v>900</v>
      </c>
      <c r="T18" s="115">
        <v>0</v>
      </c>
      <c r="U18" s="115"/>
      <c r="V18" s="115" t="e">
        <f t="shared" si="1"/>
        <v>#DIV/0!</v>
      </c>
      <c r="W18" s="115">
        <f t="shared" si="9"/>
        <v>900</v>
      </c>
      <c r="X18" s="115">
        <v>0</v>
      </c>
      <c r="Y18" s="115"/>
      <c r="Z18" s="115" t="e">
        <f t="shared" si="2"/>
        <v>#DIV/0!</v>
      </c>
      <c r="AA18" s="115">
        <f t="shared" si="11"/>
        <v>900</v>
      </c>
      <c r="AB18" s="115">
        <f t="shared" si="12"/>
        <v>0</v>
      </c>
      <c r="AD18" s="115" t="e">
        <f t="shared" si="3"/>
        <v>#DIV/0!</v>
      </c>
      <c r="AJ18" s="13">
        <v>12</v>
      </c>
    </row>
    <row r="19" spans="1:44">
      <c r="A19" s="12">
        <v>1.889</v>
      </c>
      <c r="F19" s="12">
        <v>1.889</v>
      </c>
      <c r="K19" s="115">
        <f t="shared" si="4"/>
        <v>960</v>
      </c>
      <c r="L19" s="115">
        <v>0</v>
      </c>
      <c r="M19" s="115">
        <f t="shared" si="5"/>
        <v>960</v>
      </c>
      <c r="N19" s="115">
        <v>0</v>
      </c>
      <c r="O19" s="115">
        <f t="shared" si="6"/>
        <v>960</v>
      </c>
      <c r="P19" s="115">
        <v>0</v>
      </c>
      <c r="Q19" s="115"/>
      <c r="R19" s="115" t="e">
        <f t="shared" si="0"/>
        <v>#DIV/0!</v>
      </c>
      <c r="S19" s="115">
        <f t="shared" si="7"/>
        <v>960</v>
      </c>
      <c r="T19" s="115">
        <v>0</v>
      </c>
      <c r="U19" s="115"/>
      <c r="V19" s="115" t="e">
        <f t="shared" si="1"/>
        <v>#DIV/0!</v>
      </c>
      <c r="W19" s="115">
        <f t="shared" si="9"/>
        <v>960</v>
      </c>
      <c r="X19" s="115">
        <v>0</v>
      </c>
      <c r="Y19" s="115"/>
      <c r="Z19" s="115" t="e">
        <f t="shared" si="2"/>
        <v>#DIV/0!</v>
      </c>
      <c r="AA19" s="115">
        <f t="shared" si="11"/>
        <v>960</v>
      </c>
      <c r="AB19" s="115">
        <f t="shared" si="12"/>
        <v>0</v>
      </c>
      <c r="AD19" s="115" t="e">
        <f t="shared" si="3"/>
        <v>#DIV/0!</v>
      </c>
      <c r="AJ19" s="13">
        <v>24</v>
      </c>
    </row>
    <row r="20" spans="1:44">
      <c r="A20" s="12">
        <v>0.51200000000000001</v>
      </c>
      <c r="F20" s="12">
        <v>0.51200000000000001</v>
      </c>
      <c r="K20" s="115">
        <f t="shared" si="4"/>
        <v>1020</v>
      </c>
      <c r="L20" s="115">
        <v>0</v>
      </c>
      <c r="M20" s="115">
        <f t="shared" si="5"/>
        <v>1020</v>
      </c>
      <c r="N20" s="115">
        <v>0</v>
      </c>
      <c r="O20" s="115">
        <f t="shared" si="6"/>
        <v>1020</v>
      </c>
      <c r="P20" s="115">
        <v>0</v>
      </c>
      <c r="Q20" s="115"/>
      <c r="R20" s="115" t="e">
        <f t="shared" si="0"/>
        <v>#DIV/0!</v>
      </c>
      <c r="S20" s="115">
        <f t="shared" si="7"/>
        <v>1020</v>
      </c>
      <c r="T20" s="115">
        <v>0</v>
      </c>
      <c r="U20" s="115"/>
      <c r="V20" s="115" t="e">
        <f t="shared" si="1"/>
        <v>#DIV/0!</v>
      </c>
      <c r="W20" s="115">
        <f t="shared" si="9"/>
        <v>1020</v>
      </c>
      <c r="X20" s="115">
        <v>0</v>
      </c>
      <c r="Y20" s="115"/>
      <c r="Z20" s="115" t="e">
        <f t="shared" si="2"/>
        <v>#DIV/0!</v>
      </c>
      <c r="AA20" s="115">
        <f t="shared" si="11"/>
        <v>1020</v>
      </c>
      <c r="AB20" s="115">
        <f t="shared" si="12"/>
        <v>0</v>
      </c>
      <c r="AD20" s="115" t="e">
        <f t="shared" si="3"/>
        <v>#DIV/0!</v>
      </c>
      <c r="AJ20" s="13">
        <v>24</v>
      </c>
    </row>
    <row r="21" spans="1:44">
      <c r="A21" s="11">
        <v>0</v>
      </c>
      <c r="F21" s="11">
        <v>1.0000000000000001E-5</v>
      </c>
      <c r="K21" s="115">
        <f t="shared" si="4"/>
        <v>1080</v>
      </c>
      <c r="L21" s="115">
        <v>0</v>
      </c>
      <c r="M21" s="115">
        <f t="shared" si="5"/>
        <v>1080</v>
      </c>
      <c r="N21" s="115">
        <v>0</v>
      </c>
      <c r="O21" s="115">
        <f t="shared" si="6"/>
        <v>1080</v>
      </c>
      <c r="P21" s="115">
        <v>0</v>
      </c>
      <c r="Q21" s="115"/>
      <c r="R21" s="115" t="e">
        <f t="shared" si="0"/>
        <v>#DIV/0!</v>
      </c>
      <c r="S21" s="115">
        <f t="shared" si="7"/>
        <v>1080</v>
      </c>
      <c r="T21" s="115">
        <v>0</v>
      </c>
      <c r="U21" s="115"/>
      <c r="V21" s="115" t="e">
        <f t="shared" si="1"/>
        <v>#DIV/0!</v>
      </c>
      <c r="W21" s="115">
        <f t="shared" si="9"/>
        <v>1080</v>
      </c>
      <c r="X21" s="115">
        <v>0</v>
      </c>
      <c r="Y21" s="115"/>
      <c r="Z21" s="115" t="e">
        <f t="shared" si="2"/>
        <v>#DIV/0!</v>
      </c>
      <c r="AA21" s="115">
        <f t="shared" si="11"/>
        <v>1080</v>
      </c>
      <c r="AB21" s="115">
        <f t="shared" si="12"/>
        <v>0</v>
      </c>
      <c r="AD21" s="115" t="e">
        <f t="shared" si="3"/>
        <v>#DIV/0!</v>
      </c>
      <c r="AJ21" s="13">
        <v>24</v>
      </c>
    </row>
    <row r="22" spans="1:44">
      <c r="A22" s="11">
        <v>0</v>
      </c>
      <c r="F22" s="11">
        <v>1.0000000000000001E-5</v>
      </c>
      <c r="K22" s="115">
        <f t="shared" si="4"/>
        <v>1140</v>
      </c>
      <c r="L22" s="115">
        <v>0</v>
      </c>
      <c r="M22" s="115">
        <f t="shared" si="5"/>
        <v>1140</v>
      </c>
      <c r="N22" s="115">
        <v>0</v>
      </c>
      <c r="O22" s="115">
        <f t="shared" si="6"/>
        <v>1140</v>
      </c>
      <c r="P22" s="115">
        <v>0</v>
      </c>
      <c r="Q22" s="115"/>
      <c r="R22" s="115" t="e">
        <f t="shared" si="0"/>
        <v>#DIV/0!</v>
      </c>
      <c r="S22" s="115">
        <f t="shared" si="7"/>
        <v>1140</v>
      </c>
      <c r="T22" s="115">
        <v>0</v>
      </c>
      <c r="U22" s="115"/>
      <c r="V22" s="115" t="e">
        <f t="shared" si="1"/>
        <v>#DIV/0!</v>
      </c>
      <c r="W22" s="115">
        <f t="shared" si="9"/>
        <v>1140</v>
      </c>
      <c r="X22" s="115">
        <v>0</v>
      </c>
      <c r="Y22" s="115"/>
      <c r="Z22" s="115" t="e">
        <f t="shared" si="2"/>
        <v>#DIV/0!</v>
      </c>
      <c r="AA22" s="115">
        <f t="shared" si="11"/>
        <v>1140</v>
      </c>
      <c r="AB22" s="115">
        <f t="shared" si="12"/>
        <v>0</v>
      </c>
      <c r="AD22" s="115" t="e">
        <f t="shared" si="3"/>
        <v>#DIV/0!</v>
      </c>
      <c r="AJ22" s="13">
        <v>24</v>
      </c>
    </row>
    <row r="23" spans="1:44">
      <c r="A23" s="11">
        <v>0</v>
      </c>
      <c r="F23" s="11">
        <v>1.0000000000000001E-5</v>
      </c>
      <c r="K23" s="115">
        <f t="shared" si="4"/>
        <v>1200</v>
      </c>
      <c r="L23" s="115">
        <v>0</v>
      </c>
      <c r="M23" s="115">
        <f t="shared" si="5"/>
        <v>1200</v>
      </c>
      <c r="N23" s="115">
        <v>0</v>
      </c>
      <c r="O23" s="115">
        <f t="shared" si="6"/>
        <v>1200</v>
      </c>
      <c r="P23" s="115">
        <v>0</v>
      </c>
      <c r="Q23" s="115"/>
      <c r="R23" s="115" t="e">
        <f t="shared" si="0"/>
        <v>#DIV/0!</v>
      </c>
      <c r="S23" s="115">
        <f t="shared" si="7"/>
        <v>1200</v>
      </c>
      <c r="T23" s="115">
        <v>0</v>
      </c>
      <c r="U23" s="115"/>
      <c r="V23" s="115" t="e">
        <f t="shared" si="1"/>
        <v>#DIV/0!</v>
      </c>
      <c r="W23" s="115">
        <f t="shared" si="9"/>
        <v>1200</v>
      </c>
      <c r="X23" s="115">
        <v>0</v>
      </c>
      <c r="Y23" s="115"/>
      <c r="Z23" s="115" t="e">
        <f t="shared" si="2"/>
        <v>#DIV/0!</v>
      </c>
      <c r="AA23" s="115">
        <f t="shared" si="11"/>
        <v>1200</v>
      </c>
      <c r="AB23" s="115">
        <f t="shared" si="12"/>
        <v>0</v>
      </c>
      <c r="AD23" s="115" t="e">
        <f t="shared" si="3"/>
        <v>#DIV/0!</v>
      </c>
      <c r="AJ23" s="13">
        <v>24</v>
      </c>
    </row>
    <row r="24" spans="1:44">
      <c r="A24" s="11">
        <v>0</v>
      </c>
      <c r="F24" s="11">
        <v>1.0000000000000001E-5</v>
      </c>
      <c r="K24" s="115">
        <f t="shared" si="4"/>
        <v>1260</v>
      </c>
      <c r="L24" s="115">
        <v>0</v>
      </c>
      <c r="M24" s="115">
        <f t="shared" si="5"/>
        <v>1260</v>
      </c>
      <c r="N24" s="115">
        <v>0</v>
      </c>
      <c r="O24" s="115">
        <f t="shared" si="6"/>
        <v>1260</v>
      </c>
      <c r="P24" s="115">
        <v>0</v>
      </c>
      <c r="Q24" s="115"/>
      <c r="R24" s="115" t="e">
        <f t="shared" si="0"/>
        <v>#DIV/0!</v>
      </c>
      <c r="S24" s="115">
        <f t="shared" si="7"/>
        <v>1260</v>
      </c>
      <c r="T24" s="115">
        <v>0</v>
      </c>
      <c r="U24" s="115"/>
      <c r="V24" s="115" t="e">
        <f t="shared" si="1"/>
        <v>#DIV/0!</v>
      </c>
      <c r="W24" s="115">
        <f t="shared" si="9"/>
        <v>1260</v>
      </c>
      <c r="X24" s="115">
        <v>0</v>
      </c>
      <c r="Y24" s="115"/>
      <c r="Z24" s="115" t="e">
        <f t="shared" si="2"/>
        <v>#DIV/0!</v>
      </c>
      <c r="AA24" s="115">
        <f t="shared" si="11"/>
        <v>1260</v>
      </c>
      <c r="AB24" s="115">
        <f t="shared" si="12"/>
        <v>0</v>
      </c>
      <c r="AD24" s="115" t="e">
        <f t="shared" si="3"/>
        <v>#DIV/0!</v>
      </c>
      <c r="AJ24" s="13">
        <v>24</v>
      </c>
    </row>
    <row r="25" spans="1:44">
      <c r="A25" s="11">
        <v>0</v>
      </c>
      <c r="F25" s="11">
        <v>1.0000000000000001E-5</v>
      </c>
      <c r="K25" s="115">
        <f t="shared" si="4"/>
        <v>1320</v>
      </c>
      <c r="L25" s="115">
        <v>0</v>
      </c>
      <c r="M25" s="115">
        <f t="shared" si="5"/>
        <v>1320</v>
      </c>
      <c r="N25" s="115">
        <v>0</v>
      </c>
      <c r="O25" s="115">
        <f t="shared" si="6"/>
        <v>1320</v>
      </c>
      <c r="P25" s="115">
        <v>0</v>
      </c>
      <c r="Q25" s="115"/>
      <c r="R25" s="115" t="e">
        <f t="shared" si="0"/>
        <v>#DIV/0!</v>
      </c>
      <c r="S25" s="115">
        <f t="shared" si="7"/>
        <v>1320</v>
      </c>
      <c r="T25" s="115">
        <v>0</v>
      </c>
      <c r="U25" s="115"/>
      <c r="V25" s="115" t="e">
        <f t="shared" si="1"/>
        <v>#DIV/0!</v>
      </c>
      <c r="W25" s="115">
        <f t="shared" si="9"/>
        <v>1320</v>
      </c>
      <c r="X25" s="115">
        <v>0</v>
      </c>
      <c r="Y25" s="115"/>
      <c r="Z25" s="115" t="e">
        <f t="shared" si="2"/>
        <v>#DIV/0!</v>
      </c>
      <c r="AA25" s="115">
        <f t="shared" si="11"/>
        <v>1320</v>
      </c>
      <c r="AB25" s="115">
        <f t="shared" si="12"/>
        <v>0</v>
      </c>
      <c r="AD25" s="115" t="e">
        <f t="shared" si="3"/>
        <v>#DIV/0!</v>
      </c>
    </row>
    <row r="26" spans="1:44">
      <c r="A26" s="11">
        <v>2E-3</v>
      </c>
      <c r="F26" s="11">
        <v>2E-3</v>
      </c>
      <c r="K26" s="115">
        <f t="shared" si="4"/>
        <v>1380</v>
      </c>
      <c r="L26" s="115">
        <v>0</v>
      </c>
      <c r="M26" s="115">
        <f t="shared" si="5"/>
        <v>1380</v>
      </c>
      <c r="N26" s="115">
        <v>0</v>
      </c>
      <c r="O26" s="115">
        <f t="shared" si="6"/>
        <v>1380</v>
      </c>
      <c r="P26" s="115">
        <v>0</v>
      </c>
      <c r="Q26" s="115"/>
      <c r="R26" s="115" t="e">
        <f t="shared" si="0"/>
        <v>#DIV/0!</v>
      </c>
      <c r="S26" s="115">
        <f t="shared" si="7"/>
        <v>1380</v>
      </c>
      <c r="T26" s="115">
        <v>0</v>
      </c>
      <c r="U26" s="115"/>
      <c r="V26" s="115" t="e">
        <f t="shared" si="1"/>
        <v>#DIV/0!</v>
      </c>
      <c r="W26" s="115">
        <f t="shared" si="9"/>
        <v>1380</v>
      </c>
      <c r="X26" s="115">
        <v>0</v>
      </c>
      <c r="Y26" s="115"/>
      <c r="Z26" s="115" t="e">
        <f t="shared" si="2"/>
        <v>#DIV/0!</v>
      </c>
      <c r="AA26" s="115">
        <f t="shared" si="11"/>
        <v>1380</v>
      </c>
      <c r="AB26" s="115">
        <f t="shared" si="12"/>
        <v>0</v>
      </c>
      <c r="AD26" s="115" t="e">
        <f t="shared" si="3"/>
        <v>#DIV/0!</v>
      </c>
    </row>
    <row r="27" spans="1:44">
      <c r="A27" s="5"/>
      <c r="F27" s="6">
        <f>SUM(F3:F26)+0.00001</f>
        <v>18.074079999999995</v>
      </c>
      <c r="K27" s="115">
        <f t="shared" si="4"/>
        <v>1440</v>
      </c>
      <c r="L27" s="115">
        <v>0</v>
      </c>
      <c r="M27" s="115">
        <f t="shared" si="5"/>
        <v>1440</v>
      </c>
      <c r="N27" s="115">
        <v>0</v>
      </c>
      <c r="O27" s="115">
        <f t="shared" si="6"/>
        <v>1440</v>
      </c>
      <c r="P27" s="115">
        <v>0</v>
      </c>
      <c r="Q27" s="115"/>
      <c r="R27" s="115" t="e">
        <f t="shared" si="0"/>
        <v>#DIV/0!</v>
      </c>
      <c r="S27" s="115">
        <f t="shared" si="7"/>
        <v>1440</v>
      </c>
      <c r="T27" s="115">
        <v>0</v>
      </c>
      <c r="U27" s="115"/>
      <c r="V27" s="115" t="e">
        <f t="shared" si="1"/>
        <v>#DIV/0!</v>
      </c>
      <c r="W27" s="115">
        <f t="shared" si="9"/>
        <v>1440</v>
      </c>
      <c r="X27" s="115">
        <v>0</v>
      </c>
      <c r="Y27" s="115"/>
      <c r="Z27" s="115" t="e">
        <f t="shared" si="2"/>
        <v>#DIV/0!</v>
      </c>
      <c r="AA27" s="115">
        <f t="shared" si="11"/>
        <v>1440</v>
      </c>
      <c r="AB27" s="115">
        <f t="shared" si="12"/>
        <v>0</v>
      </c>
      <c r="AD27" s="115" t="e">
        <f t="shared" si="3"/>
        <v>#DIV/0!</v>
      </c>
    </row>
    <row r="30" spans="1:44">
      <c r="B30" s="6">
        <f>MAX(A3:A26)</f>
        <v>2.1589999999999998</v>
      </c>
      <c r="C30" s="115">
        <f>_xlfn.AGGREGATE(14,6,A3:A26+A4:A26,1)</f>
        <v>4.0779999999999994</v>
      </c>
      <c r="D30" s="115">
        <f>_xlfn.AGGREGATE(14,6,A3:A26+A4:A26+A5:A26,1)</f>
        <v>5.9359999999999999</v>
      </c>
      <c r="E30" s="115">
        <f>_xlfn.AGGREGATE(14,6,A3:A26+A4:A26+A5:A26+A6:A26,1)</f>
        <v>7.915</v>
      </c>
      <c r="F30" s="115">
        <f>_xlfn.AGGREGATE(14,6,A3:A26+A4:A26+A5:A26+A6:A26+A7:A26,1)</f>
        <v>9.120000000000001</v>
      </c>
      <c r="G30" s="115">
        <f>_xlfn.AGGREGATE(14,6,A3:A26+A4:A26+A5:A26+A6:A26+A7:A26+A8:A26,1)</f>
        <v>9.9050000000000011</v>
      </c>
      <c r="H30" s="6">
        <f>E15</f>
        <v>17.227999999999998</v>
      </c>
      <c r="K30" s="115"/>
      <c r="L30" s="115"/>
      <c r="M30" s="115"/>
      <c r="N30" s="115"/>
      <c r="O30" s="115"/>
      <c r="P30" s="115"/>
      <c r="Q30" s="115"/>
      <c r="R30" s="115"/>
      <c r="S30" s="115"/>
      <c r="T30" s="115"/>
      <c r="U30" s="115"/>
      <c r="V30" s="115"/>
      <c r="W30" s="115"/>
      <c r="X30" s="115"/>
      <c r="Y30" s="115"/>
      <c r="Z30" s="115"/>
      <c r="AA30" s="115"/>
      <c r="AB30" s="115"/>
    </row>
    <row r="31" spans="1:44">
      <c r="B31" s="6">
        <f>ROUND(B2/B30,4)</f>
        <v>0</v>
      </c>
      <c r="C31" s="6">
        <f t="shared" ref="C31:H31" si="13">ROUND(C2/C30,4)</f>
        <v>0</v>
      </c>
      <c r="D31" s="6">
        <f t="shared" si="13"/>
        <v>0</v>
      </c>
      <c r="E31" s="6">
        <f t="shared" si="13"/>
        <v>0</v>
      </c>
      <c r="F31" s="6">
        <f t="shared" si="13"/>
        <v>0</v>
      </c>
      <c r="G31" s="6">
        <f t="shared" si="13"/>
        <v>0</v>
      </c>
      <c r="H31" s="6">
        <f t="shared" si="13"/>
        <v>0</v>
      </c>
      <c r="K31" s="115"/>
      <c r="L31" s="115"/>
      <c r="M31" s="115"/>
      <c r="N31" s="115"/>
      <c r="O31" s="115"/>
      <c r="P31" s="115"/>
      <c r="Q31" s="115"/>
      <c r="R31" s="115"/>
      <c r="S31" s="115"/>
      <c r="T31" s="115"/>
      <c r="U31" s="115"/>
      <c r="V31" s="115"/>
      <c r="W31" s="115"/>
      <c r="X31" s="115"/>
      <c r="Y31" s="115"/>
      <c r="Z31" s="115"/>
      <c r="AA31" s="115"/>
      <c r="AB31" s="115"/>
    </row>
    <row r="32" spans="1:44">
      <c r="B32" s="115" t="e">
        <f>IF((MIN($B$31:$H$31)/B31)=1,1,"")</f>
        <v>#DIV/0!</v>
      </c>
      <c r="C32" s="115" t="e">
        <f>IF((MIN($B$31:$H$31)/C31)=1,2,"")</f>
        <v>#DIV/0!</v>
      </c>
      <c r="D32" s="115" t="e">
        <f>IF((MIN($B$31:$H$31)/D31)=1,3,"")</f>
        <v>#DIV/0!</v>
      </c>
      <c r="E32" s="115" t="e">
        <f>IF((MIN($B$31:$H$31)/E31)=1,4,"")</f>
        <v>#DIV/0!</v>
      </c>
      <c r="F32" s="115" t="e">
        <f>IF((MIN($B$31:$H$31)/F31)=1,5,"")</f>
        <v>#DIV/0!</v>
      </c>
      <c r="G32" s="115" t="e">
        <f>IF((MIN($B$31:$H$31)/G31)=1,6,"")</f>
        <v>#DIV/0!</v>
      </c>
      <c r="H32" s="115"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5" t="e">
        <f>_xlfn.AGGREGATE(14,6,N32:N43+N33:N43,1)</f>
        <v>#NUM!</v>
      </c>
      <c r="D33" s="115" t="e">
        <f>_xlfn.AGGREGATE(14,6,N32:N43+N33:N43+N34:N43,1)</f>
        <v>#NUM!</v>
      </c>
      <c r="E33" s="115" t="e">
        <f>_xlfn.AGGREGATE(14,6,N32:N43+N33:N43+N34:N43+N35:N43,1)</f>
        <v>#NUM!</v>
      </c>
      <c r="F33" s="115" t="e">
        <f>_xlfn.AGGREGATE(14,6,N32:N43+N33:N43+N34:N43+N35:N43+N36:N43,1)</f>
        <v>#NUM!</v>
      </c>
      <c r="G33" s="115" t="e">
        <f>_xlfn.AGGREGATE(14,6,N32:N43+N33:N43+N34:N43+N35:N43+N36:N43+N37:N43,1)</f>
        <v>#NUM!</v>
      </c>
      <c r="H33" s="115"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v>
      </c>
      <c r="M34" s="13" t="e">
        <f t="shared" si="16"/>
        <v>#DIV/0!</v>
      </c>
      <c r="N34" s="13" t="e">
        <f t="shared" si="17"/>
        <v>#DIV/0!</v>
      </c>
      <c r="O34" s="14"/>
      <c r="P34" s="13" t="e">
        <f t="shared" si="18"/>
        <v>#DIV/0!</v>
      </c>
      <c r="Q34" s="13">
        <f t="shared" si="19"/>
        <v>1</v>
      </c>
      <c r="R34" s="14" t="e">
        <f t="shared" si="20"/>
        <v>#DIV/0!</v>
      </c>
      <c r="S34" s="13" t="e">
        <f t="shared" si="21"/>
        <v>#DIV/0!</v>
      </c>
      <c r="T34" s="13"/>
      <c r="U34" s="13" t="e">
        <f t="shared" si="22"/>
        <v>#DIV/0!</v>
      </c>
      <c r="V34" s="13">
        <f t="shared" si="23"/>
        <v>1</v>
      </c>
      <c r="W34" s="14" t="e">
        <f t="shared" si="24"/>
        <v>#DIV/0!</v>
      </c>
      <c r="X34" s="13" t="e">
        <f t="shared" si="25"/>
        <v>#DIV/0!</v>
      </c>
      <c r="Y34" s="13"/>
      <c r="Z34" s="13" t="e">
        <f t="shared" si="26"/>
        <v>#DIV/0!</v>
      </c>
      <c r="AA34" s="13">
        <f t="shared" si="27"/>
        <v>1</v>
      </c>
      <c r="AB34" s="14" t="e">
        <f t="shared" si="28"/>
        <v>#DIV/0!</v>
      </c>
      <c r="AC34" s="13" t="e">
        <f t="shared" si="29"/>
        <v>#DIV/0!</v>
      </c>
      <c r="AD34" s="13"/>
      <c r="AE34" s="13" t="e">
        <f t="shared" si="30"/>
        <v>#DIV/0!</v>
      </c>
      <c r="AF34" s="13">
        <f t="shared" si="31"/>
        <v>1</v>
      </c>
      <c r="AG34" s="14" t="e">
        <f t="shared" si="32"/>
        <v>#DIV/0!</v>
      </c>
      <c r="AH34" s="13" t="e">
        <f t="shared" si="33"/>
        <v>#DIV/0!</v>
      </c>
      <c r="AI34" s="13"/>
      <c r="AJ34" s="13" t="e">
        <f t="shared" si="34"/>
        <v>#DIV/0!</v>
      </c>
      <c r="AK34" s="13">
        <f t="shared" si="35"/>
        <v>1</v>
      </c>
      <c r="AL34" s="14" t="e">
        <f t="shared" si="36"/>
        <v>#DIV/0!</v>
      </c>
      <c r="AM34" s="13" t="e">
        <f t="shared" si="37"/>
        <v>#DIV/0!</v>
      </c>
      <c r="AN34" s="13"/>
      <c r="AO34" s="13" t="e">
        <f t="shared" si="38"/>
        <v>#DIV/0!</v>
      </c>
      <c r="AP34" s="13">
        <f t="shared" si="39"/>
        <v>1</v>
      </c>
      <c r="AQ34" s="14" t="e">
        <f t="shared" si="40"/>
        <v>#DIV/0!</v>
      </c>
      <c r="AR34" s="13" t="e">
        <f t="shared" si="41"/>
        <v>#DIV/0!</v>
      </c>
    </row>
    <row r="35" spans="2:44">
      <c r="B35" s="115" t="e">
        <f>IF(B34&gt;0.9999,"",IF((MIN($B$34:$H$34)/B34)=1,1,""))</f>
        <v>#DIV/0!</v>
      </c>
      <c r="C35" s="115" t="e">
        <f>IF(C34&gt;0.9999,"",IF((MIN($B$34:$H$34)/C34)=1,2,""))</f>
        <v>#NUM!</v>
      </c>
      <c r="D35" s="115" t="e">
        <f>IF(D34&gt;0.9999,"",IF((MIN($B$34:$H$34)/D34)=1,3,""))</f>
        <v>#NUM!</v>
      </c>
      <c r="E35" s="115" t="e">
        <f>IF(E34&gt;0.9999,"",IF((MIN($B$34:$H$34)/E34)=1,4,""))</f>
        <v>#NUM!</v>
      </c>
      <c r="F35" s="115" t="e">
        <f>IF(F34&gt;0.9999,"",IF((MIN($B$34:$H$34)/F34)=1,5,""))</f>
        <v>#NUM!</v>
      </c>
      <c r="G35" s="115" t="e">
        <f>IF(G34&gt;0.9999,"",IF((MIN($B$34:$H$34)/G34)=1,6,""))</f>
        <v>#NUM!</v>
      </c>
      <c r="H35" s="115"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5" t="e">
        <f>_xlfn.AGGREGATE(14,6,S32:S43+S33:S43,1)</f>
        <v>#NUM!</v>
      </c>
      <c r="D36" s="115" t="e">
        <f>_xlfn.AGGREGATE(14,6,S32:S43+S33:S43+S34:S43,1)</f>
        <v>#NUM!</v>
      </c>
      <c r="E36" s="115" t="e">
        <f>_xlfn.AGGREGATE(14,6,S32:S43+S33:S43+S34:S43+S35:S43,1)</f>
        <v>#NUM!</v>
      </c>
      <c r="F36" s="115" t="e">
        <f>_xlfn.AGGREGATE(14,6,S32:S43+S33:S43+S34:S43+S35:S43+S36:S43,1)</f>
        <v>#NUM!</v>
      </c>
      <c r="G36" s="115" t="e">
        <f>_xlfn.AGGREGATE(14,6,S32:S43+S33:S43+S34:S43+S35:S43+S36:S43+S37:S43,1)</f>
        <v>#NUM!</v>
      </c>
      <c r="H36" s="115"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5" t="e">
        <f>IF(B37&gt;0.9999,"",IF((MIN($B$37:$H$37)/B37)=1,1,""))</f>
        <v>#DIV/0!</v>
      </c>
      <c r="C38" s="115" t="e">
        <f>IF(C37&gt;0.9999,"",IF((MIN($B$37:$H$37)/C37)=1,2,""))</f>
        <v>#NUM!</v>
      </c>
      <c r="D38" s="115" t="e">
        <f>IF(D37&gt;0.9999,"",IF((MIN($B$37:$H$37)/D37)=1,3,""))</f>
        <v>#NUM!</v>
      </c>
      <c r="E38" s="115" t="e">
        <f>IF(E37&gt;0.9999,"",IF((MIN($B$37:$H$37)/E37)=1,4,""))</f>
        <v>#NUM!</v>
      </c>
      <c r="F38" s="115" t="e">
        <f>IF(F37&gt;0.9999,"",IF((MIN($B$37:$H$37)/F37)=1,5,""))</f>
        <v>#NUM!</v>
      </c>
      <c r="G38" s="115" t="e">
        <f>IF(G37&gt;0.9999,"",IF((MIN($B$37:$H$37)/G37)=1,6,""))</f>
        <v>#NUM!</v>
      </c>
      <c r="H38" s="115"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5" t="e">
        <f>_xlfn.AGGREGATE(14,6,X32:X43+X33:X43,1)</f>
        <v>#NUM!</v>
      </c>
      <c r="D39" s="115" t="e">
        <f>_xlfn.AGGREGATE(14,6,X32:X43+X33:X43+X34:X43,1)</f>
        <v>#NUM!</v>
      </c>
      <c r="E39" s="115" t="e">
        <f>_xlfn.AGGREGATE(14,6,X32:X43+X33:X43+X34:X43+X35:X43,1)</f>
        <v>#NUM!</v>
      </c>
      <c r="F39" s="115" t="e">
        <f>_xlfn.AGGREGATE(14,6,X32:X43+X33:X43+X34:X43+X35:X43+X36:X43,1)</f>
        <v>#NUM!</v>
      </c>
      <c r="G39" s="115" t="e">
        <f>_xlfn.AGGREGATE(14,6,X32:X43+X33:X43+X34:X43+X35:X43+X36:X43+X37:X43,1)</f>
        <v>#NUM!</v>
      </c>
      <c r="H39" s="115" t="e">
        <f>SUM(X32:X43)</f>
        <v>#DIV/0!</v>
      </c>
      <c r="J39" s="22"/>
      <c r="K39" s="13" t="e">
        <f t="shared" si="14"/>
        <v>#DIV/0!</v>
      </c>
      <c r="L39" s="13">
        <f t="shared" si="15"/>
        <v>6</v>
      </c>
      <c r="M39" s="13" t="e">
        <f t="shared" si="16"/>
        <v>#DIV/0!</v>
      </c>
      <c r="N39" s="13" t="e">
        <f t="shared" si="17"/>
        <v>#DIV/0!</v>
      </c>
      <c r="O39" s="14"/>
      <c r="P39" s="13" t="e">
        <f t="shared" si="18"/>
        <v>#DIV/0!</v>
      </c>
      <c r="Q39" s="13">
        <f t="shared" si="19"/>
        <v>6</v>
      </c>
      <c r="R39" s="14" t="e">
        <f t="shared" si="20"/>
        <v>#DIV/0!</v>
      </c>
      <c r="S39" s="13" t="e">
        <f t="shared" si="21"/>
        <v>#DIV/0!</v>
      </c>
      <c r="T39" s="13"/>
      <c r="U39" s="13" t="e">
        <f t="shared" si="22"/>
        <v>#DIV/0!</v>
      </c>
      <c r="V39" s="13">
        <f t="shared" si="23"/>
        <v>6</v>
      </c>
      <c r="W39" s="14" t="e">
        <f t="shared" si="24"/>
        <v>#DIV/0!</v>
      </c>
      <c r="X39" s="13" t="e">
        <f t="shared" si="25"/>
        <v>#DIV/0!</v>
      </c>
      <c r="Y39" s="13"/>
      <c r="Z39" s="13" t="e">
        <f t="shared" si="26"/>
        <v>#DIV/0!</v>
      </c>
      <c r="AA39" s="13">
        <f t="shared" si="27"/>
        <v>6</v>
      </c>
      <c r="AB39" s="14" t="e">
        <f t="shared" si="28"/>
        <v>#DIV/0!</v>
      </c>
      <c r="AC39" s="13" t="e">
        <f t="shared" si="29"/>
        <v>#DIV/0!</v>
      </c>
      <c r="AD39" s="13"/>
      <c r="AE39" s="13" t="e">
        <f t="shared" si="30"/>
        <v>#DIV/0!</v>
      </c>
      <c r="AF39" s="13">
        <f t="shared" si="31"/>
        <v>6</v>
      </c>
      <c r="AG39" s="14" t="e">
        <f t="shared" si="32"/>
        <v>#DIV/0!</v>
      </c>
      <c r="AH39" s="13" t="e">
        <f t="shared" si="33"/>
        <v>#DIV/0!</v>
      </c>
      <c r="AI39" s="13"/>
      <c r="AJ39" s="13" t="e">
        <f t="shared" si="34"/>
        <v>#DIV/0!</v>
      </c>
      <c r="AK39" s="13">
        <f t="shared" si="35"/>
        <v>6</v>
      </c>
      <c r="AL39" s="14" t="e">
        <f t="shared" si="36"/>
        <v>#DIV/0!</v>
      </c>
      <c r="AM39" s="13" t="e">
        <f t="shared" si="37"/>
        <v>#DIV/0!</v>
      </c>
      <c r="AN39" s="13"/>
      <c r="AO39" s="13" t="e">
        <f t="shared" si="38"/>
        <v>#DIV/0!</v>
      </c>
      <c r="AP39" s="13">
        <f t="shared" si="39"/>
        <v>6</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5" t="e">
        <f>IF(B40&gt;0.9999,"",IF((MIN($B$40:$H$40)/B40)=1,1,""))</f>
        <v>#DIV/0!</v>
      </c>
      <c r="C41" s="115" t="e">
        <f>IF(C40&gt;0.9999,"",IF((MIN($B$40:$H$40)/C40)=1,2,""))</f>
        <v>#NUM!</v>
      </c>
      <c r="D41" s="115" t="e">
        <f>IF(D40&gt;0.9999,"",IF((MIN($B$40:$H$40)/D40)=1,3,""))</f>
        <v>#NUM!</v>
      </c>
      <c r="E41" s="115" t="e">
        <f>IF(E40&gt;0.9999,"",IF((MIN($B$40:$H$40)/E40)=1,4,""))</f>
        <v>#NUM!</v>
      </c>
      <c r="F41" s="115" t="e">
        <f>IF(F40&gt;0.9999,"",IF((MIN($B$40:$H$40)/F40)=1,5,""))</f>
        <v>#NUM!</v>
      </c>
      <c r="G41" s="115" t="e">
        <f>IF(G40&gt;0.9999,"",IF((MIN($B$40:$H$40)/G40)=1,6,""))</f>
        <v>#NUM!</v>
      </c>
      <c r="H41" s="115"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5" t="e">
        <f>_xlfn.AGGREGATE(14,6,AC32:AC43+AC33:AC43,1)</f>
        <v>#NUM!</v>
      </c>
      <c r="D42" s="115" t="e">
        <f>_xlfn.AGGREGATE(14,6,AC32:AC43+AC33:AC43+AC34:AC43,1)</f>
        <v>#NUM!</v>
      </c>
      <c r="E42" s="115" t="e">
        <f>_xlfn.AGGREGATE(14,6,AC32:AC43+AC33:AC43+AC34:AC43+AC35:AC43,1)</f>
        <v>#NUM!</v>
      </c>
      <c r="F42" s="115" t="e">
        <f>_xlfn.AGGREGATE(14,6,AC32:AC43+AC33:AC43+AC34:AC43+AC35:AC43+AC36:AC43,1)</f>
        <v>#NUM!</v>
      </c>
      <c r="G42" s="115" t="e">
        <f>_xlfn.AGGREGATE(14,6,AC32:AC43+AC33:AC43+AC34:AC43+AC35:AC43+AC36:AC43+AC37:AC43,1)</f>
        <v>#NUM!</v>
      </c>
      <c r="H42" s="115"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5" t="e">
        <f>IF(B43&gt;0.9999,"",IF((MIN($B$43:$H$43)/B43)=1,1,""))</f>
        <v>#DIV/0!</v>
      </c>
      <c r="C44" s="115" t="e">
        <f>IF(C43&gt;0.9999,"",IF((MIN($B$43:$H$43)/C43)=1,2,""))</f>
        <v>#NUM!</v>
      </c>
      <c r="D44" s="115" t="e">
        <f>IF(D43&gt;0.9999,"",IF((MIN($B$43:$H$43)/D43)=1,3,""))</f>
        <v>#NUM!</v>
      </c>
      <c r="E44" s="115" t="e">
        <f>IF(E43&gt;0.9999,"",IF((MIN($B$43:$H$43)/E43)=1,4,""))</f>
        <v>#NUM!</v>
      </c>
      <c r="F44" s="115" t="e">
        <f>IF(F43&gt;0.9999,"",IF((MIN($B$43:$H$43)/F43)=1,5,""))</f>
        <v>#NUM!</v>
      </c>
      <c r="G44" s="115" t="e">
        <f>IF(G43&gt;0.9999,"",IF((MIN($B$43:$H$43)/G43)=1,6,""))</f>
        <v>#NUM!</v>
      </c>
      <c r="H44" s="115"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5" t="e">
        <f>_xlfn.AGGREGATE(14,6,AH32:AH43+AH33:AH43,1)</f>
        <v>#NUM!</v>
      </c>
      <c r="D45" s="115" t="e">
        <f>_xlfn.AGGREGATE(14,6,AH32:AH43+AH33:AH43+AH34:AH43,1)</f>
        <v>#NUM!</v>
      </c>
      <c r="E45" s="115" t="e">
        <f>_xlfn.AGGREGATE(14,6,AH32:AH43+AH33:AH43+AH34:AH43+AH35:AH43,1)</f>
        <v>#NUM!</v>
      </c>
      <c r="F45" s="115" t="e">
        <f>_xlfn.AGGREGATE(14,6,AH32:AH43+AH33:AH43+AH34:AH43+AH35:AH43+AH36:AH43,1)</f>
        <v>#NUM!</v>
      </c>
      <c r="G45" s="115" t="e">
        <f>_xlfn.AGGREGATE(14,6,AH32:AH43+AH33:AH43+AH34:AH43+AH35:AH43+AH36:AH43+AH37:AH43,1)</f>
        <v>#NUM!</v>
      </c>
      <c r="H45" s="115"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5" t="e">
        <f>IF(B46&gt;0.9999,"",IF((MIN($B$46:$H$46)/B46)=1,1,""))</f>
        <v>#DIV/0!</v>
      </c>
      <c r="C47" s="115" t="e">
        <f>IF(C46&gt;0.9999,"",IF((MIN($B$46:$H$46)/C46)=1,2,""))</f>
        <v>#NUM!</v>
      </c>
      <c r="D47" s="115" t="e">
        <f>IF(D46&gt;0.9999,"",IF((MIN($B$46:$H$46)/D46)=1,3,""))</f>
        <v>#NUM!</v>
      </c>
      <c r="E47" s="115" t="e">
        <f>IF(E46&gt;0.9999,"",IF((MIN($B$46:$H$46)/E46)=1,4,""))</f>
        <v>#NUM!</v>
      </c>
      <c r="F47" s="115" t="e">
        <f>IF(F46&gt;0.9999,"",IF((MIN($B$46:$H$46)/F46)=1,5,""))</f>
        <v>#NUM!</v>
      </c>
      <c r="G47" s="115" t="e">
        <f>IF(G46&gt;0.9999,"",IF((MIN($B$46:$H$46)/G46)=1,6,""))</f>
        <v>#NUM!</v>
      </c>
      <c r="H47" s="115"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5" t="e">
        <f>_xlfn.AGGREGATE(14,6,AM32:AM43+AM33:AM43,1)</f>
        <v>#NUM!</v>
      </c>
      <c r="D48" s="115" t="e">
        <f>_xlfn.AGGREGATE(14,6,AM32:AM43+AM33:AM43+AM34:AM43,1)</f>
        <v>#NUM!</v>
      </c>
      <c r="E48" s="115" t="e">
        <f>_xlfn.AGGREGATE(14,6,AM32:AM43+AM33:AM43+AM34:AM43+AM35:AM43,1)</f>
        <v>#NUM!</v>
      </c>
      <c r="F48" s="115" t="e">
        <f>_xlfn.AGGREGATE(14,6,AM32:AM43+AM33:AM43+AM34:AM43+AM35:AM43+AM36:AM43,1)</f>
        <v>#NUM!</v>
      </c>
      <c r="G48" s="115" t="e">
        <f>_xlfn.AGGREGATE(14,6,AM32:AM43+AM33:AM43+AM34:AM43+AM35:AM43+AM36:AM43+AM37:AM43,1)</f>
        <v>#NUM!</v>
      </c>
      <c r="H48" s="115"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5" t="e">
        <f>IF(B49&gt;0.9999,"",IF((MIN($B$49:$H$49)/B49)=1,1,""))</f>
        <v>#DIV/0!</v>
      </c>
      <c r="C50" s="115" t="e">
        <f>IF(C49&gt;0.9999,"",IF((MIN($B$49:$H$49)/C49)=1,2,""))</f>
        <v>#NUM!</v>
      </c>
      <c r="D50" s="115" t="e">
        <f>IF(D49&gt;0.9999,"",IF((MIN($B$49:$H$49)/D49)=1,3,""))</f>
        <v>#NUM!</v>
      </c>
      <c r="E50" s="115" t="e">
        <f>IF(E49&gt;0.9999,"",IF((MIN($B$49:$H$49)/E49)=1,4,""))</f>
        <v>#NUM!</v>
      </c>
      <c r="F50" s="115" t="e">
        <f>IF(F49&gt;0.9999,"",IF((MIN($B$49:$H$49)/F49)=1,5,""))</f>
        <v>#NUM!</v>
      </c>
      <c r="G50" s="115" t="e">
        <f>IF(G49&gt;0.9999,"",IF((MIN($B$49:$H$49)/G49)=1,6,""))</f>
        <v>#NUM!</v>
      </c>
      <c r="H50" s="115"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5"/>
      <c r="C51" s="115"/>
      <c r="D51" s="115"/>
      <c r="E51" s="6"/>
      <c r="K51" s="115"/>
      <c r="L51" s="115"/>
      <c r="M51" s="115"/>
      <c r="N51" s="115"/>
      <c r="O51" s="115"/>
      <c r="P51" s="115"/>
      <c r="Q51" s="115"/>
      <c r="R51" s="115"/>
      <c r="S51" s="115"/>
      <c r="T51" s="115"/>
      <c r="U51" s="115"/>
      <c r="V51" s="115"/>
      <c r="W51" s="115"/>
      <c r="X51" s="115"/>
      <c r="Y51" s="115"/>
      <c r="Z51" s="115"/>
      <c r="AA51" s="115"/>
      <c r="AB51" s="115"/>
    </row>
    <row r="52" spans="2:34">
      <c r="K52" s="115"/>
      <c r="L52" s="115"/>
      <c r="M52" s="115"/>
      <c r="N52" s="115"/>
      <c r="O52" s="115"/>
      <c r="P52" s="115"/>
      <c r="Q52" s="115"/>
      <c r="R52" s="115"/>
      <c r="S52" s="115"/>
      <c r="T52" s="115"/>
      <c r="U52" s="115"/>
      <c r="V52" s="115"/>
      <c r="W52" s="115"/>
      <c r="X52" s="115"/>
      <c r="Y52" s="115"/>
      <c r="Z52" s="115"/>
      <c r="AA52" s="115"/>
      <c r="AB52" s="115"/>
    </row>
    <row r="53" spans="2:34">
      <c r="C53" s="115"/>
      <c r="D53" s="115"/>
      <c r="J53" s="13"/>
      <c r="K53" s="14"/>
      <c r="L53" s="14"/>
      <c r="M53" s="14"/>
      <c r="N53" s="13"/>
      <c r="O53" s="13"/>
      <c r="P53" s="14"/>
      <c r="Q53" s="14"/>
      <c r="R53" s="14"/>
      <c r="S53" s="13"/>
      <c r="T53" s="13"/>
      <c r="U53" s="14"/>
      <c r="V53" s="14"/>
      <c r="W53" s="14"/>
      <c r="X53" s="13"/>
      <c r="Y53" s="13"/>
      <c r="Z53" s="14"/>
      <c r="AA53" s="14"/>
      <c r="AB53" s="14"/>
      <c r="AC53" s="13"/>
    </row>
    <row r="54" spans="2:34">
      <c r="B54" s="6">
        <f>MAX(A3:A26)</f>
        <v>2.1589999999999998</v>
      </c>
      <c r="C54" s="115">
        <f>_xlfn.AGGREGATE(14,6,A3:A26+A4:A26,1)</f>
        <v>4.0779999999999994</v>
      </c>
      <c r="D54" s="115">
        <f>_xlfn.AGGREGATE(14,6,A3:A26+A4:A26+A5:A26,1)</f>
        <v>5.9359999999999999</v>
      </c>
      <c r="E54" s="115">
        <f>_xlfn.AGGREGATE(14,6,A3:A26+A4:A26+A5:A26+A6:A26,1)</f>
        <v>7.915</v>
      </c>
      <c r="F54" s="115">
        <f>_xlfn.AGGREGATE(14,6,A3:A26+A4:A26+A5:A26+A6:A26+A7:A26,1)</f>
        <v>9.120000000000001</v>
      </c>
      <c r="G54" s="115">
        <f>_xlfn.AGGREGATE(14,6,A3:A26+A4:A26+A5:A26+A6:A26+A7:A26+A8:A26,1)</f>
        <v>9.9050000000000011</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5" t="e">
        <f>IF(MIN($B$55:$G$55)/B55=1,1,"")</f>
        <v>#DIV/0!</v>
      </c>
      <c r="C56" s="115" t="e">
        <f>IF((MIN($B$55:$G$55)/C55)=1,2,"")</f>
        <v>#DIV/0!</v>
      </c>
      <c r="D56" s="115" t="e">
        <f>IF((MIN($B$55:$G$55)/D55)=1,3,"")</f>
        <v>#DIV/0!</v>
      </c>
      <c r="E56" s="115" t="e">
        <f>IF((MIN($B$55:$G$55)/E55)=1,4,"")</f>
        <v>#DIV/0!</v>
      </c>
      <c r="F56" s="115" t="e">
        <f>IF((MIN($B$55:$G$55)/F55)=1,5,"")</f>
        <v>#DIV/0!</v>
      </c>
      <c r="G56" s="115" t="e">
        <f>IF((MIN($B$55:$G$55)/G55)=1,6,"")</f>
        <v>#DIV/0!</v>
      </c>
      <c r="H56" s="115"/>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5" t="e">
        <f>_xlfn.AGGREGATE(14,6,N54:N59+N55:N59,1)</f>
        <v>#NUM!</v>
      </c>
      <c r="D57" s="115" t="e">
        <f>_xlfn.AGGREGATE(14,6,N54:N59+N55:N59+N56:N59,1)</f>
        <v>#NUM!</v>
      </c>
      <c r="E57" s="115" t="e">
        <f>_xlfn.AGGREGATE(14,6,N54:N59+N55:N59+N56:N59+N57:N59,1)</f>
        <v>#NUM!</v>
      </c>
      <c r="F57" s="115" t="e">
        <f>_xlfn.AGGREGATE(14,6,N54:N59+N55:N59+N56:N59+N57:N59+N58:N59,1)</f>
        <v>#NUM!</v>
      </c>
      <c r="G57" s="115" t="e">
        <f>_xlfn.AGGREGATE(14,6,N54:N60+N55:N60+N56:N60+N57:N60+N58:N60+N59:N60,1)</f>
        <v>#NUM!</v>
      </c>
      <c r="J57" s="22"/>
      <c r="K57" s="13" t="e">
        <f t="shared" si="49"/>
        <v>#DIV/0!</v>
      </c>
      <c r="L57" s="13">
        <f t="shared" si="50"/>
        <v>4</v>
      </c>
      <c r="M57" s="13" t="e">
        <f t="shared" si="51"/>
        <v>#DIV/0!</v>
      </c>
      <c r="N57" s="13" t="e">
        <f t="shared" si="52"/>
        <v>#DIV/0!</v>
      </c>
      <c r="O57" s="115"/>
      <c r="P57" s="13" t="e">
        <f t="shared" si="53"/>
        <v>#DIV/0!</v>
      </c>
      <c r="Q57" s="13">
        <f t="shared" si="54"/>
        <v>4</v>
      </c>
      <c r="R57" s="13" t="e">
        <f t="shared" si="55"/>
        <v>#DIV/0!</v>
      </c>
      <c r="S57" s="13" t="e">
        <f t="shared" si="56"/>
        <v>#DIV/0!</v>
      </c>
      <c r="T57" s="115"/>
      <c r="U57" s="13" t="e">
        <f t="shared" si="57"/>
        <v>#DIV/0!</v>
      </c>
      <c r="V57" s="13">
        <f t="shared" si="58"/>
        <v>4</v>
      </c>
      <c r="W57" s="13" t="e">
        <f t="shared" si="59"/>
        <v>#DIV/0!</v>
      </c>
      <c r="X57" s="13" t="e">
        <f t="shared" si="60"/>
        <v>#DIV/0!</v>
      </c>
      <c r="Y57" s="115"/>
      <c r="Z57" s="13" t="e">
        <f t="shared" si="61"/>
        <v>#DIV/0!</v>
      </c>
      <c r="AA57" s="13">
        <f t="shared" si="62"/>
        <v>4</v>
      </c>
      <c r="AB57" s="13" t="e">
        <f t="shared" si="63"/>
        <v>#DIV/0!</v>
      </c>
      <c r="AC57" s="13" t="e">
        <f t="shared" si="64"/>
        <v>#DIV/0!</v>
      </c>
      <c r="AD57" s="115"/>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5"/>
      <c r="P58" s="13" t="e">
        <f t="shared" si="53"/>
        <v>#DIV/0!</v>
      </c>
      <c r="Q58" s="13">
        <f t="shared" si="54"/>
        <v>5</v>
      </c>
      <c r="R58" s="13" t="e">
        <f t="shared" si="55"/>
        <v>#DIV/0!</v>
      </c>
      <c r="S58" s="13" t="e">
        <f t="shared" si="56"/>
        <v>#DIV/0!</v>
      </c>
      <c r="T58" s="115"/>
      <c r="U58" s="13" t="e">
        <f t="shared" si="57"/>
        <v>#DIV/0!</v>
      </c>
      <c r="V58" s="13">
        <f t="shared" si="58"/>
        <v>5</v>
      </c>
      <c r="W58" s="13" t="e">
        <f t="shared" si="59"/>
        <v>#DIV/0!</v>
      </c>
      <c r="X58" s="13" t="e">
        <f t="shared" si="60"/>
        <v>#DIV/0!</v>
      </c>
      <c r="Y58" s="115"/>
      <c r="Z58" s="13" t="e">
        <f t="shared" si="61"/>
        <v>#DIV/0!</v>
      </c>
      <c r="AA58" s="13">
        <f t="shared" si="62"/>
        <v>5</v>
      </c>
      <c r="AB58" s="13" t="e">
        <f t="shared" si="63"/>
        <v>#DIV/0!</v>
      </c>
      <c r="AC58" s="13" t="e">
        <f t="shared" si="64"/>
        <v>#DIV/0!</v>
      </c>
      <c r="AD58" s="115"/>
      <c r="AE58" s="13" t="e">
        <f t="shared" si="65"/>
        <v>#DIV/0!</v>
      </c>
      <c r="AF58" s="13">
        <f t="shared" si="66"/>
        <v>5</v>
      </c>
      <c r="AG58" s="13" t="e">
        <f t="shared" si="67"/>
        <v>#DIV/0!</v>
      </c>
      <c r="AH58" s="13" t="e">
        <f t="shared" si="68"/>
        <v>#DIV/0!</v>
      </c>
    </row>
    <row r="59" spans="2:34">
      <c r="B59" s="115" t="e">
        <f>IF(B58&gt;0.9999,"",IF((MIN($B$58:$G$58)/B58)=1,1,""))</f>
        <v>#DIV/0!</v>
      </c>
      <c r="C59" s="115" t="e">
        <f>IF(C58&gt;0.9999,"",IF((MIN($B$58:$G$58)/C58)=1,2,""))</f>
        <v>#NUM!</v>
      </c>
      <c r="D59" s="115" t="e">
        <f>IF(D58&gt;0.9999,"",IF((MIN($B$58:$G$58)/D58)=1,3,""))</f>
        <v>#NUM!</v>
      </c>
      <c r="E59" s="115" t="e">
        <f>IF(E58&gt;0.9999,"",IF((MIN($B$58:$G$58)/E58)=1,4,""))</f>
        <v>#NUM!</v>
      </c>
      <c r="F59" s="115" t="e">
        <f>IF(F58&gt;0.9999,"",IF((MIN($B$58:$G$58)/F58)=1,5,""))</f>
        <v>#NUM!</v>
      </c>
      <c r="G59" s="115" t="e">
        <f>IF(MIN(B58:G58)=1,6,IF((MIN($B$58:$G$58)/G58)=1,6,""))</f>
        <v>#DIV/0!</v>
      </c>
      <c r="J59" s="22"/>
      <c r="K59" s="13" t="e">
        <f t="shared" si="49"/>
        <v>#DIV/0!</v>
      </c>
      <c r="L59" s="13">
        <f t="shared" si="50"/>
        <v>6</v>
      </c>
      <c r="M59" s="13" t="e">
        <f t="shared" si="51"/>
        <v>#DIV/0!</v>
      </c>
      <c r="N59" s="13" t="e">
        <f t="shared" si="52"/>
        <v>#DIV/0!</v>
      </c>
      <c r="O59" s="115"/>
      <c r="P59" s="13" t="e">
        <f t="shared" si="53"/>
        <v>#DIV/0!</v>
      </c>
      <c r="Q59" s="13">
        <f t="shared" si="54"/>
        <v>6</v>
      </c>
      <c r="R59" s="13" t="e">
        <f t="shared" si="55"/>
        <v>#DIV/0!</v>
      </c>
      <c r="S59" s="13" t="e">
        <f t="shared" si="56"/>
        <v>#DIV/0!</v>
      </c>
      <c r="T59" s="115"/>
      <c r="U59" s="13" t="e">
        <f t="shared" si="57"/>
        <v>#DIV/0!</v>
      </c>
      <c r="V59" s="13">
        <f t="shared" si="58"/>
        <v>6</v>
      </c>
      <c r="W59" s="13" t="e">
        <f t="shared" si="59"/>
        <v>#DIV/0!</v>
      </c>
      <c r="X59" s="13" t="e">
        <f t="shared" si="60"/>
        <v>#DIV/0!</v>
      </c>
      <c r="Y59" s="115"/>
      <c r="Z59" s="13" t="e">
        <f t="shared" si="61"/>
        <v>#DIV/0!</v>
      </c>
      <c r="AA59" s="13">
        <f t="shared" si="62"/>
        <v>6</v>
      </c>
      <c r="AB59" s="13" t="e">
        <f t="shared" si="63"/>
        <v>#DIV/0!</v>
      </c>
      <c r="AC59" s="13" t="e">
        <f t="shared" si="64"/>
        <v>#DIV/0!</v>
      </c>
      <c r="AD59" s="115"/>
      <c r="AE59" s="13" t="e">
        <f t="shared" si="65"/>
        <v>#DIV/0!</v>
      </c>
      <c r="AF59" s="13">
        <f t="shared" si="66"/>
        <v>6</v>
      </c>
      <c r="AG59" s="13" t="e">
        <f t="shared" si="67"/>
        <v>#DIV/0!</v>
      </c>
      <c r="AH59" s="13" t="e">
        <f t="shared" si="68"/>
        <v>#DIV/0!</v>
      </c>
    </row>
    <row r="60" spans="2:34">
      <c r="B60" s="6" t="e">
        <f>MAX(S54:S60)</f>
        <v>#DIV/0!</v>
      </c>
      <c r="C60" s="115" t="e">
        <f>_xlfn.AGGREGATE(14,6,S54:S60+S55:S60,1)</f>
        <v>#NUM!</v>
      </c>
      <c r="D60" s="115" t="e">
        <f>_xlfn.AGGREGATE(14,6,S54:S60+S55:S60+S56:S60,1)</f>
        <v>#NUM!</v>
      </c>
      <c r="E60" s="115" t="e">
        <f>_xlfn.AGGREGATE(14,6,S54:S60+S55:S60+S56:S60+S57:S60,1)</f>
        <v>#NUM!</v>
      </c>
      <c r="F60" s="115" t="e">
        <f>_xlfn.AGGREGATE(14,6,S54:S60+S55:S60+S56:S60+S57:S60+S58:S60,1)</f>
        <v>#NUM!</v>
      </c>
      <c r="G60" s="115" t="e">
        <f>_xlfn.AGGREGATE(14,6,S54:S60+S55:S60+S56:S60+S57:S60+S58:S60+S59:S60,1)</f>
        <v>#NUM!</v>
      </c>
      <c r="J60" s="22"/>
      <c r="K60" s="14" t="e">
        <f>SUM(K54:K59)-SUMPRODUCT(K54:K59,M54:M59)</f>
        <v>#DIV/0!</v>
      </c>
      <c r="L60" s="13"/>
      <c r="M60" s="13"/>
      <c r="N60" s="13"/>
      <c r="O60" s="115"/>
      <c r="P60" s="14" t="e">
        <f>SUM(P54:P59)-SUMPRODUCT(P54:P59,R54:R59)</f>
        <v>#DIV/0!</v>
      </c>
      <c r="Q60" s="115"/>
      <c r="R60" s="115"/>
      <c r="S60" s="115"/>
      <c r="T60" s="115"/>
      <c r="U60" s="14" t="e">
        <f>SUM(U54:U59)-SUMPRODUCT(U54:U59,W54:W59)</f>
        <v>#DIV/0!</v>
      </c>
      <c r="V60" s="115"/>
      <c r="W60" s="115"/>
      <c r="X60" s="115"/>
      <c r="Y60" s="115"/>
      <c r="Z60" s="14" t="e">
        <f>SUM(Z54:Z59)-SUMPRODUCT(Z54:Z59,AB54:AB59)</f>
        <v>#DIV/0!</v>
      </c>
      <c r="AA60" s="115"/>
      <c r="AB60" s="115"/>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5"/>
      <c r="P61" s="115"/>
      <c r="Q61" s="115"/>
      <c r="R61" s="115"/>
      <c r="S61" s="115"/>
      <c r="T61" s="115"/>
      <c r="U61" s="115"/>
      <c r="V61" s="115"/>
      <c r="W61" s="115"/>
      <c r="X61" s="115"/>
      <c r="Y61" s="115"/>
      <c r="Z61" s="115"/>
      <c r="AA61" s="115"/>
      <c r="AB61" s="115"/>
    </row>
    <row r="62" spans="2:34">
      <c r="B62" s="115" t="e">
        <f>IF(B61&gt;0.9999,"",IF((MIN($B$61:$G$61)/B61)=1,1,""))</f>
        <v>#DIV/0!</v>
      </c>
      <c r="C62" s="115" t="e">
        <f>IF(C61&gt;0.9999,"",IF((MIN($B$61:$G$61)/C61)=1,2,""))</f>
        <v>#NUM!</v>
      </c>
      <c r="D62" s="115" t="e">
        <f>IF(D61&gt;0.9999,"",IF((MIN($B$61:$G$61)/D61)=1,3,""))</f>
        <v>#NUM!</v>
      </c>
      <c r="E62" s="115" t="e">
        <f>IF(E61&gt;0.9999,"",IF((MIN($B$61:$G$61)/E61)=1,4,""))</f>
        <v>#NUM!</v>
      </c>
      <c r="F62" s="115" t="e">
        <f>IF(F61&gt;0.9999,"",IF((MIN($B$61:$G$61)/F61)=1,5,""))</f>
        <v>#NUM!</v>
      </c>
      <c r="G62" s="115" t="e">
        <f>IF(MIN(B61:G61)=1,6,IF((MIN($B$61:$G$61)/G61)=1,6,""))</f>
        <v>#DIV/0!</v>
      </c>
      <c r="J62" s="22"/>
      <c r="K62" s="13"/>
      <c r="L62" s="13"/>
      <c r="M62" s="13"/>
      <c r="N62" s="13"/>
      <c r="O62" s="115"/>
      <c r="P62" s="115"/>
      <c r="Q62" s="115"/>
      <c r="R62" s="115"/>
      <c r="S62" s="115"/>
      <c r="T62" s="115"/>
      <c r="U62" s="115"/>
      <c r="V62" s="115"/>
      <c r="W62" s="115"/>
      <c r="X62" s="115"/>
      <c r="Y62" s="115"/>
      <c r="Z62" s="115"/>
      <c r="AA62" s="115"/>
      <c r="AB62" s="115"/>
    </row>
    <row r="63" spans="2:34">
      <c r="B63" s="6" t="e">
        <f>MAX(X54:X60)</f>
        <v>#DIV/0!</v>
      </c>
      <c r="C63" s="115" t="e">
        <f>_xlfn.AGGREGATE(14,6,X54:X60+X55:X60,1)</f>
        <v>#NUM!</v>
      </c>
      <c r="D63" s="115" t="e">
        <f>_xlfn.AGGREGATE(14,6,X54:X60+X55:X60+X56:X60,1)</f>
        <v>#NUM!</v>
      </c>
      <c r="E63" s="115" t="e">
        <f>_xlfn.AGGREGATE(14,6,X54:X60+X55:X60+X56:X60+X57:X60,1)</f>
        <v>#NUM!</v>
      </c>
      <c r="F63" s="115" t="e">
        <f>_xlfn.AGGREGATE(14,6,X54:X60+X55:X60+X56:X60+X57:X60+X58:X60,1)</f>
        <v>#NUM!</v>
      </c>
      <c r="G63" s="115" t="e">
        <f>_xlfn.AGGREGATE(14,6,X54:X60+X55:X60+X56:X60+X57:X60+X58:X60+X59:X60,1)</f>
        <v>#NUM!</v>
      </c>
      <c r="J63" s="22"/>
      <c r="K63" s="13"/>
      <c r="L63" s="13"/>
      <c r="M63" s="13"/>
      <c r="N63" s="13"/>
      <c r="O63" s="115"/>
      <c r="P63" s="115"/>
      <c r="Q63" s="115"/>
      <c r="R63" s="115"/>
      <c r="S63" s="115"/>
      <c r="T63" s="115"/>
      <c r="U63" s="115"/>
      <c r="V63" s="115"/>
      <c r="W63" s="115"/>
      <c r="X63" s="115"/>
      <c r="Y63" s="115"/>
      <c r="Z63" s="115"/>
      <c r="AA63" s="115"/>
      <c r="AB63" s="115"/>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5"/>
      <c r="P64" s="115"/>
      <c r="Q64" s="115"/>
      <c r="R64" s="115"/>
      <c r="S64" s="115"/>
      <c r="T64" s="115"/>
      <c r="U64" s="115"/>
      <c r="V64" s="115"/>
      <c r="W64" s="115"/>
      <c r="X64" s="115"/>
      <c r="Y64" s="115"/>
      <c r="Z64" s="115"/>
      <c r="AA64" s="115"/>
      <c r="AB64" s="115"/>
    </row>
    <row r="65" spans="2:28">
      <c r="B65" s="115" t="e">
        <f>IF(B64&gt;0.9999,"",IF((MIN($B$64:$G$64)/B64)=1,1,""))</f>
        <v>#DIV/0!</v>
      </c>
      <c r="C65" s="115" t="e">
        <f>IF(C64&gt;0.9999,"",IF((MIN($B$64:$G$64)/C64)=1,2,""))</f>
        <v>#NUM!</v>
      </c>
      <c r="D65" s="115" t="e">
        <f>IF(D64&gt;0.9999,"",IF((MIN($B$64:$G$64)/D64)=1,3,""))</f>
        <v>#NUM!</v>
      </c>
      <c r="E65" s="115" t="e">
        <f>IF(E64&gt;0.9999,"",IF((MIN($B$64:$G$64)/E64)=1,4,""))</f>
        <v>#NUM!</v>
      </c>
      <c r="F65" s="115" t="e">
        <f>IF(F64&gt;0.9999,"",IF((MIN($B$64:$G$64)/F64)=1,5,""))</f>
        <v>#NUM!</v>
      </c>
      <c r="G65" s="115" t="e">
        <f>IF(MIN(B64:G64)=1,6,IF((MIN($B$64:$G$64)/G64)=1,6,""))</f>
        <v>#DIV/0!</v>
      </c>
      <c r="J65" s="22"/>
      <c r="K65" s="13"/>
      <c r="L65" s="13"/>
      <c r="M65" s="13"/>
      <c r="N65" s="13"/>
      <c r="O65" s="115"/>
      <c r="P65" s="115"/>
      <c r="Q65" s="115"/>
      <c r="R65" s="115"/>
      <c r="S65" s="115"/>
      <c r="T65" s="115"/>
      <c r="U65" s="115"/>
      <c r="V65" s="115"/>
      <c r="W65" s="115"/>
      <c r="X65" s="115"/>
      <c r="Y65" s="115"/>
      <c r="Z65" s="115"/>
      <c r="AA65" s="115"/>
      <c r="AB65" s="115"/>
    </row>
    <row r="66" spans="2:28">
      <c r="B66" s="6" t="e">
        <f>MAX(AC54:AC60)</f>
        <v>#DIV/0!</v>
      </c>
      <c r="C66" s="115" t="e">
        <f>_xlfn.AGGREGATE(14,6,AC54:AC60+AC55:AC60,1)</f>
        <v>#NUM!</v>
      </c>
      <c r="D66" s="115" t="e">
        <f>_xlfn.AGGREGATE(14,6,AC54:AC60+AC55:AC60+AC56:AC60,1)</f>
        <v>#NUM!</v>
      </c>
      <c r="E66" s="115" t="e">
        <f>_xlfn.AGGREGATE(14,6,AC54:AC60+AC55:AC60+AC56:AC60+AC57:AC60,1)</f>
        <v>#NUM!</v>
      </c>
      <c r="F66" s="115" t="e">
        <f>_xlfn.AGGREGATE(14,6,AC54:AC60+AC55:AC60+AC56:AC60+AC57:AC60+AC58:AC60,1)</f>
        <v>#NUM!</v>
      </c>
      <c r="G66" s="115" t="e">
        <f>_xlfn.AGGREGATE(14,6,AC54:AC60+AC55:AC60+AC56:AC60+AC57:AC60+AC58:AC60+AC59:AC60,1)</f>
        <v>#NUM!</v>
      </c>
      <c r="K66" s="115"/>
      <c r="L66" s="115"/>
      <c r="M66" s="115"/>
      <c r="N66" s="115"/>
      <c r="O66" s="115"/>
      <c r="P66" s="115"/>
      <c r="Q66" s="115"/>
      <c r="R66" s="115"/>
      <c r="S66" s="115"/>
      <c r="T66" s="115"/>
      <c r="U66" s="115"/>
      <c r="V66" s="115"/>
      <c r="W66" s="115"/>
      <c r="X66" s="115"/>
      <c r="Y66" s="115"/>
      <c r="Z66" s="115"/>
      <c r="AA66" s="115"/>
      <c r="AB66" s="115"/>
    </row>
    <row r="67" spans="2:28">
      <c r="B67" s="6" t="e">
        <f>ROUND(B2/B66,4)</f>
        <v>#DIV/0!</v>
      </c>
      <c r="C67" s="6" t="e">
        <f t="shared" ref="C67:G67" si="72">ROUND(C2/C66,4)</f>
        <v>#NUM!</v>
      </c>
      <c r="D67" s="6" t="e">
        <f t="shared" si="72"/>
        <v>#NUM!</v>
      </c>
      <c r="E67" s="6" t="e">
        <f t="shared" si="72"/>
        <v>#NUM!</v>
      </c>
      <c r="F67" s="6" t="e">
        <f t="shared" si="72"/>
        <v>#NUM!</v>
      </c>
      <c r="G67" s="6" t="e">
        <f t="shared" si="72"/>
        <v>#NUM!</v>
      </c>
      <c r="K67" s="115"/>
      <c r="L67" s="115"/>
      <c r="M67" s="115"/>
      <c r="N67" s="115"/>
      <c r="O67" s="115"/>
      <c r="P67" s="115"/>
      <c r="Q67" s="115"/>
      <c r="R67" s="115"/>
      <c r="S67" s="115"/>
      <c r="T67" s="115"/>
      <c r="U67" s="115"/>
      <c r="V67" s="115"/>
      <c r="W67" s="115"/>
      <c r="X67" s="115"/>
      <c r="Y67" s="115"/>
      <c r="Z67" s="115"/>
      <c r="AA67" s="115"/>
      <c r="AB67" s="115"/>
    </row>
    <row r="68" spans="2:28">
      <c r="B68" s="115" t="e">
        <f>IF(B67&gt;0.9999,"",IF((MIN($B$67:$G$67)/B67)=1,1,""))</f>
        <v>#DIV/0!</v>
      </c>
      <c r="C68" s="115" t="e">
        <f>IF(C67&gt;0.9999,"",IF((MIN($B$67:$G$67)/C67)=1,2,""))</f>
        <v>#NUM!</v>
      </c>
      <c r="D68" s="115" t="e">
        <f>IF(D67&gt;0.9999,"",IF((MIN($B$67:$G$67)/D67)=1,3,""))</f>
        <v>#NUM!</v>
      </c>
      <c r="E68" s="115" t="e">
        <f>IF(E67&gt;0.9999,"",IF((MIN($B$67:$G$67)/E67)=1,4,""))</f>
        <v>#NUM!</v>
      </c>
      <c r="F68" s="115" t="e">
        <f>IF(F67&gt;0.9999,"",IF((MIN($B$67:$G$67)/F67)=1,5,""))</f>
        <v>#NUM!</v>
      </c>
      <c r="G68" s="115" t="e">
        <f>IF(MIN(B67:G67)=1,6,IF((MIN($B$67:$G$67)/G67)=1,6,""))</f>
        <v>#DIV/0!</v>
      </c>
      <c r="K68" s="115"/>
      <c r="L68" s="115"/>
      <c r="M68" s="115"/>
      <c r="N68" s="115"/>
      <c r="O68" s="115"/>
      <c r="P68" s="115"/>
      <c r="Q68" s="115"/>
      <c r="R68" s="115"/>
      <c r="S68" s="115"/>
      <c r="T68" s="115"/>
      <c r="U68" s="115"/>
      <c r="V68" s="115"/>
      <c r="W68" s="115"/>
      <c r="X68" s="115"/>
      <c r="Y68" s="115"/>
      <c r="Z68" s="115"/>
      <c r="AA68" s="115"/>
      <c r="AB68" s="115"/>
    </row>
    <row r="69" spans="2:28">
      <c r="K69" s="115"/>
      <c r="L69" s="115"/>
      <c r="M69" s="115"/>
      <c r="N69" s="115"/>
      <c r="O69" s="115"/>
      <c r="P69" s="115"/>
      <c r="Q69" s="115"/>
      <c r="R69" s="115"/>
      <c r="S69" s="115"/>
      <c r="T69" s="115"/>
      <c r="U69" s="115"/>
      <c r="V69" s="115"/>
      <c r="W69" s="115"/>
      <c r="X69" s="115"/>
      <c r="Y69" s="115"/>
      <c r="Z69" s="115"/>
      <c r="AA69" s="115"/>
      <c r="AB69" s="115"/>
    </row>
    <row r="70" spans="2:28">
      <c r="K70" s="115"/>
      <c r="L70" s="115"/>
      <c r="M70" s="115"/>
      <c r="N70" s="115"/>
      <c r="O70" s="115"/>
      <c r="P70" s="115"/>
      <c r="Q70" s="115"/>
      <c r="R70" s="115"/>
      <c r="S70" s="115"/>
      <c r="T70" s="115"/>
      <c r="U70" s="115"/>
      <c r="V70" s="115"/>
      <c r="W70" s="115"/>
      <c r="X70" s="115"/>
      <c r="Y70" s="115"/>
      <c r="Z70" s="115"/>
      <c r="AA70" s="115"/>
      <c r="AB70" s="115"/>
    </row>
    <row r="71" spans="2:28">
      <c r="B71" s="6">
        <f>B54</f>
        <v>2.1589999999999998</v>
      </c>
      <c r="C71" s="115">
        <f>C54</f>
        <v>4.0779999999999994</v>
      </c>
      <c r="D71" s="115">
        <f>D54</f>
        <v>5.9359999999999999</v>
      </c>
      <c r="J71" s="22" t="e">
        <f>MIN(B72:D72)/D72</f>
        <v>#DIV/0!</v>
      </c>
      <c r="K71" s="13" t="e">
        <f>$J$71*$C7*($D$2/$C$10)</f>
        <v>#DIV/0!</v>
      </c>
      <c r="L71" s="115">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5">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5">
        <f>$AG1</f>
        <v>1</v>
      </c>
      <c r="W71" s="13" t="e">
        <f>IF(V71&lt;=MAX($B$79:$D$79),0,1)</f>
        <v>#DIV/0!</v>
      </c>
      <c r="X71" s="13" t="e">
        <f>IF(W71=1,U71/SUMPRODUCT($U$71:$U$73,$W$71:$W$73)*($D$2-$U$74),U71)</f>
        <v>#DIV/0!</v>
      </c>
      <c r="Y71" s="115"/>
      <c r="Z71" s="115"/>
      <c r="AA71" s="115"/>
      <c r="AB71" s="115"/>
    </row>
    <row r="72" spans="2:28">
      <c r="B72" s="6">
        <f>ROUND(B2/B71,4)</f>
        <v>0</v>
      </c>
      <c r="C72" s="6">
        <f t="shared" ref="C72:D72" si="73">ROUND(C2/C71,4)</f>
        <v>0</v>
      </c>
      <c r="D72" s="6">
        <f t="shared" si="73"/>
        <v>0</v>
      </c>
      <c r="K72" s="13" t="e">
        <f t="shared" ref="K72:K73" si="74">$J$71*$C8*($D$2/$C$10)</f>
        <v>#DIV/0!</v>
      </c>
      <c r="L72" s="115">
        <f t="shared" ref="L72:L73" si="75">$AG2</f>
        <v>2</v>
      </c>
      <c r="M72" s="13" t="e">
        <f t="shared" ref="M72:M73" si="76">IF(L72&lt;=MAX($B$73:$D$73),0,1)</f>
        <v>#DIV/0!</v>
      </c>
      <c r="N72" s="13" t="e">
        <f t="shared" ref="N72:N73" si="77">IF(M72=1,K72/SUMPRODUCT($K$71:$K$73,$M$71:$M$73)*($D$2-$K$74),K72)</f>
        <v>#DIV/0!</v>
      </c>
      <c r="O72" s="115"/>
      <c r="P72" s="13" t="e">
        <f t="shared" ref="P72:P73" si="78">IF(M72=1,IF(L72&lt;MAX($B$76:$D$76)+0.01,N72/SUMPRODUCT($N$71:$N$73,$M$71:$M$73*($L$71:$L$73&lt;(MAX($B$76:$D$76)+1)))*(HLOOKUP(MAX($B$76:$D$76),$B$1:$I$2,2,FALSE)-$K$74),$O$71*C8*($D$2/$C$10)),N72)</f>
        <v>#DIV/0!</v>
      </c>
      <c r="Q72" s="115">
        <f t="shared" ref="Q72:Q73" si="79">$AG2</f>
        <v>2</v>
      </c>
      <c r="R72" s="13" t="e">
        <f>IF(Q72&lt;=MAX($B$76:$D$76),0,1)</f>
        <v>#DIV/0!</v>
      </c>
      <c r="S72" s="13" t="e">
        <f t="shared" ref="S72:S73" si="80">IF(R72=1,P72/SUMPRODUCT($P$71:$P$73,$R$71:$R$73)*($D$2-$P$74),P72)</f>
        <v>#DIV/0!</v>
      </c>
      <c r="T72" s="115"/>
      <c r="U72" s="13" t="e">
        <f t="shared" ref="U72:U73" si="81">IF(R72=1,IF(Q72&lt;MAX($B$79:$D$79)+0.01,S72/SUMPRODUCT($S$71:$S$73,$R$71:$R$73*($Q$71:$Q$73&lt;(MAX($B$79:$D$79)+1)))*(HLOOKUP(MAX($B$79:$D$79),$B$1:$I$2,2,FALSE)-$P$74),$T$71*C8*($D$2/$C$10)),S72)</f>
        <v>#DIV/0!</v>
      </c>
      <c r="V72" s="115">
        <f t="shared" ref="V72:V73" si="82">$AG2</f>
        <v>2</v>
      </c>
      <c r="W72" s="13" t="e">
        <f t="shared" ref="W72:W73" si="83">IF(V72&lt;=MAX($B$79:$D$79),0,1)</f>
        <v>#DIV/0!</v>
      </c>
      <c r="X72" s="13" t="e">
        <f t="shared" ref="X72:X73" si="84">IF(W72=1,U72/SUMPRODUCT($U$71:$U$73,$W$71:$W$73)*($D$2-$U$74),U72)</f>
        <v>#DIV/0!</v>
      </c>
      <c r="Y72" s="115"/>
      <c r="Z72" s="115"/>
      <c r="AA72" s="115"/>
      <c r="AB72" s="115"/>
    </row>
    <row r="73" spans="2:28">
      <c r="B73" t="e">
        <f>IF(MIN($B$72:$D$72)/B72=1,1,"")</f>
        <v>#DIV/0!</v>
      </c>
      <c r="C73" s="115" t="e">
        <f>IF((MIN($B$72:$D$72)/C72)=1,2,"")</f>
        <v>#DIV/0!</v>
      </c>
      <c r="D73" s="115" t="e">
        <f>IF((MIN($B$72:$D$72)/D72)=1,3,"")</f>
        <v>#DIV/0!</v>
      </c>
      <c r="K73" s="13" t="e">
        <f t="shared" si="74"/>
        <v>#DIV/0!</v>
      </c>
      <c r="L73" s="115">
        <f t="shared" si="75"/>
        <v>3</v>
      </c>
      <c r="M73" s="13" t="e">
        <f t="shared" si="76"/>
        <v>#DIV/0!</v>
      </c>
      <c r="N73" s="13" t="e">
        <f t="shared" si="77"/>
        <v>#DIV/0!</v>
      </c>
      <c r="O73" s="115"/>
      <c r="P73" s="13" t="e">
        <f t="shared" si="78"/>
        <v>#DIV/0!</v>
      </c>
      <c r="Q73" s="115">
        <f t="shared" si="79"/>
        <v>3</v>
      </c>
      <c r="R73" s="13" t="e">
        <f t="shared" ref="R73" si="85">IF(Q73&lt;=MAX($B$76:$D$76),0,1)</f>
        <v>#DIV/0!</v>
      </c>
      <c r="S73" s="13" t="e">
        <f t="shared" si="80"/>
        <v>#DIV/0!</v>
      </c>
      <c r="T73" s="115"/>
      <c r="U73" s="13" t="e">
        <f t="shared" si="81"/>
        <v>#DIV/0!</v>
      </c>
      <c r="V73" s="115">
        <f t="shared" si="82"/>
        <v>3</v>
      </c>
      <c r="W73" s="13" t="e">
        <f t="shared" si="83"/>
        <v>#DIV/0!</v>
      </c>
      <c r="X73" s="13" t="e">
        <f t="shared" si="84"/>
        <v>#DIV/0!</v>
      </c>
      <c r="Y73" s="115"/>
      <c r="Z73" s="115"/>
      <c r="AA73" s="115"/>
      <c r="AB73" s="115"/>
    </row>
    <row r="74" spans="2:28">
      <c r="B74" s="6" t="e">
        <f>MAX(N71:N73)</f>
        <v>#DIV/0!</v>
      </c>
      <c r="C74" s="115" t="e">
        <f>_xlfn.AGGREGATE(14,6,N71:N74+N72:N74,1)</f>
        <v>#NUM!</v>
      </c>
      <c r="D74" s="115" t="e">
        <f>_xlfn.AGGREGATE(14,6,N71:N74+N72:N74+N73:N74,1)</f>
        <v>#NUM!</v>
      </c>
      <c r="K74" s="14" t="e">
        <f>SUM(K71:K73)-SUMPRODUCT(K71:K73,M71:M73)</f>
        <v>#DIV/0!</v>
      </c>
      <c r="L74" s="115"/>
      <c r="M74" s="115"/>
      <c r="N74" s="115"/>
      <c r="O74" s="115"/>
      <c r="P74" s="14" t="e">
        <f>SUM(P71:P73)-SUMPRODUCT(P71:P73,R71:R73)</f>
        <v>#DIV/0!</v>
      </c>
      <c r="Q74" s="115"/>
      <c r="R74" s="115"/>
      <c r="S74" s="115"/>
      <c r="T74" s="115"/>
      <c r="U74" s="14" t="e">
        <f>SUM(U71:U73)-SUMPRODUCT(U71:U73,W71:W73)</f>
        <v>#DIV/0!</v>
      </c>
      <c r="V74" s="115"/>
      <c r="W74" s="115"/>
      <c r="X74" s="115"/>
      <c r="Y74" s="115"/>
      <c r="Z74" s="115"/>
      <c r="AA74" s="115"/>
      <c r="AB74" s="115"/>
    </row>
    <row r="75" spans="2:28">
      <c r="B75" s="6" t="e">
        <f>ROUND(B2/B74,4)</f>
        <v>#DIV/0!</v>
      </c>
      <c r="C75" s="6" t="e">
        <f t="shared" ref="C75:D75" si="86">ROUND(C2/C74,4)</f>
        <v>#NUM!</v>
      </c>
      <c r="D75" s="6" t="e">
        <f t="shared" si="86"/>
        <v>#NUM!</v>
      </c>
      <c r="K75" s="115"/>
      <c r="L75" s="115"/>
      <c r="M75" s="115"/>
      <c r="N75" s="115"/>
      <c r="O75" s="115"/>
      <c r="P75" s="115"/>
      <c r="Q75" s="115"/>
      <c r="R75" s="115"/>
      <c r="S75" s="115"/>
      <c r="T75" s="115"/>
      <c r="U75" s="115"/>
      <c r="V75" s="115"/>
      <c r="W75" s="115"/>
      <c r="X75" s="115"/>
      <c r="Y75" s="115"/>
      <c r="Z75" s="115"/>
      <c r="AA75" s="115"/>
      <c r="AB75" s="115"/>
    </row>
    <row r="76" spans="2:28">
      <c r="B76" t="e">
        <f>IF(MIN($B$75:$D$75)/B75=1,1,"")</f>
        <v>#DIV/0!</v>
      </c>
      <c r="C76" s="115" t="e">
        <f>IF((MIN($B$75:$D$75)/C75)=1,2,"")</f>
        <v>#DIV/0!</v>
      </c>
      <c r="D76" s="115" t="e">
        <f>IF((MIN($B$75:$D$75)/D75)=1,3,"")</f>
        <v>#DIV/0!</v>
      </c>
      <c r="K76" s="115"/>
      <c r="L76" s="115"/>
      <c r="M76" s="115"/>
      <c r="N76" s="115"/>
      <c r="O76" s="115"/>
      <c r="P76" s="115"/>
      <c r="Q76" s="115"/>
      <c r="R76" s="115"/>
      <c r="S76" s="115"/>
      <c r="T76" s="115"/>
      <c r="U76" s="115"/>
      <c r="V76" s="115"/>
      <c r="W76" s="115"/>
      <c r="X76" s="115"/>
      <c r="Y76" s="115"/>
      <c r="Z76" s="115"/>
      <c r="AA76" s="115"/>
      <c r="AB76" s="115"/>
    </row>
    <row r="77" spans="2:28">
      <c r="B77" s="6" t="e">
        <f>MAX(S71:S73)</f>
        <v>#DIV/0!</v>
      </c>
      <c r="C77" s="115" t="e">
        <f>_xlfn.AGGREGATE(14,6,S71:S74+S72:S74,1)</f>
        <v>#NUM!</v>
      </c>
      <c r="D77" s="115" t="e">
        <f>_xlfn.AGGREGATE(14,6,S71:S74+S72:S74+S73:S74,1)</f>
        <v>#NUM!</v>
      </c>
      <c r="K77" s="115"/>
      <c r="L77" s="115"/>
      <c r="M77" s="115"/>
      <c r="N77" s="115"/>
      <c r="O77" s="115"/>
      <c r="P77" s="115"/>
      <c r="Q77" s="115"/>
      <c r="R77" s="115"/>
      <c r="S77" s="115"/>
      <c r="T77" s="115"/>
      <c r="U77" s="115"/>
      <c r="V77" s="115"/>
      <c r="W77" s="115"/>
      <c r="X77" s="115"/>
      <c r="Y77" s="115"/>
      <c r="Z77" s="115"/>
      <c r="AA77" s="115"/>
      <c r="AB77" s="115"/>
    </row>
    <row r="78" spans="2:28">
      <c r="B78" s="6" t="e">
        <f>ROUND(B2/B77,4)</f>
        <v>#DIV/0!</v>
      </c>
      <c r="C78" s="6" t="e">
        <f t="shared" ref="C78:D78" si="87">ROUND(C2/C77,4)</f>
        <v>#NUM!</v>
      </c>
      <c r="D78" s="6" t="e">
        <f t="shared" si="87"/>
        <v>#NUM!</v>
      </c>
      <c r="K78" s="115"/>
      <c r="L78" s="115"/>
      <c r="M78" s="115"/>
      <c r="N78" s="115"/>
      <c r="O78" s="115"/>
      <c r="P78" s="115"/>
      <c r="Q78" s="115"/>
      <c r="R78" s="115"/>
      <c r="S78" s="115"/>
      <c r="T78" s="115"/>
      <c r="U78" s="115"/>
      <c r="V78" s="115"/>
      <c r="W78" s="115"/>
      <c r="X78" s="115"/>
      <c r="Y78" s="115"/>
      <c r="Z78" s="115"/>
      <c r="AA78" s="115"/>
      <c r="AB78" s="115"/>
    </row>
    <row r="79" spans="2:28">
      <c r="B79" t="e">
        <f>IF(MIN($B$78:$D$78)/B78=1,1,"")</f>
        <v>#DIV/0!</v>
      </c>
      <c r="C79" s="115" t="e">
        <f>IF((MIN($B$78:$D$78)/C78)=1,2,"")</f>
        <v>#DIV/0!</v>
      </c>
      <c r="D79" s="115" t="e">
        <f>IF((MIN($B$78:$D$78)/D78)=1,3,"")</f>
        <v>#DIV/0!</v>
      </c>
      <c r="K79" s="115"/>
      <c r="L79" s="115"/>
      <c r="M79" s="115"/>
      <c r="N79" s="115"/>
      <c r="O79" s="115"/>
      <c r="P79" s="115"/>
      <c r="Q79" s="115"/>
      <c r="R79" s="115"/>
      <c r="S79" s="115"/>
      <c r="T79" s="115"/>
      <c r="U79" s="115"/>
      <c r="V79" s="115"/>
      <c r="W79" s="115"/>
      <c r="X79" s="115"/>
      <c r="Y79" s="115"/>
      <c r="Z79" s="115"/>
      <c r="AA79" s="115"/>
      <c r="AB79" s="115"/>
    </row>
    <row r="80" spans="2:28">
      <c r="K80" s="115"/>
      <c r="L80" s="115"/>
      <c r="M80" s="115"/>
      <c r="N80" s="115"/>
      <c r="O80" s="115"/>
      <c r="P80" s="115"/>
      <c r="Q80" s="115"/>
      <c r="R80" s="115"/>
      <c r="S80" s="115"/>
      <c r="T80" s="115"/>
      <c r="U80" s="115"/>
      <c r="V80" s="115"/>
      <c r="W80" s="115"/>
      <c r="X80" s="115"/>
      <c r="Y80" s="115"/>
      <c r="Z80" s="115"/>
      <c r="AA80" s="115"/>
      <c r="AB80" s="115"/>
    </row>
    <row r="81" spans="2:44">
      <c r="K81" s="115"/>
      <c r="L81" s="115"/>
      <c r="M81" s="115"/>
      <c r="N81" s="115"/>
      <c r="O81" s="115"/>
      <c r="P81" s="115"/>
      <c r="Q81" s="115"/>
      <c r="R81" s="115"/>
      <c r="S81" s="115"/>
      <c r="T81" s="115"/>
      <c r="U81" s="115"/>
      <c r="V81" s="115"/>
      <c r="W81" s="115"/>
      <c r="X81" s="115"/>
      <c r="Y81" s="115"/>
      <c r="Z81" s="115"/>
      <c r="AA81" s="115"/>
      <c r="AB81" s="115"/>
    </row>
    <row r="82" spans="2:44">
      <c r="B82" s="6">
        <f>MAX(A3:A26)</f>
        <v>2.1589999999999998</v>
      </c>
      <c r="C82" s="115">
        <f>_xlfn.AGGREGATE(14,6,A3:A26+A4:A26,1)</f>
        <v>4.0779999999999994</v>
      </c>
      <c r="D82" s="115">
        <f>_xlfn.AGGREGATE(14,6,A3:A26+A4:A26+A5:A26,1)</f>
        <v>5.9359999999999999</v>
      </c>
      <c r="E82" s="115">
        <f>_xlfn.AGGREGATE(14,6,A3:A26+A4:A26+A5:A26+A6:A26,1)</f>
        <v>7.915</v>
      </c>
      <c r="F82" s="115">
        <f>_xlfn.AGGREGATE(14,6,A3:A26+A4:A26+A5:A26+A6:A26+A7:A26,1)</f>
        <v>9.120000000000001</v>
      </c>
      <c r="G82" s="115">
        <f>_xlfn.AGGREGATE(14,6,A3:A26+A4:A26+A5:A26+A6:A26+A7:A26+A8:A26,1)</f>
        <v>9.9050000000000011</v>
      </c>
      <c r="H82" s="6">
        <f>E15</f>
        <v>17.227999999999998</v>
      </c>
      <c r="I82" s="6">
        <f>F27</f>
        <v>18.074079999999995</v>
      </c>
      <c r="K82" s="115"/>
      <c r="L82" s="115"/>
      <c r="M82" s="115"/>
      <c r="N82" s="115"/>
      <c r="O82" s="115"/>
      <c r="P82" s="115"/>
      <c r="Q82" s="115"/>
      <c r="R82" s="115"/>
      <c r="S82" s="115"/>
      <c r="T82" s="115"/>
      <c r="U82" s="115"/>
      <c r="V82" s="115"/>
      <c r="W82" s="115"/>
      <c r="X82" s="115"/>
      <c r="Y82" s="115"/>
      <c r="Z82" s="115"/>
      <c r="AA82" s="115"/>
      <c r="AB82" s="115"/>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5"/>
      <c r="L83" s="115"/>
      <c r="M83" s="115"/>
      <c r="N83" s="115"/>
      <c r="O83" s="115"/>
      <c r="P83" s="115"/>
      <c r="Q83" s="115"/>
      <c r="R83" s="115"/>
      <c r="S83" s="115"/>
      <c r="T83" s="115"/>
      <c r="U83" s="115"/>
      <c r="V83" s="115"/>
      <c r="W83" s="115"/>
      <c r="X83" s="115"/>
      <c r="Y83" s="115"/>
      <c r="Z83" s="115"/>
      <c r="AA83" s="115"/>
      <c r="AB83" s="115"/>
    </row>
    <row r="84" spans="2:44">
      <c r="B84" s="115" t="e">
        <f>IF((MIN($B$83:$I$83)/B83)=1,1,"")</f>
        <v>#DIV/0!</v>
      </c>
      <c r="C84" s="115" t="e">
        <f>IF((MIN($B$83:$I$83)/C83)=1,2,"")</f>
        <v>#DIV/0!</v>
      </c>
      <c r="D84" s="115" t="e">
        <f>IF((MIN($B$83:$I$83)/D83)=1,3,"")</f>
        <v>#DIV/0!</v>
      </c>
      <c r="E84" s="115" t="e">
        <f>IF((MIN($B$83:$I$83)/E83)=1,4,"")</f>
        <v>#DIV/0!</v>
      </c>
      <c r="F84" s="115" t="e">
        <f>IF((MIN($B$83:$I$83)/F83)=1,5,"")</f>
        <v>#DIV/0!</v>
      </c>
      <c r="G84" s="115" t="e">
        <f>IF((MIN($B$83:$I$83)/G83)=1,6,"")</f>
        <v>#DIV/0!</v>
      </c>
      <c r="H84" s="115" t="e">
        <f>IF(MIN($B$83:$I$83)/H83=1,12,"")</f>
        <v>#DIV/0!</v>
      </c>
      <c r="I84" s="115"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5" t="e">
        <f>_xlfn.AGGREGATE(14,6,N84:N107+N85:N107,1)</f>
        <v>#NUM!</v>
      </c>
      <c r="D85" s="115" t="e">
        <f>_xlfn.AGGREGATE(14,6,N84:N107+N85:N107+N86:N107,1)</f>
        <v>#NUM!</v>
      </c>
      <c r="E85" s="115" t="e">
        <f>_xlfn.AGGREGATE(14,6,N84:N107+N85:N107+N86:N107+N87:N107,1)</f>
        <v>#NUM!</v>
      </c>
      <c r="F85" s="115" t="e">
        <f>_xlfn.AGGREGATE(14,6,N84:N107+N85:N107+N86:N107+N87:N107+N88:N107,1)</f>
        <v>#NUM!</v>
      </c>
      <c r="G85" s="115" t="e">
        <f>_xlfn.AGGREGATE(14,6,N84:N107+N85:N107+N86:N107+N87:N107+N88:N107+N89:N107,1)</f>
        <v>#NUM!</v>
      </c>
      <c r="H85" s="115" t="e">
        <f>SUM(N90:N101)</f>
        <v>#DIV/0!</v>
      </c>
      <c r="I85" s="115"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5" t="e">
        <f>IF(B86&gt;0.9999,"",IF((MIN($B$86:$I$86)/B86)=1,1,""))</f>
        <v>#DIV/0!</v>
      </c>
      <c r="C87" s="115" t="e">
        <f>IF(C86&gt;0.9999,"",IF((MIN($B$86:$I$86)/C86)=1,2,""))</f>
        <v>#NUM!</v>
      </c>
      <c r="D87" s="115" t="e">
        <f>IF(D86&gt;0.9999,"",IF((MIN($B$86:$I$86)/D86)=1,3,""))</f>
        <v>#NUM!</v>
      </c>
      <c r="E87" s="115" t="e">
        <f>IF(E86&gt;0.9999,"",IF((MIN($B$86:$I$86)/E86)=1,4,""))</f>
        <v>#NUM!</v>
      </c>
      <c r="F87" s="115" t="e">
        <f>IF(F86&gt;0.9999,"",IF((MIN($B$86:$I$86)/F86)=1,5,""))</f>
        <v>#NUM!</v>
      </c>
      <c r="G87" s="115" t="e">
        <f>IF(G86&gt;0.9999,"",IF((MIN($B$86:$I$86)/G86)=1,6,""))</f>
        <v>#NUM!</v>
      </c>
      <c r="H87" s="115" t="e">
        <f>IF(H86&gt;0.9999,"",IF((MIN($B$86:$I$86)/H86)=1,12,""))</f>
        <v>#DIV/0!</v>
      </c>
      <c r="I87" s="115"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5" t="e">
        <f>_xlfn.AGGREGATE(14,6,S84:S107+S85:S107,1)</f>
        <v>#NUM!</v>
      </c>
      <c r="D88" s="115" t="e">
        <f>_xlfn.AGGREGATE(14,6,S84:S107+S85:S107+S86:S107,1)</f>
        <v>#NUM!</v>
      </c>
      <c r="E88" s="115" t="e">
        <f>_xlfn.AGGREGATE(14,6,S84:S107+S85:S107+S86:S107+S87:S107,1)</f>
        <v>#NUM!</v>
      </c>
      <c r="F88" s="115" t="e">
        <f>_xlfn.AGGREGATE(14,6,S84:S107+S85:S107+S86:S107+S87:S107+S88:S107,1)</f>
        <v>#NUM!</v>
      </c>
      <c r="G88" s="115" t="e">
        <f>_xlfn.AGGREGATE(14,6,S84:S107+S85:S107+S86:S107+S87:S107+S88:S107+S89:S107,1)</f>
        <v>#NUM!</v>
      </c>
      <c r="H88" s="115" t="e">
        <f>SUM(S90:S101)</f>
        <v>#DIV/0!</v>
      </c>
      <c r="I88" s="115"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5" t="e">
        <f>IF(B89&gt;0.9999,"",IF((MIN($B$89:$I$89)/B89)=1,1,""))</f>
        <v>#DIV/0!</v>
      </c>
      <c r="C90" s="115" t="e">
        <f>IF(C89&gt;0.9999,"",IF((MIN($B$89:$I$89)/C89)=1,2,""))</f>
        <v>#NUM!</v>
      </c>
      <c r="D90" s="115" t="e">
        <f>IF(D89&gt;0.9999,"",IF((MIN($B$89:$I$89)/D89)=1,3,""))</f>
        <v>#NUM!</v>
      </c>
      <c r="E90" s="115" t="e">
        <f>IF(E89&gt;0.9999,"",IF((MIN($B$89:$I$89)/E89)=1,4,""))</f>
        <v>#NUM!</v>
      </c>
      <c r="F90" s="115" t="e">
        <f>IF(F89&gt;0.9999,"",IF((MIN($B$89:$I$89)/F89)=1,5,""))</f>
        <v>#NUM!</v>
      </c>
      <c r="G90" s="115" t="e">
        <f>IF(G89&gt;0.9999,"",IF((MIN($B$89:$I$89)/G89)=1,6,""))</f>
        <v>#NUM!</v>
      </c>
      <c r="H90" s="115" t="e">
        <f>IF(H89&gt;0.9999,"",IF((MIN($B$89:$I$89)/H89)=1,12,""))</f>
        <v>#DIV/0!</v>
      </c>
      <c r="I90" s="115"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5" t="e">
        <f>_xlfn.AGGREGATE(14,6,X84:X107+X85:X107,1)</f>
        <v>#NUM!</v>
      </c>
      <c r="D91" s="115" t="e">
        <f>_xlfn.AGGREGATE(14,6,X84:X107+X85:X107+X86:X107,1)</f>
        <v>#NUM!</v>
      </c>
      <c r="E91" s="115" t="e">
        <f>_xlfn.AGGREGATE(14,6,X84:X107+X85:X107+X86:X107+X87:X107,1)</f>
        <v>#NUM!</v>
      </c>
      <c r="F91" s="115" t="e">
        <f>_xlfn.AGGREGATE(14,6,X84:X107+X85:X107+X86:X107+X87:X107+X88:X107,1)</f>
        <v>#NUM!</v>
      </c>
      <c r="G91" s="115" t="e">
        <f>_xlfn.AGGREGATE(14,6,X84:X107+X85:X107+X86:X107+X87:X107+X88:X107+X89:X107,1)</f>
        <v>#NUM!</v>
      </c>
      <c r="H91" s="115" t="e">
        <f>SUM(X90:X101)</f>
        <v>#DIV/0!</v>
      </c>
      <c r="I91" s="115" t="e">
        <f>SUM(X84:X107)</f>
        <v>#DIV/0!</v>
      </c>
      <c r="J91" s="22"/>
      <c r="K91" s="13" t="e">
        <f t="shared" si="89"/>
        <v>#DIV/0!</v>
      </c>
      <c r="L91" s="13">
        <f t="shared" si="90"/>
        <v>5</v>
      </c>
      <c r="M91" s="13" t="e">
        <f t="shared" si="91"/>
        <v>#DIV/0!</v>
      </c>
      <c r="N91" s="13" t="e">
        <f t="shared" si="92"/>
        <v>#DIV/0!</v>
      </c>
      <c r="O91" s="14"/>
      <c r="P91" s="13" t="e">
        <f t="shared" si="93"/>
        <v>#DIV/0!</v>
      </c>
      <c r="Q91" s="13">
        <f t="shared" si="94"/>
        <v>5</v>
      </c>
      <c r="R91" s="13" t="e">
        <f t="shared" si="95"/>
        <v>#DIV/0!</v>
      </c>
      <c r="S91" s="13" t="e">
        <f t="shared" si="96"/>
        <v>#DIV/0!</v>
      </c>
      <c r="T91" s="13"/>
      <c r="U91" s="13" t="e">
        <f t="shared" si="97"/>
        <v>#DIV/0!</v>
      </c>
      <c r="V91" s="13">
        <f t="shared" si="98"/>
        <v>5</v>
      </c>
      <c r="W91" s="13" t="e">
        <f t="shared" si="99"/>
        <v>#DIV/0!</v>
      </c>
      <c r="X91" s="13" t="e">
        <f t="shared" si="100"/>
        <v>#DIV/0!</v>
      </c>
      <c r="Y91" s="13"/>
      <c r="Z91" s="13" t="e">
        <f t="shared" si="101"/>
        <v>#DIV/0!</v>
      </c>
      <c r="AA91" s="13">
        <f t="shared" si="102"/>
        <v>5</v>
      </c>
      <c r="AB91" s="13" t="e">
        <f t="shared" si="103"/>
        <v>#DIV/0!</v>
      </c>
      <c r="AC91" s="13" t="e">
        <f t="shared" si="104"/>
        <v>#DIV/0!</v>
      </c>
      <c r="AD91" s="13"/>
      <c r="AE91" s="13" t="e">
        <f t="shared" si="105"/>
        <v>#DIV/0!</v>
      </c>
      <c r="AF91" s="13">
        <f t="shared" si="106"/>
        <v>5</v>
      </c>
      <c r="AG91" s="13" t="e">
        <f t="shared" si="107"/>
        <v>#DIV/0!</v>
      </c>
      <c r="AH91" s="13" t="e">
        <f t="shared" si="108"/>
        <v>#DIV/0!</v>
      </c>
      <c r="AI91" s="13"/>
      <c r="AJ91" s="13" t="e">
        <f t="shared" si="109"/>
        <v>#DIV/0!</v>
      </c>
      <c r="AK91" s="13">
        <f t="shared" si="110"/>
        <v>5</v>
      </c>
      <c r="AL91" s="13" t="e">
        <f t="shared" si="111"/>
        <v>#DIV/0!</v>
      </c>
      <c r="AM91" s="13" t="e">
        <f t="shared" si="112"/>
        <v>#DIV/0!</v>
      </c>
      <c r="AN91" s="13"/>
      <c r="AO91" s="13" t="e">
        <f t="shared" si="113"/>
        <v>#DIV/0!</v>
      </c>
      <c r="AP91" s="13">
        <f t="shared" si="114"/>
        <v>5</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5" t="e">
        <f>IF(B92&gt;0.9999,"",IF((MIN($B$92:$I$92)/B92)=1,1,""))</f>
        <v>#DIV/0!</v>
      </c>
      <c r="C93" s="115" t="e">
        <f>IF(C92&gt;0.9999,"",IF((MIN($B$92:$I$92)/C92)=1,2,""))</f>
        <v>#NUM!</v>
      </c>
      <c r="D93" s="115" t="e">
        <f>IF(D92&gt;0.9999,"",IF((MIN($B$92:$I$92)/D92)=1,3,""))</f>
        <v>#NUM!</v>
      </c>
      <c r="E93" s="115" t="e">
        <f>IF(E92&gt;0.9999,"",IF((MIN($B$92:$I$92)/E92)=1,4,""))</f>
        <v>#NUM!</v>
      </c>
      <c r="F93" s="115" t="e">
        <f>IF(F92&gt;0.9999,"",IF((MIN($B$92:$I$92)/F92)=1,5,""))</f>
        <v>#NUM!</v>
      </c>
      <c r="G93" s="115" t="e">
        <f>IF(G92&gt;0.9999,"",IF((MIN($B$92:$I$92)/G92)=1,6,""))</f>
        <v>#NUM!</v>
      </c>
      <c r="H93" s="115" t="e">
        <f>IF(H92&gt;0.9999,"",IF((MIN($B$92:$I$92)/H92)=1,12,""))</f>
        <v>#DIV/0!</v>
      </c>
      <c r="I93" s="115"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5" t="e">
        <f>_xlfn.AGGREGATE(14,6,AC84:AC107+AC85:AC107,1)</f>
        <v>#NUM!</v>
      </c>
      <c r="D94" s="115" t="e">
        <f>_xlfn.AGGREGATE(14,6,AC84:AC107+AC85:AC107+AC86:AC107,1)</f>
        <v>#NUM!</v>
      </c>
      <c r="E94" s="115" t="e">
        <f>_xlfn.AGGREGATE(14,6,AC84:AC107+AC85:AC107+AC86:AC107+AC87:AC107,1)</f>
        <v>#NUM!</v>
      </c>
      <c r="F94" s="115" t="e">
        <f>_xlfn.AGGREGATE(14,6,AC84:AC107+AC85:AC107+AC86:AC107+AC87:AC107+AC88:AC107,1)</f>
        <v>#NUM!</v>
      </c>
      <c r="G94" s="115" t="e">
        <f>_xlfn.AGGREGATE(14,6,AC84:AC107+AC85:AC107+AC86:AC107+AC87:AC107+AC88:AC107+AC89:AC107,1)</f>
        <v>#NUM!</v>
      </c>
      <c r="H94" s="115" t="e">
        <f>SUM(AC90:AC101)</f>
        <v>#DIV/0!</v>
      </c>
      <c r="I94" s="115" t="e">
        <f>SUM(AC84:AC107)</f>
        <v>#DIV/0!</v>
      </c>
      <c r="J94" s="22"/>
      <c r="K94" s="13" t="e">
        <f t="shared" si="89"/>
        <v>#DIV/0!</v>
      </c>
      <c r="L94" s="13">
        <f t="shared" si="90"/>
        <v>3</v>
      </c>
      <c r="M94" s="13" t="e">
        <f t="shared" si="91"/>
        <v>#DIV/0!</v>
      </c>
      <c r="N94" s="13" t="e">
        <f t="shared" si="92"/>
        <v>#DIV/0!</v>
      </c>
      <c r="O94" s="14"/>
      <c r="P94" s="13" t="e">
        <f t="shared" si="93"/>
        <v>#DIV/0!</v>
      </c>
      <c r="Q94" s="13">
        <f t="shared" si="94"/>
        <v>3</v>
      </c>
      <c r="R94" s="13" t="e">
        <f t="shared" si="95"/>
        <v>#DIV/0!</v>
      </c>
      <c r="S94" s="13" t="e">
        <f t="shared" si="96"/>
        <v>#DIV/0!</v>
      </c>
      <c r="T94" s="13"/>
      <c r="U94" s="13" t="e">
        <f t="shared" si="97"/>
        <v>#DIV/0!</v>
      </c>
      <c r="V94" s="13">
        <f t="shared" si="98"/>
        <v>3</v>
      </c>
      <c r="W94" s="13" t="e">
        <f t="shared" si="99"/>
        <v>#DIV/0!</v>
      </c>
      <c r="X94" s="13" t="e">
        <f t="shared" si="100"/>
        <v>#DIV/0!</v>
      </c>
      <c r="Y94" s="13"/>
      <c r="Z94" s="13" t="e">
        <f t="shared" si="101"/>
        <v>#DIV/0!</v>
      </c>
      <c r="AA94" s="13">
        <f t="shared" si="102"/>
        <v>3</v>
      </c>
      <c r="AB94" s="13" t="e">
        <f t="shared" si="103"/>
        <v>#DIV/0!</v>
      </c>
      <c r="AC94" s="13" t="e">
        <f t="shared" si="104"/>
        <v>#DIV/0!</v>
      </c>
      <c r="AD94" s="13"/>
      <c r="AE94" s="13" t="e">
        <f t="shared" si="105"/>
        <v>#DIV/0!</v>
      </c>
      <c r="AF94" s="13">
        <f t="shared" si="106"/>
        <v>3</v>
      </c>
      <c r="AG94" s="13" t="e">
        <f t="shared" si="107"/>
        <v>#DIV/0!</v>
      </c>
      <c r="AH94" s="13" t="e">
        <f t="shared" si="108"/>
        <v>#DIV/0!</v>
      </c>
      <c r="AI94" s="13"/>
      <c r="AJ94" s="13" t="e">
        <f t="shared" si="109"/>
        <v>#DIV/0!</v>
      </c>
      <c r="AK94" s="13">
        <f t="shared" si="110"/>
        <v>3</v>
      </c>
      <c r="AL94" s="13" t="e">
        <f t="shared" si="111"/>
        <v>#DIV/0!</v>
      </c>
      <c r="AM94" s="13" t="e">
        <f t="shared" si="112"/>
        <v>#DIV/0!</v>
      </c>
      <c r="AN94" s="13"/>
      <c r="AO94" s="13" t="e">
        <f t="shared" si="113"/>
        <v>#DIV/0!</v>
      </c>
      <c r="AP94" s="13">
        <f t="shared" si="114"/>
        <v>3</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4</v>
      </c>
      <c r="M95" s="13" t="e">
        <f t="shared" si="91"/>
        <v>#DIV/0!</v>
      </c>
      <c r="N95" s="13" t="e">
        <f t="shared" si="92"/>
        <v>#DIV/0!</v>
      </c>
      <c r="O95" s="14"/>
      <c r="P95" s="13" t="e">
        <f t="shared" si="93"/>
        <v>#DIV/0!</v>
      </c>
      <c r="Q95" s="13">
        <f t="shared" si="94"/>
        <v>4</v>
      </c>
      <c r="R95" s="13" t="e">
        <f t="shared" si="95"/>
        <v>#DIV/0!</v>
      </c>
      <c r="S95" s="13" t="e">
        <f t="shared" si="96"/>
        <v>#DIV/0!</v>
      </c>
      <c r="T95" s="13"/>
      <c r="U95" s="13" t="e">
        <f t="shared" si="97"/>
        <v>#DIV/0!</v>
      </c>
      <c r="V95" s="13">
        <f t="shared" si="98"/>
        <v>4</v>
      </c>
      <c r="W95" s="13" t="e">
        <f t="shared" si="99"/>
        <v>#DIV/0!</v>
      </c>
      <c r="X95" s="13" t="e">
        <f t="shared" si="100"/>
        <v>#DIV/0!</v>
      </c>
      <c r="Y95" s="13"/>
      <c r="Z95" s="13" t="e">
        <f t="shared" si="101"/>
        <v>#DIV/0!</v>
      </c>
      <c r="AA95" s="13">
        <f t="shared" si="102"/>
        <v>4</v>
      </c>
      <c r="AB95" s="13" t="e">
        <f t="shared" si="103"/>
        <v>#DIV/0!</v>
      </c>
      <c r="AC95" s="13" t="e">
        <f t="shared" si="104"/>
        <v>#DIV/0!</v>
      </c>
      <c r="AD95" s="13"/>
      <c r="AE95" s="13" t="e">
        <f t="shared" si="105"/>
        <v>#DIV/0!</v>
      </c>
      <c r="AF95" s="13">
        <f t="shared" si="106"/>
        <v>4</v>
      </c>
      <c r="AG95" s="13" t="e">
        <f t="shared" si="107"/>
        <v>#DIV/0!</v>
      </c>
      <c r="AH95" s="13" t="e">
        <f t="shared" si="108"/>
        <v>#DIV/0!</v>
      </c>
      <c r="AI95" s="13"/>
      <c r="AJ95" s="13" t="e">
        <f t="shared" si="109"/>
        <v>#DIV/0!</v>
      </c>
      <c r="AK95" s="13">
        <f t="shared" si="110"/>
        <v>4</v>
      </c>
      <c r="AL95" s="13" t="e">
        <f t="shared" si="111"/>
        <v>#DIV/0!</v>
      </c>
      <c r="AM95" s="13" t="e">
        <f t="shared" si="112"/>
        <v>#DIV/0!</v>
      </c>
      <c r="AN95" s="13"/>
      <c r="AO95" s="13" t="e">
        <f t="shared" si="113"/>
        <v>#DIV/0!</v>
      </c>
      <c r="AP95" s="13">
        <f t="shared" si="114"/>
        <v>4</v>
      </c>
      <c r="AQ95" s="13" t="e">
        <f t="shared" si="115"/>
        <v>#DIV/0!</v>
      </c>
      <c r="AR95" s="13" t="e">
        <f t="shared" si="116"/>
        <v>#DIV/0!</v>
      </c>
    </row>
    <row r="96" spans="2:44">
      <c r="B96" s="115" t="e">
        <f>IF(B95&gt;0.9999,"",IF((MIN($B$95:$I$95)/B95)=1,1,""))</f>
        <v>#DIV/0!</v>
      </c>
      <c r="C96" s="115" t="e">
        <f>IF(C95&gt;0.9999,"",IF((MIN($B$95:$I$95)/C95)=1,2,""))</f>
        <v>#NUM!</v>
      </c>
      <c r="D96" s="115" t="e">
        <f>IF(D95&gt;0.9999,"",IF((MIN($B$95:$I$95)/D95)=1,3,""))</f>
        <v>#NUM!</v>
      </c>
      <c r="E96" s="115" t="e">
        <f>IF(E95&gt;0.9999,"",IF((MIN($B$95:$I$95)/E95)=1,4,""))</f>
        <v>#NUM!</v>
      </c>
      <c r="F96" s="115" t="e">
        <f>IF(F95&gt;0.9999,"",IF((MIN($B$95:$I$95)/F95)=1,5,""))</f>
        <v>#NUM!</v>
      </c>
      <c r="G96" s="115" t="e">
        <f>IF(G95&gt;0.9999,"",IF((MIN($B$95:$I$95)/G95)=1,6,""))</f>
        <v>#NUM!</v>
      </c>
      <c r="H96" s="115" t="e">
        <f>IF(H95&gt;0.9999,"",IF((MIN($B$95:$I$95)/H95)=1,12,""))</f>
        <v>#DIV/0!</v>
      </c>
      <c r="I96" s="115"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5" t="e">
        <f>_xlfn.AGGREGATE(14,6,AH84:AH107+AH85:AH107,1)</f>
        <v>#NUM!</v>
      </c>
      <c r="D97" s="115" t="e">
        <f>_xlfn.AGGREGATE(14,6,AH84:AH107+AH85:AH107+AH86:AH107,1)</f>
        <v>#NUM!</v>
      </c>
      <c r="E97" s="115" t="e">
        <f>_xlfn.AGGREGATE(14,6,AH84:AH107+AH85:AH107+AH86:AH107+AH87:AH107,1)</f>
        <v>#NUM!</v>
      </c>
      <c r="F97" s="115" t="e">
        <f>_xlfn.AGGREGATE(14,6,AH84:AH107+AH85:AH107+AH86:AH107+AH87:AH107+AH88:AH107,1)</f>
        <v>#NUM!</v>
      </c>
      <c r="G97" s="115" t="e">
        <f>_xlfn.AGGREGATE(14,6,AH84:AH107+AH85:AH107+AH86:AH107+AH87:AH107+AH88:AH107+AH89:AH107,1)</f>
        <v>#NUM!</v>
      </c>
      <c r="H97" s="115" t="e">
        <f>SUM(AH90:AH101)</f>
        <v>#DIV/0!</v>
      </c>
      <c r="I97" s="115" t="e">
        <f>SUM(AH84:AH107)</f>
        <v>#DIV/0!</v>
      </c>
      <c r="J97" s="13"/>
      <c r="K97" s="13" t="e">
        <f t="shared" si="89"/>
        <v>#DIV/0!</v>
      </c>
      <c r="L97" s="13">
        <f t="shared" si="90"/>
        <v>6</v>
      </c>
      <c r="M97" s="13" t="e">
        <f t="shared" si="91"/>
        <v>#DIV/0!</v>
      </c>
      <c r="N97" s="13" t="e">
        <f t="shared" si="92"/>
        <v>#DIV/0!</v>
      </c>
      <c r="O97" s="13"/>
      <c r="P97" s="13" t="e">
        <f t="shared" si="93"/>
        <v>#DIV/0!</v>
      </c>
      <c r="Q97" s="13">
        <f t="shared" si="94"/>
        <v>6</v>
      </c>
      <c r="R97" s="13" t="e">
        <f t="shared" si="95"/>
        <v>#DIV/0!</v>
      </c>
      <c r="S97" s="13" t="e">
        <f t="shared" si="96"/>
        <v>#DIV/0!</v>
      </c>
      <c r="T97" s="13"/>
      <c r="U97" s="13" t="e">
        <f t="shared" si="97"/>
        <v>#DIV/0!</v>
      </c>
      <c r="V97" s="13">
        <f t="shared" si="98"/>
        <v>6</v>
      </c>
      <c r="W97" s="13" t="e">
        <f t="shared" si="99"/>
        <v>#DIV/0!</v>
      </c>
      <c r="X97" s="13" t="e">
        <f t="shared" si="100"/>
        <v>#DIV/0!</v>
      </c>
      <c r="Y97" s="13"/>
      <c r="Z97" s="13" t="e">
        <f t="shared" si="101"/>
        <v>#DIV/0!</v>
      </c>
      <c r="AA97" s="13">
        <f t="shared" si="102"/>
        <v>6</v>
      </c>
      <c r="AB97" s="13" t="e">
        <f t="shared" si="103"/>
        <v>#DIV/0!</v>
      </c>
      <c r="AC97" s="13" t="e">
        <f t="shared" si="104"/>
        <v>#DIV/0!</v>
      </c>
      <c r="AE97" s="13" t="e">
        <f t="shared" si="105"/>
        <v>#DIV/0!</v>
      </c>
      <c r="AF97" s="13">
        <f t="shared" si="106"/>
        <v>6</v>
      </c>
      <c r="AG97" s="13" t="e">
        <f t="shared" si="107"/>
        <v>#DIV/0!</v>
      </c>
      <c r="AH97" s="13" t="e">
        <f t="shared" si="108"/>
        <v>#DIV/0!</v>
      </c>
      <c r="AJ97" s="13" t="e">
        <f t="shared" si="109"/>
        <v>#DIV/0!</v>
      </c>
      <c r="AK97" s="13">
        <f t="shared" si="110"/>
        <v>6</v>
      </c>
      <c r="AL97" s="13" t="e">
        <f t="shared" si="111"/>
        <v>#DIV/0!</v>
      </c>
      <c r="AM97" s="13" t="e">
        <f t="shared" si="112"/>
        <v>#DIV/0!</v>
      </c>
      <c r="AO97" s="13" t="e">
        <f t="shared" si="113"/>
        <v>#DIV/0!</v>
      </c>
      <c r="AP97" s="13">
        <f t="shared" si="114"/>
        <v>6</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5" t="e">
        <f>IF(B98&gt;0.9999,"",IF((MIN($B$98:$I$98)/B98)=1,1,""))</f>
        <v>#DIV/0!</v>
      </c>
      <c r="C99" s="115" t="e">
        <f>IF(C98&gt;0.9999,"",IF((MIN($B$98:$I$98)/C98)=1,2,""))</f>
        <v>#NUM!</v>
      </c>
      <c r="D99" s="115" t="e">
        <f>IF(D98&gt;0.9999,"",IF((MIN($B$98:$I$98)/D98)=1,3,""))</f>
        <v>#NUM!</v>
      </c>
      <c r="E99" s="115" t="e">
        <f>IF(E98&gt;0.9999,"",IF((MIN($B$98:$I$98)/E98)=1,4,""))</f>
        <v>#NUM!</v>
      </c>
      <c r="F99" s="115" t="e">
        <f>IF(F98&gt;0.9999,"",IF((MIN($B$98:$I$98)/F98)=1,5,""))</f>
        <v>#NUM!</v>
      </c>
      <c r="G99" s="115" t="e">
        <f>IF(G98&gt;0.9999,"",IF((MIN($B$98:$I$98)/G98)=1,6,""))</f>
        <v>#NUM!</v>
      </c>
      <c r="H99" s="115" t="e">
        <f>IF(H98&gt;0.9999,"",IF((MIN($B$98:$I$98)/H98)=1,12,""))</f>
        <v>#DIV/0!</v>
      </c>
      <c r="I99" s="115"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5" t="e">
        <f>_xlfn.AGGREGATE(14,6,AM84:AM107+AM85:AM107,1)</f>
        <v>#NUM!</v>
      </c>
      <c r="D100" s="115" t="e">
        <f>_xlfn.AGGREGATE(14,6,AM84:AM107+AM85:AM107+AM86:AM107,1)</f>
        <v>#NUM!</v>
      </c>
      <c r="E100" s="115" t="e">
        <f>_xlfn.AGGREGATE(14,6,AM84:AM107+AM85:AM107+AM86:AM107+AM87:AM107,1)</f>
        <v>#NUM!</v>
      </c>
      <c r="F100" s="115" t="e">
        <f>_xlfn.AGGREGATE(14,6,AM84:AM107+AM85:AM107+AM86:AM107+AM87:AM107+AM88:AM107,1)</f>
        <v>#NUM!</v>
      </c>
      <c r="G100" s="115" t="e">
        <f>_xlfn.AGGREGATE(14,6,AM84:AM107+AM85:AM107+AM86:AM107+AM87:AM107+AM88:AM107+AM89:AM107,1)</f>
        <v>#NUM!</v>
      </c>
      <c r="H100" s="115" t="e">
        <f>SUM(AM90:AM101)</f>
        <v>#DIV/0!</v>
      </c>
      <c r="I100" s="115"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5" t="e">
        <f>IF(B101&gt;0.9999,"",IF((MIN($B$101:$I$101)/B101)=1,1,""))</f>
        <v>#DIV/0!</v>
      </c>
      <c r="C102" s="115" t="e">
        <f>IF(C101&gt;0.9999,"",IF((MIN($B$101:$I$101)/C101)=1,2,""))</f>
        <v>#NUM!</v>
      </c>
      <c r="D102" s="115" t="e">
        <f>IF(D101&gt;0.9999,"",IF((MIN($B$101:$I$101)/D101)=1,3,""))</f>
        <v>#NUM!</v>
      </c>
      <c r="E102" s="115" t="e">
        <f>IF(E101&gt;0.9999,"",IF((MIN($B$101:$I$101)/E101)=1,4,""))</f>
        <v>#NUM!</v>
      </c>
      <c r="F102" s="115" t="e">
        <f>IF(F101&gt;0.9999,"",IF((MIN($B$101:$I$101)/F101)=1,5,""))</f>
        <v>#NUM!</v>
      </c>
      <c r="G102" s="115" t="e">
        <f>IF(G101&gt;0.9999,"",IF((MIN($B$101:$I$101)/G101)=1,6,""))</f>
        <v>#NUM!</v>
      </c>
      <c r="H102" s="115" t="e">
        <f>IF(H101&gt;0.9999,"",IF((MIN($B$101:$I$101)/H101)=1,12,""))</f>
        <v>#DIV/0!</v>
      </c>
      <c r="I102" s="115"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5"/>
      <c r="P103" s="13" t="e">
        <f t="shared" si="93"/>
        <v>#DIV/0!</v>
      </c>
      <c r="Q103" s="13">
        <f t="shared" si="94"/>
        <v>24</v>
      </c>
      <c r="R103" s="13" t="e">
        <f t="shared" si="95"/>
        <v>#DIV/0!</v>
      </c>
      <c r="S103" s="13" t="e">
        <f t="shared" si="96"/>
        <v>#DIV/0!</v>
      </c>
      <c r="T103" s="115"/>
      <c r="U103" s="13" t="e">
        <f t="shared" si="97"/>
        <v>#DIV/0!</v>
      </c>
      <c r="V103" s="13">
        <f t="shared" si="98"/>
        <v>24</v>
      </c>
      <c r="W103" s="13" t="e">
        <f t="shared" si="99"/>
        <v>#DIV/0!</v>
      </c>
      <c r="X103" s="13" t="e">
        <f t="shared" si="100"/>
        <v>#DIV/0!</v>
      </c>
      <c r="Y103" s="115"/>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5"/>
      <c r="P104" s="13" t="e">
        <f t="shared" si="93"/>
        <v>#DIV/0!</v>
      </c>
      <c r="Q104" s="13">
        <f t="shared" si="94"/>
        <v>24</v>
      </c>
      <c r="R104" s="13" t="e">
        <f t="shared" si="95"/>
        <v>#DIV/0!</v>
      </c>
      <c r="S104" s="13" t="e">
        <f t="shared" si="96"/>
        <v>#DIV/0!</v>
      </c>
      <c r="T104" s="115"/>
      <c r="U104" s="13" t="e">
        <f t="shared" si="97"/>
        <v>#DIV/0!</v>
      </c>
      <c r="V104" s="13">
        <f t="shared" si="98"/>
        <v>24</v>
      </c>
      <c r="W104" s="13" t="e">
        <f t="shared" si="99"/>
        <v>#DIV/0!</v>
      </c>
      <c r="X104" s="13" t="e">
        <f t="shared" si="100"/>
        <v>#DIV/0!</v>
      </c>
      <c r="Y104" s="115"/>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5"/>
      <c r="P105" s="13" t="e">
        <f t="shared" si="93"/>
        <v>#DIV/0!</v>
      </c>
      <c r="Q105" s="13">
        <f t="shared" si="94"/>
        <v>24</v>
      </c>
      <c r="R105" s="13" t="e">
        <f t="shared" si="95"/>
        <v>#DIV/0!</v>
      </c>
      <c r="S105" s="13" t="e">
        <f t="shared" si="96"/>
        <v>#DIV/0!</v>
      </c>
      <c r="T105" s="115"/>
      <c r="U105" s="13" t="e">
        <f t="shared" si="97"/>
        <v>#DIV/0!</v>
      </c>
      <c r="V105" s="13">
        <f t="shared" si="98"/>
        <v>24</v>
      </c>
      <c r="W105" s="13" t="e">
        <f t="shared" si="99"/>
        <v>#DIV/0!</v>
      </c>
      <c r="X105" s="13" t="e">
        <f t="shared" si="100"/>
        <v>#DIV/0!</v>
      </c>
      <c r="Y105" s="115"/>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5"/>
      <c r="P106" s="13" t="e">
        <f t="shared" si="93"/>
        <v>#DIV/0!</v>
      </c>
      <c r="Q106" s="13">
        <f t="shared" si="94"/>
        <v>24</v>
      </c>
      <c r="R106" s="13" t="e">
        <f t="shared" si="95"/>
        <v>#DIV/0!</v>
      </c>
      <c r="S106" s="13" t="e">
        <f t="shared" si="96"/>
        <v>#DIV/0!</v>
      </c>
      <c r="T106" s="115"/>
      <c r="U106" s="13" t="e">
        <f t="shared" si="97"/>
        <v>#DIV/0!</v>
      </c>
      <c r="V106" s="13">
        <f t="shared" si="98"/>
        <v>24</v>
      </c>
      <c r="W106" s="13" t="e">
        <f t="shared" si="99"/>
        <v>#DIV/0!</v>
      </c>
      <c r="X106" s="13" t="e">
        <f t="shared" si="100"/>
        <v>#DIV/0!</v>
      </c>
      <c r="Y106" s="115"/>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5"/>
      <c r="P107" s="13" t="e">
        <f t="shared" si="93"/>
        <v>#DIV/0!</v>
      </c>
      <c r="Q107" s="13">
        <f t="shared" si="94"/>
        <v>24</v>
      </c>
      <c r="R107" s="13" t="e">
        <f t="shared" si="95"/>
        <v>#DIV/0!</v>
      </c>
      <c r="S107" s="13" t="e">
        <f t="shared" si="96"/>
        <v>#DIV/0!</v>
      </c>
      <c r="T107" s="115"/>
      <c r="U107" s="13" t="e">
        <f t="shared" si="97"/>
        <v>#DIV/0!</v>
      </c>
      <c r="V107" s="13">
        <f t="shared" si="98"/>
        <v>24</v>
      </c>
      <c r="W107" s="13" t="e">
        <f t="shared" si="99"/>
        <v>#DIV/0!</v>
      </c>
      <c r="X107" s="13" t="e">
        <f t="shared" si="100"/>
        <v>#DIV/0!</v>
      </c>
      <c r="Y107" s="115"/>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5"/>
      <c r="M108" s="115"/>
      <c r="N108" s="115"/>
      <c r="O108" s="115"/>
      <c r="P108" s="14" t="e">
        <f>SUM(P84:P107)-SUMPRODUCT(P84:P107,R84:R107)</f>
        <v>#DIV/0!</v>
      </c>
      <c r="Q108" s="115"/>
      <c r="R108" s="115"/>
      <c r="S108" s="115"/>
      <c r="T108" s="115"/>
      <c r="U108" s="14" t="e">
        <f>SUM(U84:U107)-SUMPRODUCT(U84:U107,W84:W107)</f>
        <v>#DIV/0!</v>
      </c>
      <c r="V108" s="115"/>
      <c r="W108" s="115"/>
      <c r="X108" s="115"/>
      <c r="Y108" s="115"/>
      <c r="Z108" s="14" t="e">
        <f>SUM(Z84:Z107)-SUMPRODUCT(Z84:Z107,AB84:AB107)</f>
        <v>#DIV/0!</v>
      </c>
      <c r="AA108" s="115"/>
      <c r="AB108" s="115"/>
      <c r="AE108" s="14" t="e">
        <f>SUM(AE84:AE107)-SUMPRODUCT(AE84:AE107,AG84:AG107)</f>
        <v>#DIV/0!</v>
      </c>
      <c r="AJ108" s="14" t="e">
        <f>SUM(AJ84:AJ107)-SUMPRODUCT(AJ84:AJ107,AL84:AL107)</f>
        <v>#DIV/0!</v>
      </c>
      <c r="AO108" s="14" t="e">
        <f>SUM(AO84:AO107)-SUMPRODUCT(AO84:AO107,AQ84:AQ107)</f>
        <v>#DIV/0!</v>
      </c>
    </row>
    <row r="109" spans="2:44">
      <c r="K109" s="115"/>
      <c r="L109" s="115"/>
      <c r="M109" s="115"/>
      <c r="N109" s="115"/>
      <c r="O109" s="115"/>
      <c r="P109" s="115"/>
      <c r="Q109" s="115"/>
      <c r="R109" s="115"/>
      <c r="S109" s="115"/>
      <c r="T109" s="115"/>
      <c r="U109" s="115"/>
      <c r="V109" s="115"/>
      <c r="W109" s="115"/>
      <c r="X109" s="115"/>
      <c r="Y109" s="115"/>
      <c r="Z109" s="115"/>
      <c r="AA109" s="115"/>
      <c r="AB109" s="115"/>
    </row>
  </sheetData>
  <mergeCells count="6">
    <mergeCell ref="W1:X1"/>
    <mergeCell ref="AA1:AB1"/>
    <mergeCell ref="K1:L1"/>
    <mergeCell ref="M1:N1"/>
    <mergeCell ref="O1:P1"/>
    <mergeCell ref="S1:T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Knarr, Ryan</dc:creator>
  <cp:keywords/>
  <dc:description/>
  <cp:lastModifiedBy>Knarr, Ryan</cp:lastModifiedBy>
  <cp:revision/>
  <dcterms:created xsi:type="dcterms:W3CDTF">2019-05-17T17:41:28Z</dcterms:created>
  <dcterms:modified xsi:type="dcterms:W3CDTF">2021-07-19T17:25:36Z</dcterms:modified>
  <cp:category/>
  <cp:contentStatus/>
</cp:coreProperties>
</file>