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0860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'Sheet1'!$A$1:$R$337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<sst xmlns="http://schemas.openxmlformats.org/spreadsheetml/2006/main" count="2135" uniqueCount="1046">
  <si>
    <t>Soil to Groundwater Pathway Numeric Value</t>
  </si>
  <si>
    <t>CASRN</t>
  </si>
  <si>
    <t xml:space="preserve">Residential Generic Value </t>
  </si>
  <si>
    <t>mg/kg</t>
  </si>
  <si>
    <t>ACENAPHTHENE</t>
  </si>
  <si>
    <t>83-32-9</t>
  </si>
  <si>
    <t>N</t>
  </si>
  <si>
    <t>G</t>
  </si>
  <si>
    <t>E</t>
  </si>
  <si>
    <t>ACENAPHTHYLENE</t>
  </si>
  <si>
    <t>208-96-8</t>
  </si>
  <si>
    <t>30560-19-1</t>
  </si>
  <si>
    <t>C</t>
  </si>
  <si>
    <t>ACETALDEHYDE</t>
  </si>
  <si>
    <t>75-07-0</t>
  </si>
  <si>
    <t>ACETONE</t>
  </si>
  <si>
    <t>67-64-1</t>
  </si>
  <si>
    <t>ACETONITRILE</t>
  </si>
  <si>
    <t>75-05-8</t>
  </si>
  <si>
    <t>ACETOPHENONE</t>
  </si>
  <si>
    <t>98-86-2</t>
  </si>
  <si>
    <t>ACETYLAMINOFLUORENE, 2- (2AAF)</t>
  </si>
  <si>
    <t>53-96-3</t>
  </si>
  <si>
    <t>ACROLEIN</t>
  </si>
  <si>
    <t>10-702-8</t>
  </si>
  <si>
    <t>ACRYLAMIDE</t>
  </si>
  <si>
    <t>79-06-1</t>
  </si>
  <si>
    <t>ACRYLIC ACID</t>
  </si>
  <si>
    <t>79-10-7</t>
  </si>
  <si>
    <t>ACRYLONITRILE</t>
  </si>
  <si>
    <t>107-13-1</t>
  </si>
  <si>
    <t>ALACHLOR</t>
  </si>
  <si>
    <t>15972-60-8</t>
  </si>
  <si>
    <t>ALDICARB</t>
  </si>
  <si>
    <t>116-06-3</t>
  </si>
  <si>
    <t>ALDRIN</t>
  </si>
  <si>
    <t>309-00-2</t>
  </si>
  <si>
    <t>ALLYL ALCOHOL</t>
  </si>
  <si>
    <t>107-18-6</t>
  </si>
  <si>
    <t>AMINOBIPHENYL, 4-</t>
  </si>
  <si>
    <t>92-67-1</t>
  </si>
  <si>
    <t>AMITROLE</t>
  </si>
  <si>
    <t>61-82-5</t>
  </si>
  <si>
    <t>7664-41-7</t>
  </si>
  <si>
    <t>7773-06-0</t>
  </si>
  <si>
    <t>ANILINE</t>
  </si>
  <si>
    <t>62-53-3</t>
  </si>
  <si>
    <t>120-12-7</t>
  </si>
  <si>
    <t>ATRAZINE</t>
  </si>
  <si>
    <t>1912-24-9</t>
  </si>
  <si>
    <t>114-26-1</t>
  </si>
  <si>
    <t>17804-35-2</t>
  </si>
  <si>
    <t>25057-89-0</t>
  </si>
  <si>
    <t>71-43-2</t>
  </si>
  <si>
    <t>92-87-5</t>
  </si>
  <si>
    <t>56-55-3</t>
  </si>
  <si>
    <t>50-32-8</t>
  </si>
  <si>
    <t>205-99-2</t>
  </si>
  <si>
    <t>191-24-2</t>
  </si>
  <si>
    <t>BENZO[K]FLUORANTHENE</t>
  </si>
  <si>
    <t>207-08-9</t>
  </si>
  <si>
    <t>BENZOIC ACID</t>
  </si>
  <si>
    <t>65-85-0</t>
  </si>
  <si>
    <t>98-07-7</t>
  </si>
  <si>
    <t>BENZYL ALCOHOL</t>
  </si>
  <si>
    <t>100-51-6</t>
  </si>
  <si>
    <t>BENZYL CHLORIDE</t>
  </si>
  <si>
    <t>100-44-7</t>
  </si>
  <si>
    <t>BHC, ALPHA-</t>
  </si>
  <si>
    <t>319-84-6</t>
  </si>
  <si>
    <t>BHC, BETA-</t>
  </si>
  <si>
    <t>319-85-7</t>
  </si>
  <si>
    <t>BHC, DELTA-</t>
  </si>
  <si>
    <t>319-86-8</t>
  </si>
  <si>
    <t>BHC, GAMMA (LINDANE)</t>
  </si>
  <si>
    <t>58-89-9</t>
  </si>
  <si>
    <t>92-52-4</t>
  </si>
  <si>
    <t>BIS(2-CHLOROETHYL)ETHER</t>
  </si>
  <si>
    <t>111-44-4</t>
  </si>
  <si>
    <t>BIS(2-CHLORO-ISOPROPYL)ETHER</t>
  </si>
  <si>
    <t>108-60-1</t>
  </si>
  <si>
    <t>BIS(CHLOROMETHYL)ETHER</t>
  </si>
  <si>
    <t>542-88-1</t>
  </si>
  <si>
    <t>BIS[2-ETHYLHEXYL] PHTHALATE</t>
  </si>
  <si>
    <t>117-81-7</t>
  </si>
  <si>
    <t>80-05-7</t>
  </si>
  <si>
    <t>314-40-9</t>
  </si>
  <si>
    <t>74-97-5</t>
  </si>
  <si>
    <t>BROMODICHLOROMETHANE</t>
  </si>
  <si>
    <t>75-27-4</t>
  </si>
  <si>
    <t>BROMOMETHANE</t>
  </si>
  <si>
    <t>74-83-9</t>
  </si>
  <si>
    <t>1689-84-5</t>
  </si>
  <si>
    <t>1689-99-2</t>
  </si>
  <si>
    <t>106-99-0</t>
  </si>
  <si>
    <t>BUTYL ALCOHOL, N-</t>
  </si>
  <si>
    <t>71-36-3</t>
  </si>
  <si>
    <t>2008-41-5</t>
  </si>
  <si>
    <t>104-51-8</t>
  </si>
  <si>
    <t>135-98-8</t>
  </si>
  <si>
    <t>98-06-6</t>
  </si>
  <si>
    <t>BUTYLBENZYL PHTHALATE</t>
  </si>
  <si>
    <t>85-68-7</t>
  </si>
  <si>
    <t>CAPTAN</t>
  </si>
  <si>
    <t>133-06-2</t>
  </si>
  <si>
    <t>CARBARYL</t>
  </si>
  <si>
    <t>63-25-2</t>
  </si>
  <si>
    <t>86-74-8</t>
  </si>
  <si>
    <t>CARBOFURAN</t>
  </si>
  <si>
    <t>1563-66-2</t>
  </si>
  <si>
    <t>CARBON DISULFIDE</t>
  </si>
  <si>
    <t>75-15-0</t>
  </si>
  <si>
    <t>CARBON TETRACHLORIDE</t>
  </si>
  <si>
    <t>56-23-5</t>
  </si>
  <si>
    <t>5234-68-4</t>
  </si>
  <si>
    <t>133-90-4</t>
  </si>
  <si>
    <t>CHLORDANE</t>
  </si>
  <si>
    <t>57-74-9</t>
  </si>
  <si>
    <t>75-68-3</t>
  </si>
  <si>
    <t>CHLORO-1-PROPENE, 3- (ALLYL CHLORIDE)</t>
  </si>
  <si>
    <t>107-05-1</t>
  </si>
  <si>
    <t>532-27-4</t>
  </si>
  <si>
    <t>CHLOROANILINE, P-</t>
  </si>
  <si>
    <t>106-47-8</t>
  </si>
  <si>
    <t>CHLOROBENZENE</t>
  </si>
  <si>
    <t>108-90-7</t>
  </si>
  <si>
    <t>CHLOROBENZILATE</t>
  </si>
  <si>
    <t>510-15-6</t>
  </si>
  <si>
    <t>109-69-3</t>
  </si>
  <si>
    <t>CHLORODIBROMOMETHANE</t>
  </si>
  <si>
    <t>124-48-1</t>
  </si>
  <si>
    <t>75-45-6</t>
  </si>
  <si>
    <t>CHLOROFORM</t>
  </si>
  <si>
    <t>67-66-3</t>
  </si>
  <si>
    <t>CHLORONAPHTHALENE, 2-</t>
  </si>
  <si>
    <t>91-58-7</t>
  </si>
  <si>
    <t>100-00-5</t>
  </si>
  <si>
    <t>CHLOROPHENOL, 2-</t>
  </si>
  <si>
    <t>95-57-8</t>
  </si>
  <si>
    <t>CHLOROPRENE</t>
  </si>
  <si>
    <t>126-99-8</t>
  </si>
  <si>
    <t>75-29-6</t>
  </si>
  <si>
    <t>1897-45-6</t>
  </si>
  <si>
    <t>95-49-8</t>
  </si>
  <si>
    <t>CHLORPYRIFOS</t>
  </si>
  <si>
    <t>2921-88-2</t>
  </si>
  <si>
    <t>64902-72-3</t>
  </si>
  <si>
    <t>1861-32-1</t>
  </si>
  <si>
    <t>218-01-9</t>
  </si>
  <si>
    <t>CRESOL(S)</t>
  </si>
  <si>
    <t>1319-77-3</t>
  </si>
  <si>
    <t>95-48-7</t>
  </si>
  <si>
    <t>108-39-4</t>
  </si>
  <si>
    <t>106-44-5</t>
  </si>
  <si>
    <t>CRESOL, P-CHLORO-M-</t>
  </si>
  <si>
    <t>59-50-7</t>
  </si>
  <si>
    <t>CROTONALDEHYDE</t>
  </si>
  <si>
    <t>4170-30-3</t>
  </si>
  <si>
    <t>123-73-9</t>
  </si>
  <si>
    <t>CUMENE (ISOPROPYL BENZENE)*</t>
  </si>
  <si>
    <t>98-82-8</t>
  </si>
  <si>
    <t>CYCLOHEXANONE</t>
  </si>
  <si>
    <t>108-94-1</t>
  </si>
  <si>
    <t>68359-37-5</t>
  </si>
  <si>
    <t>66215-27-8</t>
  </si>
  <si>
    <t>DDD, 4,4'-</t>
  </si>
  <si>
    <t>72-54-8</t>
  </si>
  <si>
    <t>DDE, 4,4'-</t>
  </si>
  <si>
    <t>72-55-9</t>
  </si>
  <si>
    <t>DDT, 4,4'-</t>
  </si>
  <si>
    <t>50-29-3</t>
  </si>
  <si>
    <t>103-23-1</t>
  </si>
  <si>
    <t>DIALLATE</t>
  </si>
  <si>
    <t>2303-16-4</t>
  </si>
  <si>
    <t>95-80-7</t>
  </si>
  <si>
    <t>DIAZINON</t>
  </si>
  <si>
    <t>333-41-5</t>
  </si>
  <si>
    <t>DIBENZO[A,H]ANTHRACENE</t>
  </si>
  <si>
    <t>53-70-3</t>
  </si>
  <si>
    <t>DIBROMO-3-CHLOROPROPANE, 1,2-</t>
  </si>
  <si>
    <t>96-12-8</t>
  </si>
  <si>
    <t>106-37-6</t>
  </si>
  <si>
    <t>DIBROMOETHANE, 1,2- (ETHYLENE DIBROMIDE)</t>
  </si>
  <si>
    <t>106-93-4</t>
  </si>
  <si>
    <t>DIBROMOMETHANE</t>
  </si>
  <si>
    <t>74-95-3</t>
  </si>
  <si>
    <t>DI-N-BUTYLPHTHALATE, N-</t>
  </si>
  <si>
    <t>84-74-2</t>
  </si>
  <si>
    <t>764-41-0</t>
  </si>
  <si>
    <t>DICHLOROBENZENE, 1,2-</t>
  </si>
  <si>
    <t>95-50-1</t>
  </si>
  <si>
    <t>DICHLOROBENZENE, 1,3-</t>
  </si>
  <si>
    <t>541-73-1</t>
  </si>
  <si>
    <t>DICHLOROBENZENE, P-</t>
  </si>
  <si>
    <t>106-46-7</t>
  </si>
  <si>
    <t>DICHLOROBENZIDINE, 3,3'-</t>
  </si>
  <si>
    <t>91-94-1</t>
  </si>
  <si>
    <t>DICHLORODIFLUOROMETHANE (FREON 12)</t>
  </si>
  <si>
    <t>75-71-8</t>
  </si>
  <si>
    <t>DICHLOROETHANE, 1,1-</t>
  </si>
  <si>
    <t>75-34-3</t>
  </si>
  <si>
    <t>DICHLOROETHANE, 1,2-</t>
  </si>
  <si>
    <t>107-06-2</t>
  </si>
  <si>
    <t>DICHLOROETHYLENE, 1,1-</t>
  </si>
  <si>
    <t>75-35-4</t>
  </si>
  <si>
    <t>DICHLOROETHYLENE, CIS-1,2-*</t>
  </si>
  <si>
    <t>156-59-2</t>
  </si>
  <si>
    <t>DICHLOROETHYLENE, TRANS-1,2-</t>
  </si>
  <si>
    <t>156-60-5</t>
  </si>
  <si>
    <t>DICHLOROMETHANE (METHYLENE CHLORIDE)</t>
  </si>
  <si>
    <t>75-09-2</t>
  </si>
  <si>
    <t>DICHLOROPHENOL, 2,4-</t>
  </si>
  <si>
    <t>120-83-2</t>
  </si>
  <si>
    <t>DICHLOROPHENOXYACETIC ACID, 2,4- (2,4-D)</t>
  </si>
  <si>
    <t>94-75-7</t>
  </si>
  <si>
    <t>78-87-5</t>
  </si>
  <si>
    <t>542-75-6</t>
  </si>
  <si>
    <t>DICHLOROPROPIONIC ACID (DALAPON), 2,2-</t>
  </si>
  <si>
    <t>75-99-0</t>
  </si>
  <si>
    <t>DICHLORVOS</t>
  </si>
  <si>
    <t>62-73-7</t>
  </si>
  <si>
    <t>77-73-6</t>
  </si>
  <si>
    <t>DIELDRIN</t>
  </si>
  <si>
    <t>60-57-1</t>
  </si>
  <si>
    <t>DIETHYL PHTHALATE</t>
  </si>
  <si>
    <t>84-66-2</t>
  </si>
  <si>
    <t>35367-38-5</t>
  </si>
  <si>
    <t>DIMETHOATE</t>
  </si>
  <si>
    <t>60-51-5</t>
  </si>
  <si>
    <t>119-90-4</t>
  </si>
  <si>
    <t>DIMETHYLAMINOAZOBENZENE, P-</t>
  </si>
  <si>
    <t>60-11-7</t>
  </si>
  <si>
    <t>DIMETHYLPHENOL, 2,4-</t>
  </si>
  <si>
    <t>105-67-9</t>
  </si>
  <si>
    <t>DINITROBENZENE, 1,3-</t>
  </si>
  <si>
    <t>99-65-0</t>
  </si>
  <si>
    <t>DINITROPHENOL, 2,4-</t>
  </si>
  <si>
    <t>51-28-5</t>
  </si>
  <si>
    <t>DINITROTOLUENE, 2,4-</t>
  </si>
  <si>
    <t>121-14-2</t>
  </si>
  <si>
    <t>DINITROTOLUENE, 2, 6,- (2,6-DNT)</t>
  </si>
  <si>
    <t>606-20-2</t>
  </si>
  <si>
    <t>DINOSEB</t>
  </si>
  <si>
    <t>88-85-7</t>
  </si>
  <si>
    <t>DIOXANE, 1,4-</t>
  </si>
  <si>
    <t>123-91-1</t>
  </si>
  <si>
    <t>957-51-7</t>
  </si>
  <si>
    <t>DIPHENYLAMINE</t>
  </si>
  <si>
    <t>122-39-4</t>
  </si>
  <si>
    <t>DIPHENYLHYDRAZINE, 1,2-</t>
  </si>
  <si>
    <t>122-66-7</t>
  </si>
  <si>
    <t>DIQUAT</t>
  </si>
  <si>
    <t>85-00-7</t>
  </si>
  <si>
    <t>DISULFOTON</t>
  </si>
  <si>
    <t>298-04-4</t>
  </si>
  <si>
    <t>DIURON</t>
  </si>
  <si>
    <t>330-54-1</t>
  </si>
  <si>
    <t>115-29-7</t>
  </si>
  <si>
    <t>ENDOSULFAN I (ALPHA)</t>
  </si>
  <si>
    <t>959-98-8</t>
  </si>
  <si>
    <t>ENDOSULFAN II (BETA)</t>
  </si>
  <si>
    <t>33213-65-9</t>
  </si>
  <si>
    <t>ENDOSULFAN SULFATE</t>
  </si>
  <si>
    <t>1031-07-8</t>
  </si>
  <si>
    <t>ENDOTHALL</t>
  </si>
  <si>
    <t>145-73-3</t>
  </si>
  <si>
    <t>ENDRIN</t>
  </si>
  <si>
    <t>72-20-8</t>
  </si>
  <si>
    <t>EPICHLOROHYDRIN</t>
  </si>
  <si>
    <t>106-89-8</t>
  </si>
  <si>
    <t>16672-87-0</t>
  </si>
  <si>
    <t>ETHION</t>
  </si>
  <si>
    <t>563-12-2</t>
  </si>
  <si>
    <t>ETHOXYETHANOL, 2-   (EGEE)</t>
  </si>
  <si>
    <t>110-80-5</t>
  </si>
  <si>
    <t>ETHYL ACETATE</t>
  </si>
  <si>
    <t>141-78-6</t>
  </si>
  <si>
    <t>ETHYL ACRYLATE</t>
  </si>
  <si>
    <t>140-88-5</t>
  </si>
  <si>
    <t>100-41-4</t>
  </si>
  <si>
    <t>759-94-4</t>
  </si>
  <si>
    <t>ETHYL ETHER</t>
  </si>
  <si>
    <t>60-29-7</t>
  </si>
  <si>
    <t>97-63-2</t>
  </si>
  <si>
    <t>ETHYLENE GLYCOL</t>
  </si>
  <si>
    <t>107-21-1</t>
  </si>
  <si>
    <t>96-45-7</t>
  </si>
  <si>
    <t>2104-64-5</t>
  </si>
  <si>
    <t>FENAMIPHOS</t>
  </si>
  <si>
    <t>22224-92-6</t>
  </si>
  <si>
    <t>51630-58-1</t>
  </si>
  <si>
    <t>2164-17-2</t>
  </si>
  <si>
    <t>FLUORANTHENE</t>
  </si>
  <si>
    <t>206-44-0</t>
  </si>
  <si>
    <t>86-73-7</t>
  </si>
  <si>
    <t>FLUOROTROCHLOROMETHANE (FREON 11)</t>
  </si>
  <si>
    <t>75-69-4</t>
  </si>
  <si>
    <t>FONOFOS</t>
  </si>
  <si>
    <t>944-22-9</t>
  </si>
  <si>
    <t>FORMALDEHYDE</t>
  </si>
  <si>
    <t>50-00-0</t>
  </si>
  <si>
    <t>FORMIC ACID</t>
  </si>
  <si>
    <t>64-18-6</t>
  </si>
  <si>
    <t>039148-24-8</t>
  </si>
  <si>
    <t>110-00-9</t>
  </si>
  <si>
    <t>FURFURAL</t>
  </si>
  <si>
    <t>98-01-1</t>
  </si>
  <si>
    <t>GLYPHOSATE</t>
  </si>
  <si>
    <t>1071-83-6</t>
  </si>
  <si>
    <t>HEPTACHLOR</t>
  </si>
  <si>
    <t>76-44-8</t>
  </si>
  <si>
    <t>HEPTACHLOR EPOXIDE</t>
  </si>
  <si>
    <t>1024-57-3</t>
  </si>
  <si>
    <t>HEXACHLOROBENZENE</t>
  </si>
  <si>
    <t>118-74-1</t>
  </si>
  <si>
    <t>HEXACHLOROBUTADIENE</t>
  </si>
  <si>
    <t>87-68-3</t>
  </si>
  <si>
    <t>HEXACHLOROCYCLOPENTADIENE</t>
  </si>
  <si>
    <t>77-47-4</t>
  </si>
  <si>
    <t>HEXACHLOROETHANE</t>
  </si>
  <si>
    <t>67-72-1</t>
  </si>
  <si>
    <t>HEXANE</t>
  </si>
  <si>
    <t>110-54-3</t>
  </si>
  <si>
    <t>78587-05-0</t>
  </si>
  <si>
    <t>302-01-2</t>
  </si>
  <si>
    <t>123-31-9</t>
  </si>
  <si>
    <t>193-39-5</t>
  </si>
  <si>
    <t>36734-19-7</t>
  </si>
  <si>
    <t>ISOBUTYL ALCOHOL</t>
  </si>
  <si>
    <t>78-83-1</t>
  </si>
  <si>
    <t>ISOPHORONE</t>
  </si>
  <si>
    <t>78-59-1</t>
  </si>
  <si>
    <t>KEPONE</t>
  </si>
  <si>
    <t>143-50-0</t>
  </si>
  <si>
    <t>MALATHION</t>
  </si>
  <si>
    <t>121-75-5</t>
  </si>
  <si>
    <t>MALEIC HYDRAZIDE</t>
  </si>
  <si>
    <t>123-33-1</t>
  </si>
  <si>
    <t>12427-38-2</t>
  </si>
  <si>
    <t>78-48-8</t>
  </si>
  <si>
    <t>METHACRYLONITRILE</t>
  </si>
  <si>
    <t>126-98-7</t>
  </si>
  <si>
    <t>10265-92-6</t>
  </si>
  <si>
    <t>METHANOL</t>
  </si>
  <si>
    <t>67-56-1</t>
  </si>
  <si>
    <t>METHOMYL</t>
  </si>
  <si>
    <t>16752-77-5</t>
  </si>
  <si>
    <t>METHOXYCHLOR</t>
  </si>
  <si>
    <t>72-43-5</t>
  </si>
  <si>
    <t>109-86-4</t>
  </si>
  <si>
    <t>79-20-9</t>
  </si>
  <si>
    <t>96-33-3</t>
  </si>
  <si>
    <t>METHYL CHLORIDE</t>
  </si>
  <si>
    <t>74-87-3</t>
  </si>
  <si>
    <t>METHYL ETHYL KETONE (2-BUTANONE)</t>
  </si>
  <si>
    <t>78-93-3</t>
  </si>
  <si>
    <t>METHYL ISOBUTYL KETONE</t>
  </si>
  <si>
    <t>108-10-1</t>
  </si>
  <si>
    <t>METHYL METHACRYLATE</t>
  </si>
  <si>
    <t>80-62-6</t>
  </si>
  <si>
    <t>METHYL METHANESULFONATE</t>
  </si>
  <si>
    <t>66-27-3</t>
  </si>
  <si>
    <t>METHYL PARATHION</t>
  </si>
  <si>
    <t>298-00-0</t>
  </si>
  <si>
    <t>25013-15-4</t>
  </si>
  <si>
    <t>METHYL TERT-BUTYL ETHER (MTBE)</t>
  </si>
  <si>
    <t>1634-04-4</t>
  </si>
  <si>
    <t>101-14-4</t>
  </si>
  <si>
    <t>METHYLNAPHTHALENE, 2-</t>
  </si>
  <si>
    <t>91-57-6</t>
  </si>
  <si>
    <t>98-83-9</t>
  </si>
  <si>
    <t>NAPHTHALENE*</t>
  </si>
  <si>
    <t>91-20-3</t>
  </si>
  <si>
    <t>NAPHTHYLAMINE, 1-</t>
  </si>
  <si>
    <t>134-32-7</t>
  </si>
  <si>
    <t>NAPHTHYLAMINE, 2-</t>
  </si>
  <si>
    <t>91-59-8</t>
  </si>
  <si>
    <t>15299-99-7</t>
  </si>
  <si>
    <t>NITROANILINE, M-</t>
  </si>
  <si>
    <t>99-09-2</t>
  </si>
  <si>
    <t>NITROANILINE, O-</t>
  </si>
  <si>
    <t>88-74-4</t>
  </si>
  <si>
    <t>NITROANILINE, P-</t>
  </si>
  <si>
    <t>100-01-6</t>
  </si>
  <si>
    <t>NITROBENZENE</t>
  </si>
  <si>
    <t>98-95-3</t>
  </si>
  <si>
    <t>NITROPHENOL, 2-</t>
  </si>
  <si>
    <t>88-75-5</t>
  </si>
  <si>
    <t>NITROPHENOL, 4-</t>
  </si>
  <si>
    <t>100-02-7</t>
  </si>
  <si>
    <t>NITROPROPANE, 2-</t>
  </si>
  <si>
    <t>79-46-9</t>
  </si>
  <si>
    <t>NITROSODIETHYLAMINE, N-</t>
  </si>
  <si>
    <t>55-18-5</t>
  </si>
  <si>
    <t>NITROSODIMETHYLAMINE, N-</t>
  </si>
  <si>
    <t>62-75-9</t>
  </si>
  <si>
    <t>924-16-3</t>
  </si>
  <si>
    <t>NITROSODI-N-PROPYLAMINE, N-</t>
  </si>
  <si>
    <t>621-64-7</t>
  </si>
  <si>
    <t>NITROSODIPHENYLAMINE, N-</t>
  </si>
  <si>
    <t>86-30-6</t>
  </si>
  <si>
    <t>759-73-9</t>
  </si>
  <si>
    <t>OCTYL PHTHALATE, DI-N-</t>
  </si>
  <si>
    <t>117-84-0</t>
  </si>
  <si>
    <t>OXAMYL (VYDATE)</t>
  </si>
  <si>
    <t>23135-22-0</t>
  </si>
  <si>
    <t>PARATHION</t>
  </si>
  <si>
    <t>56-38-2</t>
  </si>
  <si>
    <t>PCB-1016  (AROCLOR)</t>
  </si>
  <si>
    <t>12674-11-2</t>
  </si>
  <si>
    <t>PCB-1221  (AROCLOR)</t>
  </si>
  <si>
    <t>11104-28-2</t>
  </si>
  <si>
    <t>PCB-1232  (AROCLOR)</t>
  </si>
  <si>
    <t>11141-16-5</t>
  </si>
  <si>
    <t>PCB-1242  (AROCLOR)</t>
  </si>
  <si>
    <t>53469-21-9</t>
  </si>
  <si>
    <t>PCB-1248  (AROCLOR)</t>
  </si>
  <si>
    <t>12672-29-6</t>
  </si>
  <si>
    <t>11097-69-1</t>
  </si>
  <si>
    <t>PCB-1260  (AROCLOR)</t>
  </si>
  <si>
    <t>11096-82-5</t>
  </si>
  <si>
    <t>1114-71-2</t>
  </si>
  <si>
    <t>PENTACHLOROBENZENE</t>
  </si>
  <si>
    <t>608-93-5</t>
  </si>
  <si>
    <t>PENTACHLORONITROBENZENE</t>
  </si>
  <si>
    <t>82-68-8</t>
  </si>
  <si>
    <t>PENTACHLOROPHENOL</t>
  </si>
  <si>
    <t>87-86-5</t>
  </si>
  <si>
    <t>PHENACETIN</t>
  </si>
  <si>
    <t>62-44-2</t>
  </si>
  <si>
    <t>85-01-8</t>
  </si>
  <si>
    <t>PHENOL</t>
  </si>
  <si>
    <t>108-95-2</t>
  </si>
  <si>
    <t>PHENYLENEDIAMINE, M-</t>
  </si>
  <si>
    <t>108-45-2</t>
  </si>
  <si>
    <t>90-43-7</t>
  </si>
  <si>
    <t>PHORATE</t>
  </si>
  <si>
    <t>298-02-2</t>
  </si>
  <si>
    <t>PHTHALIC ANHYDRIDE</t>
  </si>
  <si>
    <t>85-44-9</t>
  </si>
  <si>
    <t>1918-02-1</t>
  </si>
  <si>
    <t>PRONAMIDE</t>
  </si>
  <si>
    <t>23950-58-5</t>
  </si>
  <si>
    <t>709-98-8</t>
  </si>
  <si>
    <t>122-42-9</t>
  </si>
  <si>
    <t>103-65-1</t>
  </si>
  <si>
    <t>PROPYLENE OXIDE</t>
  </si>
  <si>
    <t>75-56-9</t>
  </si>
  <si>
    <t>129-00-0</t>
  </si>
  <si>
    <t>PYRIDINE</t>
  </si>
  <si>
    <t>110-86-1</t>
  </si>
  <si>
    <t>91-22-5</t>
  </si>
  <si>
    <t>76578-14-8</t>
  </si>
  <si>
    <t>299-84-3</t>
  </si>
  <si>
    <t>SIMAZINE</t>
  </si>
  <si>
    <t>122-34-9</t>
  </si>
  <si>
    <t>STRYCHNINE</t>
  </si>
  <si>
    <t>57-24-9</t>
  </si>
  <si>
    <t>STYRENE</t>
  </si>
  <si>
    <t>100-42-5</t>
  </si>
  <si>
    <t>34014-18-1</t>
  </si>
  <si>
    <t>5902-51-2</t>
  </si>
  <si>
    <t>TERBUFOS</t>
  </si>
  <si>
    <t>13071-79-9</t>
  </si>
  <si>
    <t>95-94-3</t>
  </si>
  <si>
    <t>TETRACHLORODIBENZO-P-DIOXIN, 2,3,7,8-  (TCDD)</t>
  </si>
  <si>
    <t>1746-01-6</t>
  </si>
  <si>
    <t>630-20-6</t>
  </si>
  <si>
    <t>79-34-5</t>
  </si>
  <si>
    <t>TETRACHLOROETHYLENE (PCE)</t>
  </si>
  <si>
    <t>127-18-4</t>
  </si>
  <si>
    <t>TETRACHLOROPHENOL, 2,3,4,6-</t>
  </si>
  <si>
    <t>58-90-2</t>
  </si>
  <si>
    <t>TETRAETHYL LEAD</t>
  </si>
  <si>
    <t>78-00-2</t>
  </si>
  <si>
    <t>3689-24-5</t>
  </si>
  <si>
    <t>39196-18-4</t>
  </si>
  <si>
    <t>THIRAM</t>
  </si>
  <si>
    <t>137-26-8</t>
  </si>
  <si>
    <t>108-88-3</t>
  </si>
  <si>
    <t>TOLUIDINE, M-</t>
  </si>
  <si>
    <t>108-44-1</t>
  </si>
  <si>
    <t>TOLUIDINE, O-</t>
  </si>
  <si>
    <t>95-53-4</t>
  </si>
  <si>
    <t>TOLUIDINE, P-</t>
  </si>
  <si>
    <t>106-49-0</t>
  </si>
  <si>
    <t>TOXAPHENE</t>
  </si>
  <si>
    <t>8001-35-2</t>
  </si>
  <si>
    <t>2303-17-5</t>
  </si>
  <si>
    <t>TRIBROMOMETHANE (BROMOFORM)</t>
  </si>
  <si>
    <t>75-25-2</t>
  </si>
  <si>
    <t>76-13-1</t>
  </si>
  <si>
    <t>TRICHLOROBENZENE, 1,2,4-</t>
  </si>
  <si>
    <t>120-82-1</t>
  </si>
  <si>
    <t>TRICHLOROBENZENE, 1,3,5-</t>
  </si>
  <si>
    <t>108-70-3</t>
  </si>
  <si>
    <t>71-55-6</t>
  </si>
  <si>
    <t>TRICHLOROETHANE, 1,1,2-</t>
  </si>
  <si>
    <t>79-00-5</t>
  </si>
  <si>
    <t>79-01-6</t>
  </si>
  <si>
    <t>TRICHLOROPHENOL, 2,4,5-</t>
  </si>
  <si>
    <t>95-95-4</t>
  </si>
  <si>
    <t>TRICHLOROPHENOL, 2,4,6-</t>
  </si>
  <si>
    <t>88-06-2</t>
  </si>
  <si>
    <t>TRICHLOROPHENOXYACETIC ACID, 2,4,5- (2,4,5-T)</t>
  </si>
  <si>
    <t>93-76-5</t>
  </si>
  <si>
    <t>93-72-1</t>
  </si>
  <si>
    <t>598-77-6</t>
  </si>
  <si>
    <t>TRICHLOROPROPANE, 1,2,3-</t>
  </si>
  <si>
    <t>96-18-4</t>
  </si>
  <si>
    <t>96-19-5</t>
  </si>
  <si>
    <t>1582-09-8</t>
  </si>
  <si>
    <t>95-63-6</t>
  </si>
  <si>
    <t>108-67-8</t>
  </si>
  <si>
    <t>118-96-7</t>
  </si>
  <si>
    <t>VINYL ACETATE</t>
  </si>
  <si>
    <t>108-05-4</t>
  </si>
  <si>
    <t>593-60-2</t>
  </si>
  <si>
    <t>VINYL CHLORIDE</t>
  </si>
  <si>
    <t>75-01-4</t>
  </si>
  <si>
    <t>WARFARIN</t>
  </si>
  <si>
    <t>81-81-2</t>
  </si>
  <si>
    <t>1330-20-7</t>
  </si>
  <si>
    <t>12122-67-7</t>
  </si>
  <si>
    <t>E - Number calculated by the soil to groundwater equation in Section 250.308</t>
  </si>
  <si>
    <t>SHS - Statewide health standards</t>
  </si>
  <si>
    <t>ACEPHATE</t>
  </si>
  <si>
    <t>AMMONIA</t>
  </si>
  <si>
    <t>AMMONIUM SULPHAMATE</t>
  </si>
  <si>
    <t>BENOMYL</t>
  </si>
  <si>
    <t>BENTAZON</t>
  </si>
  <si>
    <t>BENZIDINE</t>
  </si>
  <si>
    <t>BENZOTRICHLORIDE</t>
  </si>
  <si>
    <t>BIPHENYL, 1,1-</t>
  </si>
  <si>
    <t>BISPHENOL A</t>
  </si>
  <si>
    <t>BROMOCHLOROMETHANE</t>
  </si>
  <si>
    <t>BROMOXYNIL OCTANOATE</t>
  </si>
  <si>
    <t>BUTADIENE, 1,3-</t>
  </si>
  <si>
    <t>BUTYLATE</t>
  </si>
  <si>
    <t>BUTYLBENZENE, N-</t>
  </si>
  <si>
    <t>BUTYLEBENZENE, SEC-</t>
  </si>
  <si>
    <t>BUTYLEBENZENE, TERT-</t>
  </si>
  <si>
    <t>CARBAZOLE</t>
  </si>
  <si>
    <t>CARBOXIN</t>
  </si>
  <si>
    <t>CHLORAMBEN</t>
  </si>
  <si>
    <t>CHLORO-1, 1-DIFLUOROETHANE, 1-</t>
  </si>
  <si>
    <t>CHLOROACETOPHENONE, 2-</t>
  </si>
  <si>
    <t>CHLORBUTANE, 1-</t>
  </si>
  <si>
    <t>CHLORODIFLUOROMETHANE</t>
  </si>
  <si>
    <t>CHLOROTHALONIL</t>
  </si>
  <si>
    <t>CHLOROTOLUENE, O-</t>
  </si>
  <si>
    <t>CHLORSULFURON</t>
  </si>
  <si>
    <t>CHLORTHAL-DIMETHYL (DACTHAL) (DCPA)</t>
  </si>
  <si>
    <t>CRESOL, M-(METHYLPHENOL, 3-)</t>
  </si>
  <si>
    <t>CRESOL, O-(METHYLPHENOL, 2-)</t>
  </si>
  <si>
    <t>CRESOL, P-(METHYLPHENOL, 4-)</t>
  </si>
  <si>
    <t>CROTONALDEHYDE, TRANS-</t>
  </si>
  <si>
    <t>CYFLUTHRIN</t>
  </si>
  <si>
    <t>CYROMAZINE</t>
  </si>
  <si>
    <t>DI(2-ETHYLHEXYL)ADIPATE</t>
  </si>
  <si>
    <t>DIAMINOTOLUENE, 2,4-</t>
  </si>
  <si>
    <t>DIBROMOBENZENE, 1,4-</t>
  </si>
  <si>
    <t>DICHLOROPROPANE, 1,2-</t>
  </si>
  <si>
    <t>DICHLOROPROPENE, 1,3-</t>
  </si>
  <si>
    <t>DICYCLOPENTADIENE</t>
  </si>
  <si>
    <t>DIFLUBENZIRON</t>
  </si>
  <si>
    <t>DIMETHOXYBENZIDINE, 3,3-</t>
  </si>
  <si>
    <t>DIMETHYLANILINE, N,N-</t>
  </si>
  <si>
    <t>DIMETHYLBENZIDINE, 3,3-</t>
  </si>
  <si>
    <t>DIPHENAMID</t>
  </si>
  <si>
    <t>ENDOSULFAN</t>
  </si>
  <si>
    <t>ETHEPHON</t>
  </si>
  <si>
    <t>ETHYL DIPROPYL THIOCARBAMATE, S-  (EPTC)</t>
  </si>
  <si>
    <t>ETHYLMETHACRYLATE</t>
  </si>
  <si>
    <t>ETHYLENE THIOUREA  (ETU)</t>
  </si>
  <si>
    <t>ETHYL P-NITROPHENYL PHENYLPHOSPHOROTHIOATE</t>
  </si>
  <si>
    <t>FENVALERATE (PYDRIN)</t>
  </si>
  <si>
    <t>FLUOMETURON (FLUORNETRON IN EPA FEB 96)</t>
  </si>
  <si>
    <t>FURAN</t>
  </si>
  <si>
    <t>FOSETYL-AL</t>
  </si>
  <si>
    <t>HEXYTHIAZOX  (SAVEY)</t>
  </si>
  <si>
    <t>HYDROQUINONE</t>
  </si>
  <si>
    <t>IPRODIONE</t>
  </si>
  <si>
    <t>MANEB</t>
  </si>
  <si>
    <t>MERPHOS OXIDE</t>
  </si>
  <si>
    <t>METHAMIDOPHOS</t>
  </si>
  <si>
    <t>METHOXYETHANOL, 2-</t>
  </si>
  <si>
    <t>METHYL ACETATE</t>
  </si>
  <si>
    <t>METHYL ACRYLATE</t>
  </si>
  <si>
    <t>METHYL STYRENE (MIXED ISOMERS)</t>
  </si>
  <si>
    <t>METHYLENE BIS(2-CHLOROANILINE), 4,4'-</t>
  </si>
  <si>
    <t>METHYLSTYRENE, ALPHA</t>
  </si>
  <si>
    <t>NAPROPAMIDE</t>
  </si>
  <si>
    <t>NITROSO-DI-N-BUTYLAMINE, N-</t>
  </si>
  <si>
    <t>NITROSO-N-ETHYLUREA, N-</t>
  </si>
  <si>
    <t>PEBULATE</t>
  </si>
  <si>
    <t>PHENYLPHENOL, 2-</t>
  </si>
  <si>
    <t>PROPANIL</t>
  </si>
  <si>
    <t>PROPHAM</t>
  </si>
  <si>
    <t>PROPYLBENZENE, N-</t>
  </si>
  <si>
    <t>QUINOLINE</t>
  </si>
  <si>
    <t>QUIZALOFOP   (ASSURE)</t>
  </si>
  <si>
    <t>RONNEL</t>
  </si>
  <si>
    <t>TEBUTHIURON</t>
  </si>
  <si>
    <t>TERBACIL</t>
  </si>
  <si>
    <t>TETRACHLOROBENZENE, 1,2,4,5-</t>
  </si>
  <si>
    <t>TETRACHLOROETHANE, 1,1,1,2-</t>
  </si>
  <si>
    <t>TETRACHLOROETHANE, 1,1,2,2-</t>
  </si>
  <si>
    <t>TETRAETHYLDITHIOPYROPHOSPHATE</t>
  </si>
  <si>
    <t>THIOFANOX</t>
  </si>
  <si>
    <t>TRIALLATE</t>
  </si>
  <si>
    <t>TRICHLORO- 1,2,2-TRIFLUOROETHANE, 1,1,2-</t>
  </si>
  <si>
    <t>TRICHLOROPROPANE, 1,1,2-</t>
  </si>
  <si>
    <t>TRICHLOROPROPENE, 1,2,3-</t>
  </si>
  <si>
    <t>TRIFLURALIN</t>
  </si>
  <si>
    <t>TRIMEHTYLBENZENE, 1,3,4- (TRIMETHYLBENZENE, 1,2,4-)</t>
  </si>
  <si>
    <t>TRIMETHYLBENZENE, 1,3,5-</t>
  </si>
  <si>
    <t>TRINITROTOLUENE, 2,4,6-</t>
  </si>
  <si>
    <t>VINYL BROMIDE   (BROMOMETHANE)</t>
  </si>
  <si>
    <t>ZINEB</t>
  </si>
  <si>
    <t>BROMOXYNIL</t>
  </si>
  <si>
    <t>G = Ingestion; C = Cap; N = Inhalation</t>
  </si>
  <si>
    <t>GWMSC</t>
  </si>
  <si>
    <t>BAYGON (PROPOXUR)</t>
  </si>
  <si>
    <t>BROMACIL (BROMAX)</t>
  </si>
  <si>
    <t>CHLOROETHANE</t>
  </si>
  <si>
    <t>75-00-3</t>
  </si>
  <si>
    <t>121-69-7</t>
  </si>
  <si>
    <t>119-93-7</t>
  </si>
  <si>
    <t>HYDRAZINE/HYDRAZINE SULFATE</t>
  </si>
  <si>
    <t>PICLORAM</t>
  </si>
  <si>
    <t>XYLENES (TOTAL)</t>
  </si>
  <si>
    <t>TRICHLOROETHYLENE (TCE)</t>
  </si>
  <si>
    <t>TRICHLOROETHANE, 1,1,1-</t>
  </si>
  <si>
    <t>TOLUENE</t>
  </si>
  <si>
    <t>PYRENE</t>
  </si>
  <si>
    <t>PHENANTHRENE</t>
  </si>
  <si>
    <t>PCB-1254  (AROCLOR)</t>
  </si>
  <si>
    <t>INDENO[1,2,3-CD]PYRENE</t>
  </si>
  <si>
    <t>FLUORENE</t>
  </si>
  <si>
    <t>ETHYL BENZENE</t>
  </si>
  <si>
    <t>CHRYSENE</t>
  </si>
  <si>
    <t>BENZO[GHI]PERYLENE</t>
  </si>
  <si>
    <t>BENZO[B]FLUORANTHENE</t>
  </si>
  <si>
    <t>BENZO[A]PYRENE</t>
  </si>
  <si>
    <t>BENZO[A]ANTHRACENE</t>
  </si>
  <si>
    <t>BENZENE</t>
  </si>
  <si>
    <t>ANTHRACENE</t>
  </si>
  <si>
    <t>CHLROPROPANE, 2-</t>
  </si>
  <si>
    <t>1]</t>
  </si>
  <si>
    <t>[Is Safe Fill</t>
  </si>
  <si>
    <t>Based on</t>
  </si>
  <si>
    <t>Number</t>
  </si>
  <si>
    <t>Generic Value?</t>
  </si>
  <si>
    <t>Residential Direct Contact</t>
  </si>
  <si>
    <t xml:space="preserve">Lower of RDC </t>
  </si>
  <si>
    <t>or RGV</t>
  </si>
  <si>
    <t>TRICHLOROPHENOXYPROPIONIC ACID, 2,4,5- (2,4,5-TP)(SILVEX)</t>
  </si>
  <si>
    <t xml:space="preserve">DETERMINATION THAT </t>
  </si>
  <si>
    <t>MG/KG</t>
  </si>
  <si>
    <t>110-75-8</t>
  </si>
  <si>
    <t>[CHLROETHYL VINYL, 2-</t>
  </si>
  <si>
    <r>
      <t>5</t>
    </r>
    <r>
      <rPr>
        <b/>
        <u val="single"/>
        <sz val="8"/>
        <rFont val="Arial"/>
        <family val="2"/>
      </rPr>
      <t xml:space="preserve"> NONRESIDENTIAL SHS - CAP AS ESTABLISHED IN SECTION 287.12</t>
    </r>
  </si>
  <si>
    <t>[Total No. of Organic Regulated Substances with Generic Value &lt; Direct Contact (out of a total of 319 substances) = 302]</t>
  </si>
  <si>
    <r>
      <t>[</t>
    </r>
    <r>
      <rPr>
        <b/>
        <strike/>
        <vertAlign val="superscript"/>
        <sz val="8"/>
        <color indexed="63"/>
        <rFont val="Arial"/>
        <family val="2"/>
      </rPr>
      <t>*</t>
    </r>
    <r>
      <rPr>
        <b/>
        <strike/>
        <sz val="8"/>
        <color indexed="63"/>
        <rFont val="Arial"/>
        <family val="2"/>
      </rPr>
      <t>For screening of petroleum hydrocarbons from airborne pollution at a site, if only those contaminants are of concern</t>
    </r>
    <r>
      <rPr>
        <b/>
        <u val="single"/>
        <strike/>
        <sz val="8"/>
        <color indexed="63"/>
        <rFont val="Arial"/>
        <family val="2"/>
      </rPr>
      <t>.]</t>
    </r>
  </si>
  <si>
    <r>
      <t>[N]</t>
    </r>
    <r>
      <rPr>
        <b/>
        <u val="single"/>
        <sz val="8"/>
        <rFont val="Arial"/>
        <family val="2"/>
      </rPr>
      <t>G</t>
    </r>
  </si>
  <si>
    <r>
      <t>[C]</t>
    </r>
    <r>
      <rPr>
        <b/>
        <u val="single"/>
        <sz val="8"/>
        <rFont val="Arial"/>
        <family val="2"/>
      </rPr>
      <t>N</t>
    </r>
  </si>
  <si>
    <r>
      <t>[G]</t>
    </r>
    <r>
      <rPr>
        <b/>
        <u val="single"/>
        <sz val="8"/>
        <rFont val="Arial"/>
        <family val="2"/>
      </rPr>
      <t>C</t>
    </r>
  </si>
  <si>
    <r>
      <t>[Compound/Contaminant]</t>
    </r>
    <r>
      <rPr>
        <b/>
        <u val="single"/>
        <sz val="8"/>
        <color indexed="63"/>
        <rFont val="Arial"/>
        <family val="2"/>
      </rPr>
      <t xml:space="preserve"> SUBSTANCE</t>
    </r>
  </si>
  <si>
    <r>
      <t xml:space="preserve">DREDGED MATERIAL </t>
    </r>
    <r>
      <rPr>
        <i/>
        <sz val="8"/>
        <rFont val="Arial"/>
        <family val="2"/>
      </rPr>
      <t>mg/L</t>
    </r>
  </si>
  <si>
    <r>
      <t>CHLORO[</t>
    </r>
    <r>
      <rPr>
        <strike/>
        <sz val="8"/>
        <color indexed="63"/>
        <rFont val="Arial"/>
        <family val="2"/>
      </rPr>
      <t>DI]</t>
    </r>
    <r>
      <rPr>
        <sz val="8"/>
        <color indexed="63"/>
        <rFont val="Arial"/>
        <family val="2"/>
      </rPr>
      <t xml:space="preserve">NITROBENZENE, </t>
    </r>
    <r>
      <rPr>
        <strike/>
        <sz val="8"/>
        <color indexed="63"/>
        <rFont val="Arial"/>
        <family val="2"/>
      </rPr>
      <t>[2-]</t>
    </r>
    <r>
      <rPr>
        <sz val="8"/>
        <color indexed="63"/>
        <rFont val="Arial"/>
        <family val="2"/>
      </rPr>
      <t>P-</t>
    </r>
  </si>
  <si>
    <r>
      <t>[0.097]</t>
    </r>
    <r>
      <rPr>
        <b/>
        <u val="single"/>
        <sz val="8"/>
        <rFont val="Arial"/>
        <family val="2"/>
      </rPr>
      <t>0.11</t>
    </r>
  </si>
  <si>
    <r>
      <t>[0.000088]</t>
    </r>
    <r>
      <rPr>
        <b/>
        <u val="single"/>
        <sz val="8"/>
        <rFont val="Arial"/>
        <family val="2"/>
      </rPr>
      <t>0.0000088</t>
    </r>
  </si>
  <si>
    <r>
      <t>[0.06]</t>
    </r>
    <r>
      <rPr>
        <b/>
        <u val="single"/>
        <sz val="8"/>
        <rFont val="Arial"/>
        <family val="2"/>
      </rPr>
      <t>0.011</t>
    </r>
  </si>
  <si>
    <r>
      <t>4</t>
    </r>
    <r>
      <rPr>
        <b/>
        <sz val="8"/>
        <rFont val="Arial"/>
        <family val="2"/>
      </rPr>
      <t xml:space="preserve"> </t>
    </r>
    <r>
      <rPr>
        <b/>
        <strike/>
        <sz val="8"/>
        <rFont val="Arial"/>
        <family val="2"/>
      </rPr>
      <t>[Waste]</t>
    </r>
    <r>
      <rPr>
        <b/>
        <u val="single"/>
        <sz val="8"/>
        <rFont val="Arial"/>
        <family val="2"/>
      </rPr>
      <t xml:space="preserve"> LEACHATE </t>
    </r>
    <r>
      <rPr>
        <sz val="8"/>
        <rFont val="Arial"/>
        <family val="2"/>
      </rPr>
      <t>not to exceed groundwater MSC by SPLP analysis</t>
    </r>
    <r>
      <rPr>
        <b/>
        <u val="single"/>
        <sz val="8"/>
        <rFont val="Arial"/>
        <family val="2"/>
      </rPr>
      <t xml:space="preserve"> IN DREDGED MATERIAL</t>
    </r>
  </si>
  <si>
    <r>
      <t xml:space="preserve"> SOIL MSC</t>
    </r>
    <r>
      <rPr>
        <b/>
        <i/>
        <u val="single"/>
        <vertAlign val="superscript"/>
        <sz val="8"/>
        <rFont val="Arial"/>
        <family val="2"/>
      </rPr>
      <t>2</t>
    </r>
  </si>
  <si>
    <r>
      <t>MATERIAL IS SAFE FILL</t>
    </r>
    <r>
      <rPr>
        <b/>
        <u val="single"/>
        <vertAlign val="superscript"/>
        <sz val="8"/>
        <rFont val="Arial"/>
        <family val="2"/>
      </rPr>
      <t>5</t>
    </r>
  </si>
  <si>
    <r>
      <t>[Soil MSC</t>
    </r>
    <r>
      <rPr>
        <b/>
        <strike/>
        <vertAlign val="superscript"/>
        <sz val="8"/>
        <rFont val="Arial"/>
        <family val="2"/>
      </rPr>
      <t>2</t>
    </r>
    <r>
      <rPr>
        <b/>
        <strike/>
        <sz val="8"/>
        <rFont val="Arial"/>
        <family val="2"/>
      </rPr>
      <t>]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mg/kg</t>
    </r>
  </si>
  <si>
    <r>
      <t>[0.23]</t>
    </r>
    <r>
      <rPr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0.9</t>
    </r>
  </si>
  <si>
    <r>
      <t>[0.23]</t>
    </r>
    <r>
      <rPr>
        <b/>
        <u val="single"/>
        <sz val="8"/>
        <rFont val="Arial"/>
        <family val="2"/>
      </rPr>
      <t>0.9</t>
    </r>
  </si>
  <si>
    <r>
      <t>[19]</t>
    </r>
    <r>
      <rPr>
        <b/>
        <u val="single"/>
        <sz val="8"/>
        <rFont val="Arial"/>
        <family val="2"/>
      </rPr>
      <t>1.9</t>
    </r>
  </si>
  <si>
    <r>
      <t>0.02</t>
    </r>
    <r>
      <rPr>
        <b/>
        <strike/>
        <sz val="8"/>
        <rFont val="Arial"/>
        <family val="2"/>
      </rPr>
      <t>[8]</t>
    </r>
    <r>
      <rPr>
        <b/>
        <u val="single"/>
        <sz val="8"/>
        <rFont val="Arial"/>
        <family val="2"/>
      </rPr>
      <t>9</t>
    </r>
  </si>
  <si>
    <r>
      <t>[3]</t>
    </r>
    <r>
      <rPr>
        <b/>
        <u val="single"/>
        <sz val="8"/>
        <rFont val="Arial"/>
        <family val="2"/>
      </rPr>
      <t>360</t>
    </r>
  </si>
  <si>
    <r>
      <t>[22]</t>
    </r>
    <r>
      <rPr>
        <b/>
        <u val="single"/>
        <sz val="8"/>
        <rFont val="Arial"/>
        <family val="2"/>
      </rPr>
      <t>24</t>
    </r>
  </si>
  <si>
    <r>
      <t>[0.033]</t>
    </r>
    <r>
      <rPr>
        <b/>
        <u val="single"/>
        <sz val="8"/>
        <rFont val="Arial"/>
        <family val="2"/>
      </rPr>
      <t>0.057</t>
    </r>
  </si>
  <si>
    <r>
      <t>[20]</t>
    </r>
    <r>
      <rPr>
        <b/>
        <sz val="8"/>
        <rFont val="Arial"/>
        <family val="2"/>
      </rPr>
      <t>880</t>
    </r>
  </si>
  <si>
    <r>
      <t>[20]</t>
    </r>
    <r>
      <rPr>
        <b/>
        <u val="single"/>
        <sz val="8"/>
        <rFont val="Arial"/>
        <family val="2"/>
      </rPr>
      <t>880</t>
    </r>
  </si>
  <si>
    <r>
      <t>[12]</t>
    </r>
    <r>
      <rPr>
        <b/>
        <u val="single"/>
        <sz val="8"/>
        <rFont val="Arial"/>
        <family val="2"/>
      </rPr>
      <t>16</t>
    </r>
  </si>
  <si>
    <r>
      <t>[0.000032]</t>
    </r>
    <r>
      <rPr>
        <b/>
        <u val="single"/>
        <sz val="8"/>
        <rFont val="Arial"/>
        <family val="2"/>
      </rPr>
      <t>0.38</t>
    </r>
  </si>
  <si>
    <r>
      <t>[0.000032]</t>
    </r>
    <r>
      <rPr>
        <b/>
        <u val="single"/>
        <sz val="8"/>
        <rFont val="Arial"/>
        <family val="2"/>
      </rPr>
      <t>0.078</t>
    </r>
  </si>
  <si>
    <r>
      <t>[80]</t>
    </r>
    <r>
      <rPr>
        <b/>
        <u val="single"/>
        <sz val="8"/>
        <rFont val="Arial"/>
        <family val="2"/>
      </rPr>
      <t>79</t>
    </r>
  </si>
  <si>
    <r>
      <t>[600]</t>
    </r>
    <r>
      <rPr>
        <b/>
        <u val="single"/>
        <sz val="8"/>
        <rFont val="Arial"/>
        <family val="2"/>
      </rPr>
      <t>610</t>
    </r>
  </si>
  <si>
    <r>
      <t>[0.00057]</t>
    </r>
    <r>
      <rPr>
        <b/>
        <u val="single"/>
        <sz val="8"/>
        <rFont val="Arial"/>
        <family val="2"/>
      </rPr>
      <t>0.012</t>
    </r>
  </si>
  <si>
    <r>
      <t>0.07</t>
    </r>
    <r>
      <rPr>
        <b/>
        <strike/>
        <sz val="8"/>
        <rFont val="Arial"/>
        <family val="2"/>
      </rPr>
      <t>[1]</t>
    </r>
    <r>
      <rPr>
        <b/>
        <u val="single"/>
        <sz val="8"/>
        <rFont val="Arial"/>
        <family val="2"/>
      </rPr>
      <t>2</t>
    </r>
  </si>
  <si>
    <r>
      <t>[20]</t>
    </r>
    <r>
      <rPr>
        <b/>
        <u val="single"/>
        <sz val="8"/>
        <rFont val="Arial"/>
        <family val="2"/>
      </rPr>
      <t>790</t>
    </r>
  </si>
  <si>
    <r>
      <t>[20]</t>
    </r>
    <r>
      <rPr>
        <b/>
        <u val="single"/>
        <sz val="8"/>
        <rFont val="Arial"/>
        <family val="2"/>
      </rPr>
      <t>700</t>
    </r>
  </si>
  <si>
    <r>
      <t>[29000]</t>
    </r>
    <r>
      <rPr>
        <b/>
        <u val="single"/>
        <sz val="8"/>
        <rFont val="Arial"/>
        <family val="2"/>
      </rPr>
      <t>22000</t>
    </r>
  </si>
  <si>
    <r>
      <t>[0.89]</t>
    </r>
    <r>
      <rPr>
        <b/>
        <u val="single"/>
        <sz val="8"/>
        <rFont val="Arial"/>
        <family val="2"/>
      </rPr>
      <t>2</t>
    </r>
  </si>
  <si>
    <r>
      <t>[2900]</t>
    </r>
    <r>
      <rPr>
        <b/>
        <u val="single"/>
        <sz val="8"/>
        <rFont val="Arial"/>
        <family val="2"/>
      </rPr>
      <t>2200</t>
    </r>
  </si>
  <si>
    <r>
      <t>[1]</t>
    </r>
    <r>
      <rPr>
        <b/>
        <u val="single"/>
        <sz val="8"/>
        <rFont val="Arial"/>
        <family val="2"/>
      </rPr>
      <t>1.6</t>
    </r>
  </si>
  <si>
    <r>
      <t>[0.0017]</t>
    </r>
    <r>
      <rPr>
        <b/>
        <u val="single"/>
        <sz val="8"/>
        <rFont val="Arial"/>
        <family val="2"/>
      </rPr>
      <t>0.0062</t>
    </r>
  </si>
  <si>
    <r>
      <t>[3.9]</t>
    </r>
    <r>
      <rPr>
        <b/>
        <u val="single"/>
        <sz val="8"/>
        <rFont val="Arial"/>
        <family val="2"/>
      </rPr>
      <t>51</t>
    </r>
  </si>
  <si>
    <r>
      <t>[3.9]</t>
    </r>
    <r>
      <rPr>
        <b/>
        <u val="single"/>
        <sz val="10"/>
        <rFont val="Arial"/>
        <family val="2"/>
      </rPr>
      <t>52</t>
    </r>
  </si>
  <si>
    <r>
      <t>[3.9]</t>
    </r>
    <r>
      <rPr>
        <b/>
        <u val="single"/>
        <sz val="10"/>
        <rFont val="Arial"/>
        <family val="2"/>
      </rPr>
      <t>53</t>
    </r>
  </si>
  <si>
    <r>
      <t>[3.9]</t>
    </r>
    <r>
      <rPr>
        <b/>
        <u val="single"/>
        <sz val="10"/>
        <rFont val="Arial"/>
        <family val="2"/>
      </rPr>
      <t>54</t>
    </r>
  </si>
  <si>
    <r>
      <t>[3.9]</t>
    </r>
    <r>
      <rPr>
        <b/>
        <u val="single"/>
        <sz val="10"/>
        <rFont val="Arial"/>
        <family val="2"/>
      </rPr>
      <t>55</t>
    </r>
  </si>
  <si>
    <r>
      <t>[3.9]</t>
    </r>
    <r>
      <rPr>
        <b/>
        <u val="single"/>
        <sz val="10"/>
        <rFont val="Arial"/>
        <family val="2"/>
      </rPr>
      <t>56</t>
    </r>
  </si>
  <si>
    <r>
      <t>[2200]</t>
    </r>
    <r>
      <rPr>
        <b/>
        <u val="single"/>
        <sz val="8"/>
        <rFont val="Arial"/>
        <family val="2"/>
      </rPr>
      <t>8800</t>
    </r>
  </si>
  <si>
    <r>
      <t>[4.1]</t>
    </r>
    <r>
      <rPr>
        <b/>
        <u val="single"/>
        <sz val="8"/>
        <rFont val="Arial"/>
        <family val="2"/>
      </rPr>
      <t>950</t>
    </r>
  </si>
  <si>
    <r>
      <t>[4.1]</t>
    </r>
    <r>
      <rPr>
        <b/>
        <u val="single"/>
        <sz val="8"/>
        <rFont val="Arial"/>
        <family val="2"/>
      </rPr>
      <t>350</t>
    </r>
  </si>
  <si>
    <r>
      <t>[4.1]</t>
    </r>
    <r>
      <rPr>
        <b/>
        <u val="single"/>
        <sz val="8"/>
        <rFont val="Arial"/>
        <family val="2"/>
      </rPr>
      <t>270</t>
    </r>
  </si>
  <si>
    <r>
      <t>[42]</t>
    </r>
    <r>
      <rPr>
        <b/>
        <u val="single"/>
        <sz val="8"/>
        <rFont val="Arial"/>
        <family val="2"/>
      </rPr>
      <t>41</t>
    </r>
  </si>
  <si>
    <r>
      <t>[0.37]</t>
    </r>
    <r>
      <rPr>
        <b/>
        <u val="single"/>
        <sz val="8"/>
        <rFont val="Arial"/>
        <family val="2"/>
      </rPr>
      <t>21</t>
    </r>
  </si>
  <si>
    <r>
      <t>[7.8]</t>
    </r>
    <r>
      <rPr>
        <b/>
        <u val="single"/>
        <sz val="8"/>
        <rFont val="Arial"/>
        <family val="2"/>
      </rPr>
      <t>53</t>
    </r>
  </si>
  <si>
    <r>
      <t>[1.1]</t>
    </r>
    <r>
      <rPr>
        <b/>
        <u val="single"/>
        <sz val="8"/>
        <rFont val="Arial"/>
        <family val="2"/>
      </rPr>
      <t>1.6</t>
    </r>
  </si>
  <si>
    <r>
      <t>[1600]</t>
    </r>
    <r>
      <rPr>
        <b/>
        <sz val="8"/>
        <rFont val="Arial"/>
        <family val="2"/>
      </rPr>
      <t>2300</t>
    </r>
  </si>
  <si>
    <r>
      <t>[0.0034]</t>
    </r>
    <r>
      <rPr>
        <b/>
        <u val="single"/>
        <sz val="8"/>
        <rFont val="Arial"/>
        <family val="2"/>
      </rPr>
      <t>0.0093</t>
    </r>
  </si>
  <si>
    <r>
      <t>[3.4]</t>
    </r>
    <r>
      <rPr>
        <b/>
        <u val="single"/>
        <sz val="8"/>
        <rFont val="Arial"/>
        <family val="2"/>
      </rPr>
      <t>6.1</t>
    </r>
  </si>
  <si>
    <r>
      <t>[170]</t>
    </r>
    <r>
      <rPr>
        <b/>
        <u val="single"/>
        <sz val="8"/>
        <rFont val="Arial"/>
        <family val="2"/>
      </rPr>
      <t>2300</t>
    </r>
  </si>
  <si>
    <r>
      <t>[1.1]</t>
    </r>
    <r>
      <rPr>
        <b/>
        <u val="single"/>
        <sz val="8"/>
        <rFont val="Arial"/>
        <family val="2"/>
      </rPr>
      <t>2.6</t>
    </r>
  </si>
  <si>
    <r>
      <t>[14]</t>
    </r>
    <r>
      <rPr>
        <b/>
        <u val="single"/>
        <sz val="8"/>
        <rFont val="Arial"/>
        <family val="2"/>
      </rPr>
      <t>6</t>
    </r>
  </si>
  <si>
    <r>
      <t>[0.41]</t>
    </r>
    <r>
      <rPr>
        <b/>
        <u val="single"/>
        <sz val="8"/>
        <rFont val="Arial"/>
        <family val="2"/>
      </rPr>
      <t>4.9</t>
    </r>
  </si>
  <si>
    <r>
      <t>[0.45]</t>
    </r>
    <r>
      <rPr>
        <b/>
        <u val="single"/>
        <sz val="8"/>
        <rFont val="Arial"/>
        <family val="2"/>
      </rPr>
      <t>21</t>
    </r>
  </si>
  <si>
    <r>
      <t>[3.1]</t>
    </r>
    <r>
      <rPr>
        <b/>
        <u val="single"/>
        <sz val="8"/>
        <rFont val="Arial"/>
        <family val="2"/>
      </rPr>
      <t>15</t>
    </r>
  </si>
  <si>
    <r>
      <t>[1.1]</t>
    </r>
    <r>
      <rPr>
        <b/>
        <u val="single"/>
        <sz val="8"/>
        <rFont val="Arial"/>
        <family val="2"/>
      </rPr>
      <t>20</t>
    </r>
  </si>
  <si>
    <r>
      <t>[20]</t>
    </r>
    <r>
      <rPr>
        <b/>
        <u val="single"/>
        <sz val="8"/>
        <rFont val="Arial"/>
        <family val="2"/>
      </rPr>
      <t>25</t>
    </r>
  </si>
  <si>
    <r>
      <t>[4.4]</t>
    </r>
    <r>
      <rPr>
        <b/>
        <u val="single"/>
        <sz val="8"/>
        <rFont val="Arial"/>
        <family val="2"/>
      </rPr>
      <t>650</t>
    </r>
  </si>
  <si>
    <r>
      <t>[330]</t>
    </r>
    <r>
      <rPr>
        <b/>
        <u val="single"/>
        <sz val="8"/>
        <rFont val="Arial"/>
        <family val="2"/>
      </rPr>
      <t>1100</t>
    </r>
  </si>
  <si>
    <r>
      <t>[0.85]</t>
    </r>
    <r>
      <rPr>
        <b/>
        <u val="single"/>
        <sz val="8"/>
        <rFont val="Arial"/>
        <family val="2"/>
      </rPr>
      <t>3.1</t>
    </r>
  </si>
  <si>
    <r>
      <t>[20]</t>
    </r>
    <r>
      <rPr>
        <b/>
        <u val="single"/>
        <sz val="8"/>
        <rFont val="Arial"/>
        <family val="2"/>
      </rPr>
      <t>64</t>
    </r>
  </si>
  <si>
    <r>
      <t>[20]</t>
    </r>
    <r>
      <rPr>
        <b/>
        <u val="single"/>
        <sz val="8"/>
        <rFont val="Arial"/>
        <family val="2"/>
      </rPr>
      <t>36</t>
    </r>
  </si>
  <si>
    <r>
      <t>[2]</t>
    </r>
    <r>
      <rPr>
        <b/>
        <u val="single"/>
        <sz val="8"/>
        <rFont val="Arial"/>
        <family val="2"/>
      </rPr>
      <t>4.2</t>
    </r>
  </si>
  <si>
    <r>
      <t>[0.0039]</t>
    </r>
    <r>
      <rPr>
        <b/>
        <u val="single"/>
        <sz val="8"/>
        <rFont val="Arial"/>
        <family val="2"/>
      </rPr>
      <t>0.00099</t>
    </r>
  </si>
  <si>
    <r>
      <t>[790]</t>
    </r>
    <r>
      <rPr>
        <b/>
        <u val="single"/>
        <sz val="8"/>
        <rFont val="Arial"/>
        <family val="2"/>
      </rPr>
      <t>780</t>
    </r>
  </si>
  <si>
    <r>
      <t>[0.011]</t>
    </r>
    <r>
      <rPr>
        <b/>
        <u val="single"/>
        <sz val="8"/>
        <rFont val="Arial"/>
        <family val="2"/>
      </rPr>
      <t>33</t>
    </r>
  </si>
  <si>
    <r>
      <t>[4.4]</t>
    </r>
    <r>
      <rPr>
        <b/>
        <u val="single"/>
        <sz val="8"/>
        <rFont val="Arial"/>
        <family val="2"/>
      </rPr>
      <t>10000</t>
    </r>
  </si>
  <si>
    <r>
      <t>[0.0023]</t>
    </r>
    <r>
      <rPr>
        <b/>
        <u val="single"/>
        <sz val="8"/>
        <rFont val="Arial"/>
        <family val="2"/>
      </rPr>
      <t>0.0042</t>
    </r>
  </si>
  <si>
    <r>
      <t>[0.0091]</t>
    </r>
    <r>
      <rPr>
        <b/>
        <u val="single"/>
        <sz val="8"/>
        <rFont val="Arial"/>
        <family val="2"/>
      </rPr>
      <t>0.0092</t>
    </r>
  </si>
  <si>
    <r>
      <t>[4.1]</t>
    </r>
    <r>
      <rPr>
        <b/>
        <u val="single"/>
        <sz val="8"/>
        <rFont val="Arial"/>
        <family val="2"/>
      </rPr>
      <t>150</t>
    </r>
  </si>
  <si>
    <r>
      <t>[0.00018]</t>
    </r>
    <r>
      <rPr>
        <b/>
        <u val="single"/>
        <sz val="8"/>
        <rFont val="Arial"/>
        <family val="2"/>
      </rPr>
      <t>0.0009</t>
    </r>
  </si>
  <si>
    <r>
      <t>[60]</t>
    </r>
    <r>
      <rPr>
        <b/>
        <u val="single"/>
        <sz val="8"/>
        <rFont val="Arial"/>
        <family val="2"/>
      </rPr>
      <t>59</t>
    </r>
  </si>
  <si>
    <r>
      <t>[60]</t>
    </r>
    <r>
      <rPr>
        <b/>
        <u val="single"/>
        <sz val="8"/>
        <rFont val="Arial"/>
        <family val="2"/>
      </rPr>
      <t>6600</t>
    </r>
  </si>
  <si>
    <r>
      <t>[8.4]</t>
    </r>
    <r>
      <rPr>
        <b/>
        <u val="single"/>
        <sz val="8"/>
        <rFont val="Arial"/>
        <family val="2"/>
      </rPr>
      <t>8.3</t>
    </r>
  </si>
  <si>
    <r>
      <t>[0.075]</t>
    </r>
    <r>
      <rPr>
        <b/>
        <u val="single"/>
        <sz val="8"/>
        <rFont val="Arial"/>
        <family val="2"/>
      </rPr>
      <t>0.076</t>
    </r>
  </si>
  <si>
    <r>
      <t>[18]</t>
    </r>
    <r>
      <rPr>
        <b/>
        <u val="single"/>
        <sz val="8"/>
        <rFont val="Arial"/>
        <family val="2"/>
      </rPr>
      <t>31</t>
    </r>
  </si>
  <si>
    <r>
      <t>[8.6]</t>
    </r>
    <r>
      <rPr>
        <b/>
        <u val="single"/>
        <sz val="8"/>
        <rFont val="Arial"/>
        <family val="2"/>
      </rPr>
      <t>80</t>
    </r>
  </si>
  <si>
    <r>
      <t>[0.013]</t>
    </r>
    <r>
      <rPr>
        <b/>
        <u val="single"/>
        <sz val="8"/>
        <rFont val="Arial"/>
        <family val="2"/>
      </rPr>
      <t>0.12</t>
    </r>
  </si>
  <si>
    <r>
      <t>[0.0061]</t>
    </r>
    <r>
      <rPr>
        <b/>
        <u val="single"/>
        <sz val="8"/>
        <rFont val="Arial"/>
        <family val="2"/>
      </rPr>
      <t>0.12</t>
    </r>
  </si>
  <si>
    <r>
      <t>[2.2]</t>
    </r>
    <r>
      <rPr>
        <b/>
        <u val="single"/>
        <sz val="8"/>
        <rFont val="Arial"/>
        <family val="2"/>
      </rPr>
      <t>52</t>
    </r>
  </si>
  <si>
    <r>
      <t>[0.52]</t>
    </r>
    <r>
      <rPr>
        <b/>
        <u val="single"/>
        <sz val="8"/>
        <rFont val="Arial"/>
        <family val="2"/>
      </rPr>
      <t>16</t>
    </r>
  </si>
  <si>
    <r>
      <t>[0.81]</t>
    </r>
    <r>
      <rPr>
        <b/>
        <u val="single"/>
        <sz val="8"/>
        <rFont val="Arial"/>
        <family val="2"/>
      </rPr>
      <t>4.1</t>
    </r>
  </si>
  <si>
    <r>
      <t>[0.0008</t>
    </r>
    <r>
      <rPr>
        <b/>
        <u val="single"/>
        <strike/>
        <sz val="8"/>
        <rFont val="Arial"/>
        <family val="2"/>
      </rPr>
      <t>]</t>
    </r>
    <r>
      <rPr>
        <b/>
        <u val="single"/>
        <sz val="8"/>
        <rFont val="Arial"/>
        <family val="2"/>
      </rPr>
      <t>0.4</t>
    </r>
  </si>
  <si>
    <r>
      <t>[0.0008</t>
    </r>
    <r>
      <rPr>
        <b/>
        <sz val="8"/>
        <rFont val="Arial"/>
        <family val="2"/>
      </rPr>
      <t>]</t>
    </r>
    <r>
      <rPr>
        <b/>
        <u val="single"/>
        <sz val="8"/>
        <rFont val="Arial"/>
        <family val="2"/>
      </rPr>
      <t>0.4</t>
    </r>
  </si>
  <si>
    <r>
      <t>[31]</t>
    </r>
    <r>
      <rPr>
        <b/>
        <u val="single"/>
        <sz val="8"/>
        <rFont val="Arial"/>
        <family val="2"/>
      </rPr>
      <t>32</t>
    </r>
  </si>
  <si>
    <r>
      <t>[31]</t>
    </r>
    <r>
      <rPr>
        <b/>
        <sz val="8"/>
        <rFont val="Arial"/>
        <family val="2"/>
      </rPr>
      <t>32</t>
    </r>
  </si>
  <si>
    <r>
      <t>[2.2]</t>
    </r>
    <r>
      <rPr>
        <b/>
        <u val="single"/>
        <sz val="8"/>
        <rFont val="Arial"/>
        <family val="2"/>
      </rPr>
      <t>12</t>
    </r>
  </si>
  <si>
    <r>
      <t>[0.87]</t>
    </r>
    <r>
      <rPr>
        <b/>
        <u val="single"/>
        <sz val="8"/>
        <rFont val="Arial"/>
        <family val="2"/>
      </rPr>
      <t>0.86</t>
    </r>
  </si>
  <si>
    <r>
      <t>[0.64]</t>
    </r>
    <r>
      <rPr>
        <b/>
        <u val="single"/>
        <sz val="8"/>
        <rFont val="Arial"/>
        <family val="2"/>
      </rPr>
      <t>30</t>
    </r>
  </si>
  <si>
    <r>
      <t>[72</t>
    </r>
    <r>
      <rPr>
        <b/>
        <u val="single"/>
        <strike/>
        <sz val="8"/>
        <rFont val="Arial"/>
        <family val="2"/>
      </rPr>
      <t>]</t>
    </r>
    <r>
      <rPr>
        <b/>
        <u val="single"/>
        <sz val="8"/>
        <rFont val="Arial"/>
        <family val="2"/>
      </rPr>
      <t>70</t>
    </r>
  </si>
  <si>
    <r>
      <t>[4.1]</t>
    </r>
    <r>
      <rPr>
        <b/>
        <u val="single"/>
        <sz val="8"/>
        <rFont val="Arial"/>
        <family val="2"/>
      </rPr>
      <t>4.1</t>
    </r>
  </si>
  <si>
    <r>
      <t>[5.4]</t>
    </r>
    <r>
      <rPr>
        <b/>
        <u val="single"/>
        <sz val="8"/>
        <rFont val="Arial"/>
        <family val="2"/>
      </rPr>
      <t>5.5</t>
    </r>
  </si>
  <si>
    <r>
      <t>[2]</t>
    </r>
    <r>
      <rPr>
        <b/>
        <u val="single"/>
        <sz val="8"/>
        <rFont val="Arial"/>
        <family val="2"/>
      </rPr>
      <t>2.1</t>
    </r>
  </si>
  <si>
    <r>
      <t>[10]</t>
    </r>
    <r>
      <rPr>
        <b/>
        <u val="single"/>
        <sz val="8"/>
        <rFont val="Arial"/>
        <family val="2"/>
      </rPr>
      <t>65</t>
    </r>
  </si>
  <si>
    <r>
      <t>[9.7]</t>
    </r>
    <r>
      <rPr>
        <b/>
        <u val="single"/>
        <sz val="8"/>
        <rFont val="Arial"/>
        <family val="2"/>
      </rPr>
      <t>14</t>
    </r>
  </si>
  <si>
    <r>
      <t>[85]</t>
    </r>
    <r>
      <rPr>
        <b/>
        <u val="single"/>
        <sz val="8"/>
        <rFont val="Arial"/>
        <family val="2"/>
      </rPr>
      <t>170</t>
    </r>
  </si>
  <si>
    <r>
      <t>[0.033]</t>
    </r>
    <r>
      <rPr>
        <b/>
        <u val="single"/>
        <sz val="8"/>
        <rFont val="Arial"/>
        <family val="2"/>
      </rPr>
      <t>0.034</t>
    </r>
  </si>
  <si>
    <r>
      <t>[0.0041]</t>
    </r>
    <r>
      <rPr>
        <b/>
        <u val="single"/>
        <sz val="8"/>
        <rFont val="Arial"/>
        <family val="2"/>
      </rPr>
      <t>0.12</t>
    </r>
  </si>
  <si>
    <r>
      <t>[0.94]</t>
    </r>
    <r>
      <rPr>
        <b/>
        <u val="single"/>
        <sz val="8"/>
        <rFont val="Arial"/>
        <family val="2"/>
      </rPr>
      <t>94</t>
    </r>
  </si>
  <si>
    <r>
      <t>[1]</t>
    </r>
    <r>
      <rPr>
        <b/>
        <u val="single"/>
        <sz val="8"/>
        <rFont val="Arial"/>
        <family val="2"/>
      </rPr>
      <t>2.5</t>
    </r>
  </si>
  <si>
    <r>
      <t>[3300]</t>
    </r>
    <r>
      <rPr>
        <b/>
        <u val="single"/>
        <sz val="8"/>
        <rFont val="Arial"/>
        <family val="2"/>
      </rPr>
      <t>3200</t>
    </r>
  </si>
  <si>
    <r>
      <t>[380]</t>
    </r>
    <r>
      <rPr>
        <b/>
        <u val="single"/>
        <sz val="8"/>
        <rFont val="Arial"/>
        <family val="2"/>
      </rPr>
      <t>3000</t>
    </r>
  </si>
  <si>
    <r>
      <t>[90]</t>
    </r>
    <r>
      <rPr>
        <b/>
        <u val="single"/>
        <sz val="8"/>
        <rFont val="Arial"/>
        <family val="2"/>
      </rPr>
      <t>87</t>
    </r>
  </si>
  <si>
    <r>
      <t>[2.8]</t>
    </r>
    <r>
      <rPr>
        <b/>
        <u val="single"/>
        <sz val="8"/>
        <rFont val="Arial"/>
        <family val="2"/>
      </rPr>
      <t>2.9</t>
    </r>
  </si>
  <si>
    <r>
      <t>[1200]</t>
    </r>
    <r>
      <rPr>
        <b/>
        <u val="single"/>
        <sz val="8"/>
        <rFont val="Arial"/>
        <family val="2"/>
      </rPr>
      <t>9700</t>
    </r>
  </si>
  <si>
    <r>
      <t>[0.11]</t>
    </r>
    <r>
      <rPr>
        <b/>
        <u val="single"/>
        <sz val="8"/>
        <rFont val="Arial"/>
        <family val="2"/>
      </rPr>
      <t>0.42</t>
    </r>
  </si>
  <si>
    <r>
      <t>[1.2]</t>
    </r>
    <r>
      <rPr>
        <b/>
        <u val="single"/>
        <sz val="8"/>
        <rFont val="Arial"/>
        <family val="2"/>
      </rPr>
      <t>1.4</t>
    </r>
  </si>
  <si>
    <r>
      <t>[630]</t>
    </r>
    <r>
      <rPr>
        <b/>
        <u val="single"/>
        <sz val="8"/>
        <rFont val="Arial"/>
        <family val="2"/>
      </rPr>
      <t>620</t>
    </r>
  </si>
  <si>
    <r>
      <t>[1]</t>
    </r>
    <r>
      <rPr>
        <b/>
        <u val="single"/>
        <sz val="8"/>
        <rFont val="Arial"/>
        <family val="2"/>
      </rPr>
      <t>1.1</t>
    </r>
  </si>
  <si>
    <r>
      <t>[1500]</t>
    </r>
    <r>
      <rPr>
        <b/>
        <u val="single"/>
        <sz val="8"/>
        <rFont val="Arial"/>
        <family val="2"/>
      </rPr>
      <t>1300</t>
    </r>
  </si>
  <si>
    <r>
      <t>[510]</t>
    </r>
    <r>
      <rPr>
        <b/>
        <u val="single"/>
        <sz val="8"/>
        <rFont val="Arial"/>
        <family val="2"/>
      </rPr>
      <t>500</t>
    </r>
  </si>
  <si>
    <r>
      <t>[5.6]</t>
    </r>
    <r>
      <rPr>
        <b/>
        <u val="single"/>
        <sz val="8"/>
        <rFont val="Arial"/>
        <family val="2"/>
      </rPr>
      <t>820</t>
    </r>
  </si>
  <si>
    <r>
      <t>[0.000098]</t>
    </r>
    <r>
      <rPr>
        <b/>
        <u val="single"/>
        <sz val="8"/>
        <rFont val="Arial"/>
        <family val="2"/>
      </rPr>
      <t>0.000097</t>
    </r>
  </si>
  <si>
    <r>
      <t>[0.000097]</t>
    </r>
    <r>
      <rPr>
        <b/>
        <u val="single"/>
        <sz val="8"/>
        <rFont val="Arial"/>
        <family val="2"/>
      </rPr>
      <t>0.000098</t>
    </r>
  </si>
  <si>
    <r>
      <t>[17]</t>
    </r>
    <r>
      <rPr>
        <b/>
        <u val="single"/>
        <sz val="8"/>
        <rFont val="Arial"/>
        <family val="2"/>
      </rPr>
      <t>20</t>
    </r>
  </si>
  <si>
    <r>
      <t>[17]</t>
    </r>
    <r>
      <rPr>
        <b/>
        <u val="single"/>
        <sz val="8"/>
        <rFont val="Arial"/>
        <family val="2"/>
      </rPr>
      <t>430</t>
    </r>
  </si>
  <si>
    <r>
      <t>[67]</t>
    </r>
    <r>
      <rPr>
        <b/>
        <u val="single"/>
        <sz val="8"/>
        <rFont val="Arial"/>
        <family val="2"/>
      </rPr>
      <t>34</t>
    </r>
  </si>
  <si>
    <r>
      <t>[0.012]</t>
    </r>
    <r>
      <rPr>
        <b/>
        <u val="single"/>
        <sz val="8"/>
        <rFont val="Arial"/>
        <family val="2"/>
      </rPr>
      <t>15</t>
    </r>
  </si>
  <si>
    <r>
      <t>[0.02]</t>
    </r>
    <r>
      <rPr>
        <b/>
        <u val="single"/>
        <sz val="8"/>
        <rFont val="Arial"/>
        <family val="2"/>
      </rPr>
      <t>0.022</t>
    </r>
  </si>
  <si>
    <r>
      <t>[410]</t>
    </r>
    <r>
      <rPr>
        <b/>
        <u val="single"/>
        <sz val="8"/>
        <rFont val="Arial"/>
        <family val="2"/>
      </rPr>
      <t>690</t>
    </r>
  </si>
  <si>
    <r>
      <t>[12]</t>
    </r>
    <r>
      <rPr>
        <b/>
        <u val="single"/>
        <sz val="8"/>
        <rFont val="Arial"/>
        <family val="2"/>
      </rPr>
      <t>27</t>
    </r>
  </si>
  <si>
    <r>
      <t>[53]</t>
    </r>
    <r>
      <rPr>
        <b/>
        <u val="single"/>
        <sz val="8"/>
        <rFont val="Arial"/>
        <family val="2"/>
      </rPr>
      <t>54</t>
    </r>
  </si>
  <si>
    <r>
      <t>[2.4]</t>
    </r>
    <r>
      <rPr>
        <b/>
        <u val="single"/>
        <sz val="8"/>
        <rFont val="Arial"/>
        <family val="2"/>
      </rPr>
      <t>120</t>
    </r>
  </si>
  <si>
    <r>
      <t>[10000]</t>
    </r>
    <r>
      <rPr>
        <b/>
        <u val="single"/>
        <sz val="8"/>
        <rFont val="Arial"/>
        <family val="2"/>
      </rPr>
      <t>620</t>
    </r>
  </si>
  <si>
    <r>
      <t>[0.057]</t>
    </r>
    <r>
      <rPr>
        <b/>
        <u val="single"/>
        <sz val="8"/>
        <rFont val="Arial"/>
        <family val="2"/>
      </rPr>
      <t>3.9</t>
    </r>
  </si>
  <si>
    <r>
      <t>[7.6]</t>
    </r>
    <r>
      <rPr>
        <b/>
        <u val="single"/>
        <sz val="8"/>
        <rFont val="Arial"/>
        <family val="2"/>
      </rPr>
      <t>120</t>
    </r>
  </si>
  <si>
    <r>
      <t>[5]</t>
    </r>
    <r>
      <rPr>
        <b/>
        <u val="single"/>
        <sz val="8"/>
        <rFont val="Arial"/>
        <family val="2"/>
      </rPr>
      <t>25</t>
    </r>
  </si>
  <si>
    <r>
      <t>[41]</t>
    </r>
    <r>
      <rPr>
        <b/>
        <u val="single"/>
        <sz val="8"/>
        <rFont val="Arial"/>
        <family val="2"/>
      </rPr>
      <t>860</t>
    </r>
  </si>
  <si>
    <r>
      <t>[0.037]</t>
    </r>
    <r>
      <rPr>
        <b/>
        <u val="single"/>
        <sz val="8"/>
        <rFont val="Arial"/>
        <family val="2"/>
      </rPr>
      <t>0.038</t>
    </r>
  </si>
  <si>
    <r>
      <t>[4.2]</t>
    </r>
    <r>
      <rPr>
        <b/>
        <u val="single"/>
        <sz val="8"/>
        <rFont val="Arial"/>
        <family val="2"/>
      </rPr>
      <t>4.1</t>
    </r>
  </si>
  <si>
    <r>
      <t>[0.0033]</t>
    </r>
    <r>
      <rPr>
        <b/>
        <u val="single"/>
        <sz val="8"/>
        <rFont val="Arial"/>
        <family val="2"/>
      </rPr>
      <t>0.0033</t>
    </r>
  </si>
  <si>
    <r>
      <t>[0.000052]</t>
    </r>
    <r>
      <rPr>
        <b/>
        <u val="single"/>
        <sz val="8"/>
        <rFont val="Arial"/>
        <family val="2"/>
      </rPr>
      <t>0.000054</t>
    </r>
  </si>
  <si>
    <r>
      <t>[70]</t>
    </r>
    <r>
      <rPr>
        <b/>
        <u val="single"/>
        <sz val="8"/>
        <rFont val="Arial"/>
        <family val="2"/>
      </rPr>
      <t>72</t>
    </r>
  </si>
  <si>
    <r>
      <t>[0.62]</t>
    </r>
    <r>
      <rPr>
        <b/>
        <u val="single"/>
        <sz val="8"/>
        <rFont val="Arial"/>
        <family val="2"/>
      </rPr>
      <t>0.63</t>
    </r>
  </si>
  <si>
    <r>
      <t>[110]</t>
    </r>
    <r>
      <rPr>
        <b/>
        <u val="single"/>
        <sz val="8"/>
        <rFont val="Arial"/>
        <family val="2"/>
      </rPr>
      <t>500</t>
    </r>
  </si>
  <si>
    <r>
      <t>[20]</t>
    </r>
    <r>
      <rPr>
        <b/>
        <u val="single"/>
        <sz val="8"/>
        <rFont val="Arial"/>
        <family val="2"/>
      </rPr>
      <t>300</t>
    </r>
  </si>
  <si>
    <r>
      <t>[3.8]</t>
    </r>
    <r>
      <rPr>
        <b/>
        <u val="single"/>
        <sz val="8"/>
        <rFont val="Arial"/>
        <family val="2"/>
      </rPr>
      <t>490</t>
    </r>
  </si>
  <si>
    <r>
      <t>[5.6]</t>
    </r>
    <r>
      <rPr>
        <b/>
        <u val="single"/>
        <sz val="8"/>
        <rFont val="Arial"/>
        <family val="2"/>
      </rPr>
      <t>7.4</t>
    </r>
  </si>
  <si>
    <r>
      <t>[3]</t>
    </r>
    <r>
      <rPr>
        <b/>
        <u val="single"/>
        <sz val="8"/>
        <rFont val="Arial"/>
        <family val="2"/>
      </rPr>
      <t>3.1</t>
    </r>
  </si>
  <si>
    <r>
      <t>[2]</t>
    </r>
    <r>
      <rPr>
        <b/>
        <u val="single"/>
        <sz val="8"/>
        <rFont val="Arial"/>
        <family val="2"/>
      </rPr>
      <t>9.2</t>
    </r>
  </si>
  <si>
    <r>
      <t>[8.1]</t>
    </r>
    <r>
      <rPr>
        <b/>
        <u val="single"/>
        <sz val="8"/>
        <rFont val="Arial"/>
        <family val="2"/>
      </rPr>
      <t>17</t>
    </r>
  </si>
  <si>
    <r>
      <t>[4.1]</t>
    </r>
    <r>
      <rPr>
        <b/>
        <u val="single"/>
        <sz val="8"/>
        <rFont val="Arial"/>
        <family val="2"/>
      </rPr>
      <t>290</t>
    </r>
  </si>
  <si>
    <r>
      <t>[0.048]</t>
    </r>
    <r>
      <rPr>
        <b/>
        <u val="single"/>
        <sz val="8"/>
        <rFont val="Arial"/>
        <family val="2"/>
      </rPr>
      <t>0.049</t>
    </r>
  </si>
  <si>
    <r>
      <t>[0.00061]</t>
    </r>
    <r>
      <rPr>
        <b/>
        <u val="single"/>
        <sz val="8"/>
        <rFont val="Arial"/>
        <family val="2"/>
      </rPr>
      <t>0.018</t>
    </r>
  </si>
  <si>
    <r>
      <t>[3.3]</t>
    </r>
    <r>
      <rPr>
        <b/>
        <u val="single"/>
        <sz val="8"/>
        <rFont val="Arial"/>
        <family val="2"/>
      </rPr>
      <t>47</t>
    </r>
  </si>
  <si>
    <r>
      <t>[20]</t>
    </r>
    <r>
      <rPr>
        <b/>
        <u val="single"/>
        <sz val="8"/>
        <rFont val="Arial"/>
        <family val="2"/>
      </rPr>
      <t>280</t>
    </r>
  </si>
  <si>
    <r>
      <t>[0.016]</t>
    </r>
    <r>
      <rPr>
        <b/>
        <u val="single"/>
        <sz val="8"/>
        <rFont val="Arial"/>
        <family val="2"/>
      </rPr>
      <t>0.15</t>
    </r>
  </si>
  <si>
    <r>
      <t>[5.6]</t>
    </r>
    <r>
      <rPr>
        <b/>
        <u val="single"/>
        <sz val="8"/>
        <rFont val="Arial"/>
        <family val="2"/>
      </rPr>
      <t>83</t>
    </r>
  </si>
  <si>
    <r>
      <t>[1]</t>
    </r>
    <r>
      <rPr>
        <b/>
        <u val="single"/>
        <sz val="8"/>
        <rFont val="Arial"/>
        <family val="2"/>
      </rPr>
      <t>2.2</t>
    </r>
  </si>
  <si>
    <r>
      <t>[0.13]</t>
    </r>
    <r>
      <rPr>
        <b/>
        <u val="single"/>
        <sz val="8"/>
        <rFont val="Arial"/>
        <family val="2"/>
      </rPr>
      <t>0.12</t>
    </r>
  </si>
  <si>
    <r>
      <t>[0.12]</t>
    </r>
    <r>
      <rPr>
        <b/>
        <u val="single"/>
        <sz val="8"/>
        <rFont val="Arial"/>
        <family val="2"/>
      </rPr>
      <t>5.1</t>
    </r>
  </si>
  <si>
    <r>
      <t>[0.78]</t>
    </r>
    <r>
      <rPr>
        <b/>
        <u val="single"/>
        <sz val="8"/>
        <rFont val="Arial"/>
        <family val="2"/>
      </rPr>
      <t>18</t>
    </r>
  </si>
  <si>
    <r>
      <t>[0.023]</t>
    </r>
    <r>
      <rPr>
        <b/>
        <u val="single"/>
        <sz val="8"/>
        <rFont val="Arial"/>
        <family val="2"/>
      </rPr>
      <t>0.0093</t>
    </r>
  </si>
  <si>
    <r>
      <t>[0.054]</t>
    </r>
    <r>
      <rPr>
        <b/>
        <u val="single"/>
        <sz val="8"/>
        <rFont val="Arial"/>
        <family val="2"/>
      </rPr>
      <t>0.73</t>
    </r>
  </si>
  <si>
    <r>
      <t>[5.2]</t>
    </r>
    <r>
      <rPr>
        <b/>
        <u val="single"/>
        <sz val="8"/>
        <rFont val="Arial"/>
        <family val="2"/>
      </rPr>
      <t>240</t>
    </r>
  </si>
  <si>
    <r>
      <t>[4.3]</t>
    </r>
    <r>
      <rPr>
        <b/>
        <u val="single"/>
        <sz val="8"/>
        <rFont val="Arial"/>
        <family val="2"/>
      </rPr>
      <t>4.4</t>
    </r>
  </si>
  <si>
    <r>
      <t>[920]</t>
    </r>
    <r>
      <rPr>
        <b/>
        <u val="single"/>
        <sz val="8"/>
        <rFont val="Arial"/>
        <family val="2"/>
      </rPr>
      <t>26000</t>
    </r>
  </si>
  <si>
    <r>
      <t>[28]</t>
    </r>
    <r>
      <rPr>
        <b/>
        <u val="single"/>
        <sz val="8"/>
        <rFont val="Arial"/>
        <family val="2"/>
      </rPr>
      <t>27</t>
    </r>
  </si>
  <si>
    <r>
      <t>[4400]</t>
    </r>
    <r>
      <rPr>
        <b/>
        <u val="single"/>
        <sz val="8"/>
        <rFont val="Arial"/>
        <family val="2"/>
      </rPr>
      <t>10000</t>
    </r>
  </si>
  <si>
    <r>
      <t>[1600]</t>
    </r>
    <r>
      <rPr>
        <b/>
        <u val="single"/>
        <sz val="8"/>
        <rFont val="Arial"/>
        <family val="2"/>
      </rPr>
      <t>66</t>
    </r>
  </si>
  <si>
    <r>
      <t>[17]</t>
    </r>
    <r>
      <rPr>
        <b/>
        <u val="single"/>
        <sz val="8"/>
        <rFont val="Arial"/>
        <family val="2"/>
      </rPr>
      <t>3.1</t>
    </r>
  </si>
  <si>
    <r>
      <t>[2]</t>
    </r>
    <r>
      <rPr>
        <b/>
        <u val="single"/>
        <sz val="8"/>
        <rFont val="Arial"/>
        <family val="2"/>
      </rPr>
      <t>3.1</t>
    </r>
  </si>
  <si>
    <r>
      <t>[3.3]</t>
    </r>
    <r>
      <rPr>
        <b/>
        <u val="single"/>
        <sz val="8"/>
        <rFont val="Arial"/>
        <family val="2"/>
      </rPr>
      <t>3.2</t>
    </r>
  </si>
  <si>
    <r>
      <t>[2]</t>
    </r>
    <r>
      <rPr>
        <b/>
        <u val="single"/>
        <sz val="8"/>
        <rFont val="Arial"/>
        <family val="2"/>
      </rPr>
      <t>11</t>
    </r>
  </si>
  <si>
    <r>
      <t>[0.056]</t>
    </r>
    <r>
      <rPr>
        <b/>
        <u val="single"/>
        <sz val="8"/>
        <rFont val="Arial"/>
        <family val="2"/>
      </rPr>
      <t>0.96</t>
    </r>
  </si>
  <si>
    <r>
      <t>[0.18]</t>
    </r>
    <r>
      <rPr>
        <b/>
        <u val="single"/>
        <sz val="8"/>
        <rFont val="Arial"/>
        <family val="2"/>
      </rPr>
      <t>9</t>
    </r>
  </si>
  <si>
    <r>
      <t>[0.18]</t>
    </r>
    <r>
      <rPr>
        <b/>
        <u val="single"/>
        <sz val="8"/>
        <rFont val="Arial"/>
        <family val="2"/>
      </rPr>
      <t>2.8</t>
    </r>
  </si>
  <si>
    <r>
      <t>[0.022]</t>
    </r>
    <r>
      <rPr>
        <b/>
        <u val="single"/>
        <sz val="8"/>
        <rFont val="Arial"/>
        <family val="2"/>
      </rPr>
      <t>0.023</t>
    </r>
  </si>
  <si>
    <r>
      <t>[0.016]</t>
    </r>
    <r>
      <rPr>
        <b/>
        <u val="single"/>
        <sz val="8"/>
        <rFont val="Arial"/>
        <family val="2"/>
      </rPr>
      <t>0.068</t>
    </r>
  </si>
  <si>
    <r>
      <t>[1.3]</t>
    </r>
    <r>
      <rPr>
        <b/>
        <u val="single"/>
        <sz val="8"/>
        <rFont val="Arial"/>
        <family val="2"/>
      </rPr>
      <t>12</t>
    </r>
  </si>
  <si>
    <r>
      <t>[8300]</t>
    </r>
    <r>
      <rPr>
        <b/>
        <u val="single"/>
        <sz val="8"/>
        <rFont val="Arial"/>
        <family val="2"/>
      </rPr>
      <t>8000</t>
    </r>
  </si>
  <si>
    <r>
      <t>[850]</t>
    </r>
    <r>
      <rPr>
        <b/>
        <u val="single"/>
        <sz val="8"/>
        <rFont val="Arial"/>
        <family val="2"/>
      </rPr>
      <t>990</t>
    </r>
  </si>
  <si>
    <r>
      <t>[20]</t>
    </r>
    <r>
      <rPr>
        <b/>
        <u val="single"/>
        <sz val="8"/>
        <rFont val="Arial"/>
        <family val="2"/>
      </rPr>
      <t>29</t>
    </r>
  </si>
  <si>
    <r>
      <t>Safe Fill</t>
    </r>
    <r>
      <rPr>
        <b/>
        <vertAlign val="superscript"/>
        <sz val="11"/>
        <rFont val="Arial"/>
        <family val="2"/>
      </rPr>
      <t>3</t>
    </r>
  </si>
  <si>
    <r>
      <t>SHS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(residential, used aquifer, TDS &lt;2500mg/L)</t>
    </r>
  </si>
  <si>
    <t>Lower of NRDC/NRGV (CAP)</t>
  </si>
  <si>
    <r>
      <t>1</t>
    </r>
    <r>
      <rPr>
        <sz val="8"/>
        <rFont val="Arial"/>
        <family val="2"/>
      </rPr>
      <t xml:space="preserve">  Residential  SHS (used aquifer, TDS&lt; 2500 mg/L) developed under the land recycling program of Act 2.</t>
    </r>
  </si>
  <si>
    <r>
      <t>2</t>
    </r>
    <r>
      <rPr>
        <sz val="8"/>
        <rFont val="Arial"/>
        <family val="2"/>
      </rPr>
      <t xml:space="preserve"> MSC - medium specific concentration</t>
    </r>
  </si>
  <si>
    <r>
      <t xml:space="preserve">3 </t>
    </r>
    <r>
      <rPr>
        <sz val="8"/>
        <rFont val="Arial"/>
        <family val="2"/>
      </rPr>
      <t>Lower of the Residential Generic Value compared to Residential Direct Contact value of the applicable SHS</t>
    </r>
  </si>
  <si>
    <r>
      <t>by SPLP</t>
    </r>
    <r>
      <rPr>
        <i/>
        <vertAlign val="superscript"/>
        <sz val="7"/>
        <rFont val="Arial"/>
        <family val="2"/>
      </rPr>
      <t xml:space="preserve">4 </t>
    </r>
    <r>
      <rPr>
        <b/>
        <i/>
        <u val="single"/>
        <sz val="7"/>
        <rFont val="Arial"/>
        <family val="2"/>
      </rPr>
      <t xml:space="preserve">FOR </t>
    </r>
  </si>
  <si>
    <t>NA</t>
  </si>
  <si>
    <t xml:space="preserve">&gt;SAFE FILL BUT &lt; </t>
  </si>
  <si>
    <t>&gt;2700 - &lt;4700</t>
  </si>
  <si>
    <t>&gt;2500 - &lt;6900</t>
  </si>
  <si>
    <t>&gt;0.9 - &lt;3.6</t>
  </si>
  <si>
    <t>&gt;0.23 - &lt;0.63</t>
  </si>
  <si>
    <t>&gt;41 - &lt;110</t>
  </si>
  <si>
    <t>&gt;1.9 - &lt;3.9</t>
  </si>
  <si>
    <t>&gt;200 - &lt;540</t>
  </si>
  <si>
    <t>&gt;0.069 - &lt;0.28</t>
  </si>
  <si>
    <t>&gt;-.00062 - &lt;0.0014</t>
  </si>
  <si>
    <t>&gt;0.00057 - 0.0024</t>
  </si>
  <si>
    <t>&gt;0.051 - &lt;0.11</t>
  </si>
  <si>
    <t>&gt;0.0087 - &lt;0.037</t>
  </si>
  <si>
    <r>
      <t>0.008</t>
    </r>
    <r>
      <rPr>
        <b/>
        <u val="single"/>
        <strike/>
        <sz val="8"/>
        <rFont val="Arial"/>
        <family val="2"/>
      </rPr>
      <t>[8]</t>
    </r>
    <r>
      <rPr>
        <b/>
        <u val="single"/>
        <sz val="8"/>
        <rFont val="Arial"/>
        <family val="2"/>
      </rPr>
      <t>7</t>
    </r>
  </si>
  <si>
    <t>&gt;0.1 - &lt;0.44</t>
  </si>
  <si>
    <t>&gt;0.58 - &lt;1.2</t>
  </si>
  <si>
    <t>&gt;0.0012 - &lt;0.0046</t>
  </si>
  <si>
    <t>&gt;0.029 - &lt;0.12</t>
  </si>
  <si>
    <t>&gt;0.16 - &lt;0.34</t>
  </si>
  <si>
    <t>&gt;880 - &lt;970</t>
  </si>
  <si>
    <t>&gt;16 - &lt;45</t>
  </si>
  <si>
    <t>&gt;0.078 - &lt;0.34</t>
  </si>
  <si>
    <t>&gt;25 - &lt;110</t>
  </si>
  <si>
    <t>&gt;2.5 - &lt; 11</t>
  </si>
  <si>
    <t>&gt;250 - &lt;610</t>
  </si>
  <si>
    <t>&gt;2900 - &lt;7800</t>
  </si>
  <si>
    <t>&gt;0.012 - &lt;0.048</t>
  </si>
  <si>
    <t>&gt;400 - &lt;1100</t>
  </si>
  <si>
    <t>&gt;0.051 - &lt;0.22</t>
  </si>
  <si>
    <t>&gt;0.046 - &lt;0.19</t>
  </si>
  <si>
    <t>&gt;0.22 - &lt;0.82</t>
  </si>
  <si>
    <t>&gt;11 - &lt;30</t>
  </si>
  <si>
    <t>&gt;790 - &lt;2200</t>
  </si>
  <si>
    <t>&gt;0.0039 - &lt;0.017</t>
  </si>
  <si>
    <t>&gt;0.00001 - &lt;0.000044</t>
  </si>
  <si>
    <t>&gt;700 - &lt;2000</t>
  </si>
  <si>
    <t>&gt;63 - &lt;170</t>
  </si>
  <si>
    <t>&gt;0.0062 - &lt;0.027</t>
  </si>
  <si>
    <t>&gt;12 - &lt;24</t>
  </si>
  <si>
    <t>&gt;950 - &lt;2600</t>
  </si>
  <si>
    <t>&gt;350 &lt;960</t>
  </si>
  <si>
    <t>&gt;270 - &lt;740</t>
  </si>
  <si>
    <t>&gt;10000</t>
  </si>
  <si>
    <t>&gt;12 - &lt;31</t>
  </si>
  <si>
    <t>&gt;21 - &lt;83</t>
  </si>
  <si>
    <t>&gt;160 - &lt;350</t>
  </si>
  <si>
    <t>&gt;2300 - &lt;4800</t>
  </si>
  <si>
    <t>&gt;0.065 - &lt;0.13</t>
  </si>
  <si>
    <t>0.0093 - &lt;0.026</t>
  </si>
  <si>
    <t>&gt;19 - &lt;52</t>
  </si>
  <si>
    <t>&gt;1.6  - &lt;6.3</t>
  </si>
  <si>
    <t>&gt;2300 - &lt;6400</t>
  </si>
  <si>
    <t>&gt;5 _ &lt;19</t>
  </si>
  <si>
    <t>&gt;6200 - &lt;18000</t>
  </si>
  <si>
    <t>&gt;4.9 - &lt;18</t>
  </si>
  <si>
    <t>&gt;0.45 - &lt;0.97</t>
  </si>
  <si>
    <t>&gt;21 - &lt;44</t>
  </si>
  <si>
    <t>&gt;21 - &lt;61</t>
  </si>
  <si>
    <t>&gt;25 - &lt;71</t>
  </si>
  <si>
    <t>&gt;3.1 - &lt;8.9</t>
  </si>
  <si>
    <t>&gt;64 - &lt;180</t>
  </si>
  <si>
    <t>&gt;36 - &lt;100</t>
  </si>
  <si>
    <t>&gt;4.2 - &lt;12</t>
  </si>
  <si>
    <t>&gt;37 - &lt;110</t>
  </si>
  <si>
    <t>&gt;0.00099 - &lt;0.0043</t>
  </si>
  <si>
    <t>&gt;780 - &lt;1600</t>
  </si>
  <si>
    <t>&gt;1400 - &lt; 2800</t>
  </si>
  <si>
    <t>&gt;84 - &lt;240</t>
  </si>
  <si>
    <t>&gt;6.8 - &lt;30</t>
  </si>
  <si>
    <t>&gt;41 - &lt;170</t>
  </si>
  <si>
    <t>&gt;53 - &lt;230</t>
  </si>
  <si>
    <t>&gt;0.15 - &lt;0.59</t>
  </si>
  <si>
    <t>&gt;0.0042 - &lt;0.016</t>
  </si>
  <si>
    <t>&gt;2.5 - &lt;11</t>
  </si>
  <si>
    <t>&gt;150 - &lt;410</t>
  </si>
  <si>
    <t>&gt;3.7 - &lt;7.7</t>
  </si>
  <si>
    <t>&gt;1500 - &lt;4100</t>
  </si>
  <si>
    <r>
      <t>DICHOLOR-2-B</t>
    </r>
    <r>
      <rPr>
        <b/>
        <strike/>
        <sz val="8"/>
        <color indexed="63"/>
        <rFont val="Arial"/>
        <family val="2"/>
      </rPr>
      <t>[Y]</t>
    </r>
    <r>
      <rPr>
        <sz val="8"/>
        <color indexed="63"/>
        <rFont val="Arial"/>
        <family val="2"/>
      </rPr>
      <t>UTENE, 1,4-</t>
    </r>
  </si>
  <si>
    <t>&gt;0.0009 - &lt;0.0039</t>
  </si>
  <si>
    <t>&gt;8.3 - &lt;32</t>
  </si>
  <si>
    <t>&gt;0.65 - &lt;2.7</t>
  </si>
  <si>
    <t>&gt;0.12 - &lt;0.46</t>
  </si>
  <si>
    <t>&gt;0.12 - &lt;0.26</t>
  </si>
  <si>
    <t>&gt;0.11 - &lt;0.44</t>
  </si>
  <si>
    <t>&gt;0.28 - &lt;0.77</t>
  </si>
  <si>
    <t>&gt;16 - &lt;64</t>
  </si>
  <si>
    <t>&gt;0.037 - &lt;0.15</t>
  </si>
  <si>
    <t>&gt;4.1 - &lt;11</t>
  </si>
  <si>
    <t>&gt;0.4 - &lt;1.5</t>
  </si>
  <si>
    <t>&gt;32 - &lt;87</t>
  </si>
  <si>
    <t>&gt;0.21 - &lt;0.46</t>
  </si>
  <si>
    <t>&gt;0.05 - &lt;0.2</t>
  </si>
  <si>
    <t>&gt;1.1 - &lt;3</t>
  </si>
  <si>
    <t>&gt; 0.073 - &lt;0.31</t>
  </si>
  <si>
    <t>&gt;0.15 - &lt;0.58</t>
  </si>
  <si>
    <t>&gt;30 - &lt;61</t>
  </si>
  <si>
    <t>&gt;130 - &lt;260</t>
  </si>
  <si>
    <t>&gt;110 - &lt;260</t>
  </si>
  <si>
    <t>&gt;0.056 - &lt;0.12</t>
  </si>
  <si>
    <t>&gt;2.1 - &lt;5.9</t>
  </si>
  <si>
    <t>&gt;39 - &lt;110</t>
  </si>
  <si>
    <t>&gt;7.8 - &lt;17</t>
  </si>
  <si>
    <t>&gt;220 - 470</t>
  </si>
  <si>
    <t>&gt;0.12 - &lt;0.5</t>
  </si>
  <si>
    <t>&gt;65 - &lt;180</t>
  </si>
  <si>
    <t>&gt;53 - &lt;120</t>
  </si>
  <si>
    <t>&gt;14 - &lt;30</t>
  </si>
  <si>
    <t>&gt;0.12 - &lt;0.31</t>
  </si>
  <si>
    <t>&gt;3000 - &lt;3800</t>
  </si>
  <si>
    <t>&gt;210 - &lt;460</t>
  </si>
  <si>
    <t>&gt;9700 - &lt;27000</t>
  </si>
  <si>
    <t>&gt;0.42 - &lt;0.87</t>
  </si>
  <si>
    <t>&gt;1.4 - &lt;3.7</t>
  </si>
  <si>
    <t>&gt;500 - &lt;1100</t>
  </si>
  <si>
    <t>&gt;0.000098 - &lt;0.00042</t>
  </si>
  <si>
    <t>&gt;20 - &lt;55</t>
  </si>
  <si>
    <t>&gt;430 - &lt;1200</t>
  </si>
  <si>
    <t>&gt;76 - &lt;160</t>
  </si>
  <si>
    <t>&gt;0.56 - &lt;2.2</t>
  </si>
  <si>
    <t>&gt;2 - &lt;5.8</t>
  </si>
  <si>
    <t>&gt;6.6 - &lt;41</t>
  </si>
  <si>
    <t>&gt;0.031 - &lt;0.067</t>
  </si>
  <si>
    <t>&gt;0.022 - &lt;0.063</t>
  </si>
  <si>
    <t>&gt;58 - &lt;120</t>
  </si>
  <si>
    <t>&gt;0.41 - &lt;1.1</t>
  </si>
  <si>
    <t>&gt;690 - &lt;1900</t>
  </si>
  <si>
    <t>&gt;27 - &lt;77</t>
  </si>
  <si>
    <t>&gt;54 - &lt;110</t>
  </si>
  <si>
    <t>&gt;2.9 - &lt;6.3</t>
  </si>
  <si>
    <t>&gt;26 - &lt;56</t>
  </si>
  <si>
    <t>&gt;0.083 - &lt;0.32</t>
  </si>
  <si>
    <t>&gt;120 &lt;340</t>
  </si>
  <si>
    <t>&gt;3.9 - &lt;15</t>
  </si>
  <si>
    <t>&gt;2900 - &lt;8000</t>
  </si>
  <si>
    <t>&gt;120 - &lt;250</t>
  </si>
  <si>
    <t>&gt;0.3 - &lt;1.1</t>
  </si>
  <si>
    <t>&gt;0.01 - &lt;0.046</t>
  </si>
  <si>
    <t>&gt;860 - &lt;2300</t>
  </si>
  <si>
    <t>&gt;0.033 - &lt;0.091</t>
  </si>
  <si>
    <t>&gt;0.038 - &lt;0.1</t>
  </si>
  <si>
    <t>&gt;0.031 - &lt;0.086</t>
  </si>
  <si>
    <t>&gt;0.79 - &lt;2.2</t>
  </si>
  <si>
    <t>&gt;5.9 - &lt;17</t>
  </si>
  <si>
    <t>&gt;0.00026 - &lt;0.0011</t>
  </si>
  <si>
    <t>&gt;0.000018 - &lt;0.000076</t>
  </si>
  <si>
    <t>&gt;0.000041 - &lt;0.00017</t>
  </si>
  <si>
    <t>&gt;0.0033 - &lt;0.014</t>
  </si>
  <si>
    <t>&gt;0.0013 - &lt;0.0051</t>
  </si>
  <si>
    <t>&gt;20 - &lt;83</t>
  </si>
  <si>
    <t>&gt;0.000054 - &lt;0.00022</t>
  </si>
  <si>
    <t>&gt;4400 - &lt;10000</t>
  </si>
  <si>
    <t>&gt;130 - &lt;360</t>
  </si>
  <si>
    <t>&gt;15 - &lt;200</t>
  </si>
  <si>
    <t>&gt;0.63 - &lt;2.5</t>
  </si>
  <si>
    <t>&gt;0.5 - &lt;2</t>
  </si>
  <si>
    <t>&gt;16 - &lt;62</t>
  </si>
  <si>
    <t>&gt;9.9 - &lt;44</t>
  </si>
  <si>
    <t>&gt;4.4 - &lt;44</t>
  </si>
  <si>
    <t>&gt;30 - &lt;130</t>
  </si>
  <si>
    <t>&gt;300  - &lt;860</t>
  </si>
  <si>
    <t>&gt;180 - &lt;660</t>
  </si>
  <si>
    <t>&gt;5 - &lt;20</t>
  </si>
  <si>
    <t>&gt;12 - &lt;46</t>
  </si>
  <si>
    <t>&gt;3.1 - &lt;8.6</t>
  </si>
  <si>
    <t>&gt;490 - &lt;1900</t>
  </si>
  <si>
    <t>&gt;0.41 - &lt;0.88</t>
  </si>
  <si>
    <t>&gt;2300 - &lt;6200</t>
  </si>
  <si>
    <t>&gt;9.2 - &lt;26</t>
  </si>
  <si>
    <t>&gt;17 - &lt;48</t>
  </si>
  <si>
    <t>&gt;290 - &lt;780</t>
  </si>
  <si>
    <t>&gt;0.049 - &lt;0.19</t>
  </si>
  <si>
    <t>&gt;0.11 - &lt;0.22</t>
  </si>
  <si>
    <t>&gt;0.018 - &lt;0.074</t>
  </si>
  <si>
    <t>&gt;280 - &lt;800</t>
  </si>
  <si>
    <t>&gt;0.89 - &lt;2.5</t>
  </si>
  <si>
    <t>&gt;5.1 - &lt;14</t>
  </si>
  <si>
    <t>&gt;0.00012 - &lt;0.00053</t>
  </si>
  <si>
    <t>&gt;450 - &lt;950</t>
  </si>
  <si>
    <t>&gt;0.0046 - &lt;0.012</t>
  </si>
  <si>
    <t>&gt;0.73 - &lt;1.5</t>
  </si>
  <si>
    <t>&gt;0.12 - &lt;0.34</t>
  </si>
  <si>
    <t>&gt;43 - &lt;130</t>
  </si>
  <si>
    <t>&gt;0.13 - &lt; 0.51</t>
  </si>
  <si>
    <t>&gt;0.32 - &lt;1.2</t>
  </si>
  <si>
    <t>&gt;0.32 - &lt;1.3</t>
  </si>
  <si>
    <t>&gt;240 - &lt;660</t>
  </si>
  <si>
    <t>&gt;26000 - &lt;53000</t>
  </si>
  <si>
    <t>&gt;2300 - &lt;6100</t>
  </si>
  <si>
    <t>&gt;.1 - &lt;8.7</t>
  </si>
  <si>
    <t>&gt;1.6 - &lt;0.82</t>
  </si>
  <si>
    <t>&gt;9 _ &lt;20</t>
  </si>
  <si>
    <t>&gt;2.8 - &lt;6.2</t>
  </si>
  <si>
    <t>&gt;6.5 - &lt;14</t>
  </si>
  <si>
    <t>&gt;0.068 - &lt;0.28</t>
  </si>
  <si>
    <t>&gt;2.6 - &lt;7.4</t>
  </si>
  <si>
    <t>&gt;29 - &lt;81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</si>
</sst>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#,##0.0"/>
    <numFmt numFmtId="167" formatCode="0.00000"/>
    <numFmt numFmtId="168" formatCode="#,##0.0000"/>
    <numFmt numFmtId="169" formatCode="0.0000"/>
    <numFmt numFmtId="170" formatCode="0.000"/>
    <numFmt numFmtId="171" formatCode="0.00000;[Red]0.00000"/>
    <numFmt numFmtId="172" formatCode="#,##0.000"/>
    <numFmt numFmtId="173" formatCode="0.0000;[Red]0.0000"/>
    <numFmt numFmtId="174" formatCode="0.000;[Red]0.000"/>
    <numFmt numFmtId="175" formatCode="#,##0.00000"/>
    <numFmt numFmtId="176" formatCode="0.000000"/>
    <numFmt numFmtId="177" formatCode="#,##0.000000"/>
    <numFmt numFmtId="178" formatCode="0.0000000"/>
    <numFmt numFmtId="179" formatCode="0.000000;[Red]0.000000"/>
    <numFmt numFmtId="180" formatCode="0.00000000"/>
    <numFmt numFmtId="181" formatCode="#,##0.0000000"/>
    <numFmt numFmtId="182" formatCode="0.00000000000"/>
    <numFmt numFmtId="183" formatCode="0.0000000000"/>
    <numFmt numFmtId="184" formatCode="0.0;[Red]0.0"/>
    <numFmt numFmtId="185" formatCode="0;[Red]0"/>
    <numFmt numFmtId="186" formatCode="0.0000000;[Red]0.0000000"/>
    <numFmt numFmtId="187" formatCode="0.0E+00"/>
    <numFmt numFmtId="188" formatCode="0.000E+00"/>
  </numFmts>
  <fonts count="73">
    <font>
      <sz val="10"/>
      <name val="Arial"/>
      <family val="0"/>
    </font>
    <font>
      <sz val="10"/>
      <color indexed="63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14"/>
      <name val="Arial"/>
      <family val="2"/>
    </font>
    <font>
      <sz val="10"/>
      <color indexed="57"/>
      <name val="Arial"/>
      <family val="2"/>
    </font>
    <font>
      <sz val="10"/>
      <color indexed="16"/>
      <name val="Arial"/>
      <family val="2"/>
    </font>
    <font>
      <sz val="10"/>
      <color indexed="60"/>
      <name val="Times New Roman"/>
      <family val="1"/>
    </font>
    <font>
      <sz val="10"/>
      <color indexed="61"/>
      <name val="Times New Roman"/>
      <family val="1"/>
    </font>
    <font>
      <b/>
      <sz val="10"/>
      <name val="Arial"/>
      <family val="2"/>
    </font>
    <font>
      <sz val="10"/>
      <color indexed="1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57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sz val="8"/>
      <color indexed="21"/>
      <name val="Arial"/>
      <family val="2"/>
    </font>
    <font>
      <sz val="8"/>
      <color indexed="19"/>
      <name val="Arial"/>
      <family val="2"/>
    </font>
    <font>
      <sz val="8"/>
      <color indexed="63"/>
      <name val="Arial"/>
      <family val="2"/>
    </font>
    <font>
      <sz val="8"/>
      <color indexed="58"/>
      <name val="Arial"/>
      <family val="2"/>
    </font>
    <font>
      <vertAlign val="superscript"/>
      <sz val="8"/>
      <color indexed="1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57"/>
      <name val="Arial"/>
      <family val="2"/>
    </font>
    <font>
      <vertAlign val="superscript"/>
      <sz val="8"/>
      <color indexed="16"/>
      <name val="Arial"/>
      <family val="2"/>
    </font>
    <font>
      <u val="single"/>
      <sz val="8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7"/>
      <name val="Arial"/>
      <family val="2"/>
    </font>
    <font>
      <b/>
      <strike/>
      <sz val="9"/>
      <name val="Arial"/>
      <family val="2"/>
    </font>
    <font>
      <sz val="9"/>
      <color indexed="19"/>
      <name val="Arial"/>
      <family val="2"/>
    </font>
    <font>
      <b/>
      <u val="single"/>
      <sz val="8"/>
      <color indexed="19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b/>
      <strike/>
      <sz val="8"/>
      <name val="Arial"/>
      <family val="2"/>
    </font>
    <font>
      <b/>
      <u val="single"/>
      <sz val="8"/>
      <color indexed="63"/>
      <name val="Arial"/>
      <family val="2"/>
    </font>
    <font>
      <b/>
      <u val="single"/>
      <strike/>
      <sz val="8"/>
      <color indexed="63"/>
      <name val="Arial"/>
      <family val="2"/>
    </font>
    <font>
      <b/>
      <strike/>
      <sz val="8"/>
      <color indexed="63"/>
      <name val="Arial"/>
      <family val="2"/>
    </font>
    <font>
      <b/>
      <strike/>
      <vertAlign val="superscript"/>
      <sz val="8"/>
      <color indexed="63"/>
      <name val="Arial"/>
      <family val="2"/>
    </font>
    <font>
      <b/>
      <u val="single"/>
      <sz val="8"/>
      <color indexed="58"/>
      <name val="Arial"/>
      <family val="2"/>
    </font>
    <font>
      <b/>
      <u val="single"/>
      <vertAlign val="superscript"/>
      <sz val="8"/>
      <name val="Arial"/>
      <family val="2"/>
    </font>
    <font>
      <b/>
      <u val="single"/>
      <strike/>
      <sz val="8"/>
      <name val="Arial"/>
      <family val="2"/>
    </font>
    <font>
      <vertAlign val="superscript"/>
      <sz val="8"/>
      <color indexed="20"/>
      <name val="Arial"/>
      <family val="2"/>
    </font>
    <font>
      <sz val="8"/>
      <color indexed="20"/>
      <name val="Arial"/>
      <family val="2"/>
    </font>
    <font>
      <b/>
      <u val="single"/>
      <sz val="8"/>
      <color indexed="16"/>
      <name val="Arial"/>
      <family val="2"/>
    </font>
    <font>
      <sz val="8"/>
      <color indexed="59"/>
      <name val="Arial"/>
      <family val="2"/>
    </font>
    <font>
      <vertAlign val="superscript"/>
      <sz val="8"/>
      <color indexed="59"/>
      <name val="Arial"/>
      <family val="2"/>
    </font>
    <font>
      <b/>
      <u val="single"/>
      <sz val="8"/>
      <color indexed="21"/>
      <name val="Arial"/>
      <family val="2"/>
    </font>
    <font>
      <strike/>
      <sz val="10"/>
      <name val="Arial"/>
      <family val="2"/>
    </font>
    <font>
      <b/>
      <u val="single"/>
      <sz val="9"/>
      <color indexed="63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trike/>
      <sz val="8"/>
      <color indexed="63"/>
      <name val="Arial"/>
      <family val="2"/>
    </font>
    <font>
      <i/>
      <sz val="8"/>
      <name val="Arial"/>
      <family val="2"/>
    </font>
    <font>
      <i/>
      <vertAlign val="superscript"/>
      <sz val="7"/>
      <name val="Arial"/>
      <family val="2"/>
    </font>
    <font>
      <strike/>
      <sz val="8"/>
      <name val="Arial"/>
      <family val="2"/>
    </font>
    <font>
      <b/>
      <vertAlign val="superscript"/>
      <sz val="8"/>
      <name val="Arial"/>
      <family val="2"/>
    </font>
    <font>
      <b/>
      <i/>
      <u val="single"/>
      <vertAlign val="superscript"/>
      <sz val="8"/>
      <name val="Arial"/>
      <family val="2"/>
    </font>
    <font>
      <b/>
      <strike/>
      <vertAlign val="superscript"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trike/>
      <sz val="10"/>
      <name val="Arial"/>
      <family val="2"/>
    </font>
    <font>
      <b/>
      <strike/>
      <sz val="10"/>
      <name val="Times New Roman"/>
      <family val="1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u val="single"/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169" fontId="16" fillId="0" borderId="3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1" fontId="18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2" fontId="20" fillId="0" borderId="0" xfId="2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2" fontId="15" fillId="0" borderId="0" xfId="21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7" fontId="24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2" fontId="24" fillId="0" borderId="0" xfId="2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15" fillId="0" borderId="0" xfId="21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85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" fontId="31" fillId="0" borderId="1" xfId="0" applyNumberFormat="1" applyFont="1" applyFill="1" applyBorder="1" applyAlignment="1">
      <alignment horizontal="center"/>
    </xf>
    <xf numFmtId="0" fontId="1" fillId="0" borderId="0" xfId="21" applyFont="1" applyBorder="1" applyAlignment="1">
      <alignment/>
    </xf>
    <xf numFmtId="0" fontId="2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85" fontId="4" fillId="0" borderId="0" xfId="0" applyNumberFormat="1" applyFont="1" applyBorder="1" applyAlignment="1">
      <alignment horizontal="center"/>
    </xf>
    <xf numFmtId="172" fontId="5" fillId="0" borderId="0" xfId="2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2" fontId="7" fillId="0" borderId="0" xfId="21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" xfId="21" applyFont="1" applyBorder="1" applyAlignment="1">
      <alignment horizontal="center"/>
    </xf>
    <xf numFmtId="0" fontId="35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164" fontId="14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44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/>
    </xf>
    <xf numFmtId="164" fontId="4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0" fillId="0" borderId="1" xfId="0" applyFont="1" applyBorder="1" applyAlignment="1">
      <alignment/>
    </xf>
    <xf numFmtId="0" fontId="50" fillId="0" borderId="1" xfId="0" applyFont="1" applyBorder="1" applyAlignment="1">
      <alignment horizontal="center"/>
    </xf>
    <xf numFmtId="0" fontId="43" fillId="0" borderId="1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39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36" fillId="0" borderId="1" xfId="0" applyFont="1" applyFill="1" applyBorder="1" applyAlignment="1">
      <alignment horizontal="center" vertical="top" wrapText="1"/>
    </xf>
    <xf numFmtId="0" fontId="54" fillId="0" borderId="1" xfId="21" applyFont="1" applyBorder="1" applyAlignment="1">
      <alignment/>
    </xf>
    <xf numFmtId="0" fontId="55" fillId="0" borderId="1" xfId="0" applyNumberFormat="1" applyFont="1" applyBorder="1" applyAlignment="1">
      <alignment horizontal="center"/>
    </xf>
    <xf numFmtId="0" fontId="34" fillId="0" borderId="1" xfId="21" applyNumberFormat="1" applyFont="1" applyBorder="1" applyAlignment="1">
      <alignment horizontal="center"/>
    </xf>
    <xf numFmtId="0" fontId="20" fillId="0" borderId="1" xfId="21" applyFont="1" applyBorder="1" applyAlignment="1">
      <alignment/>
    </xf>
    <xf numFmtId="0" fontId="20" fillId="0" borderId="1" xfId="21" applyFont="1" applyBorder="1" applyAlignment="1">
      <alignment/>
    </xf>
    <xf numFmtId="0" fontId="20" fillId="0" borderId="1" xfId="21" applyFont="1" applyBorder="1" applyAlignment="1" quotePrefix="1">
      <alignment horizontal="left"/>
    </xf>
    <xf numFmtId="0" fontId="20" fillId="0" borderId="1" xfId="0" applyFont="1" applyBorder="1" applyAlignment="1">
      <alignment/>
    </xf>
    <xf numFmtId="0" fontId="20" fillId="0" borderId="1" xfId="21" applyFont="1" applyBorder="1" applyAlignment="1">
      <alignment horizontal="left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167" fontId="13" fillId="0" borderId="1" xfId="0" applyNumberFormat="1" applyFont="1" applyFill="1" applyBorder="1" applyAlignment="1">
      <alignment horizontal="center"/>
    </xf>
    <xf numFmtId="169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70" fontId="13" fillId="0" borderId="1" xfId="0" applyNumberFormat="1" applyFont="1" applyBorder="1" applyAlignment="1">
      <alignment horizontal="center"/>
    </xf>
    <xf numFmtId="188" fontId="13" fillId="0" borderId="1" xfId="0" applyNumberFormat="1" applyFont="1" applyBorder="1" applyAlignment="1">
      <alignment horizontal="center"/>
    </xf>
    <xf numFmtId="0" fontId="57" fillId="0" borderId="1" xfId="0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0" fontId="57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/>
    </xf>
    <xf numFmtId="0" fontId="58" fillId="0" borderId="0" xfId="0" applyFont="1" applyAlignment="1">
      <alignment/>
    </xf>
    <xf numFmtId="0" fontId="53" fillId="0" borderId="1" xfId="0" applyFont="1" applyBorder="1" applyAlignment="1">
      <alignment horizontal="center"/>
    </xf>
    <xf numFmtId="0" fontId="53" fillId="0" borderId="1" xfId="21" applyFont="1" applyBorder="1" applyAlignment="1">
      <alignment horizontal="center"/>
    </xf>
    <xf numFmtId="0" fontId="13" fillId="0" borderId="1" xfId="21" applyFont="1" applyBorder="1" applyAlignment="1">
      <alignment horizontal="center"/>
    </xf>
    <xf numFmtId="0" fontId="13" fillId="0" borderId="1" xfId="21" applyFont="1" applyFill="1" applyBorder="1" applyAlignment="1">
      <alignment horizontal="center" vertical="top" wrapText="1"/>
    </xf>
    <xf numFmtId="14" fontId="13" fillId="0" borderId="1" xfId="21" applyNumberFormat="1" applyFont="1" applyFill="1" applyBorder="1" applyAlignment="1" quotePrefix="1">
      <alignment horizontal="center" vertical="top" wrapText="1"/>
    </xf>
    <xf numFmtId="0" fontId="53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13" fillId="0" borderId="1" xfId="0" applyNumberFormat="1" applyFont="1" applyBorder="1" applyAlignment="1">
      <alignment horizontal="center"/>
    </xf>
    <xf numFmtId="164" fontId="36" fillId="0" borderId="1" xfId="0" applyNumberFormat="1" applyFont="1" applyBorder="1" applyAlignment="1">
      <alignment horizontal="center"/>
    </xf>
    <xf numFmtId="164" fontId="53" fillId="0" borderId="1" xfId="0" applyNumberFormat="1" applyFont="1" applyBorder="1" applyAlignment="1">
      <alignment horizontal="center"/>
    </xf>
    <xf numFmtId="0" fontId="13" fillId="0" borderId="1" xfId="21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35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61" fillId="0" borderId="1" xfId="21" applyNumberFormat="1" applyFont="1" applyBorder="1" applyAlignment="1">
      <alignment horizontal="center"/>
    </xf>
    <xf numFmtId="0" fontId="62" fillId="0" borderId="1" xfId="21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3" fontId="0" fillId="0" borderId="1" xfId="21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21" applyNumberFormat="1" applyFont="1" applyBorder="1" applyAlignment="1">
      <alignment horizontal="center"/>
    </xf>
    <xf numFmtId="1" fontId="63" fillId="0" borderId="1" xfId="0" applyNumberFormat="1" applyFont="1" applyBorder="1" applyAlignment="1">
      <alignment horizontal="center"/>
    </xf>
    <xf numFmtId="185" fontId="13" fillId="0" borderId="1" xfId="0" applyNumberFormat="1" applyFont="1" applyBorder="1" applyAlignment="1">
      <alignment horizontal="center"/>
    </xf>
    <xf numFmtId="185" fontId="35" fillId="0" borderId="1" xfId="0" applyNumberFormat="1" applyFont="1" applyBorder="1" applyAlignment="1">
      <alignment horizontal="center"/>
    </xf>
    <xf numFmtId="166" fontId="0" fillId="0" borderId="1" xfId="21" applyNumberFormat="1" applyFont="1" applyBorder="1" applyAlignment="1">
      <alignment horizontal="center"/>
    </xf>
    <xf numFmtId="4" fontId="0" fillId="0" borderId="1" xfId="21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2" fontId="63" fillId="0" borderId="1" xfId="0" applyNumberFormat="1" applyFont="1" applyBorder="1" applyAlignment="1">
      <alignment horizontal="center"/>
    </xf>
    <xf numFmtId="165" fontId="63" fillId="0" borderId="1" xfId="0" applyNumberFormat="1" applyFont="1" applyBorder="1" applyAlignment="1">
      <alignment horizontal="center"/>
    </xf>
    <xf numFmtId="184" fontId="36" fillId="0" borderId="1" xfId="0" applyNumberFormat="1" applyFont="1" applyBorder="1" applyAlignment="1">
      <alignment horizontal="center"/>
    </xf>
    <xf numFmtId="168" fontId="0" fillId="0" borderId="1" xfId="21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70" fontId="63" fillId="0" borderId="1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center"/>
    </xf>
    <xf numFmtId="169" fontId="63" fillId="0" borderId="1" xfId="0" applyNumberFormat="1" applyFont="1" applyBorder="1" applyAlignment="1">
      <alignment horizontal="center"/>
    </xf>
    <xf numFmtId="171" fontId="13" fillId="0" borderId="1" xfId="0" applyNumberFormat="1" applyFont="1" applyBorder="1" applyAlignment="1">
      <alignment horizontal="center"/>
    </xf>
    <xf numFmtId="173" fontId="35" fillId="0" borderId="1" xfId="0" applyNumberFormat="1" applyFont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171" fontId="35" fillId="0" borderId="1" xfId="0" applyNumberFormat="1" applyFont="1" applyBorder="1" applyAlignment="1">
      <alignment horizontal="center"/>
    </xf>
    <xf numFmtId="172" fontId="0" fillId="0" borderId="1" xfId="21" applyNumberFormat="1" applyFont="1" applyBorder="1" applyAlignment="1">
      <alignment horizontal="center"/>
    </xf>
    <xf numFmtId="174" fontId="35" fillId="0" borderId="1" xfId="0" applyNumberFormat="1" applyFont="1" applyBorder="1" applyAlignment="1">
      <alignment horizontal="center"/>
    </xf>
    <xf numFmtId="175" fontId="0" fillId="0" borderId="1" xfId="21" applyNumberFormat="1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173" fontId="13" fillId="0" borderId="1" xfId="0" applyNumberFormat="1" applyFont="1" applyBorder="1" applyAlignment="1">
      <alignment horizontal="center"/>
    </xf>
    <xf numFmtId="170" fontId="35" fillId="0" borderId="1" xfId="0" applyNumberFormat="1" applyFont="1" applyBorder="1" applyAlignment="1">
      <alignment horizontal="center"/>
    </xf>
    <xf numFmtId="185" fontId="36" fillId="0" borderId="1" xfId="0" applyNumberFormat="1" applyFont="1" applyBorder="1" applyAlignment="1">
      <alignment horizontal="center"/>
    </xf>
    <xf numFmtId="170" fontId="36" fillId="0" borderId="1" xfId="0" applyNumberFormat="1" applyFont="1" applyBorder="1" applyAlignment="1">
      <alignment horizontal="center"/>
    </xf>
    <xf numFmtId="1" fontId="36" fillId="0" borderId="1" xfId="0" applyNumberFormat="1" applyFont="1" applyBorder="1" applyAlignment="1">
      <alignment horizontal="center"/>
    </xf>
    <xf numFmtId="164" fontId="43" fillId="0" borderId="1" xfId="0" applyNumberFormat="1" applyFont="1" applyBorder="1" applyAlignment="1">
      <alignment horizontal="center"/>
    </xf>
    <xf numFmtId="174" fontId="43" fillId="0" borderId="1" xfId="0" applyNumberFormat="1" applyFont="1" applyBorder="1" applyAlignment="1">
      <alignment horizontal="center"/>
    </xf>
    <xf numFmtId="184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70" fontId="53" fillId="0" borderId="1" xfId="0" applyNumberFormat="1" applyFont="1" applyBorder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167" fontId="63" fillId="0" borderId="1" xfId="0" applyNumberFormat="1" applyFont="1" applyBorder="1" applyAlignment="1">
      <alignment horizontal="center"/>
    </xf>
    <xf numFmtId="177" fontId="0" fillId="0" borderId="1" xfId="21" applyNumberFormat="1" applyFont="1" applyBorder="1" applyAlignment="1">
      <alignment horizontal="center"/>
    </xf>
    <xf numFmtId="178" fontId="0" fillId="0" borderId="1" xfId="0" applyNumberFormat="1" applyFont="1" applyBorder="1" applyAlignment="1">
      <alignment horizontal="center"/>
    </xf>
    <xf numFmtId="176" fontId="63" fillId="0" borderId="1" xfId="0" applyNumberFormat="1" applyFont="1" applyBorder="1" applyAlignment="1">
      <alignment horizontal="center"/>
    </xf>
    <xf numFmtId="179" fontId="35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9" fontId="36" fillId="0" borderId="1" xfId="0" applyNumberFormat="1" applyFont="1" applyBorder="1" applyAlignment="1">
      <alignment horizontal="center"/>
    </xf>
    <xf numFmtId="165" fontId="36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5" fontId="36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64" fillId="0" borderId="1" xfId="0" applyNumberFormat="1" applyFont="1" applyBorder="1" applyAlignment="1">
      <alignment horizontal="center"/>
    </xf>
    <xf numFmtId="165" fontId="64" fillId="0" borderId="1" xfId="0" applyNumberFormat="1" applyFont="1" applyBorder="1" applyAlignment="1">
      <alignment horizontal="center"/>
    </xf>
    <xf numFmtId="2" fontId="64" fillId="0" borderId="1" xfId="21" applyNumberFormat="1" applyFont="1" applyBorder="1" applyAlignment="1">
      <alignment horizontal="center"/>
    </xf>
    <xf numFmtId="165" fontId="62" fillId="0" borderId="1" xfId="0" applyNumberFormat="1" applyFont="1" applyBorder="1" applyAlignment="1">
      <alignment horizontal="center"/>
    </xf>
    <xf numFmtId="1" fontId="62" fillId="0" borderId="1" xfId="0" applyNumberFormat="1" applyFont="1" applyBorder="1" applyAlignment="1">
      <alignment horizontal="center"/>
    </xf>
    <xf numFmtId="169" fontId="64" fillId="0" borderId="1" xfId="0" applyNumberFormat="1" applyFont="1" applyBorder="1" applyAlignment="1">
      <alignment horizontal="center"/>
    </xf>
    <xf numFmtId="170" fontId="62" fillId="0" borderId="1" xfId="0" applyNumberFormat="1" applyFont="1" applyBorder="1" applyAlignment="1">
      <alignment horizontal="center"/>
    </xf>
    <xf numFmtId="170" fontId="64" fillId="0" borderId="1" xfId="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2" fontId="11" fillId="0" borderId="1" xfId="21" applyNumberFormat="1" applyFont="1" applyBorder="1" applyAlignment="1">
      <alignment horizontal="center"/>
    </xf>
    <xf numFmtId="165" fontId="65" fillId="0" borderId="1" xfId="0" applyNumberFormat="1" applyFont="1" applyBorder="1" applyAlignment="1">
      <alignment horizontal="center"/>
    </xf>
    <xf numFmtId="1" fontId="65" fillId="0" borderId="1" xfId="0" applyNumberFormat="1" applyFont="1" applyBorder="1" applyAlignment="1">
      <alignment horizontal="center"/>
    </xf>
    <xf numFmtId="166" fontId="50" fillId="0" borderId="1" xfId="21" applyNumberFormat="1" applyFont="1" applyBorder="1" applyAlignment="1">
      <alignment horizontal="center"/>
    </xf>
    <xf numFmtId="167" fontId="66" fillId="0" borderId="1" xfId="0" applyNumberFormat="1" applyFont="1" applyBorder="1" applyAlignment="1">
      <alignment horizontal="center"/>
    </xf>
    <xf numFmtId="165" fontId="66" fillId="0" borderId="1" xfId="0" applyNumberFormat="1" applyFont="1" applyBorder="1" applyAlignment="1">
      <alignment horizontal="center"/>
    </xf>
    <xf numFmtId="2" fontId="66" fillId="0" borderId="1" xfId="21" applyNumberFormat="1" applyFont="1" applyBorder="1" applyAlignment="1">
      <alignment horizontal="center"/>
    </xf>
    <xf numFmtId="165" fontId="67" fillId="0" borderId="1" xfId="0" applyNumberFormat="1" applyFont="1" applyBorder="1" applyAlignment="1">
      <alignment horizontal="center"/>
    </xf>
    <xf numFmtId="1" fontId="67" fillId="0" borderId="1" xfId="0" applyNumberFormat="1" applyFont="1" applyBorder="1" applyAlignment="1">
      <alignment horizontal="center"/>
    </xf>
    <xf numFmtId="2" fontId="62" fillId="0" borderId="1" xfId="0" applyNumberFormat="1" applyFont="1" applyBorder="1" applyAlignment="1">
      <alignment horizontal="center"/>
    </xf>
    <xf numFmtId="184" fontId="35" fillId="0" borderId="1" xfId="0" applyNumberFormat="1" applyFont="1" applyBorder="1" applyAlignment="1">
      <alignment horizontal="center"/>
    </xf>
    <xf numFmtId="167" fontId="36" fillId="0" borderId="1" xfId="0" applyNumberFormat="1" applyFont="1" applyBorder="1" applyAlignment="1">
      <alignment horizontal="center"/>
    </xf>
    <xf numFmtId="173" fontId="36" fillId="0" borderId="1" xfId="0" applyNumberFormat="1" applyFont="1" applyBorder="1" applyAlignment="1">
      <alignment horizontal="center"/>
    </xf>
    <xf numFmtId="185" fontId="4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9" fontId="62" fillId="0" borderId="1" xfId="0" applyNumberFormat="1" applyFont="1" applyBorder="1" applyAlignment="1">
      <alignment horizontal="center"/>
    </xf>
    <xf numFmtId="167" fontId="64" fillId="0" borderId="1" xfId="0" applyNumberFormat="1" applyFont="1" applyBorder="1" applyAlignment="1">
      <alignment horizontal="center"/>
    </xf>
    <xf numFmtId="179" fontId="13" fillId="0" borderId="1" xfId="0" applyNumberFormat="1" applyFont="1" applyBorder="1" applyAlignment="1">
      <alignment horizontal="center"/>
    </xf>
    <xf numFmtId="180" fontId="64" fillId="0" borderId="1" xfId="0" applyNumberFormat="1" applyFont="1" applyBorder="1" applyAlignment="1">
      <alignment horizontal="center"/>
    </xf>
    <xf numFmtId="167" fontId="62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>
      <alignment horizontal="center"/>
    </xf>
    <xf numFmtId="181" fontId="0" fillId="0" borderId="1" xfId="21" applyNumberFormat="1" applyFont="1" applyBorder="1" applyAlignment="1">
      <alignment horizontal="center"/>
    </xf>
    <xf numFmtId="178" fontId="62" fillId="0" borderId="1" xfId="0" applyNumberFormat="1" applyFont="1" applyBorder="1" applyAlignment="1">
      <alignment horizontal="center"/>
    </xf>
    <xf numFmtId="178" fontId="63" fillId="0" borderId="1" xfId="0" applyNumberFormat="1" applyFont="1" applyBorder="1" applyAlignment="1">
      <alignment horizontal="center"/>
    </xf>
    <xf numFmtId="178" fontId="64" fillId="0" borderId="1" xfId="0" applyNumberFormat="1" applyFont="1" applyBorder="1" applyAlignment="1">
      <alignment horizontal="center"/>
    </xf>
    <xf numFmtId="1" fontId="64" fillId="0" borderId="1" xfId="0" applyNumberFormat="1" applyFont="1" applyBorder="1" applyAlignment="1">
      <alignment horizontal="center"/>
    </xf>
    <xf numFmtId="182" fontId="64" fillId="0" borderId="1" xfId="0" applyNumberFormat="1" applyFont="1" applyBorder="1" applyAlignment="1">
      <alignment horizontal="center"/>
    </xf>
    <xf numFmtId="183" fontId="62" fillId="0" borderId="1" xfId="0" applyNumberFormat="1" applyFont="1" applyBorder="1" applyAlignment="1">
      <alignment horizontal="center"/>
    </xf>
    <xf numFmtId="0" fontId="72" fillId="0" borderId="4" xfId="0" applyNumberFormat="1" applyFont="1" applyBorder="1" applyAlignment="1">
      <alignment horizontal="center"/>
    </xf>
    <xf numFmtId="0" fontId="72" fillId="0" borderId="5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30" fillId="0" borderId="1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9" fillId="0" borderId="1" xfId="21" applyFont="1" applyBorder="1" applyAlignment="1">
      <alignment horizontal="center"/>
    </xf>
    <xf numFmtId="0" fontId="51" fillId="0" borderId="1" xfId="21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164" fontId="34" fillId="0" borderId="1" xfId="0" applyNumberFormat="1" applyFont="1" applyBorder="1" applyAlignment="1">
      <alignment horizontal="center"/>
    </xf>
    <xf numFmtId="0" fontId="68" fillId="0" borderId="1" xfId="0" applyNumberFormat="1" applyFont="1" applyBorder="1" applyAlignment="1">
      <alignment horizontal="center"/>
    </xf>
    <xf numFmtId="164" fontId="36" fillId="0" borderId="1" xfId="0" applyNumberFormat="1" applyFont="1" applyBorder="1" applyAlignment="1">
      <alignment horizontal="center"/>
    </xf>
    <xf numFmtId="164" fontId="5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7"/>
  <sheetViews>
    <sheetView tabSelected="1" workbookViewId="0" topLeftCell="H1">
      <selection activeCell="R10" sqref="R10"/>
    </sheetView>
  </sheetViews>
  <sheetFormatPr defaultColWidth="9.140625" defaultRowHeight="12.75"/>
  <cols>
    <col min="1" max="1" width="38.57421875" style="78" customWidth="1"/>
    <col min="2" max="2" width="8.7109375" style="107" customWidth="1"/>
    <col min="3" max="3" width="0" style="0" hidden="1" customWidth="1"/>
    <col min="4" max="4" width="15.140625" style="9" customWidth="1"/>
    <col min="5" max="6" width="0" style="0" hidden="1" customWidth="1"/>
    <col min="7" max="7" width="3.8515625" style="82" customWidth="1"/>
    <col min="8" max="8" width="27.00390625" style="9" customWidth="1"/>
    <col min="9" max="13" width="0" style="0" hidden="1" customWidth="1"/>
    <col min="14" max="14" width="3.8515625" style="82" customWidth="1"/>
    <col min="15" max="15" width="12.140625" style="70" customWidth="1"/>
    <col min="16" max="16" width="21.140625" style="0" customWidth="1"/>
    <col min="17" max="17" width="11.421875" style="50" customWidth="1"/>
    <col min="18" max="18" width="21.8515625" style="100" customWidth="1"/>
  </cols>
  <sheetData>
    <row r="1" spans="1:18" ht="17.25">
      <c r="A1" s="76"/>
      <c r="B1" s="132"/>
      <c r="C1" s="1"/>
      <c r="D1" s="249" t="s">
        <v>843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5" t="s">
        <v>842</v>
      </c>
      <c r="P1" s="245"/>
      <c r="Q1" s="75" t="s">
        <v>650</v>
      </c>
      <c r="R1" s="236" t="s">
        <v>658</v>
      </c>
    </row>
    <row r="2" spans="1:18" ht="14.25" customHeight="1">
      <c r="A2" s="241" t="s">
        <v>668</v>
      </c>
      <c r="B2" s="133"/>
      <c r="C2" s="73"/>
      <c r="D2" s="244" t="s">
        <v>675</v>
      </c>
      <c r="E2" s="244"/>
      <c r="F2" s="244"/>
      <c r="G2" s="244"/>
      <c r="H2" s="243" t="s">
        <v>0</v>
      </c>
      <c r="I2" s="243"/>
      <c r="J2" s="243"/>
      <c r="K2" s="243"/>
      <c r="L2" s="243"/>
      <c r="M2" s="243"/>
      <c r="N2" s="243"/>
      <c r="O2" s="111" t="s">
        <v>655</v>
      </c>
      <c r="P2" s="111" t="s">
        <v>622</v>
      </c>
      <c r="Q2" s="75" t="s">
        <v>652</v>
      </c>
      <c r="R2" s="235" t="s">
        <v>676</v>
      </c>
    </row>
    <row r="3" spans="1:18" ht="12" customHeight="1">
      <c r="A3" s="242"/>
      <c r="B3" s="134" t="s">
        <v>1</v>
      </c>
      <c r="C3" s="73"/>
      <c r="D3" s="243" t="s">
        <v>654</v>
      </c>
      <c r="E3" s="243"/>
      <c r="F3" s="243"/>
      <c r="G3" s="243"/>
      <c r="H3" s="243" t="s">
        <v>2</v>
      </c>
      <c r="I3" s="243"/>
      <c r="J3" s="243"/>
      <c r="K3" s="243"/>
      <c r="L3" s="243"/>
      <c r="M3" s="243"/>
      <c r="N3" s="243"/>
      <c r="O3" s="139" t="s">
        <v>656</v>
      </c>
      <c r="P3" s="111" t="s">
        <v>848</v>
      </c>
      <c r="Q3" s="75" t="s">
        <v>651</v>
      </c>
      <c r="R3" s="240" t="s">
        <v>850</v>
      </c>
    </row>
    <row r="4" spans="1:18" ht="12.75">
      <c r="A4" s="77"/>
      <c r="B4" s="133"/>
      <c r="C4" s="73"/>
      <c r="D4" s="246" t="s">
        <v>677</v>
      </c>
      <c r="E4" s="247"/>
      <c r="F4" s="247"/>
      <c r="G4" s="247"/>
      <c r="H4" s="248" t="s">
        <v>3</v>
      </c>
      <c r="I4" s="248"/>
      <c r="J4" s="248"/>
      <c r="K4" s="248"/>
      <c r="L4" s="248"/>
      <c r="M4" s="248"/>
      <c r="N4" s="248"/>
      <c r="O4" s="142" t="s">
        <v>3</v>
      </c>
      <c r="P4" s="112" t="s">
        <v>669</v>
      </c>
      <c r="Q4" s="75" t="s">
        <v>653</v>
      </c>
      <c r="R4" s="72" t="s">
        <v>844</v>
      </c>
    </row>
    <row r="5" spans="1:18" s="48" customFormat="1" ht="12.75">
      <c r="A5" s="77"/>
      <c r="B5" s="133"/>
      <c r="C5" s="73"/>
      <c r="D5" s="141"/>
      <c r="E5" s="143"/>
      <c r="F5" s="143"/>
      <c r="G5" s="144"/>
      <c r="H5" s="132"/>
      <c r="I5" s="5"/>
      <c r="J5" s="5"/>
      <c r="K5" s="5"/>
      <c r="L5" s="5"/>
      <c r="M5" s="5"/>
      <c r="N5" s="145"/>
      <c r="O5" s="146"/>
      <c r="P5" s="147"/>
      <c r="Q5" s="74"/>
      <c r="R5" s="239" t="s">
        <v>659</v>
      </c>
    </row>
    <row r="6" spans="1:41" ht="12.75">
      <c r="A6" s="113" t="s">
        <v>4</v>
      </c>
      <c r="B6" s="118" t="s">
        <v>5</v>
      </c>
      <c r="C6" s="1" t="s">
        <v>6</v>
      </c>
      <c r="D6" s="148">
        <v>13000</v>
      </c>
      <c r="E6" s="149">
        <v>220</v>
      </c>
      <c r="F6" s="2">
        <v>2.2</v>
      </c>
      <c r="G6" s="118" t="s">
        <v>7</v>
      </c>
      <c r="H6" s="120">
        <v>2700</v>
      </c>
      <c r="I6" s="7">
        <f>MIN(D6,E6,H6)*0.1</f>
        <v>22</v>
      </c>
      <c r="J6" s="150">
        <f aca="true" t="shared" si="0" ref="J6:J69">MIN(D6,(MAX(E6,H6)))</f>
        <v>2700</v>
      </c>
      <c r="K6" s="151">
        <f>SUM(J6*0.1)</f>
        <v>270</v>
      </c>
      <c r="L6" s="152">
        <v>2700</v>
      </c>
      <c r="M6" s="152">
        <v>170000</v>
      </c>
      <c r="N6" s="118" t="s">
        <v>8</v>
      </c>
      <c r="O6" s="153">
        <v>2700</v>
      </c>
      <c r="P6" s="120">
        <v>2.2</v>
      </c>
      <c r="Q6" s="51">
        <v>1</v>
      </c>
      <c r="R6" s="154" t="s">
        <v>851</v>
      </c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18" ht="12.75">
      <c r="A7" s="114" t="s">
        <v>9</v>
      </c>
      <c r="B7" s="118" t="s">
        <v>10</v>
      </c>
      <c r="C7" s="1" t="s">
        <v>6</v>
      </c>
      <c r="D7" s="148">
        <v>13000</v>
      </c>
      <c r="E7" s="149">
        <v>220</v>
      </c>
      <c r="F7" s="2">
        <v>2.2</v>
      </c>
      <c r="G7" s="118" t="s">
        <v>7</v>
      </c>
      <c r="H7" s="120">
        <v>2500</v>
      </c>
      <c r="I7" s="7">
        <f>MIN(D7,E7,H7)*0.1</f>
        <v>22</v>
      </c>
      <c r="J7" s="150">
        <f t="shared" si="0"/>
        <v>2500</v>
      </c>
      <c r="K7" s="151">
        <f aca="true" t="shared" si="1" ref="K7:K69">SUM(J7*0.1)</f>
        <v>250</v>
      </c>
      <c r="L7" s="152">
        <v>2500</v>
      </c>
      <c r="M7" s="152">
        <v>170000</v>
      </c>
      <c r="N7" s="118" t="s">
        <v>8</v>
      </c>
      <c r="O7" s="153">
        <v>2500</v>
      </c>
      <c r="P7" s="120">
        <v>2.2</v>
      </c>
      <c r="Q7" s="51">
        <v>1</v>
      </c>
      <c r="R7" s="154" t="s">
        <v>852</v>
      </c>
    </row>
    <row r="8" spans="1:18" ht="13.5" customHeight="1">
      <c r="A8" s="114" t="s">
        <v>526</v>
      </c>
      <c r="B8" s="135" t="s">
        <v>11</v>
      </c>
      <c r="C8" s="1" t="s">
        <v>12</v>
      </c>
      <c r="D8" s="148">
        <v>880</v>
      </c>
      <c r="E8" s="155">
        <v>7.6</v>
      </c>
      <c r="F8" s="2"/>
      <c r="G8" s="119" t="s">
        <v>7</v>
      </c>
      <c r="H8" s="130" t="s">
        <v>678</v>
      </c>
      <c r="I8" s="7"/>
      <c r="J8" s="150">
        <f t="shared" si="0"/>
        <v>7.6</v>
      </c>
      <c r="K8" s="151">
        <f t="shared" si="1"/>
        <v>0.76</v>
      </c>
      <c r="L8" s="152"/>
      <c r="M8" s="152"/>
      <c r="N8" s="118" t="s">
        <v>8</v>
      </c>
      <c r="O8" s="130" t="s">
        <v>679</v>
      </c>
      <c r="P8" s="120">
        <v>0.076</v>
      </c>
      <c r="Q8" s="51">
        <v>1</v>
      </c>
      <c r="R8" s="144" t="s">
        <v>853</v>
      </c>
    </row>
    <row r="9" spans="1:18" ht="12.75">
      <c r="A9" s="114" t="s">
        <v>13</v>
      </c>
      <c r="B9" s="118" t="s">
        <v>14</v>
      </c>
      <c r="C9" s="1" t="s">
        <v>12</v>
      </c>
      <c r="D9" s="148">
        <v>140</v>
      </c>
      <c r="E9" s="156">
        <v>1.9</v>
      </c>
      <c r="F9" s="2">
        <v>190</v>
      </c>
      <c r="G9" s="118" t="s">
        <v>6</v>
      </c>
      <c r="H9" s="120">
        <v>0.23</v>
      </c>
      <c r="I9" s="157">
        <f aca="true" t="shared" si="2" ref="I9:I51">MIN(D9,E9,H9)*0.1</f>
        <v>0.023000000000000003</v>
      </c>
      <c r="J9" s="150">
        <f t="shared" si="0"/>
        <v>1.9</v>
      </c>
      <c r="K9" s="151">
        <f t="shared" si="1"/>
        <v>0.19</v>
      </c>
      <c r="L9" s="158">
        <v>1.9</v>
      </c>
      <c r="M9" s="152">
        <v>520</v>
      </c>
      <c r="N9" s="118" t="s">
        <v>8</v>
      </c>
      <c r="O9" s="148">
        <v>0.23</v>
      </c>
      <c r="P9" s="120">
        <v>0.019</v>
      </c>
      <c r="Q9" s="51">
        <v>1</v>
      </c>
      <c r="R9" s="144" t="s">
        <v>854</v>
      </c>
    </row>
    <row r="10" spans="1:18" ht="12.75">
      <c r="A10" s="114" t="s">
        <v>15</v>
      </c>
      <c r="B10" s="118" t="s">
        <v>16</v>
      </c>
      <c r="C10" s="1" t="s">
        <v>6</v>
      </c>
      <c r="D10" s="148">
        <v>10000</v>
      </c>
      <c r="E10" s="149">
        <v>370</v>
      </c>
      <c r="F10" s="2">
        <v>3.7</v>
      </c>
      <c r="G10" s="118" t="s">
        <v>12</v>
      </c>
      <c r="H10" s="120">
        <v>41</v>
      </c>
      <c r="I10" s="4">
        <f t="shared" si="2"/>
        <v>4.1000000000000005</v>
      </c>
      <c r="J10" s="150">
        <f t="shared" si="0"/>
        <v>370</v>
      </c>
      <c r="K10" s="151">
        <f t="shared" si="1"/>
        <v>37</v>
      </c>
      <c r="L10" s="159">
        <v>370</v>
      </c>
      <c r="M10" s="152">
        <v>10000</v>
      </c>
      <c r="N10" s="118" t="s">
        <v>8</v>
      </c>
      <c r="O10" s="153">
        <v>41</v>
      </c>
      <c r="P10" s="120">
        <v>3.7</v>
      </c>
      <c r="Q10" s="51">
        <v>1</v>
      </c>
      <c r="R10" s="154" t="s">
        <v>855</v>
      </c>
    </row>
    <row r="11" spans="1:18" ht="12.75">
      <c r="A11" s="114" t="s">
        <v>17</v>
      </c>
      <c r="B11" s="118" t="s">
        <v>18</v>
      </c>
      <c r="C11" s="1" t="s">
        <v>12</v>
      </c>
      <c r="D11" s="148">
        <v>1100</v>
      </c>
      <c r="E11" s="156">
        <v>170</v>
      </c>
      <c r="F11" s="2">
        <v>0.058</v>
      </c>
      <c r="G11" s="118" t="s">
        <v>12</v>
      </c>
      <c r="H11" s="130" t="s">
        <v>680</v>
      </c>
      <c r="I11" s="157">
        <f t="shared" si="2"/>
        <v>17</v>
      </c>
      <c r="J11" s="150">
        <f t="shared" si="0"/>
        <v>170</v>
      </c>
      <c r="K11" s="151">
        <f t="shared" si="1"/>
        <v>17</v>
      </c>
      <c r="L11" s="158">
        <v>5.8</v>
      </c>
      <c r="M11" s="152">
        <v>1100</v>
      </c>
      <c r="N11" s="118" t="s">
        <v>8</v>
      </c>
      <c r="O11" s="160" t="s">
        <v>680</v>
      </c>
      <c r="P11" s="120">
        <v>0.17</v>
      </c>
      <c r="Q11" s="51">
        <v>1</v>
      </c>
      <c r="R11" s="144" t="s">
        <v>856</v>
      </c>
    </row>
    <row r="12" spans="1:18" ht="12.75">
      <c r="A12" s="114" t="s">
        <v>19</v>
      </c>
      <c r="B12" s="118" t="s">
        <v>20</v>
      </c>
      <c r="C12" s="1" t="s">
        <v>6</v>
      </c>
      <c r="D12" s="148">
        <v>10000</v>
      </c>
      <c r="E12" s="149">
        <v>370</v>
      </c>
      <c r="F12" s="2">
        <v>3.7</v>
      </c>
      <c r="G12" s="118" t="s">
        <v>12</v>
      </c>
      <c r="H12" s="120">
        <v>200</v>
      </c>
      <c r="I12" s="7">
        <f t="shared" si="2"/>
        <v>20</v>
      </c>
      <c r="J12" s="150">
        <f t="shared" si="0"/>
        <v>370</v>
      </c>
      <c r="K12" s="151">
        <f t="shared" si="1"/>
        <v>37</v>
      </c>
      <c r="L12" s="152">
        <v>370</v>
      </c>
      <c r="M12" s="150">
        <v>10000</v>
      </c>
      <c r="N12" s="118" t="s">
        <v>8</v>
      </c>
      <c r="O12" s="153">
        <v>200</v>
      </c>
      <c r="P12" s="120">
        <v>3.7</v>
      </c>
      <c r="Q12" s="51">
        <v>1</v>
      </c>
      <c r="R12" s="154" t="s">
        <v>857</v>
      </c>
    </row>
    <row r="13" spans="1:18" ht="12.75">
      <c r="A13" s="115" t="s">
        <v>21</v>
      </c>
      <c r="B13" s="118" t="s">
        <v>22</v>
      </c>
      <c r="C13" s="1" t="s">
        <v>12</v>
      </c>
      <c r="D13" s="148">
        <v>4.7</v>
      </c>
      <c r="E13" s="161">
        <v>0.017</v>
      </c>
      <c r="F13" s="2">
        <v>0.00017</v>
      </c>
      <c r="G13" s="118" t="s">
        <v>7</v>
      </c>
      <c r="H13" s="125">
        <v>0.069</v>
      </c>
      <c r="I13" s="157">
        <f t="shared" si="2"/>
        <v>0.0017000000000000001</v>
      </c>
      <c r="J13" s="162">
        <f t="shared" si="0"/>
        <v>0.069</v>
      </c>
      <c r="K13" s="151">
        <f t="shared" si="1"/>
        <v>0.006900000000000001</v>
      </c>
      <c r="L13" s="163">
        <v>0.069</v>
      </c>
      <c r="M13" s="152">
        <v>21</v>
      </c>
      <c r="N13" s="118" t="s">
        <v>8</v>
      </c>
      <c r="O13" s="164">
        <v>0.069</v>
      </c>
      <c r="P13" s="120">
        <v>0.00017</v>
      </c>
      <c r="Q13" s="51">
        <v>1</v>
      </c>
      <c r="R13" s="144" t="s">
        <v>858</v>
      </c>
    </row>
    <row r="14" spans="1:18" ht="12.75">
      <c r="A14" s="114" t="s">
        <v>23</v>
      </c>
      <c r="B14" s="118" t="s">
        <v>24</v>
      </c>
      <c r="C14" s="1" t="s">
        <v>12</v>
      </c>
      <c r="D14" s="148">
        <v>0.38</v>
      </c>
      <c r="E14" s="161">
        <v>0.0055</v>
      </c>
      <c r="F14" s="2">
        <v>5.5E-05</v>
      </c>
      <c r="G14" s="118" t="s">
        <v>6</v>
      </c>
      <c r="H14" s="120">
        <v>0.00062</v>
      </c>
      <c r="I14" s="157">
        <f t="shared" si="2"/>
        <v>6.2E-05</v>
      </c>
      <c r="J14" s="162">
        <f t="shared" si="0"/>
        <v>0.0055</v>
      </c>
      <c r="K14" s="151">
        <f t="shared" si="1"/>
        <v>0.00055</v>
      </c>
      <c r="L14" s="165">
        <v>0.0055</v>
      </c>
      <c r="M14" s="152">
        <v>1.1</v>
      </c>
      <c r="N14" s="118" t="s">
        <v>8</v>
      </c>
      <c r="O14" s="166">
        <v>0.00062</v>
      </c>
      <c r="P14" s="120">
        <v>5.5E-05</v>
      </c>
      <c r="Q14" s="51">
        <v>1</v>
      </c>
      <c r="R14" s="167" t="s">
        <v>859</v>
      </c>
    </row>
    <row r="15" spans="1:18" ht="12.75">
      <c r="A15" s="114" t="s">
        <v>25</v>
      </c>
      <c r="B15" s="118" t="s">
        <v>26</v>
      </c>
      <c r="C15" s="1" t="s">
        <v>12</v>
      </c>
      <c r="D15" s="148">
        <v>4</v>
      </c>
      <c r="E15" s="161">
        <v>0.0033</v>
      </c>
      <c r="F15" s="2">
        <v>3.3E-05</v>
      </c>
      <c r="G15" s="118" t="s">
        <v>7</v>
      </c>
      <c r="H15" s="168">
        <v>0.00057</v>
      </c>
      <c r="I15" s="157">
        <f t="shared" si="2"/>
        <v>5.7E-05</v>
      </c>
      <c r="J15" s="162">
        <f t="shared" si="0"/>
        <v>0.0033</v>
      </c>
      <c r="K15" s="151">
        <f t="shared" si="1"/>
        <v>0.00033</v>
      </c>
      <c r="L15" s="165">
        <v>0.0033</v>
      </c>
      <c r="M15" s="152">
        <v>18</v>
      </c>
      <c r="N15" s="118" t="s">
        <v>8</v>
      </c>
      <c r="O15" s="166">
        <v>0.00057</v>
      </c>
      <c r="P15" s="120">
        <v>3.3E-05</v>
      </c>
      <c r="Q15" s="51">
        <v>1</v>
      </c>
      <c r="R15" s="169" t="s">
        <v>860</v>
      </c>
    </row>
    <row r="16" spans="1:18" ht="12.75">
      <c r="A16" s="114" t="s">
        <v>27</v>
      </c>
      <c r="B16" s="118" t="s">
        <v>28</v>
      </c>
      <c r="C16" s="1" t="s">
        <v>12</v>
      </c>
      <c r="D16" s="148">
        <v>19</v>
      </c>
      <c r="E16" s="170">
        <v>0.28</v>
      </c>
      <c r="F16" s="2">
        <v>0.0028</v>
      </c>
      <c r="G16" s="118" t="s">
        <v>6</v>
      </c>
      <c r="H16" s="125">
        <v>0.051</v>
      </c>
      <c r="I16" s="157">
        <f t="shared" si="2"/>
        <v>0.0051</v>
      </c>
      <c r="J16" s="162">
        <f t="shared" si="0"/>
        <v>0.28</v>
      </c>
      <c r="K16" s="151">
        <f t="shared" si="1"/>
        <v>0.028000000000000004</v>
      </c>
      <c r="L16" s="163">
        <v>0.28</v>
      </c>
      <c r="M16" s="152">
        <v>53</v>
      </c>
      <c r="N16" s="118" t="s">
        <v>8</v>
      </c>
      <c r="O16" s="164">
        <v>0.051</v>
      </c>
      <c r="P16" s="120">
        <v>0.0028</v>
      </c>
      <c r="Q16" s="51">
        <v>1</v>
      </c>
      <c r="R16" s="171" t="s">
        <v>861</v>
      </c>
    </row>
    <row r="17" spans="1:18" ht="12.75">
      <c r="A17" s="114" t="s">
        <v>29</v>
      </c>
      <c r="B17" s="118" t="s">
        <v>30</v>
      </c>
      <c r="C17" s="1" t="s">
        <v>12</v>
      </c>
      <c r="D17" s="148">
        <v>4.7</v>
      </c>
      <c r="E17" s="170">
        <v>0.063</v>
      </c>
      <c r="F17" s="2">
        <v>0.00063</v>
      </c>
      <c r="G17" s="118" t="s">
        <v>6</v>
      </c>
      <c r="H17" s="145" t="s">
        <v>863</v>
      </c>
      <c r="I17" s="157">
        <f t="shared" si="2"/>
        <v>0.0063</v>
      </c>
      <c r="J17" s="162">
        <f t="shared" si="0"/>
        <v>0.063</v>
      </c>
      <c r="K17" s="151">
        <f t="shared" si="1"/>
        <v>0.0063</v>
      </c>
      <c r="L17" s="163">
        <v>0.063</v>
      </c>
      <c r="M17" s="152">
        <v>24</v>
      </c>
      <c r="N17" s="118" t="s">
        <v>8</v>
      </c>
      <c r="O17" s="169" t="s">
        <v>863</v>
      </c>
      <c r="P17" s="120">
        <v>0.00063</v>
      </c>
      <c r="Q17" s="51">
        <v>1</v>
      </c>
      <c r="R17" s="167" t="s">
        <v>862</v>
      </c>
    </row>
    <row r="18" spans="1:18" ht="14.25" customHeight="1">
      <c r="A18" s="114" t="s">
        <v>31</v>
      </c>
      <c r="B18" s="118" t="s">
        <v>32</v>
      </c>
      <c r="C18" s="1" t="s">
        <v>12</v>
      </c>
      <c r="D18" s="148">
        <v>220</v>
      </c>
      <c r="E18" s="170">
        <v>0.2</v>
      </c>
      <c r="F18" s="2">
        <v>0.002</v>
      </c>
      <c r="G18" s="118" t="s">
        <v>7</v>
      </c>
      <c r="H18" s="125">
        <v>0.077</v>
      </c>
      <c r="I18" s="157">
        <f t="shared" si="2"/>
        <v>0.0077</v>
      </c>
      <c r="J18" s="162">
        <f t="shared" si="0"/>
        <v>0.2</v>
      </c>
      <c r="K18" s="151">
        <f t="shared" si="1"/>
        <v>0.020000000000000004</v>
      </c>
      <c r="L18" s="163">
        <v>0.2</v>
      </c>
      <c r="M18" s="152">
        <v>990</v>
      </c>
      <c r="N18" s="118" t="s">
        <v>8</v>
      </c>
      <c r="O18" s="164">
        <v>0.077</v>
      </c>
      <c r="P18" s="120">
        <v>0.002</v>
      </c>
      <c r="Q18" s="51">
        <v>1</v>
      </c>
      <c r="R18" s="171">
        <v>0.077</v>
      </c>
    </row>
    <row r="19" spans="1:18" ht="12.75">
      <c r="A19" s="114" t="s">
        <v>33</v>
      </c>
      <c r="B19" s="118" t="s">
        <v>34</v>
      </c>
      <c r="C19" s="1" t="s">
        <v>6</v>
      </c>
      <c r="D19" s="148">
        <v>220</v>
      </c>
      <c r="E19" s="170">
        <v>0.7</v>
      </c>
      <c r="F19" s="2">
        <v>0.007</v>
      </c>
      <c r="G19" s="118" t="s">
        <v>7</v>
      </c>
      <c r="H19" s="125">
        <v>0.12</v>
      </c>
      <c r="I19" s="162">
        <f t="shared" si="2"/>
        <v>0.012</v>
      </c>
      <c r="J19" s="162">
        <f t="shared" si="0"/>
        <v>0.7</v>
      </c>
      <c r="K19" s="151">
        <f t="shared" si="1"/>
        <v>0.06999999999999999</v>
      </c>
      <c r="L19" s="163">
        <v>0.7</v>
      </c>
      <c r="M19" s="152">
        <v>2800</v>
      </c>
      <c r="N19" s="118" t="s">
        <v>8</v>
      </c>
      <c r="O19" s="148">
        <v>0.12</v>
      </c>
      <c r="P19" s="120">
        <v>0.007</v>
      </c>
      <c r="Q19" s="51">
        <v>1</v>
      </c>
      <c r="R19" s="144">
        <v>0.12</v>
      </c>
    </row>
    <row r="20" spans="1:18" ht="12.75">
      <c r="A20" s="114" t="s">
        <v>35</v>
      </c>
      <c r="B20" s="118" t="s">
        <v>36</v>
      </c>
      <c r="C20" s="1" t="s">
        <v>12</v>
      </c>
      <c r="D20" s="148">
        <v>1.1</v>
      </c>
      <c r="E20" s="172">
        <v>0.00087</v>
      </c>
      <c r="F20" s="2">
        <v>8.7E-06</v>
      </c>
      <c r="G20" s="118" t="s">
        <v>7</v>
      </c>
      <c r="H20" s="125">
        <v>0.1</v>
      </c>
      <c r="I20" s="173">
        <f t="shared" si="2"/>
        <v>8.7E-05</v>
      </c>
      <c r="J20" s="162">
        <f t="shared" si="0"/>
        <v>0.1</v>
      </c>
      <c r="K20" s="151">
        <f t="shared" si="1"/>
        <v>0.010000000000000002</v>
      </c>
      <c r="L20" s="158">
        <v>0.1</v>
      </c>
      <c r="M20" s="159">
        <v>4.7</v>
      </c>
      <c r="N20" s="118" t="s">
        <v>8</v>
      </c>
      <c r="O20" s="148">
        <v>0.1</v>
      </c>
      <c r="P20" s="120">
        <v>8.7E-06</v>
      </c>
      <c r="Q20" s="51">
        <v>1</v>
      </c>
      <c r="R20" s="144" t="s">
        <v>864</v>
      </c>
    </row>
    <row r="21" spans="1:18" ht="12.75">
      <c r="A21" s="114" t="s">
        <v>37</v>
      </c>
      <c r="B21" s="118" t="s">
        <v>38</v>
      </c>
      <c r="C21" s="1" t="s">
        <v>12</v>
      </c>
      <c r="D21" s="148">
        <v>330</v>
      </c>
      <c r="E21" s="170">
        <v>4.9</v>
      </c>
      <c r="F21" s="2">
        <v>0.049</v>
      </c>
      <c r="G21" s="118" t="s">
        <v>6</v>
      </c>
      <c r="H21" s="125">
        <v>0.58</v>
      </c>
      <c r="I21" s="162">
        <f t="shared" si="2"/>
        <v>0.057999999999999996</v>
      </c>
      <c r="J21" s="162">
        <f t="shared" si="0"/>
        <v>4.9</v>
      </c>
      <c r="K21" s="151">
        <f t="shared" si="1"/>
        <v>0.49000000000000005</v>
      </c>
      <c r="L21" s="158">
        <v>4.9</v>
      </c>
      <c r="M21" s="152">
        <v>930</v>
      </c>
      <c r="N21" s="118" t="s">
        <v>8</v>
      </c>
      <c r="O21" s="148">
        <v>0.58</v>
      </c>
      <c r="P21" s="120">
        <v>0.049</v>
      </c>
      <c r="Q21" s="51">
        <v>1</v>
      </c>
      <c r="R21" s="144" t="s">
        <v>865</v>
      </c>
    </row>
    <row r="22" spans="1:18" ht="12.75">
      <c r="A22" s="115" t="s">
        <v>39</v>
      </c>
      <c r="B22" s="118" t="s">
        <v>40</v>
      </c>
      <c r="C22" s="1" t="s">
        <v>12</v>
      </c>
      <c r="D22" s="148">
        <v>0.85</v>
      </c>
      <c r="E22" s="172">
        <v>0.0031</v>
      </c>
      <c r="F22" s="2">
        <v>3.1E-05</v>
      </c>
      <c r="G22" s="118" t="s">
        <v>7</v>
      </c>
      <c r="H22" s="168">
        <v>0.0012</v>
      </c>
      <c r="I22" s="157">
        <f t="shared" si="2"/>
        <v>0.00011999999999999999</v>
      </c>
      <c r="J22" s="162">
        <f t="shared" si="0"/>
        <v>0.0031</v>
      </c>
      <c r="K22" s="151">
        <f t="shared" si="1"/>
        <v>0.00031</v>
      </c>
      <c r="L22" s="165">
        <v>0.0031</v>
      </c>
      <c r="M22" s="159">
        <v>3.8</v>
      </c>
      <c r="N22" s="118" t="s">
        <v>8</v>
      </c>
      <c r="O22" s="174">
        <v>0.0012</v>
      </c>
      <c r="P22" s="120">
        <v>3.1E-05</v>
      </c>
      <c r="Q22" s="51">
        <v>1</v>
      </c>
      <c r="R22" s="167" t="s">
        <v>866</v>
      </c>
    </row>
    <row r="23" spans="1:18" ht="12.75">
      <c r="A23" s="114" t="s">
        <v>41</v>
      </c>
      <c r="B23" s="118" t="s">
        <v>42</v>
      </c>
      <c r="C23" s="1" t="s">
        <v>12</v>
      </c>
      <c r="D23" s="148">
        <v>19</v>
      </c>
      <c r="E23" s="170">
        <v>0.07</v>
      </c>
      <c r="F23" s="2">
        <v>0.0007</v>
      </c>
      <c r="G23" s="118" t="s">
        <v>7</v>
      </c>
      <c r="H23" s="175" t="s">
        <v>681</v>
      </c>
      <c r="I23" s="157">
        <f t="shared" si="2"/>
        <v>0.007000000000000001</v>
      </c>
      <c r="J23" s="162">
        <f t="shared" si="0"/>
        <v>0.07</v>
      </c>
      <c r="K23" s="151">
        <f t="shared" si="1"/>
        <v>0.007000000000000001</v>
      </c>
      <c r="L23" s="163">
        <v>0.07</v>
      </c>
      <c r="M23" s="152">
        <v>84</v>
      </c>
      <c r="N23" s="118" t="s">
        <v>8</v>
      </c>
      <c r="O23" s="171" t="s">
        <v>681</v>
      </c>
      <c r="P23" s="120">
        <v>0.0007</v>
      </c>
      <c r="Q23" s="51">
        <v>1</v>
      </c>
      <c r="R23" s="171" t="s">
        <v>867</v>
      </c>
    </row>
    <row r="24" spans="1:18" ht="12.75">
      <c r="A24" s="114" t="s">
        <v>527</v>
      </c>
      <c r="B24" s="135" t="s">
        <v>43</v>
      </c>
      <c r="C24" s="1" t="s">
        <v>12</v>
      </c>
      <c r="D24" s="148">
        <v>1900</v>
      </c>
      <c r="E24" s="170">
        <v>3000</v>
      </c>
      <c r="F24" s="2"/>
      <c r="G24" s="119" t="s">
        <v>6</v>
      </c>
      <c r="H24" s="130" t="s">
        <v>682</v>
      </c>
      <c r="I24" s="157">
        <f t="shared" si="2"/>
        <v>190</v>
      </c>
      <c r="J24" s="150">
        <f t="shared" si="0"/>
        <v>1900</v>
      </c>
      <c r="K24" s="151">
        <f t="shared" si="1"/>
        <v>190</v>
      </c>
      <c r="L24" s="163">
        <f>MIN(M25,O24)</f>
        <v>0</v>
      </c>
      <c r="M24" s="152">
        <v>53</v>
      </c>
      <c r="N24" s="118" t="s">
        <v>8</v>
      </c>
      <c r="O24" s="176" t="s">
        <v>682</v>
      </c>
      <c r="P24" s="120">
        <v>30</v>
      </c>
      <c r="Q24" s="51">
        <v>1</v>
      </c>
      <c r="R24" s="154">
        <v>360</v>
      </c>
    </row>
    <row r="25" spans="1:18" ht="12.75">
      <c r="A25" s="114" t="s">
        <v>528</v>
      </c>
      <c r="B25" s="135" t="s">
        <v>44</v>
      </c>
      <c r="C25" s="1" t="s">
        <v>6</v>
      </c>
      <c r="D25" s="148">
        <v>44000</v>
      </c>
      <c r="E25" s="170">
        <v>200</v>
      </c>
      <c r="F25" s="2"/>
      <c r="G25" s="119" t="s">
        <v>7</v>
      </c>
      <c r="H25" s="130" t="s">
        <v>683</v>
      </c>
      <c r="I25" s="157">
        <f t="shared" si="2"/>
        <v>20</v>
      </c>
      <c r="J25" s="150">
        <f t="shared" si="0"/>
        <v>200</v>
      </c>
      <c r="K25" s="151">
        <f t="shared" si="1"/>
        <v>20</v>
      </c>
      <c r="L25" s="163" t="e">
        <f>MIN(#REF!,O25)</f>
        <v>#REF!</v>
      </c>
      <c r="M25" s="152"/>
      <c r="N25" s="118" t="s">
        <v>8</v>
      </c>
      <c r="O25" s="130" t="s">
        <v>683</v>
      </c>
      <c r="P25" s="120">
        <v>2</v>
      </c>
      <c r="Q25" s="51">
        <v>1</v>
      </c>
      <c r="R25" s="154">
        <v>24</v>
      </c>
    </row>
    <row r="26" spans="1:18" ht="12.75">
      <c r="A26" s="114" t="s">
        <v>45</v>
      </c>
      <c r="B26" s="118" t="s">
        <v>46</v>
      </c>
      <c r="C26" s="1" t="s">
        <v>6</v>
      </c>
      <c r="D26" s="148">
        <v>19</v>
      </c>
      <c r="E26" s="170">
        <v>0.28</v>
      </c>
      <c r="F26" s="2">
        <v>0.0028</v>
      </c>
      <c r="G26" s="118" t="s">
        <v>6</v>
      </c>
      <c r="H26" s="125">
        <v>0.16</v>
      </c>
      <c r="I26" s="162">
        <f t="shared" si="2"/>
        <v>0.016</v>
      </c>
      <c r="J26" s="162">
        <f t="shared" si="0"/>
        <v>0.28</v>
      </c>
      <c r="K26" s="151">
        <f t="shared" si="1"/>
        <v>0.028000000000000004</v>
      </c>
      <c r="L26" s="163">
        <v>0.28</v>
      </c>
      <c r="M26" s="152">
        <v>53</v>
      </c>
      <c r="N26" s="118" t="s">
        <v>8</v>
      </c>
      <c r="O26" s="148">
        <v>0.16</v>
      </c>
      <c r="P26" s="120">
        <v>0.0028</v>
      </c>
      <c r="Q26" s="51">
        <v>1</v>
      </c>
      <c r="R26" s="144" t="s">
        <v>868</v>
      </c>
    </row>
    <row r="27" spans="1:18" ht="12.75">
      <c r="A27" s="114" t="s">
        <v>647</v>
      </c>
      <c r="B27" s="118" t="s">
        <v>47</v>
      </c>
      <c r="C27" s="1" t="s">
        <v>6</v>
      </c>
      <c r="D27" s="148">
        <v>66000</v>
      </c>
      <c r="E27" s="170">
        <v>6.6</v>
      </c>
      <c r="F27" s="2">
        <v>0.043</v>
      </c>
      <c r="G27" s="118" t="s">
        <v>7</v>
      </c>
      <c r="H27" s="120">
        <v>350</v>
      </c>
      <c r="I27" s="162">
        <f t="shared" si="2"/>
        <v>0.66</v>
      </c>
      <c r="J27" s="150">
        <f t="shared" si="0"/>
        <v>350</v>
      </c>
      <c r="K27" s="151">
        <f t="shared" si="1"/>
        <v>35</v>
      </c>
      <c r="L27" s="152">
        <v>230</v>
      </c>
      <c r="M27" s="152">
        <v>190000</v>
      </c>
      <c r="N27" s="118" t="s">
        <v>8</v>
      </c>
      <c r="O27" s="153">
        <v>350</v>
      </c>
      <c r="P27" s="120">
        <v>0.066</v>
      </c>
      <c r="Q27" s="51">
        <v>1</v>
      </c>
      <c r="R27" s="154">
        <v>350</v>
      </c>
    </row>
    <row r="28" spans="1:18" ht="12.75">
      <c r="A28" s="114" t="s">
        <v>48</v>
      </c>
      <c r="B28" s="118" t="s">
        <v>49</v>
      </c>
      <c r="C28" s="1" t="s">
        <v>12</v>
      </c>
      <c r="D28" s="148">
        <v>81</v>
      </c>
      <c r="E28" s="170">
        <v>0.3</v>
      </c>
      <c r="F28" s="2">
        <v>0.003</v>
      </c>
      <c r="G28" s="118" t="s">
        <v>7</v>
      </c>
      <c r="H28" s="125">
        <v>0.13</v>
      </c>
      <c r="I28" s="162">
        <f t="shared" si="2"/>
        <v>0.013000000000000001</v>
      </c>
      <c r="J28" s="162">
        <f t="shared" si="0"/>
        <v>0.3</v>
      </c>
      <c r="K28" s="151">
        <f t="shared" si="1"/>
        <v>0.03</v>
      </c>
      <c r="L28" s="158">
        <v>0.3</v>
      </c>
      <c r="M28" s="152">
        <v>360</v>
      </c>
      <c r="N28" s="118" t="s">
        <v>8</v>
      </c>
      <c r="O28" s="148">
        <v>0.13</v>
      </c>
      <c r="P28" s="120">
        <v>0.003</v>
      </c>
      <c r="Q28" s="51">
        <v>1</v>
      </c>
      <c r="R28" s="144">
        <v>0.13</v>
      </c>
    </row>
    <row r="29" spans="1:18" ht="12.75">
      <c r="A29" s="114" t="s">
        <v>623</v>
      </c>
      <c r="B29" s="135" t="s">
        <v>50</v>
      </c>
      <c r="C29" s="1" t="s">
        <v>6</v>
      </c>
      <c r="D29" s="148">
        <v>880</v>
      </c>
      <c r="E29" s="170">
        <v>0.3</v>
      </c>
      <c r="F29" s="2"/>
      <c r="G29" s="119" t="s">
        <v>7</v>
      </c>
      <c r="H29" s="177" t="s">
        <v>684</v>
      </c>
      <c r="I29" s="162">
        <f t="shared" si="2"/>
        <v>0.03</v>
      </c>
      <c r="J29" s="162">
        <f t="shared" si="0"/>
        <v>0.3</v>
      </c>
      <c r="K29" s="151">
        <f t="shared" si="1"/>
        <v>0.03</v>
      </c>
      <c r="L29" s="163">
        <f>MIN(M30,O29)</f>
        <v>0</v>
      </c>
      <c r="M29" s="152"/>
      <c r="N29" s="118" t="s">
        <v>8</v>
      </c>
      <c r="O29" s="177" t="s">
        <v>684</v>
      </c>
      <c r="P29" s="120">
        <v>0.003</v>
      </c>
      <c r="Q29" s="51">
        <v>1</v>
      </c>
      <c r="R29" s="171">
        <v>0.057</v>
      </c>
    </row>
    <row r="30" spans="1:18" ht="22.5">
      <c r="A30" s="114" t="s">
        <v>529</v>
      </c>
      <c r="B30" s="135" t="s">
        <v>51</v>
      </c>
      <c r="C30" s="1" t="s">
        <v>6</v>
      </c>
      <c r="D30" s="148">
        <v>11000</v>
      </c>
      <c r="E30" s="170">
        <v>180</v>
      </c>
      <c r="F30" s="2"/>
      <c r="G30" s="119" t="s">
        <v>7</v>
      </c>
      <c r="H30" s="178" t="s">
        <v>685</v>
      </c>
      <c r="I30" s="162">
        <f t="shared" si="2"/>
        <v>18</v>
      </c>
      <c r="J30" s="162">
        <f t="shared" si="0"/>
        <v>180</v>
      </c>
      <c r="K30" s="151">
        <f t="shared" si="1"/>
        <v>18</v>
      </c>
      <c r="L30" s="163">
        <f>MIN(M31,O30)</f>
        <v>0</v>
      </c>
      <c r="M30" s="152"/>
      <c r="N30" s="118" t="s">
        <v>8</v>
      </c>
      <c r="O30" s="179" t="s">
        <v>686</v>
      </c>
      <c r="P30" s="120">
        <v>1.8</v>
      </c>
      <c r="Q30" s="51">
        <v>1</v>
      </c>
      <c r="R30" s="154" t="s">
        <v>869</v>
      </c>
    </row>
    <row r="31" spans="1:18" ht="22.5">
      <c r="A31" s="114" t="s">
        <v>530</v>
      </c>
      <c r="B31" s="135" t="s">
        <v>52</v>
      </c>
      <c r="C31" s="1" t="s">
        <v>6</v>
      </c>
      <c r="D31" s="148">
        <v>6600</v>
      </c>
      <c r="E31" s="170">
        <v>110</v>
      </c>
      <c r="F31" s="2"/>
      <c r="G31" s="119" t="s">
        <v>7</v>
      </c>
      <c r="H31" s="178" t="s">
        <v>687</v>
      </c>
      <c r="I31" s="162">
        <f t="shared" si="2"/>
        <v>11</v>
      </c>
      <c r="J31" s="162">
        <f t="shared" si="0"/>
        <v>110</v>
      </c>
      <c r="K31" s="151">
        <f t="shared" si="1"/>
        <v>11</v>
      </c>
      <c r="L31" s="163">
        <f>MIN(M32,O31)</f>
        <v>200</v>
      </c>
      <c r="M31" s="152"/>
      <c r="N31" s="118" t="s">
        <v>8</v>
      </c>
      <c r="O31" s="178" t="s">
        <v>687</v>
      </c>
      <c r="P31" s="120">
        <v>1.1</v>
      </c>
      <c r="Q31" s="51">
        <v>1</v>
      </c>
      <c r="R31" s="154" t="s">
        <v>870</v>
      </c>
    </row>
    <row r="32" spans="1:18" ht="12.75">
      <c r="A32" s="114" t="s">
        <v>646</v>
      </c>
      <c r="B32" s="118" t="s">
        <v>53</v>
      </c>
      <c r="C32" s="1" t="s">
        <v>12</v>
      </c>
      <c r="D32" s="153">
        <v>41</v>
      </c>
      <c r="E32" s="170">
        <v>0.5</v>
      </c>
      <c r="F32" s="2">
        <v>0.005</v>
      </c>
      <c r="G32" s="118" t="s">
        <v>6</v>
      </c>
      <c r="H32" s="125">
        <v>0.13</v>
      </c>
      <c r="I32" s="162">
        <f t="shared" si="2"/>
        <v>0.013000000000000001</v>
      </c>
      <c r="J32" s="8">
        <f t="shared" si="0"/>
        <v>0.5</v>
      </c>
      <c r="K32" s="151">
        <f t="shared" si="1"/>
        <v>0.05</v>
      </c>
      <c r="L32" s="158">
        <v>0.5</v>
      </c>
      <c r="M32" s="152">
        <v>200</v>
      </c>
      <c r="N32" s="118" t="s">
        <v>8</v>
      </c>
      <c r="O32" s="148">
        <v>0.13</v>
      </c>
      <c r="P32" s="120">
        <v>0.005</v>
      </c>
      <c r="Q32" s="51">
        <v>1</v>
      </c>
      <c r="R32" s="144">
        <v>0.13</v>
      </c>
    </row>
    <row r="33" spans="1:18" ht="12.75">
      <c r="A33" s="114" t="s">
        <v>531</v>
      </c>
      <c r="B33" s="135" t="s">
        <v>54</v>
      </c>
      <c r="C33" s="1" t="s">
        <v>12</v>
      </c>
      <c r="D33" s="164">
        <v>0.078</v>
      </c>
      <c r="E33" s="170">
        <v>0.00029</v>
      </c>
      <c r="F33" s="2"/>
      <c r="G33" s="119" t="s">
        <v>7</v>
      </c>
      <c r="H33" s="130" t="s">
        <v>688</v>
      </c>
      <c r="I33" s="162">
        <f t="shared" si="2"/>
        <v>2.9E-05</v>
      </c>
      <c r="J33" s="157">
        <f t="shared" si="0"/>
        <v>0.00029</v>
      </c>
      <c r="K33" s="151">
        <f t="shared" si="1"/>
        <v>2.9E-05</v>
      </c>
      <c r="L33" s="165">
        <f>MIN(M34,O33)</f>
        <v>110</v>
      </c>
      <c r="M33" s="152">
        <v>110</v>
      </c>
      <c r="N33" s="118" t="s">
        <v>8</v>
      </c>
      <c r="O33" s="180" t="s">
        <v>689</v>
      </c>
      <c r="P33" s="120">
        <v>2.8999999999999998E-06</v>
      </c>
      <c r="Q33" s="51">
        <v>1</v>
      </c>
      <c r="R33" s="171" t="s">
        <v>871</v>
      </c>
    </row>
    <row r="34" spans="1:18" ht="12.75">
      <c r="A34" s="114" t="s">
        <v>645</v>
      </c>
      <c r="B34" s="118" t="s">
        <v>55</v>
      </c>
      <c r="C34" s="1" t="s">
        <v>12</v>
      </c>
      <c r="D34" s="153">
        <v>25</v>
      </c>
      <c r="E34" s="170">
        <v>0.09</v>
      </c>
      <c r="F34" s="2">
        <v>0.0009</v>
      </c>
      <c r="G34" s="118" t="s">
        <v>7</v>
      </c>
      <c r="H34" s="130" t="s">
        <v>690</v>
      </c>
      <c r="I34" s="162">
        <f t="shared" si="2"/>
        <v>0.009</v>
      </c>
      <c r="J34" s="4">
        <f t="shared" si="0"/>
        <v>0.09</v>
      </c>
      <c r="K34" s="151">
        <f t="shared" si="1"/>
        <v>0.009</v>
      </c>
      <c r="L34" s="159">
        <v>25</v>
      </c>
      <c r="M34" s="152">
        <v>110</v>
      </c>
      <c r="N34" s="118" t="s">
        <v>8</v>
      </c>
      <c r="O34" s="153">
        <v>25</v>
      </c>
      <c r="P34" s="120">
        <v>0.0009</v>
      </c>
      <c r="Q34" s="51">
        <v>0</v>
      </c>
      <c r="R34" s="154" t="s">
        <v>872</v>
      </c>
    </row>
    <row r="35" spans="1:18" ht="12.75">
      <c r="A35" s="114" t="s">
        <v>644</v>
      </c>
      <c r="B35" s="118" t="s">
        <v>56</v>
      </c>
      <c r="C35" s="1" t="s">
        <v>12</v>
      </c>
      <c r="D35" s="181">
        <v>2.5</v>
      </c>
      <c r="E35" s="170">
        <v>0.02</v>
      </c>
      <c r="F35" s="2">
        <v>0.0002</v>
      </c>
      <c r="G35" s="118" t="s">
        <v>7</v>
      </c>
      <c r="H35" s="120">
        <v>46</v>
      </c>
      <c r="I35" s="162">
        <f t="shared" si="2"/>
        <v>0.002</v>
      </c>
      <c r="J35" s="4">
        <f t="shared" si="0"/>
        <v>2.5</v>
      </c>
      <c r="K35" s="151">
        <f t="shared" si="1"/>
        <v>0.25</v>
      </c>
      <c r="L35" s="163">
        <v>2.5</v>
      </c>
      <c r="M35" s="152">
        <v>11</v>
      </c>
      <c r="N35" s="118" t="s">
        <v>8</v>
      </c>
      <c r="O35" s="181">
        <v>2.5</v>
      </c>
      <c r="P35" s="120">
        <v>0.0002</v>
      </c>
      <c r="Q35" s="51">
        <v>0</v>
      </c>
      <c r="R35" s="154" t="s">
        <v>873</v>
      </c>
    </row>
    <row r="36" spans="1:18" ht="12.75">
      <c r="A36" s="114" t="s">
        <v>643</v>
      </c>
      <c r="B36" s="118" t="s">
        <v>57</v>
      </c>
      <c r="C36" s="1" t="s">
        <v>12</v>
      </c>
      <c r="D36" s="153">
        <v>25</v>
      </c>
      <c r="E36" s="170">
        <v>0.09</v>
      </c>
      <c r="F36" s="2">
        <v>0.0009</v>
      </c>
      <c r="G36" s="118" t="s">
        <v>7</v>
      </c>
      <c r="H36" s="120">
        <v>120</v>
      </c>
      <c r="I36" s="162">
        <f t="shared" si="2"/>
        <v>0.009</v>
      </c>
      <c r="J36" s="4">
        <f t="shared" si="0"/>
        <v>25</v>
      </c>
      <c r="K36" s="151">
        <f t="shared" si="1"/>
        <v>2.5</v>
      </c>
      <c r="L36" s="159">
        <v>25</v>
      </c>
      <c r="M36" s="152">
        <v>110</v>
      </c>
      <c r="N36" s="118" t="s">
        <v>8</v>
      </c>
      <c r="O36" s="153">
        <v>25</v>
      </c>
      <c r="P36" s="120">
        <v>0.0009</v>
      </c>
      <c r="Q36" s="51">
        <v>0</v>
      </c>
      <c r="R36" s="154" t="s">
        <v>872</v>
      </c>
    </row>
    <row r="37" spans="1:18" ht="12.75">
      <c r="A37" s="114" t="s">
        <v>642</v>
      </c>
      <c r="B37" s="118" t="s">
        <v>58</v>
      </c>
      <c r="C37" s="1" t="s">
        <v>6</v>
      </c>
      <c r="D37" s="153">
        <v>13000</v>
      </c>
      <c r="E37" s="170">
        <v>0.026</v>
      </c>
      <c r="F37" s="2">
        <v>0.00026</v>
      </c>
      <c r="G37" s="118" t="s">
        <v>7</v>
      </c>
      <c r="H37" s="120">
        <v>180</v>
      </c>
      <c r="I37" s="157">
        <f t="shared" si="2"/>
        <v>0.0026</v>
      </c>
      <c r="J37" s="150">
        <f t="shared" si="0"/>
        <v>180</v>
      </c>
      <c r="K37" s="151">
        <f t="shared" si="1"/>
        <v>18</v>
      </c>
      <c r="L37" s="159">
        <v>180</v>
      </c>
      <c r="M37" s="152">
        <v>170000</v>
      </c>
      <c r="N37" s="118" t="s">
        <v>8</v>
      </c>
      <c r="O37" s="153">
        <v>180</v>
      </c>
      <c r="P37" s="120">
        <v>0.00026000000000000003</v>
      </c>
      <c r="Q37" s="51">
        <v>1</v>
      </c>
      <c r="R37" s="154">
        <v>180</v>
      </c>
    </row>
    <row r="38" spans="1:18" ht="12.75">
      <c r="A38" s="114" t="s">
        <v>59</v>
      </c>
      <c r="B38" s="118" t="s">
        <v>60</v>
      </c>
      <c r="C38" s="1" t="s">
        <v>12</v>
      </c>
      <c r="D38" s="148">
        <v>250</v>
      </c>
      <c r="E38" s="170">
        <v>0.055</v>
      </c>
      <c r="F38" s="2">
        <v>0.00055</v>
      </c>
      <c r="G38" s="118" t="s">
        <v>7</v>
      </c>
      <c r="H38" s="130" t="s">
        <v>691</v>
      </c>
      <c r="I38" s="157">
        <f t="shared" si="2"/>
        <v>0.0055000000000000005</v>
      </c>
      <c r="J38" s="150">
        <f t="shared" si="0"/>
        <v>0.055</v>
      </c>
      <c r="K38" s="151">
        <f t="shared" si="1"/>
        <v>0.0055000000000000005</v>
      </c>
      <c r="L38" s="159">
        <v>250</v>
      </c>
      <c r="M38" s="152">
        <v>1100</v>
      </c>
      <c r="N38" s="118" t="s">
        <v>8</v>
      </c>
      <c r="O38" s="153">
        <v>250</v>
      </c>
      <c r="P38" s="120">
        <v>0.00055</v>
      </c>
      <c r="Q38" s="51">
        <v>0</v>
      </c>
      <c r="R38" s="154" t="s">
        <v>874</v>
      </c>
    </row>
    <row r="39" spans="1:18" ht="12.75">
      <c r="A39" s="114" t="s">
        <v>61</v>
      </c>
      <c r="B39" s="118" t="s">
        <v>62</v>
      </c>
      <c r="C39" s="1" t="s">
        <v>6</v>
      </c>
      <c r="D39" s="153">
        <v>190000</v>
      </c>
      <c r="E39" s="149">
        <v>15000</v>
      </c>
      <c r="F39" s="2">
        <v>150</v>
      </c>
      <c r="G39" s="118" t="s">
        <v>12</v>
      </c>
      <c r="H39" s="120">
        <v>2900</v>
      </c>
      <c r="I39" s="7">
        <f t="shared" si="2"/>
        <v>290</v>
      </c>
      <c r="J39" s="150">
        <f t="shared" si="0"/>
        <v>15000</v>
      </c>
      <c r="K39" s="151">
        <f t="shared" si="1"/>
        <v>1500</v>
      </c>
      <c r="L39" s="159">
        <v>15000</v>
      </c>
      <c r="M39" s="152">
        <v>190000</v>
      </c>
      <c r="N39" s="118" t="s">
        <v>8</v>
      </c>
      <c r="O39" s="153">
        <v>2900</v>
      </c>
      <c r="P39" s="120">
        <v>150</v>
      </c>
      <c r="Q39" s="51">
        <v>1</v>
      </c>
      <c r="R39" s="154" t="s">
        <v>875</v>
      </c>
    </row>
    <row r="40" spans="1:18" ht="12.75">
      <c r="A40" s="114" t="s">
        <v>532</v>
      </c>
      <c r="B40" s="135" t="s">
        <v>63</v>
      </c>
      <c r="C40" s="1" t="s">
        <v>12</v>
      </c>
      <c r="D40" s="148">
        <v>1.4</v>
      </c>
      <c r="E40" s="161">
        <v>0.0051</v>
      </c>
      <c r="F40" s="2"/>
      <c r="G40" s="119" t="s">
        <v>7</v>
      </c>
      <c r="H40" s="130" t="s">
        <v>692</v>
      </c>
      <c r="I40" s="7">
        <f t="shared" si="2"/>
        <v>0.00051</v>
      </c>
      <c r="J40" s="157">
        <f t="shared" si="0"/>
        <v>0.0051</v>
      </c>
      <c r="K40" s="151">
        <f t="shared" si="1"/>
        <v>0.00051</v>
      </c>
      <c r="L40" s="159">
        <f>MIN(M41,O40)</f>
        <v>10000</v>
      </c>
      <c r="M40" s="152">
        <v>10000</v>
      </c>
      <c r="N40" s="118" t="s">
        <v>8</v>
      </c>
      <c r="O40" s="130" t="s">
        <v>692</v>
      </c>
      <c r="P40" s="120">
        <v>5.1E-05</v>
      </c>
      <c r="Q40" s="51">
        <v>1</v>
      </c>
      <c r="R40" s="171" t="s">
        <v>876</v>
      </c>
    </row>
    <row r="41" spans="1:18" ht="12.75">
      <c r="A41" s="114" t="s">
        <v>64</v>
      </c>
      <c r="B41" s="118" t="s">
        <v>65</v>
      </c>
      <c r="C41" s="1" t="s">
        <v>6</v>
      </c>
      <c r="D41" s="153">
        <v>10000</v>
      </c>
      <c r="E41" s="149">
        <f>100*F41</f>
        <v>1100</v>
      </c>
      <c r="F41" s="2">
        <v>11</v>
      </c>
      <c r="G41" s="118" t="s">
        <v>12</v>
      </c>
      <c r="H41" s="120">
        <v>400</v>
      </c>
      <c r="I41" s="7">
        <f t="shared" si="2"/>
        <v>40</v>
      </c>
      <c r="J41" s="150">
        <f t="shared" si="0"/>
        <v>1100</v>
      </c>
      <c r="K41" s="151">
        <f t="shared" si="1"/>
        <v>110</v>
      </c>
      <c r="L41" s="159">
        <v>1100</v>
      </c>
      <c r="M41" s="152">
        <v>10000</v>
      </c>
      <c r="N41" s="118" t="s">
        <v>8</v>
      </c>
      <c r="O41" s="153">
        <v>400</v>
      </c>
      <c r="P41" s="120">
        <v>11</v>
      </c>
      <c r="Q41" s="51">
        <v>1</v>
      </c>
      <c r="R41" s="154" t="s">
        <v>877</v>
      </c>
    </row>
    <row r="42" spans="1:18" ht="12.75">
      <c r="A42" s="114" t="s">
        <v>66</v>
      </c>
      <c r="B42" s="118" t="s">
        <v>67</v>
      </c>
      <c r="C42" s="1" t="s">
        <v>6</v>
      </c>
      <c r="D42" s="148">
        <v>6.4</v>
      </c>
      <c r="E42" s="170">
        <v>0.087</v>
      </c>
      <c r="F42" s="2">
        <v>0.00087</v>
      </c>
      <c r="G42" s="118" t="s">
        <v>6</v>
      </c>
      <c r="H42" s="120">
        <v>0.051</v>
      </c>
      <c r="I42" s="157">
        <f t="shared" si="2"/>
        <v>0.0051</v>
      </c>
      <c r="J42" s="8">
        <f t="shared" si="0"/>
        <v>0.087</v>
      </c>
      <c r="K42" s="151">
        <f t="shared" si="1"/>
        <v>0.0087</v>
      </c>
      <c r="L42" s="165">
        <v>0.087</v>
      </c>
      <c r="M42" s="152">
        <v>33</v>
      </c>
      <c r="N42" s="118" t="s">
        <v>8</v>
      </c>
      <c r="O42" s="164">
        <v>0.051</v>
      </c>
      <c r="P42" s="120">
        <v>0.00087</v>
      </c>
      <c r="Q42" s="51">
        <v>1</v>
      </c>
      <c r="R42" s="171" t="s">
        <v>878</v>
      </c>
    </row>
    <row r="43" spans="1:18" ht="12.75">
      <c r="A43" s="115" t="s">
        <v>68</v>
      </c>
      <c r="B43" s="118" t="s">
        <v>69</v>
      </c>
      <c r="C43" s="1" t="s">
        <v>12</v>
      </c>
      <c r="D43" s="148">
        <v>2.8</v>
      </c>
      <c r="E43" s="170">
        <f aca="true" t="shared" si="3" ref="E43:E50">100*F43</f>
        <v>0.01</v>
      </c>
      <c r="F43" s="2">
        <v>0.0001</v>
      </c>
      <c r="G43" s="118" t="s">
        <v>7</v>
      </c>
      <c r="H43" s="120">
        <v>0.046</v>
      </c>
      <c r="I43" s="162">
        <f t="shared" si="2"/>
        <v>0.001</v>
      </c>
      <c r="J43" s="8">
        <f t="shared" si="0"/>
        <v>0.046</v>
      </c>
      <c r="K43" s="151">
        <f t="shared" si="1"/>
        <v>0.0046</v>
      </c>
      <c r="L43" s="165">
        <v>0.046</v>
      </c>
      <c r="M43" s="152">
        <v>13</v>
      </c>
      <c r="N43" s="118" t="s">
        <v>8</v>
      </c>
      <c r="O43" s="164">
        <v>0.046</v>
      </c>
      <c r="P43" s="120">
        <v>0.0001</v>
      </c>
      <c r="Q43" s="51">
        <v>1</v>
      </c>
      <c r="R43" s="171" t="s">
        <v>879</v>
      </c>
    </row>
    <row r="44" spans="1:18" ht="12.75">
      <c r="A44" s="115" t="s">
        <v>70</v>
      </c>
      <c r="B44" s="118" t="s">
        <v>71</v>
      </c>
      <c r="C44" s="1" t="s">
        <v>12</v>
      </c>
      <c r="D44" s="148">
        <v>9.9</v>
      </c>
      <c r="E44" s="170">
        <f t="shared" si="3"/>
        <v>0.037</v>
      </c>
      <c r="F44" s="2">
        <v>0.00037</v>
      </c>
      <c r="G44" s="118" t="s">
        <v>7</v>
      </c>
      <c r="H44" s="182">
        <v>0.22</v>
      </c>
      <c r="I44" s="157">
        <f t="shared" si="2"/>
        <v>0.0037</v>
      </c>
      <c r="J44" s="8">
        <f t="shared" si="0"/>
        <v>0.22</v>
      </c>
      <c r="K44" s="151">
        <f t="shared" si="1"/>
        <v>0.022000000000000002</v>
      </c>
      <c r="L44" s="165">
        <v>0.22</v>
      </c>
      <c r="M44" s="152">
        <v>44</v>
      </c>
      <c r="N44" s="118" t="s">
        <v>8</v>
      </c>
      <c r="O44" s="148">
        <v>0.22</v>
      </c>
      <c r="P44" s="120">
        <v>0.00037</v>
      </c>
      <c r="Q44" s="51">
        <v>1</v>
      </c>
      <c r="R44" s="144" t="s">
        <v>880</v>
      </c>
    </row>
    <row r="45" spans="1:18" ht="12.75">
      <c r="A45" s="115" t="s">
        <v>72</v>
      </c>
      <c r="B45" s="118" t="s">
        <v>73</v>
      </c>
      <c r="C45" s="1" t="s">
        <v>6</v>
      </c>
      <c r="D45" s="153">
        <v>130</v>
      </c>
      <c r="E45" s="170">
        <v>2.2</v>
      </c>
      <c r="F45" s="2">
        <v>0.011</v>
      </c>
      <c r="G45" s="118" t="s">
        <v>7</v>
      </c>
      <c r="H45" s="120">
        <v>11</v>
      </c>
      <c r="I45" s="8">
        <f t="shared" si="2"/>
        <v>0.22000000000000003</v>
      </c>
      <c r="J45" s="8">
        <f t="shared" si="0"/>
        <v>11</v>
      </c>
      <c r="K45" s="151">
        <f t="shared" si="1"/>
        <v>1.1</v>
      </c>
      <c r="L45" s="158">
        <v>5.4</v>
      </c>
      <c r="M45" s="152">
        <v>840</v>
      </c>
      <c r="N45" s="118" t="s">
        <v>8</v>
      </c>
      <c r="O45" s="153">
        <v>11</v>
      </c>
      <c r="P45" s="120">
        <v>0.022</v>
      </c>
      <c r="Q45" s="51">
        <v>1</v>
      </c>
      <c r="R45" s="154" t="s">
        <v>881</v>
      </c>
    </row>
    <row r="46" spans="1:18" ht="12.75">
      <c r="A46" s="115" t="s">
        <v>74</v>
      </c>
      <c r="B46" s="118" t="s">
        <v>75</v>
      </c>
      <c r="C46" s="1" t="s">
        <v>12</v>
      </c>
      <c r="D46" s="153">
        <v>14</v>
      </c>
      <c r="E46" s="170">
        <f t="shared" si="3"/>
        <v>0.02</v>
      </c>
      <c r="F46" s="2">
        <v>0.0002</v>
      </c>
      <c r="G46" s="118" t="s">
        <v>7</v>
      </c>
      <c r="H46" s="183" t="s">
        <v>693</v>
      </c>
      <c r="I46" s="162">
        <f t="shared" si="2"/>
        <v>0.002</v>
      </c>
      <c r="J46" s="8">
        <f t="shared" si="0"/>
        <v>0.02</v>
      </c>
      <c r="K46" s="151">
        <f t="shared" si="1"/>
        <v>0.002</v>
      </c>
      <c r="L46" s="163">
        <v>0.071</v>
      </c>
      <c r="M46" s="152">
        <v>72</v>
      </c>
      <c r="N46" s="118" t="s">
        <v>8</v>
      </c>
      <c r="O46" s="175" t="s">
        <v>693</v>
      </c>
      <c r="P46" s="120">
        <v>0.0002</v>
      </c>
      <c r="Q46" s="51">
        <v>1</v>
      </c>
      <c r="R46" s="171">
        <v>0.072</v>
      </c>
    </row>
    <row r="47" spans="1:18" ht="12.75">
      <c r="A47" s="114" t="s">
        <v>533</v>
      </c>
      <c r="B47" s="135" t="s">
        <v>76</v>
      </c>
      <c r="C47" s="1" t="s">
        <v>6</v>
      </c>
      <c r="D47" s="153">
        <v>11000</v>
      </c>
      <c r="E47" s="170">
        <v>180</v>
      </c>
      <c r="F47" s="2">
        <v>6.9E-07</v>
      </c>
      <c r="G47" s="119" t="s">
        <v>7</v>
      </c>
      <c r="H47" s="130" t="s">
        <v>694</v>
      </c>
      <c r="I47" s="157">
        <f t="shared" si="2"/>
        <v>18</v>
      </c>
      <c r="J47" s="150">
        <f t="shared" si="0"/>
        <v>180</v>
      </c>
      <c r="K47" s="151">
        <f t="shared" si="1"/>
        <v>18</v>
      </c>
      <c r="L47" s="165"/>
      <c r="M47" s="152"/>
      <c r="N47" s="118" t="s">
        <v>8</v>
      </c>
      <c r="O47" s="130" t="s">
        <v>694</v>
      </c>
      <c r="P47" s="120">
        <v>1.8</v>
      </c>
      <c r="Q47" s="51">
        <v>1</v>
      </c>
      <c r="R47" s="154" t="s">
        <v>882</v>
      </c>
    </row>
    <row r="48" spans="1:18" ht="12.75">
      <c r="A48" s="114" t="s">
        <v>77</v>
      </c>
      <c r="B48" s="118" t="s">
        <v>78</v>
      </c>
      <c r="C48" s="1" t="s">
        <v>6</v>
      </c>
      <c r="D48" s="148">
        <v>0.96</v>
      </c>
      <c r="E48" s="161">
        <f>100*F48</f>
        <v>0.013</v>
      </c>
      <c r="F48" s="2">
        <v>0.00013</v>
      </c>
      <c r="G48" s="118" t="s">
        <v>6</v>
      </c>
      <c r="H48" s="184">
        <v>0.0039</v>
      </c>
      <c r="I48" s="157">
        <f t="shared" si="2"/>
        <v>0.00039</v>
      </c>
      <c r="J48" s="8">
        <f t="shared" si="0"/>
        <v>0.013</v>
      </c>
      <c r="K48" s="151">
        <f>SUM(J48*0.1)</f>
        <v>0.0013</v>
      </c>
      <c r="L48" s="185">
        <v>0.013</v>
      </c>
      <c r="M48" s="152">
        <v>5</v>
      </c>
      <c r="N48" s="118" t="s">
        <v>8</v>
      </c>
      <c r="O48" s="174">
        <v>0.0039</v>
      </c>
      <c r="P48" s="120">
        <v>0.00013000000000000002</v>
      </c>
      <c r="Q48" s="51">
        <v>1</v>
      </c>
      <c r="R48" s="167" t="s">
        <v>883</v>
      </c>
    </row>
    <row r="49" spans="1:18" ht="12.75">
      <c r="A49" s="114" t="s">
        <v>79</v>
      </c>
      <c r="B49" s="118" t="s">
        <v>80</v>
      </c>
      <c r="C49" s="1" t="s">
        <v>12</v>
      </c>
      <c r="D49" s="153">
        <v>32</v>
      </c>
      <c r="E49" s="170">
        <f t="shared" si="3"/>
        <v>30</v>
      </c>
      <c r="F49" s="2">
        <v>0.3</v>
      </c>
      <c r="G49" s="118" t="s">
        <v>6</v>
      </c>
      <c r="H49" s="120">
        <v>8</v>
      </c>
      <c r="I49" s="4">
        <f t="shared" si="2"/>
        <v>0.8</v>
      </c>
      <c r="J49" s="7">
        <f t="shared" si="0"/>
        <v>30</v>
      </c>
      <c r="K49" s="151">
        <f t="shared" si="1"/>
        <v>3</v>
      </c>
      <c r="L49" s="158">
        <v>30</v>
      </c>
      <c r="M49" s="152">
        <v>7400</v>
      </c>
      <c r="N49" s="118" t="s">
        <v>8</v>
      </c>
      <c r="O49" s="181">
        <v>8</v>
      </c>
      <c r="P49" s="120">
        <v>0.3</v>
      </c>
      <c r="Q49" s="51">
        <v>1</v>
      </c>
      <c r="R49" s="154">
        <v>8</v>
      </c>
    </row>
    <row r="50" spans="1:18" ht="12.75">
      <c r="A50" s="114" t="s">
        <v>81</v>
      </c>
      <c r="B50" s="118" t="s">
        <v>82</v>
      </c>
      <c r="C50" s="1" t="s">
        <v>6</v>
      </c>
      <c r="D50" s="174">
        <v>0.0050999999999999995</v>
      </c>
      <c r="E50" s="186">
        <f t="shared" si="3"/>
        <v>6.9E-05</v>
      </c>
      <c r="F50" s="2">
        <v>6.9E-07</v>
      </c>
      <c r="G50" s="118" t="s">
        <v>6</v>
      </c>
      <c r="H50" s="168">
        <v>1E-05</v>
      </c>
      <c r="I50" s="187">
        <f t="shared" si="2"/>
        <v>1.0000000000000002E-06</v>
      </c>
      <c r="J50" s="157">
        <f t="shared" si="0"/>
        <v>6.9E-05</v>
      </c>
      <c r="K50" s="151">
        <f t="shared" si="1"/>
        <v>6.9E-06</v>
      </c>
      <c r="L50" s="188">
        <v>6.9E-05</v>
      </c>
      <c r="M50" s="8">
        <v>0.027</v>
      </c>
      <c r="N50" s="118" t="s">
        <v>8</v>
      </c>
      <c r="O50" s="166">
        <v>1E-05</v>
      </c>
      <c r="P50" s="120">
        <v>6.900000000000001E-07</v>
      </c>
      <c r="Q50" s="51">
        <v>1</v>
      </c>
      <c r="R50" s="189" t="s">
        <v>884</v>
      </c>
    </row>
    <row r="51" spans="1:18" ht="12.75">
      <c r="A51" s="114" t="s">
        <v>83</v>
      </c>
      <c r="B51" s="118" t="s">
        <v>84</v>
      </c>
      <c r="C51" s="1" t="s">
        <v>12</v>
      </c>
      <c r="D51" s="153">
        <v>1300</v>
      </c>
      <c r="E51" s="170">
        <v>0.6</v>
      </c>
      <c r="F51" s="2">
        <v>0.006</v>
      </c>
      <c r="G51" s="118" t="s">
        <v>7</v>
      </c>
      <c r="H51" s="120">
        <v>130</v>
      </c>
      <c r="I51" s="8">
        <f t="shared" si="2"/>
        <v>0.06</v>
      </c>
      <c r="J51" s="7">
        <f t="shared" si="0"/>
        <v>130</v>
      </c>
      <c r="K51" s="151">
        <f t="shared" si="1"/>
        <v>13</v>
      </c>
      <c r="L51" s="158">
        <v>130</v>
      </c>
      <c r="M51" s="190">
        <v>5700</v>
      </c>
      <c r="N51" s="118" t="s">
        <v>8</v>
      </c>
      <c r="O51" s="153">
        <v>130</v>
      </c>
      <c r="P51" s="120">
        <v>0.006</v>
      </c>
      <c r="Q51" s="51">
        <v>1</v>
      </c>
      <c r="R51" s="154">
        <v>130</v>
      </c>
    </row>
    <row r="52" spans="1:18" ht="12.75">
      <c r="A52" s="116" t="s">
        <v>534</v>
      </c>
      <c r="B52" s="135" t="s">
        <v>85</v>
      </c>
      <c r="C52" s="1" t="s">
        <v>6</v>
      </c>
      <c r="D52" s="153">
        <v>11000</v>
      </c>
      <c r="E52" s="170">
        <v>180</v>
      </c>
      <c r="F52" s="2"/>
      <c r="G52" s="119" t="s">
        <v>7</v>
      </c>
      <c r="H52" s="130" t="s">
        <v>695</v>
      </c>
      <c r="I52" s="8"/>
      <c r="J52" s="7">
        <f t="shared" si="0"/>
        <v>180</v>
      </c>
      <c r="K52" s="151">
        <f t="shared" si="1"/>
        <v>18</v>
      </c>
      <c r="L52" s="158"/>
      <c r="M52" s="190"/>
      <c r="N52" s="118" t="s">
        <v>8</v>
      </c>
      <c r="O52" s="130" t="s">
        <v>695</v>
      </c>
      <c r="P52" s="120">
        <v>1.8</v>
      </c>
      <c r="Q52" s="51">
        <v>1</v>
      </c>
      <c r="R52" s="154" t="s">
        <v>885</v>
      </c>
    </row>
    <row r="53" spans="1:18" ht="12.75">
      <c r="A53" s="114" t="s">
        <v>624</v>
      </c>
      <c r="B53" s="135" t="s">
        <v>86</v>
      </c>
      <c r="C53" s="1" t="s">
        <v>6</v>
      </c>
      <c r="D53" s="176" t="s">
        <v>696</v>
      </c>
      <c r="E53" s="170">
        <v>8</v>
      </c>
      <c r="F53" s="2"/>
      <c r="G53" s="119" t="s">
        <v>7</v>
      </c>
      <c r="H53" s="130" t="s">
        <v>697</v>
      </c>
      <c r="I53" s="8">
        <f>MIN(D53,E53,H53)*0.1</f>
        <v>0.8</v>
      </c>
      <c r="J53" s="7">
        <f t="shared" si="0"/>
        <v>8</v>
      </c>
      <c r="K53" s="151">
        <f t="shared" si="1"/>
        <v>0.8</v>
      </c>
      <c r="L53" s="158" t="e">
        <f>MIN(#REF!,O53)</f>
        <v>#REF!</v>
      </c>
      <c r="M53" s="190"/>
      <c r="N53" s="118" t="s">
        <v>8</v>
      </c>
      <c r="O53" s="130" t="s">
        <v>697</v>
      </c>
      <c r="P53" s="120">
        <v>0.08</v>
      </c>
      <c r="Q53" s="51">
        <v>1</v>
      </c>
      <c r="R53" s="144">
        <v>2</v>
      </c>
    </row>
    <row r="54" spans="1:18" ht="12.75">
      <c r="A54" s="114" t="s">
        <v>535</v>
      </c>
      <c r="B54" s="135" t="s">
        <v>87</v>
      </c>
      <c r="C54" s="1" t="s">
        <v>6</v>
      </c>
      <c r="D54" s="176" t="s">
        <v>698</v>
      </c>
      <c r="E54" s="170">
        <v>9</v>
      </c>
      <c r="F54" s="2"/>
      <c r="G54" s="119" t="s">
        <v>7</v>
      </c>
      <c r="H54" s="130" t="s">
        <v>699</v>
      </c>
      <c r="I54" s="8">
        <f>MIN(D54,E54,H54)*0.1</f>
        <v>0.9</v>
      </c>
      <c r="J54" s="7">
        <f t="shared" si="0"/>
        <v>9</v>
      </c>
      <c r="K54" s="151">
        <f t="shared" si="1"/>
        <v>0.9</v>
      </c>
      <c r="L54" s="158"/>
      <c r="M54" s="190"/>
      <c r="N54" s="118" t="s">
        <v>8</v>
      </c>
      <c r="O54" s="130" t="s">
        <v>699</v>
      </c>
      <c r="P54" s="120">
        <v>0.09</v>
      </c>
      <c r="Q54" s="51">
        <v>1</v>
      </c>
      <c r="R54" s="144">
        <v>1.6</v>
      </c>
    </row>
    <row r="55" spans="1:18" ht="12.75">
      <c r="A55" s="114" t="s">
        <v>88</v>
      </c>
      <c r="B55" s="118" t="s">
        <v>89</v>
      </c>
      <c r="C55" s="1" t="s">
        <v>12</v>
      </c>
      <c r="D55" s="148">
        <v>8.6</v>
      </c>
      <c r="E55" s="155">
        <v>10</v>
      </c>
      <c r="F55" s="2">
        <v>0.1</v>
      </c>
      <c r="G55" s="118" t="s">
        <v>6</v>
      </c>
      <c r="H55" s="120">
        <v>3.4</v>
      </c>
      <c r="I55" s="8">
        <f>MIN(D55,E55,H55)*0.1</f>
        <v>0.34</v>
      </c>
      <c r="J55" s="7">
        <f t="shared" si="0"/>
        <v>8.6</v>
      </c>
      <c r="K55" s="151">
        <f t="shared" si="1"/>
        <v>0.86</v>
      </c>
      <c r="L55" s="158">
        <v>8.6</v>
      </c>
      <c r="M55" s="152">
        <v>270</v>
      </c>
      <c r="N55" s="118" t="s">
        <v>8</v>
      </c>
      <c r="O55" s="148">
        <v>3.4</v>
      </c>
      <c r="P55" s="120">
        <v>0.1</v>
      </c>
      <c r="Q55" s="51">
        <v>1</v>
      </c>
      <c r="R55" s="144">
        <v>3.4</v>
      </c>
    </row>
    <row r="56" spans="1:18" ht="12.75">
      <c r="A56" s="114" t="s">
        <v>90</v>
      </c>
      <c r="B56" s="118" t="s">
        <v>91</v>
      </c>
      <c r="C56" s="1" t="s">
        <v>12</v>
      </c>
      <c r="D56" s="153">
        <v>95</v>
      </c>
      <c r="E56" s="155">
        <f>100*F56</f>
        <v>1</v>
      </c>
      <c r="F56" s="2">
        <v>0.01</v>
      </c>
      <c r="G56" s="118" t="s">
        <v>6</v>
      </c>
      <c r="H56" s="125">
        <v>0.54</v>
      </c>
      <c r="I56" s="162">
        <f>MIN(D56,E56,H56)*0.1</f>
        <v>0.054000000000000006</v>
      </c>
      <c r="J56" s="7">
        <f t="shared" si="0"/>
        <v>1</v>
      </c>
      <c r="K56" s="151">
        <f t="shared" si="1"/>
        <v>0.1</v>
      </c>
      <c r="L56" s="159">
        <v>1</v>
      </c>
      <c r="M56" s="152">
        <v>5700</v>
      </c>
      <c r="N56" s="118" t="s">
        <v>8</v>
      </c>
      <c r="O56" s="148">
        <v>0.54</v>
      </c>
      <c r="P56" s="120">
        <v>0.01</v>
      </c>
      <c r="Q56" s="51">
        <v>1</v>
      </c>
      <c r="R56" s="144">
        <v>0.54</v>
      </c>
    </row>
    <row r="57" spans="1:18" ht="12.75">
      <c r="A57" s="117" t="s">
        <v>620</v>
      </c>
      <c r="B57" s="135" t="s">
        <v>92</v>
      </c>
      <c r="C57" s="1" t="s">
        <v>6</v>
      </c>
      <c r="D57" s="153">
        <v>4400</v>
      </c>
      <c r="E57" s="170">
        <v>73</v>
      </c>
      <c r="F57" s="2"/>
      <c r="G57" s="119" t="s">
        <v>7</v>
      </c>
      <c r="H57" s="120">
        <v>63</v>
      </c>
      <c r="I57" s="157"/>
      <c r="J57" s="7">
        <f t="shared" si="0"/>
        <v>73</v>
      </c>
      <c r="K57" s="151">
        <f t="shared" si="1"/>
        <v>7.300000000000001</v>
      </c>
      <c r="L57" s="159"/>
      <c r="M57" s="152"/>
      <c r="N57" s="118" t="s">
        <v>8</v>
      </c>
      <c r="O57" s="153">
        <v>63</v>
      </c>
      <c r="P57" s="120">
        <v>0.73</v>
      </c>
      <c r="Q57" s="51">
        <v>1</v>
      </c>
      <c r="R57" s="154" t="s">
        <v>886</v>
      </c>
    </row>
    <row r="58" spans="1:18" ht="12.75">
      <c r="A58" s="117" t="s">
        <v>536</v>
      </c>
      <c r="B58" s="135" t="s">
        <v>93</v>
      </c>
      <c r="C58" s="1" t="s">
        <v>6</v>
      </c>
      <c r="D58" s="153">
        <v>4400</v>
      </c>
      <c r="E58" s="170">
        <v>8</v>
      </c>
      <c r="F58" s="2"/>
      <c r="G58" s="119" t="s">
        <v>7</v>
      </c>
      <c r="H58" s="120">
        <v>360</v>
      </c>
      <c r="I58" s="157"/>
      <c r="J58" s="7">
        <f t="shared" si="0"/>
        <v>360</v>
      </c>
      <c r="K58" s="151">
        <f t="shared" si="1"/>
        <v>36</v>
      </c>
      <c r="L58" s="159"/>
      <c r="M58" s="152"/>
      <c r="N58" s="118" t="s">
        <v>8</v>
      </c>
      <c r="O58" s="153">
        <v>360</v>
      </c>
      <c r="P58" s="120">
        <v>0.08</v>
      </c>
      <c r="Q58" s="51">
        <v>1</v>
      </c>
      <c r="R58" s="154">
        <v>360</v>
      </c>
    </row>
    <row r="59" spans="1:18" ht="12.75">
      <c r="A59" s="117" t="s">
        <v>537</v>
      </c>
      <c r="B59" s="135" t="s">
        <v>94</v>
      </c>
      <c r="C59" s="1" t="s">
        <v>12</v>
      </c>
      <c r="D59" s="148">
        <v>5.3</v>
      </c>
      <c r="E59" s="170">
        <v>0.015</v>
      </c>
      <c r="F59" s="2"/>
      <c r="G59" s="119" t="s">
        <v>7</v>
      </c>
      <c r="H59" s="191" t="s">
        <v>700</v>
      </c>
      <c r="I59" s="157"/>
      <c r="J59" s="7">
        <f t="shared" si="0"/>
        <v>0.015</v>
      </c>
      <c r="K59" s="151">
        <f t="shared" si="1"/>
        <v>0.0015</v>
      </c>
      <c r="L59" s="159"/>
      <c r="M59" s="152"/>
      <c r="N59" s="118" t="s">
        <v>8</v>
      </c>
      <c r="O59" s="191" t="s">
        <v>700</v>
      </c>
      <c r="P59" s="120">
        <v>0.00015</v>
      </c>
      <c r="Q59" s="51">
        <v>1</v>
      </c>
      <c r="R59" s="171" t="s">
        <v>887</v>
      </c>
    </row>
    <row r="60" spans="1:18" ht="12.75">
      <c r="A60" s="117" t="s">
        <v>95</v>
      </c>
      <c r="B60" s="118" t="s">
        <v>96</v>
      </c>
      <c r="C60" s="1" t="s">
        <v>12</v>
      </c>
      <c r="D60" s="153">
        <v>6600</v>
      </c>
      <c r="E60" s="170">
        <v>97</v>
      </c>
      <c r="F60" s="2"/>
      <c r="G60" s="118" t="s">
        <v>6</v>
      </c>
      <c r="H60" s="120">
        <v>12</v>
      </c>
      <c r="I60" s="157"/>
      <c r="J60" s="7">
        <f t="shared" si="0"/>
        <v>97</v>
      </c>
      <c r="K60" s="151">
        <f t="shared" si="1"/>
        <v>9.700000000000001</v>
      </c>
      <c r="L60" s="159"/>
      <c r="M60" s="152"/>
      <c r="N60" s="118" t="s">
        <v>8</v>
      </c>
      <c r="O60" s="148">
        <v>12</v>
      </c>
      <c r="P60" s="120">
        <v>0.97</v>
      </c>
      <c r="Q60" s="51">
        <v>1</v>
      </c>
      <c r="R60" s="154" t="s">
        <v>888</v>
      </c>
    </row>
    <row r="61" spans="1:18" ht="12.75">
      <c r="A61" s="117" t="s">
        <v>538</v>
      </c>
      <c r="B61" s="135" t="s">
        <v>97</v>
      </c>
      <c r="C61" s="1" t="s">
        <v>6</v>
      </c>
      <c r="D61" s="153">
        <v>10000</v>
      </c>
      <c r="E61" s="170">
        <v>35</v>
      </c>
      <c r="F61" s="2"/>
      <c r="G61" s="119" t="s">
        <v>12</v>
      </c>
      <c r="H61" s="192" t="s">
        <v>701</v>
      </c>
      <c r="I61" s="193" t="s">
        <v>702</v>
      </c>
      <c r="J61" s="193" t="s">
        <v>703</v>
      </c>
      <c r="K61" s="193" t="s">
        <v>704</v>
      </c>
      <c r="L61" s="193" t="s">
        <v>705</v>
      </c>
      <c r="M61" s="193" t="s">
        <v>706</v>
      </c>
      <c r="N61" s="124" t="s">
        <v>8</v>
      </c>
      <c r="O61" s="194" t="s">
        <v>701</v>
      </c>
      <c r="P61" s="120">
        <v>0.35</v>
      </c>
      <c r="Q61" s="51">
        <v>1</v>
      </c>
      <c r="R61" s="154">
        <v>51</v>
      </c>
    </row>
    <row r="62" spans="1:18" ht="12.75">
      <c r="A62" s="117" t="s">
        <v>539</v>
      </c>
      <c r="B62" s="135" t="s">
        <v>98</v>
      </c>
      <c r="C62" s="1" t="s">
        <v>6</v>
      </c>
      <c r="D62" s="176" t="s">
        <v>707</v>
      </c>
      <c r="E62" s="155">
        <v>37</v>
      </c>
      <c r="F62" s="2"/>
      <c r="G62" s="119" t="s">
        <v>7</v>
      </c>
      <c r="H62" s="178" t="s">
        <v>708</v>
      </c>
      <c r="I62" s="4"/>
      <c r="J62" s="7">
        <f>MIN(D62,(MAX(E62,H62)))</f>
        <v>37</v>
      </c>
      <c r="K62" s="151">
        <f t="shared" si="1"/>
        <v>3.7</v>
      </c>
      <c r="L62" s="159"/>
      <c r="M62" s="152"/>
      <c r="N62" s="118" t="s">
        <v>8</v>
      </c>
      <c r="O62" s="176" t="s">
        <v>708</v>
      </c>
      <c r="P62" s="120">
        <v>1.5</v>
      </c>
      <c r="Q62" s="51">
        <v>1</v>
      </c>
      <c r="R62" s="154" t="s">
        <v>889</v>
      </c>
    </row>
    <row r="63" spans="1:18" ht="12.75">
      <c r="A63" s="117" t="s">
        <v>540</v>
      </c>
      <c r="B63" s="135" t="s">
        <v>99</v>
      </c>
      <c r="C63" s="1" t="s">
        <v>6</v>
      </c>
      <c r="D63" s="176" t="s">
        <v>707</v>
      </c>
      <c r="E63" s="170">
        <v>37</v>
      </c>
      <c r="F63" s="2"/>
      <c r="G63" s="119" t="s">
        <v>7</v>
      </c>
      <c r="H63" s="130" t="s">
        <v>709</v>
      </c>
      <c r="I63" s="4"/>
      <c r="J63" s="7" t="e">
        <f>MIN(#REF!,(MAX(E63,H63)))</f>
        <v>#REF!</v>
      </c>
      <c r="K63" s="151" t="e">
        <f t="shared" si="1"/>
        <v>#REF!</v>
      </c>
      <c r="L63" s="159"/>
      <c r="M63" s="152"/>
      <c r="N63" s="118" t="s">
        <v>8</v>
      </c>
      <c r="O63" s="130" t="s">
        <v>709</v>
      </c>
      <c r="P63" s="120">
        <v>1.5</v>
      </c>
      <c r="Q63" s="51">
        <v>1</v>
      </c>
      <c r="R63" s="154" t="s">
        <v>890</v>
      </c>
    </row>
    <row r="64" spans="1:18" ht="12.75">
      <c r="A64" s="117" t="s">
        <v>541</v>
      </c>
      <c r="B64" s="135" t="s">
        <v>100</v>
      </c>
      <c r="C64" s="1" t="s">
        <v>6</v>
      </c>
      <c r="D64" s="176" t="s">
        <v>707</v>
      </c>
      <c r="E64" s="170">
        <v>37</v>
      </c>
      <c r="F64" s="2"/>
      <c r="G64" s="119" t="s">
        <v>7</v>
      </c>
      <c r="H64" s="130" t="s">
        <v>710</v>
      </c>
      <c r="I64" s="4"/>
      <c r="J64" s="7" t="e">
        <f>MIN(#REF!,(MAX(E64,H64)))</f>
        <v>#REF!</v>
      </c>
      <c r="K64" s="151" t="e">
        <f t="shared" si="1"/>
        <v>#REF!</v>
      </c>
      <c r="L64" s="159"/>
      <c r="M64" s="152"/>
      <c r="N64" s="118" t="s">
        <v>8</v>
      </c>
      <c r="O64" s="130" t="s">
        <v>710</v>
      </c>
      <c r="P64" s="120">
        <v>1.5</v>
      </c>
      <c r="Q64" s="51">
        <v>1</v>
      </c>
      <c r="R64" s="154" t="s">
        <v>891</v>
      </c>
    </row>
    <row r="65" spans="1:18" ht="12.75">
      <c r="A65" s="114" t="s">
        <v>101</v>
      </c>
      <c r="B65" s="118" t="s">
        <v>102</v>
      </c>
      <c r="C65" s="1" t="s">
        <v>6</v>
      </c>
      <c r="D65" s="153">
        <v>10000</v>
      </c>
      <c r="E65" s="155">
        <f>100*F65</f>
        <v>270</v>
      </c>
      <c r="F65" s="2">
        <v>2.7</v>
      </c>
      <c r="G65" s="118" t="s">
        <v>12</v>
      </c>
      <c r="H65" s="120">
        <v>10000</v>
      </c>
      <c r="I65" s="7">
        <f>MIN(D65,E65,H65)*0.1</f>
        <v>27</v>
      </c>
      <c r="J65" s="7">
        <f t="shared" si="0"/>
        <v>10000</v>
      </c>
      <c r="K65" s="151">
        <f t="shared" si="1"/>
        <v>1000</v>
      </c>
      <c r="L65" s="159">
        <v>10000</v>
      </c>
      <c r="M65" s="152">
        <v>10000</v>
      </c>
      <c r="N65" s="118" t="s">
        <v>12</v>
      </c>
      <c r="O65" s="153">
        <v>10000</v>
      </c>
      <c r="P65" s="120">
        <v>2.7</v>
      </c>
      <c r="Q65" s="51">
        <v>0</v>
      </c>
      <c r="R65" s="154" t="s">
        <v>892</v>
      </c>
    </row>
    <row r="66" spans="1:18" ht="12.75">
      <c r="A66" s="114" t="s">
        <v>103</v>
      </c>
      <c r="B66" s="118" t="s">
        <v>104</v>
      </c>
      <c r="C66" s="1" t="s">
        <v>12</v>
      </c>
      <c r="D66" s="153">
        <v>5100</v>
      </c>
      <c r="E66" s="155">
        <f>100*F66</f>
        <v>19</v>
      </c>
      <c r="F66" s="2">
        <v>0.19</v>
      </c>
      <c r="G66" s="118" t="s">
        <v>7</v>
      </c>
      <c r="H66" s="120">
        <v>12</v>
      </c>
      <c r="I66" s="4">
        <f>MIN(D66,E66,H66)*0.1</f>
        <v>1.2000000000000002</v>
      </c>
      <c r="J66" s="7">
        <f t="shared" si="0"/>
        <v>19</v>
      </c>
      <c r="K66" s="151">
        <f t="shared" si="1"/>
        <v>1.9000000000000001</v>
      </c>
      <c r="L66" s="159">
        <v>19</v>
      </c>
      <c r="M66" s="152">
        <v>2300</v>
      </c>
      <c r="N66" s="118" t="s">
        <v>8</v>
      </c>
      <c r="O66" s="153">
        <v>12</v>
      </c>
      <c r="P66" s="120">
        <v>0.19</v>
      </c>
      <c r="Q66" s="51">
        <v>1</v>
      </c>
      <c r="R66" s="154" t="s">
        <v>893</v>
      </c>
    </row>
    <row r="67" spans="1:18" ht="12.75">
      <c r="A67" s="114" t="s">
        <v>105</v>
      </c>
      <c r="B67" s="118" t="s">
        <v>106</v>
      </c>
      <c r="C67" s="1" t="s">
        <v>6</v>
      </c>
      <c r="D67" s="153">
        <v>22000</v>
      </c>
      <c r="E67" s="155">
        <f>100*F67</f>
        <v>70</v>
      </c>
      <c r="F67" s="2">
        <v>0.7</v>
      </c>
      <c r="G67" s="118" t="s">
        <v>7</v>
      </c>
      <c r="H67" s="130" t="s">
        <v>711</v>
      </c>
      <c r="I67" s="4">
        <f>MIN(D67,E67,H67)*0.1</f>
        <v>7</v>
      </c>
      <c r="J67" s="7">
        <f t="shared" si="0"/>
        <v>70</v>
      </c>
      <c r="K67" s="151">
        <f t="shared" si="1"/>
        <v>7</v>
      </c>
      <c r="L67" s="159">
        <v>70</v>
      </c>
      <c r="M67" s="152">
        <v>190000</v>
      </c>
      <c r="N67" s="118" t="s">
        <v>8</v>
      </c>
      <c r="O67" s="130" t="s">
        <v>711</v>
      </c>
      <c r="P67" s="120">
        <v>0.7</v>
      </c>
      <c r="Q67" s="51">
        <v>1</v>
      </c>
      <c r="R67" s="154">
        <v>41</v>
      </c>
    </row>
    <row r="68" spans="1:18" ht="12.75">
      <c r="A68" s="114" t="s">
        <v>542</v>
      </c>
      <c r="B68" s="135" t="s">
        <v>107</v>
      </c>
      <c r="C68" s="1" t="s">
        <v>12</v>
      </c>
      <c r="D68" s="153">
        <v>900</v>
      </c>
      <c r="E68" s="155">
        <v>3.3</v>
      </c>
      <c r="F68" s="2"/>
      <c r="G68" s="119" t="s">
        <v>7</v>
      </c>
      <c r="H68" s="130" t="s">
        <v>712</v>
      </c>
      <c r="I68" s="4"/>
      <c r="J68" s="7">
        <f t="shared" si="0"/>
        <v>3.3</v>
      </c>
      <c r="K68" s="151">
        <f t="shared" si="1"/>
        <v>0.33</v>
      </c>
      <c r="L68" s="159"/>
      <c r="M68" s="152"/>
      <c r="N68" s="118" t="s">
        <v>8</v>
      </c>
      <c r="O68" s="176" t="s">
        <v>712</v>
      </c>
      <c r="P68" s="120">
        <v>0.033</v>
      </c>
      <c r="Q68" s="51">
        <v>1</v>
      </c>
      <c r="R68" s="154" t="s">
        <v>894</v>
      </c>
    </row>
    <row r="69" spans="1:18" ht="12.75">
      <c r="A69" s="114" t="s">
        <v>108</v>
      </c>
      <c r="B69" s="118" t="s">
        <v>109</v>
      </c>
      <c r="C69" s="1" t="s">
        <v>6</v>
      </c>
      <c r="D69" s="153">
        <v>1100</v>
      </c>
      <c r="E69" s="155">
        <f>100*F69</f>
        <v>4</v>
      </c>
      <c r="F69" s="2">
        <v>0.04</v>
      </c>
      <c r="G69" s="118" t="s">
        <v>7</v>
      </c>
      <c r="H69" s="182">
        <v>0.87</v>
      </c>
      <c r="I69" s="162">
        <f>MIN(D69,E69,H69)*0.1</f>
        <v>0.08700000000000001</v>
      </c>
      <c r="J69" s="7">
        <f t="shared" si="0"/>
        <v>4</v>
      </c>
      <c r="K69" s="151">
        <f t="shared" si="1"/>
        <v>0.4</v>
      </c>
      <c r="L69" s="159">
        <v>4</v>
      </c>
      <c r="M69" s="152">
        <v>14000</v>
      </c>
      <c r="N69" s="118" t="s">
        <v>8</v>
      </c>
      <c r="O69" s="148">
        <v>0.87</v>
      </c>
      <c r="P69" s="120">
        <v>0.04</v>
      </c>
      <c r="Q69" s="51">
        <v>1</v>
      </c>
      <c r="R69" s="144">
        <v>0.87</v>
      </c>
    </row>
    <row r="70" spans="1:18" ht="12.75">
      <c r="A70" s="114" t="s">
        <v>110</v>
      </c>
      <c r="B70" s="118" t="s">
        <v>111</v>
      </c>
      <c r="C70" s="1" t="s">
        <v>12</v>
      </c>
      <c r="D70" s="153">
        <v>10000</v>
      </c>
      <c r="E70" s="155">
        <f>100*F70</f>
        <v>190</v>
      </c>
      <c r="F70" s="2">
        <v>1.9</v>
      </c>
      <c r="G70" s="118" t="s">
        <v>12</v>
      </c>
      <c r="H70" s="120">
        <v>160</v>
      </c>
      <c r="I70" s="7">
        <f>MIN(D70,E70,H70)*0.1</f>
        <v>16</v>
      </c>
      <c r="J70" s="7">
        <f aca="true" t="shared" si="4" ref="J70:J133">MIN(D70,(MAX(E70,H70)))</f>
        <v>190</v>
      </c>
      <c r="K70" s="151">
        <f>SUM(J70*0.1)</f>
        <v>19</v>
      </c>
      <c r="L70" s="159">
        <v>190</v>
      </c>
      <c r="M70" s="152">
        <v>10000</v>
      </c>
      <c r="N70" s="118" t="s">
        <v>8</v>
      </c>
      <c r="O70" s="153">
        <v>160</v>
      </c>
      <c r="P70" s="120">
        <v>1.9</v>
      </c>
      <c r="Q70" s="51">
        <v>1</v>
      </c>
      <c r="R70" s="154" t="s">
        <v>895</v>
      </c>
    </row>
    <row r="71" spans="1:18" ht="12.75">
      <c r="A71" s="114" t="s">
        <v>112</v>
      </c>
      <c r="B71" s="118" t="s">
        <v>113</v>
      </c>
      <c r="C71" s="1" t="s">
        <v>12</v>
      </c>
      <c r="D71" s="153">
        <v>21</v>
      </c>
      <c r="E71" s="170">
        <f>100*F71</f>
        <v>0.5</v>
      </c>
      <c r="F71" s="2">
        <v>0.005</v>
      </c>
      <c r="G71" s="118" t="s">
        <v>6</v>
      </c>
      <c r="H71" s="182">
        <v>0.26</v>
      </c>
      <c r="I71" s="162">
        <f>MIN(D71,E71,H71)*0.1</f>
        <v>0.026000000000000002</v>
      </c>
      <c r="J71" s="7">
        <f t="shared" si="4"/>
        <v>0.5</v>
      </c>
      <c r="K71" s="151">
        <f>SUM(J71*0.1)</f>
        <v>0.05</v>
      </c>
      <c r="L71" s="158">
        <v>0.5</v>
      </c>
      <c r="M71" s="152">
        <v>110</v>
      </c>
      <c r="N71" s="118" t="s">
        <v>8</v>
      </c>
      <c r="O71" s="148">
        <v>0.26</v>
      </c>
      <c r="P71" s="120">
        <v>0.005</v>
      </c>
      <c r="Q71" s="51">
        <v>1</v>
      </c>
      <c r="R71" s="144">
        <v>0.26</v>
      </c>
    </row>
    <row r="72" spans="1:18" ht="12.75">
      <c r="A72" s="116" t="s">
        <v>543</v>
      </c>
      <c r="B72" s="135" t="s">
        <v>114</v>
      </c>
      <c r="C72" s="1" t="s">
        <v>6</v>
      </c>
      <c r="D72" s="153">
        <v>22000</v>
      </c>
      <c r="E72" s="2">
        <v>70</v>
      </c>
      <c r="F72" s="2"/>
      <c r="G72" s="119" t="s">
        <v>7</v>
      </c>
      <c r="H72" s="130" t="s">
        <v>713</v>
      </c>
      <c r="I72" s="157"/>
      <c r="J72" s="7">
        <f t="shared" si="4"/>
        <v>70</v>
      </c>
      <c r="K72" s="151">
        <f>SUM(J72*0.1)</f>
        <v>7</v>
      </c>
      <c r="L72" s="195"/>
      <c r="M72" s="196"/>
      <c r="N72" s="118" t="s">
        <v>8</v>
      </c>
      <c r="O72" s="130" t="s">
        <v>713</v>
      </c>
      <c r="P72" s="120">
        <v>0.7</v>
      </c>
      <c r="Q72" s="51">
        <v>1</v>
      </c>
      <c r="R72" s="154">
        <v>53</v>
      </c>
    </row>
    <row r="73" spans="1:18" ht="12.75">
      <c r="A73" s="116" t="s">
        <v>544</v>
      </c>
      <c r="B73" s="135" t="s">
        <v>115</v>
      </c>
      <c r="C73" s="1" t="s">
        <v>6</v>
      </c>
      <c r="D73" s="153">
        <v>3300</v>
      </c>
      <c r="E73" s="2">
        <v>10</v>
      </c>
      <c r="F73" s="2"/>
      <c r="G73" s="119" t="s">
        <v>7</v>
      </c>
      <c r="H73" s="130" t="s">
        <v>714</v>
      </c>
      <c r="I73" s="157"/>
      <c r="J73" s="7">
        <f t="shared" si="4"/>
        <v>10</v>
      </c>
      <c r="K73" s="151">
        <f>SUM(J73*0.1)</f>
        <v>1</v>
      </c>
      <c r="L73" s="197"/>
      <c r="M73" s="150"/>
      <c r="N73" s="118" t="s">
        <v>8</v>
      </c>
      <c r="O73" s="130" t="s">
        <v>714</v>
      </c>
      <c r="P73" s="120">
        <v>0.1</v>
      </c>
      <c r="Q73" s="51">
        <v>1</v>
      </c>
      <c r="R73" s="144">
        <v>1.6</v>
      </c>
    </row>
    <row r="74" spans="1:18" ht="12.75">
      <c r="A74" s="114" t="s">
        <v>116</v>
      </c>
      <c r="B74" s="118" t="s">
        <v>117</v>
      </c>
      <c r="C74" s="1" t="s">
        <v>12</v>
      </c>
      <c r="D74" s="153">
        <v>51</v>
      </c>
      <c r="E74" s="170">
        <f>100*F74</f>
        <v>0.2</v>
      </c>
      <c r="F74" s="2">
        <v>0.002</v>
      </c>
      <c r="G74" s="118" t="s">
        <v>7</v>
      </c>
      <c r="H74" s="120">
        <v>49</v>
      </c>
      <c r="I74" s="8">
        <f>MIN(D74,E74,H74)*0.1</f>
        <v>0.020000000000000004</v>
      </c>
      <c r="J74" s="7">
        <f t="shared" si="4"/>
        <v>49</v>
      </c>
      <c r="K74" s="151">
        <f aca="true" t="shared" si="5" ref="K74:K137">SUM(J74*0.1)</f>
        <v>4.9</v>
      </c>
      <c r="L74" s="158">
        <v>13</v>
      </c>
      <c r="M74" s="152">
        <v>61</v>
      </c>
      <c r="N74" s="118" t="s">
        <v>8</v>
      </c>
      <c r="O74" s="153">
        <v>49</v>
      </c>
      <c r="P74" s="120">
        <v>0.002</v>
      </c>
      <c r="Q74" s="51">
        <v>1</v>
      </c>
      <c r="R74" s="154">
        <v>49</v>
      </c>
    </row>
    <row r="75" spans="1:18" ht="12.75">
      <c r="A75" s="117" t="s">
        <v>545</v>
      </c>
      <c r="B75" s="135" t="s">
        <v>118</v>
      </c>
      <c r="C75" s="1" t="s">
        <v>12</v>
      </c>
      <c r="D75" s="153">
        <v>190000</v>
      </c>
      <c r="E75" s="170">
        <v>14000</v>
      </c>
      <c r="F75" s="2"/>
      <c r="G75" s="119" t="s">
        <v>12</v>
      </c>
      <c r="H75" s="130" t="s">
        <v>715</v>
      </c>
      <c r="I75" s="157"/>
      <c r="J75" s="7">
        <f t="shared" si="4"/>
        <v>14000</v>
      </c>
      <c r="K75" s="151">
        <f t="shared" si="5"/>
        <v>1400</v>
      </c>
      <c r="L75" s="158"/>
      <c r="M75" s="152"/>
      <c r="N75" s="118" t="s">
        <v>8</v>
      </c>
      <c r="O75" s="130" t="s">
        <v>715</v>
      </c>
      <c r="P75" s="120">
        <v>140</v>
      </c>
      <c r="Q75" s="51">
        <v>1</v>
      </c>
      <c r="R75" s="154" t="s">
        <v>896</v>
      </c>
    </row>
    <row r="76" spans="1:18" ht="12.75">
      <c r="A76" s="115" t="s">
        <v>119</v>
      </c>
      <c r="B76" s="118" t="s">
        <v>120</v>
      </c>
      <c r="C76" s="1" t="s">
        <v>12</v>
      </c>
      <c r="D76" s="153">
        <v>19</v>
      </c>
      <c r="E76" s="170">
        <f>100*F76</f>
        <v>0.27999999999999997</v>
      </c>
      <c r="F76" s="2">
        <v>0.0028</v>
      </c>
      <c r="G76" s="118" t="s">
        <v>6</v>
      </c>
      <c r="H76" s="120">
        <v>0.065</v>
      </c>
      <c r="I76" s="157">
        <f>MIN(D76,E76,H76)*0.1</f>
        <v>0.006500000000000001</v>
      </c>
      <c r="J76" s="7">
        <f t="shared" si="4"/>
        <v>0.27999999999999997</v>
      </c>
      <c r="K76" s="151">
        <f t="shared" si="5"/>
        <v>0.027999999999999997</v>
      </c>
      <c r="L76" s="158">
        <v>0.28</v>
      </c>
      <c r="M76" s="152">
        <v>53</v>
      </c>
      <c r="N76" s="118" t="s">
        <v>8</v>
      </c>
      <c r="O76" s="164">
        <v>0.065</v>
      </c>
      <c r="P76" s="120">
        <v>0.0028</v>
      </c>
      <c r="Q76" s="51">
        <v>1</v>
      </c>
      <c r="R76" s="171" t="s">
        <v>897</v>
      </c>
    </row>
    <row r="77" spans="1:18" ht="12.75">
      <c r="A77" s="117" t="s">
        <v>546</v>
      </c>
      <c r="B77" s="135" t="s">
        <v>121</v>
      </c>
      <c r="C77" s="1" t="s">
        <v>6</v>
      </c>
      <c r="D77" s="181">
        <v>1.9</v>
      </c>
      <c r="E77" s="170">
        <v>0.031</v>
      </c>
      <c r="F77" s="2"/>
      <c r="G77" s="119" t="s">
        <v>7</v>
      </c>
      <c r="H77" s="130" t="s">
        <v>716</v>
      </c>
      <c r="I77" s="157">
        <f>MIN(D77,E77,H77)*0.1</f>
        <v>0.0031000000000000003</v>
      </c>
      <c r="J77" s="7">
        <f t="shared" si="4"/>
        <v>0.031</v>
      </c>
      <c r="K77" s="151">
        <f t="shared" si="5"/>
        <v>0.0031000000000000003</v>
      </c>
      <c r="L77" s="159">
        <f>MIN(M77,O77)</f>
        <v>0</v>
      </c>
      <c r="M77" s="152"/>
      <c r="N77" s="118" t="s">
        <v>8</v>
      </c>
      <c r="O77" s="130" t="s">
        <v>716</v>
      </c>
      <c r="P77" s="120">
        <v>0.00031</v>
      </c>
      <c r="Q77" s="51">
        <v>1</v>
      </c>
      <c r="R77" s="167" t="s">
        <v>898</v>
      </c>
    </row>
    <row r="78" spans="1:18" ht="12.75">
      <c r="A78" s="115" t="s">
        <v>122</v>
      </c>
      <c r="B78" s="118" t="s">
        <v>123</v>
      </c>
      <c r="C78" s="1" t="s">
        <v>6</v>
      </c>
      <c r="D78" s="153">
        <v>880</v>
      </c>
      <c r="E78" s="149">
        <f>100*F78</f>
        <v>15</v>
      </c>
      <c r="F78" s="2">
        <v>0.15</v>
      </c>
      <c r="G78" s="118" t="s">
        <v>7</v>
      </c>
      <c r="H78" s="120">
        <v>19</v>
      </c>
      <c r="I78" s="198">
        <f>MIN(D78,E78,H78)*0.1</f>
        <v>1.5</v>
      </c>
      <c r="J78" s="199">
        <f t="shared" si="4"/>
        <v>19</v>
      </c>
      <c r="K78" s="200">
        <f t="shared" si="5"/>
        <v>1.9000000000000001</v>
      </c>
      <c r="L78" s="201">
        <v>19</v>
      </c>
      <c r="M78" s="202">
        <v>11000</v>
      </c>
      <c r="N78" s="118" t="s">
        <v>8</v>
      </c>
      <c r="O78" s="148">
        <v>19</v>
      </c>
      <c r="P78" s="120">
        <v>0.15</v>
      </c>
      <c r="Q78" s="51">
        <v>1</v>
      </c>
      <c r="R78" s="144" t="s">
        <v>899</v>
      </c>
    </row>
    <row r="79" spans="1:18" ht="12.75">
      <c r="A79" s="114" t="s">
        <v>124</v>
      </c>
      <c r="B79" s="118" t="s">
        <v>125</v>
      </c>
      <c r="C79" s="1" t="s">
        <v>6</v>
      </c>
      <c r="D79" s="153">
        <v>4400</v>
      </c>
      <c r="E79" s="170">
        <f>100*F79</f>
        <v>5.5</v>
      </c>
      <c r="F79" s="2">
        <v>0.055</v>
      </c>
      <c r="G79" s="118" t="s">
        <v>7</v>
      </c>
      <c r="H79" s="130" t="s">
        <v>717</v>
      </c>
      <c r="I79" s="8">
        <f>MIN(D79,E79,H79)*0.1</f>
        <v>0.55</v>
      </c>
      <c r="J79" s="7">
        <f t="shared" si="4"/>
        <v>5.5</v>
      </c>
      <c r="K79" s="151">
        <f t="shared" si="5"/>
        <v>0.55</v>
      </c>
      <c r="L79" s="158">
        <v>5.5</v>
      </c>
      <c r="M79" s="152">
        <v>10000</v>
      </c>
      <c r="N79" s="118" t="s">
        <v>8</v>
      </c>
      <c r="O79" s="130" t="s">
        <v>717</v>
      </c>
      <c r="P79" s="120">
        <v>0.1</v>
      </c>
      <c r="Q79" s="51">
        <v>1</v>
      </c>
      <c r="R79" s="144">
        <v>6.1</v>
      </c>
    </row>
    <row r="80" spans="1:18" ht="12.75">
      <c r="A80" s="114" t="s">
        <v>126</v>
      </c>
      <c r="B80" s="118" t="s">
        <v>127</v>
      </c>
      <c r="C80" s="1" t="s">
        <v>12</v>
      </c>
      <c r="D80" s="153">
        <v>66</v>
      </c>
      <c r="E80" s="170">
        <f>100*F80</f>
        <v>0.24</v>
      </c>
      <c r="F80" s="2">
        <v>0.0024</v>
      </c>
      <c r="G80" s="118" t="s">
        <v>7</v>
      </c>
      <c r="H80" s="120">
        <v>1.6</v>
      </c>
      <c r="I80" s="203">
        <f>MIN(D80,E80,H80)*0.1</f>
        <v>0.024</v>
      </c>
      <c r="J80" s="199">
        <f t="shared" si="4"/>
        <v>1.6</v>
      </c>
      <c r="K80" s="200">
        <f t="shared" si="5"/>
        <v>0.16000000000000003</v>
      </c>
      <c r="L80" s="204">
        <v>1.6</v>
      </c>
      <c r="M80" s="202">
        <v>290</v>
      </c>
      <c r="N80" s="118" t="s">
        <v>8</v>
      </c>
      <c r="O80" s="148">
        <v>1.6</v>
      </c>
      <c r="P80" s="120">
        <v>0.0024</v>
      </c>
      <c r="Q80" s="51">
        <v>1</v>
      </c>
      <c r="R80" s="144" t="s">
        <v>900</v>
      </c>
    </row>
    <row r="81" spans="1:18" ht="12.75">
      <c r="A81" s="114" t="s">
        <v>547</v>
      </c>
      <c r="B81" s="135" t="s">
        <v>128</v>
      </c>
      <c r="C81" s="1" t="s">
        <v>6</v>
      </c>
      <c r="D81" s="153">
        <v>10000</v>
      </c>
      <c r="E81" s="170">
        <v>1500</v>
      </c>
      <c r="F81" s="2"/>
      <c r="G81" s="119" t="s">
        <v>12</v>
      </c>
      <c r="H81" s="130" t="s">
        <v>718</v>
      </c>
      <c r="I81" s="162"/>
      <c r="J81" s="7">
        <f t="shared" si="4"/>
        <v>1500</v>
      </c>
      <c r="K81" s="151">
        <f t="shared" si="5"/>
        <v>150</v>
      </c>
      <c r="L81" s="163"/>
      <c r="M81" s="152"/>
      <c r="N81" s="118" t="s">
        <v>8</v>
      </c>
      <c r="O81" s="130" t="s">
        <v>718</v>
      </c>
      <c r="P81" s="120">
        <v>15</v>
      </c>
      <c r="Q81" s="51">
        <v>1</v>
      </c>
      <c r="R81" s="154" t="s">
        <v>901</v>
      </c>
    </row>
    <row r="82" spans="1:18" ht="12.75">
      <c r="A82" s="114" t="s">
        <v>129</v>
      </c>
      <c r="B82" s="118" t="s">
        <v>130</v>
      </c>
      <c r="C82" s="1" t="s">
        <v>12</v>
      </c>
      <c r="D82" s="153">
        <v>12</v>
      </c>
      <c r="E82" s="155">
        <v>10</v>
      </c>
      <c r="F82" s="2">
        <v>0.1</v>
      </c>
      <c r="G82" s="118" t="s">
        <v>6</v>
      </c>
      <c r="H82" s="120">
        <v>3.2</v>
      </c>
      <c r="I82" s="205">
        <f>MIN(D82,E82,H82)*0.1</f>
        <v>0.32000000000000006</v>
      </c>
      <c r="J82" s="199">
        <f t="shared" si="4"/>
        <v>10</v>
      </c>
      <c r="K82" s="200">
        <f t="shared" si="5"/>
        <v>1</v>
      </c>
      <c r="L82" s="201">
        <v>10</v>
      </c>
      <c r="M82" s="202">
        <v>61</v>
      </c>
      <c r="N82" s="118" t="s">
        <v>8</v>
      </c>
      <c r="O82" s="148">
        <v>3.2</v>
      </c>
      <c r="P82" s="120">
        <v>0.1</v>
      </c>
      <c r="Q82" s="51">
        <v>1</v>
      </c>
      <c r="R82" s="144">
        <v>3.2</v>
      </c>
    </row>
    <row r="83" spans="1:18" ht="12.75">
      <c r="A83" s="114" t="s">
        <v>548</v>
      </c>
      <c r="B83" s="135" t="s">
        <v>131</v>
      </c>
      <c r="C83" s="1" t="s">
        <v>12</v>
      </c>
      <c r="D83" s="153">
        <v>190000</v>
      </c>
      <c r="E83" s="155">
        <v>10</v>
      </c>
      <c r="F83" s="2"/>
      <c r="G83" s="119" t="s">
        <v>12</v>
      </c>
      <c r="H83" s="192" t="s">
        <v>719</v>
      </c>
      <c r="I83" s="206"/>
      <c r="J83" s="193">
        <f t="shared" si="4"/>
        <v>10</v>
      </c>
      <c r="K83" s="207">
        <f t="shared" si="5"/>
        <v>1</v>
      </c>
      <c r="L83" s="208"/>
      <c r="M83" s="209"/>
      <c r="N83" s="118" t="s">
        <v>8</v>
      </c>
      <c r="O83" s="192" t="s">
        <v>719</v>
      </c>
      <c r="P83" s="120">
        <v>0.1</v>
      </c>
      <c r="Q83" s="51">
        <v>1</v>
      </c>
      <c r="R83" s="144">
        <v>2.6</v>
      </c>
    </row>
    <row r="84" spans="1:18" s="104" customFormat="1" ht="12.75">
      <c r="A84" s="110" t="s">
        <v>661</v>
      </c>
      <c r="B84" s="127" t="s">
        <v>660</v>
      </c>
      <c r="C84" s="101"/>
      <c r="D84" s="176">
        <v>1700</v>
      </c>
      <c r="E84" s="210"/>
      <c r="F84" s="102"/>
      <c r="G84" s="129" t="s">
        <v>6</v>
      </c>
      <c r="H84" s="192">
        <v>3.1</v>
      </c>
      <c r="I84" s="211"/>
      <c r="J84" s="212"/>
      <c r="K84" s="213"/>
      <c r="L84" s="214"/>
      <c r="M84" s="215"/>
      <c r="N84" s="127" t="s">
        <v>8</v>
      </c>
      <c r="O84" s="192">
        <v>3.1</v>
      </c>
      <c r="P84" s="121">
        <v>0.23</v>
      </c>
      <c r="Q84" s="51">
        <v>1</v>
      </c>
      <c r="R84" s="179" t="s">
        <v>849</v>
      </c>
    </row>
    <row r="85" spans="1:18" ht="12.75">
      <c r="A85" s="117" t="s">
        <v>625</v>
      </c>
      <c r="B85" s="118" t="s">
        <v>626</v>
      </c>
      <c r="C85" s="1"/>
      <c r="D85" s="153">
        <v>6200</v>
      </c>
      <c r="E85" s="155"/>
      <c r="F85" s="2"/>
      <c r="G85" s="118" t="s">
        <v>7</v>
      </c>
      <c r="H85" s="120">
        <v>5</v>
      </c>
      <c r="I85" s="8"/>
      <c r="J85" s="7"/>
      <c r="K85" s="151"/>
      <c r="L85" s="159"/>
      <c r="M85" s="152"/>
      <c r="N85" s="118" t="s">
        <v>8</v>
      </c>
      <c r="O85" s="148">
        <v>5</v>
      </c>
      <c r="P85" s="120">
        <v>0.23</v>
      </c>
      <c r="Q85" s="51">
        <v>1</v>
      </c>
      <c r="R85" s="154" t="s">
        <v>902</v>
      </c>
    </row>
    <row r="86" spans="1:18" ht="12.75">
      <c r="A86" s="114" t="s">
        <v>132</v>
      </c>
      <c r="B86" s="118" t="s">
        <v>133</v>
      </c>
      <c r="C86" s="1" t="s">
        <v>12</v>
      </c>
      <c r="D86" s="176" t="s">
        <v>720</v>
      </c>
      <c r="E86" s="155">
        <f>100*F86</f>
        <v>10</v>
      </c>
      <c r="F86" s="4">
        <v>0.1</v>
      </c>
      <c r="G86" s="118" t="s">
        <v>6</v>
      </c>
      <c r="H86" s="120">
        <v>2.5</v>
      </c>
      <c r="I86" s="8">
        <f>MIN(D86,E86,H86)*0.1</f>
        <v>0.25</v>
      </c>
      <c r="J86" s="7">
        <f t="shared" si="4"/>
        <v>10</v>
      </c>
      <c r="K86" s="151">
        <f t="shared" si="5"/>
        <v>1</v>
      </c>
      <c r="L86" s="158">
        <v>10</v>
      </c>
      <c r="M86" s="152">
        <v>72</v>
      </c>
      <c r="N86" s="118" t="s">
        <v>8</v>
      </c>
      <c r="O86" s="148">
        <v>2.5</v>
      </c>
      <c r="P86" s="120">
        <v>0.1</v>
      </c>
      <c r="Q86" s="51">
        <v>1</v>
      </c>
      <c r="R86" s="144">
        <v>2.5</v>
      </c>
    </row>
    <row r="87" spans="1:18" ht="12.75">
      <c r="A87" s="115" t="s">
        <v>134</v>
      </c>
      <c r="B87" s="118" t="s">
        <v>135</v>
      </c>
      <c r="C87" s="1" t="s">
        <v>6</v>
      </c>
      <c r="D87" s="153">
        <v>18000</v>
      </c>
      <c r="E87" s="155">
        <f>100*F87</f>
        <v>290</v>
      </c>
      <c r="F87" s="2">
        <v>2.9</v>
      </c>
      <c r="G87" s="118" t="s">
        <v>7</v>
      </c>
      <c r="H87" s="120">
        <v>6200</v>
      </c>
      <c r="I87" s="7">
        <f>MIN(D87,E87,H87)*0.1</f>
        <v>29</v>
      </c>
      <c r="J87" s="7">
        <f t="shared" si="4"/>
        <v>6200</v>
      </c>
      <c r="K87" s="151">
        <f t="shared" si="5"/>
        <v>620</v>
      </c>
      <c r="L87" s="159">
        <v>6200</v>
      </c>
      <c r="M87" s="152">
        <v>190000</v>
      </c>
      <c r="N87" s="118" t="s">
        <v>8</v>
      </c>
      <c r="O87" s="153">
        <v>6200</v>
      </c>
      <c r="P87" s="120">
        <v>2.9</v>
      </c>
      <c r="Q87" s="51">
        <v>1</v>
      </c>
      <c r="R87" s="154" t="s">
        <v>903</v>
      </c>
    </row>
    <row r="88" spans="1:18" ht="12.75">
      <c r="A88" s="117" t="s">
        <v>670</v>
      </c>
      <c r="B88" s="135" t="s">
        <v>136</v>
      </c>
      <c r="C88" s="1" t="s">
        <v>12</v>
      </c>
      <c r="D88" s="153">
        <v>990</v>
      </c>
      <c r="E88" s="155">
        <v>3.7</v>
      </c>
      <c r="F88" s="2"/>
      <c r="G88" s="119" t="s">
        <v>7</v>
      </c>
      <c r="H88" s="130" t="s">
        <v>721</v>
      </c>
      <c r="I88" s="7"/>
      <c r="J88" s="7">
        <f t="shared" si="4"/>
        <v>3.7</v>
      </c>
      <c r="K88" s="151">
        <f t="shared" si="5"/>
        <v>0.37000000000000005</v>
      </c>
      <c r="L88" s="159"/>
      <c r="M88" s="152"/>
      <c r="N88" s="118" t="s">
        <v>8</v>
      </c>
      <c r="O88" s="130" t="s">
        <v>721</v>
      </c>
      <c r="P88" s="120">
        <v>0.037</v>
      </c>
      <c r="Q88" s="51">
        <v>1</v>
      </c>
      <c r="R88" s="144" t="s">
        <v>904</v>
      </c>
    </row>
    <row r="89" spans="1:18" ht="12.75">
      <c r="A89" s="115" t="s">
        <v>137</v>
      </c>
      <c r="B89" s="118" t="s">
        <v>138</v>
      </c>
      <c r="C89" s="1" t="s">
        <v>12</v>
      </c>
      <c r="D89" s="153">
        <v>330</v>
      </c>
      <c r="E89" s="155">
        <f>100*F89</f>
        <v>4</v>
      </c>
      <c r="F89" s="2">
        <v>0.04</v>
      </c>
      <c r="G89" s="118" t="s">
        <v>6</v>
      </c>
      <c r="H89" s="120">
        <v>4.4</v>
      </c>
      <c r="I89" s="4">
        <f>MIN(D89,E89,H89)*0.1</f>
        <v>0.4</v>
      </c>
      <c r="J89" s="7">
        <f t="shared" si="4"/>
        <v>4.4</v>
      </c>
      <c r="K89" s="151">
        <f t="shared" si="5"/>
        <v>0.44000000000000006</v>
      </c>
      <c r="L89" s="158">
        <v>4.4</v>
      </c>
      <c r="M89" s="152">
        <v>920</v>
      </c>
      <c r="N89" s="118" t="s">
        <v>8</v>
      </c>
      <c r="O89" s="148">
        <v>4.4</v>
      </c>
      <c r="P89" s="120">
        <v>0.04</v>
      </c>
      <c r="Q89" s="51">
        <v>1</v>
      </c>
      <c r="R89" s="144">
        <v>4.4</v>
      </c>
    </row>
    <row r="90" spans="1:18" ht="12.75">
      <c r="A90" s="114" t="s">
        <v>139</v>
      </c>
      <c r="B90" s="118" t="s">
        <v>140</v>
      </c>
      <c r="C90" s="1" t="s">
        <v>12</v>
      </c>
      <c r="D90" s="153">
        <v>130</v>
      </c>
      <c r="E90" s="156">
        <f>100*F90</f>
        <v>1.9</v>
      </c>
      <c r="F90" s="2">
        <v>0.019</v>
      </c>
      <c r="G90" s="118" t="s">
        <v>6</v>
      </c>
      <c r="H90" s="120">
        <v>0.45</v>
      </c>
      <c r="I90" s="162">
        <f>MIN(D90,E90,H90)*0.1</f>
        <v>0.045000000000000005</v>
      </c>
      <c r="J90" s="7">
        <f t="shared" si="4"/>
        <v>1.9</v>
      </c>
      <c r="K90" s="151">
        <f t="shared" si="5"/>
        <v>0.19</v>
      </c>
      <c r="L90" s="158">
        <v>1.9</v>
      </c>
      <c r="M90" s="152">
        <v>370</v>
      </c>
      <c r="N90" s="118" t="s">
        <v>8</v>
      </c>
      <c r="O90" s="148">
        <v>0.45</v>
      </c>
      <c r="P90" s="120">
        <v>0.019</v>
      </c>
      <c r="Q90" s="51">
        <v>1</v>
      </c>
      <c r="R90" s="144" t="s">
        <v>905</v>
      </c>
    </row>
    <row r="91" spans="1:18" ht="12.75">
      <c r="A91" s="114" t="s">
        <v>648</v>
      </c>
      <c r="B91" s="135" t="s">
        <v>141</v>
      </c>
      <c r="C91" s="1" t="s">
        <v>12</v>
      </c>
      <c r="D91" s="153">
        <v>1900</v>
      </c>
      <c r="E91" s="156">
        <v>1.9</v>
      </c>
      <c r="F91" s="2"/>
      <c r="G91" s="119" t="s">
        <v>6</v>
      </c>
      <c r="H91" s="130" t="s">
        <v>722</v>
      </c>
      <c r="I91" s="162"/>
      <c r="J91" s="7">
        <f t="shared" si="4"/>
        <v>1.9</v>
      </c>
      <c r="K91" s="151">
        <f t="shared" si="5"/>
        <v>0.19</v>
      </c>
      <c r="L91" s="158"/>
      <c r="M91" s="152"/>
      <c r="N91" s="118" t="s">
        <v>8</v>
      </c>
      <c r="O91" s="130" t="s">
        <v>722</v>
      </c>
      <c r="P91" s="120">
        <v>0.28</v>
      </c>
      <c r="Q91" s="51">
        <v>1</v>
      </c>
      <c r="R91" s="154" t="s">
        <v>906</v>
      </c>
    </row>
    <row r="92" spans="1:18" ht="12.75">
      <c r="A92" s="114" t="s">
        <v>549</v>
      </c>
      <c r="B92" s="135" t="s">
        <v>142</v>
      </c>
      <c r="C92" s="1" t="s">
        <v>12</v>
      </c>
      <c r="D92" s="153">
        <v>1600</v>
      </c>
      <c r="E92" s="156">
        <v>28</v>
      </c>
      <c r="F92" s="2"/>
      <c r="G92" s="119" t="s">
        <v>7</v>
      </c>
      <c r="H92" s="130" t="s">
        <v>723</v>
      </c>
      <c r="I92" s="162"/>
      <c r="J92" s="7">
        <f t="shared" si="4"/>
        <v>28</v>
      </c>
      <c r="K92" s="151">
        <f t="shared" si="5"/>
        <v>2.8000000000000003</v>
      </c>
      <c r="L92" s="158"/>
      <c r="M92" s="152"/>
      <c r="N92" s="118" t="s">
        <v>8</v>
      </c>
      <c r="O92" s="130" t="s">
        <v>723</v>
      </c>
      <c r="P92" s="120">
        <v>0.06</v>
      </c>
      <c r="Q92" s="51">
        <v>1</v>
      </c>
      <c r="R92" s="154" t="s">
        <v>907</v>
      </c>
    </row>
    <row r="93" spans="1:18" ht="12.75">
      <c r="A93" s="114" t="s">
        <v>550</v>
      </c>
      <c r="B93" s="135" t="s">
        <v>143</v>
      </c>
      <c r="C93" s="1" t="s">
        <v>6</v>
      </c>
      <c r="D93" s="153">
        <v>4400</v>
      </c>
      <c r="E93" s="156">
        <v>10</v>
      </c>
      <c r="F93" s="2"/>
      <c r="G93" s="119" t="s">
        <v>7</v>
      </c>
      <c r="H93" s="130" t="s">
        <v>724</v>
      </c>
      <c r="I93" s="162"/>
      <c r="J93" s="7">
        <f t="shared" si="4"/>
        <v>10</v>
      </c>
      <c r="K93" s="151">
        <f t="shared" si="5"/>
        <v>1</v>
      </c>
      <c r="L93" s="158"/>
      <c r="M93" s="152"/>
      <c r="N93" s="118" t="s">
        <v>8</v>
      </c>
      <c r="O93" s="130" t="s">
        <v>724</v>
      </c>
      <c r="P93" s="120">
        <v>0.1</v>
      </c>
      <c r="Q93" s="51">
        <v>1</v>
      </c>
      <c r="R93" s="154">
        <v>20</v>
      </c>
    </row>
    <row r="94" spans="1:18" ht="12.75">
      <c r="A94" s="114" t="s">
        <v>144</v>
      </c>
      <c r="B94" s="118" t="s">
        <v>145</v>
      </c>
      <c r="C94" s="1" t="s">
        <v>6</v>
      </c>
      <c r="D94" s="153">
        <v>660</v>
      </c>
      <c r="E94" s="156">
        <v>2</v>
      </c>
      <c r="F94" s="2"/>
      <c r="G94" s="118" t="s">
        <v>7</v>
      </c>
      <c r="H94" s="132">
        <v>23</v>
      </c>
      <c r="I94" s="198">
        <f>MIN(D94,E94,H94)*0.1</f>
        <v>0.2</v>
      </c>
      <c r="J94" s="199">
        <f t="shared" si="4"/>
        <v>23</v>
      </c>
      <c r="K94" s="200">
        <f t="shared" si="5"/>
        <v>2.3000000000000003</v>
      </c>
      <c r="L94" s="216">
        <v>23</v>
      </c>
      <c r="M94" s="202">
        <v>8400</v>
      </c>
      <c r="N94" s="118" t="s">
        <v>8</v>
      </c>
      <c r="O94" s="153">
        <v>23</v>
      </c>
      <c r="P94" s="120">
        <v>0.02</v>
      </c>
      <c r="Q94" s="51">
        <v>1</v>
      </c>
      <c r="R94" s="154">
        <v>23</v>
      </c>
    </row>
    <row r="95" spans="1:18" ht="13.5" customHeight="1">
      <c r="A95" s="114" t="s">
        <v>551</v>
      </c>
      <c r="B95" s="135" t="s">
        <v>146</v>
      </c>
      <c r="C95" s="1" t="s">
        <v>6</v>
      </c>
      <c r="D95" s="153">
        <v>11000</v>
      </c>
      <c r="E95" s="170">
        <v>180</v>
      </c>
      <c r="F95" s="2"/>
      <c r="G95" s="119" t="s">
        <v>7</v>
      </c>
      <c r="H95" s="130" t="s">
        <v>725</v>
      </c>
      <c r="I95" s="157"/>
      <c r="J95" s="7">
        <f t="shared" si="4"/>
        <v>180</v>
      </c>
      <c r="K95" s="151">
        <f t="shared" si="5"/>
        <v>18</v>
      </c>
      <c r="L95" s="158"/>
      <c r="M95" s="152"/>
      <c r="N95" s="118" t="s">
        <v>8</v>
      </c>
      <c r="O95" s="130" t="s">
        <v>725</v>
      </c>
      <c r="P95" s="120">
        <v>1.8</v>
      </c>
      <c r="Q95" s="51">
        <v>1</v>
      </c>
      <c r="R95" s="154" t="s">
        <v>908</v>
      </c>
    </row>
    <row r="96" spans="1:18" ht="12.75">
      <c r="A96" s="114" t="s">
        <v>552</v>
      </c>
      <c r="B96" s="135" t="s">
        <v>147</v>
      </c>
      <c r="C96" s="1" t="s">
        <v>6</v>
      </c>
      <c r="D96" s="153">
        <v>2200</v>
      </c>
      <c r="E96" s="170">
        <v>40</v>
      </c>
      <c r="F96" s="2"/>
      <c r="G96" s="119" t="s">
        <v>7</v>
      </c>
      <c r="H96" s="130" t="s">
        <v>726</v>
      </c>
      <c r="I96" s="157"/>
      <c r="J96" s="7">
        <f t="shared" si="4"/>
        <v>40</v>
      </c>
      <c r="K96" s="151">
        <f t="shared" si="5"/>
        <v>4</v>
      </c>
      <c r="L96" s="158"/>
      <c r="M96" s="152"/>
      <c r="N96" s="118" t="s">
        <v>8</v>
      </c>
      <c r="O96" s="130" t="s">
        <v>726</v>
      </c>
      <c r="P96" s="120">
        <v>0.4</v>
      </c>
      <c r="Q96" s="51">
        <v>1</v>
      </c>
      <c r="R96" s="154">
        <v>650</v>
      </c>
    </row>
    <row r="97" spans="1:18" ht="12.75">
      <c r="A97" s="114" t="s">
        <v>641</v>
      </c>
      <c r="B97" s="118" t="s">
        <v>148</v>
      </c>
      <c r="C97" s="1" t="s">
        <v>12</v>
      </c>
      <c r="D97" s="153">
        <v>2500</v>
      </c>
      <c r="E97" s="170">
        <v>0.19</v>
      </c>
      <c r="F97" s="2">
        <v>0.0018</v>
      </c>
      <c r="G97" s="118" t="s">
        <v>7</v>
      </c>
      <c r="H97" s="120">
        <v>230</v>
      </c>
      <c r="I97" s="203">
        <f>MIN(D97,E97,H97)*0.1</f>
        <v>0.019000000000000003</v>
      </c>
      <c r="J97" s="199">
        <f t="shared" si="4"/>
        <v>230</v>
      </c>
      <c r="K97" s="200">
        <f t="shared" si="5"/>
        <v>23</v>
      </c>
      <c r="L97" s="216">
        <v>220</v>
      </c>
      <c r="M97" s="202">
        <v>11000</v>
      </c>
      <c r="N97" s="118" t="s">
        <v>8</v>
      </c>
      <c r="O97" s="153">
        <v>230</v>
      </c>
      <c r="P97" s="120">
        <v>0.0019</v>
      </c>
      <c r="Q97" s="51">
        <v>1</v>
      </c>
      <c r="R97" s="154">
        <v>230</v>
      </c>
    </row>
    <row r="98" spans="1:18" ht="13.5" customHeight="1">
      <c r="A98" s="114" t="s">
        <v>149</v>
      </c>
      <c r="B98" s="118" t="s">
        <v>150</v>
      </c>
      <c r="C98" s="1" t="s">
        <v>6</v>
      </c>
      <c r="D98" s="176" t="s">
        <v>727</v>
      </c>
      <c r="E98" s="170">
        <v>4.9</v>
      </c>
      <c r="F98" s="5">
        <v>25</v>
      </c>
      <c r="G98" s="109" t="s">
        <v>665</v>
      </c>
      <c r="H98" s="130" t="s">
        <v>728</v>
      </c>
      <c r="I98" s="162">
        <f>MIN(D98,E98,H98)*0.1</f>
        <v>0.49000000000000005</v>
      </c>
      <c r="J98" s="7">
        <f t="shared" si="4"/>
        <v>4.9</v>
      </c>
      <c r="K98" s="151">
        <f t="shared" si="5"/>
        <v>0.49000000000000005</v>
      </c>
      <c r="L98" s="165"/>
      <c r="M98" s="152"/>
      <c r="N98" s="118" t="s">
        <v>8</v>
      </c>
      <c r="O98" s="130" t="s">
        <v>728</v>
      </c>
      <c r="P98" s="120">
        <v>0.18</v>
      </c>
      <c r="Q98" s="51">
        <v>1</v>
      </c>
      <c r="R98" s="217" t="s">
        <v>909</v>
      </c>
    </row>
    <row r="99" spans="1:18" ht="12.75">
      <c r="A99" s="117" t="s">
        <v>554</v>
      </c>
      <c r="B99" s="135" t="s">
        <v>151</v>
      </c>
      <c r="C99" s="1" t="s">
        <v>6</v>
      </c>
      <c r="D99" s="153">
        <v>10000</v>
      </c>
      <c r="E99" s="170">
        <v>180</v>
      </c>
      <c r="F99" s="2">
        <v>0.049</v>
      </c>
      <c r="G99" s="119" t="s">
        <v>12</v>
      </c>
      <c r="H99" s="130" t="s">
        <v>729</v>
      </c>
      <c r="I99" s="162">
        <f>MIN(D99,E99,H99)*0.1</f>
        <v>18</v>
      </c>
      <c r="J99" s="162">
        <f t="shared" si="4"/>
        <v>180</v>
      </c>
      <c r="K99" s="151">
        <f t="shared" si="5"/>
        <v>18</v>
      </c>
      <c r="L99" s="165"/>
      <c r="M99" s="152"/>
      <c r="N99" s="118" t="s">
        <v>8</v>
      </c>
      <c r="O99" s="130" t="s">
        <v>729</v>
      </c>
      <c r="P99" s="120">
        <v>1.8</v>
      </c>
      <c r="Q99" s="51">
        <v>1</v>
      </c>
      <c r="R99" s="154" t="s">
        <v>910</v>
      </c>
    </row>
    <row r="100" spans="1:18" ht="12.75">
      <c r="A100" s="117" t="s">
        <v>553</v>
      </c>
      <c r="B100" s="135" t="s">
        <v>152</v>
      </c>
      <c r="C100" s="1" t="s">
        <v>6</v>
      </c>
      <c r="D100" s="153">
        <v>10000</v>
      </c>
      <c r="E100" s="170">
        <v>180</v>
      </c>
      <c r="F100" s="2"/>
      <c r="G100" s="119" t="s">
        <v>12</v>
      </c>
      <c r="H100" s="130" t="s">
        <v>730</v>
      </c>
      <c r="I100" s="162"/>
      <c r="J100" s="162">
        <f t="shared" si="4"/>
        <v>180</v>
      </c>
      <c r="K100" s="151">
        <f t="shared" si="5"/>
        <v>18</v>
      </c>
      <c r="L100" s="158">
        <v>4.9</v>
      </c>
      <c r="M100" s="152">
        <v>920</v>
      </c>
      <c r="N100" s="118" t="s">
        <v>8</v>
      </c>
      <c r="O100" s="130" t="s">
        <v>730</v>
      </c>
      <c r="P100" s="120">
        <v>1.8</v>
      </c>
      <c r="Q100" s="51">
        <v>1</v>
      </c>
      <c r="R100" s="154" t="s">
        <v>911</v>
      </c>
    </row>
    <row r="101" spans="1:18" ht="12.75">
      <c r="A101" s="117" t="s">
        <v>555</v>
      </c>
      <c r="B101" s="135" t="s">
        <v>153</v>
      </c>
      <c r="C101" s="1" t="s">
        <v>6</v>
      </c>
      <c r="D101" s="153">
        <v>1100</v>
      </c>
      <c r="E101" s="156">
        <v>18</v>
      </c>
      <c r="F101" s="2"/>
      <c r="G101" s="119" t="s">
        <v>7</v>
      </c>
      <c r="H101" s="130" t="s">
        <v>731</v>
      </c>
      <c r="I101" s="162"/>
      <c r="J101" s="162">
        <f t="shared" si="4"/>
        <v>18</v>
      </c>
      <c r="K101" s="151">
        <f t="shared" si="5"/>
        <v>1.8</v>
      </c>
      <c r="L101" s="158"/>
      <c r="M101" s="152"/>
      <c r="N101" s="118" t="s">
        <v>8</v>
      </c>
      <c r="O101" s="130" t="s">
        <v>731</v>
      </c>
      <c r="P101" s="120">
        <v>0.18</v>
      </c>
      <c r="Q101" s="51">
        <v>1</v>
      </c>
      <c r="R101" s="154" t="s">
        <v>912</v>
      </c>
    </row>
    <row r="102" spans="1:18" ht="12.75">
      <c r="A102" s="117" t="s">
        <v>154</v>
      </c>
      <c r="B102" s="118" t="s">
        <v>155</v>
      </c>
      <c r="C102" s="1" t="s">
        <v>12</v>
      </c>
      <c r="D102" s="153">
        <v>1100</v>
      </c>
      <c r="E102" s="155">
        <f>100*F102</f>
        <v>18</v>
      </c>
      <c r="F102" s="2">
        <v>0.18</v>
      </c>
      <c r="G102" s="118" t="s">
        <v>7</v>
      </c>
      <c r="H102" s="120">
        <v>37</v>
      </c>
      <c r="I102" s="4">
        <f>MIN(D102,E102,H102)*0.1</f>
        <v>1.8</v>
      </c>
      <c r="J102" s="162">
        <f t="shared" si="4"/>
        <v>37</v>
      </c>
      <c r="K102" s="151">
        <f t="shared" si="5"/>
        <v>3.7</v>
      </c>
      <c r="L102" s="158">
        <v>37</v>
      </c>
      <c r="M102" s="152">
        <v>14000</v>
      </c>
      <c r="N102" s="118" t="s">
        <v>8</v>
      </c>
      <c r="O102" s="153">
        <v>37</v>
      </c>
      <c r="P102" s="120">
        <v>0.18</v>
      </c>
      <c r="Q102" s="51">
        <v>1</v>
      </c>
      <c r="R102" s="154" t="s">
        <v>913</v>
      </c>
    </row>
    <row r="103" spans="1:18" ht="12.75">
      <c r="A103" s="114" t="s">
        <v>156</v>
      </c>
      <c r="B103" s="118" t="s">
        <v>157</v>
      </c>
      <c r="C103" s="1" t="s">
        <v>12</v>
      </c>
      <c r="D103" s="181">
        <v>9.4</v>
      </c>
      <c r="E103" s="161">
        <f>100*F103</f>
        <v>0.007899999999999999</v>
      </c>
      <c r="F103" s="2">
        <v>7.9E-05</v>
      </c>
      <c r="G103" s="118" t="s">
        <v>7</v>
      </c>
      <c r="H103" s="168">
        <v>0.00099</v>
      </c>
      <c r="I103" s="157">
        <f>MIN(D103,E103,H103)*0.1</f>
        <v>9.900000000000001E-05</v>
      </c>
      <c r="J103" s="162">
        <f t="shared" si="4"/>
        <v>0.007899999999999999</v>
      </c>
      <c r="K103" s="151">
        <f t="shared" si="5"/>
        <v>0.0007899999999999999</v>
      </c>
      <c r="L103" s="165">
        <v>0.0079</v>
      </c>
      <c r="M103" s="152">
        <v>42</v>
      </c>
      <c r="N103" s="118" t="s">
        <v>8</v>
      </c>
      <c r="O103" s="166">
        <v>0.00099</v>
      </c>
      <c r="P103" s="120">
        <v>7.9E-05</v>
      </c>
      <c r="Q103" s="51">
        <v>1</v>
      </c>
      <c r="R103" s="167" t="s">
        <v>914</v>
      </c>
    </row>
    <row r="104" spans="1:18" ht="12.75">
      <c r="A104" s="114" t="s">
        <v>556</v>
      </c>
      <c r="B104" s="135" t="s">
        <v>158</v>
      </c>
      <c r="C104" s="1" t="s">
        <v>12</v>
      </c>
      <c r="D104" s="181">
        <v>9.4</v>
      </c>
      <c r="E104" s="161">
        <v>0.035</v>
      </c>
      <c r="F104" s="2"/>
      <c r="G104" s="119" t="s">
        <v>7</v>
      </c>
      <c r="H104" s="218" t="s">
        <v>732</v>
      </c>
      <c r="I104" s="157"/>
      <c r="J104" s="162">
        <f t="shared" si="4"/>
        <v>0.035</v>
      </c>
      <c r="K104" s="151">
        <f t="shared" si="5"/>
        <v>0.0035000000000000005</v>
      </c>
      <c r="L104" s="165"/>
      <c r="M104" s="152"/>
      <c r="N104" s="118" t="s">
        <v>8</v>
      </c>
      <c r="O104" s="218" t="s">
        <v>732</v>
      </c>
      <c r="P104" s="120">
        <v>7.9E-05</v>
      </c>
      <c r="Q104" s="51">
        <v>1</v>
      </c>
      <c r="R104" s="167" t="s">
        <v>914</v>
      </c>
    </row>
    <row r="105" spans="1:18" ht="12.75">
      <c r="A105" s="114" t="s">
        <v>159</v>
      </c>
      <c r="B105" s="118" t="s">
        <v>160</v>
      </c>
      <c r="C105" s="1" t="s">
        <v>12</v>
      </c>
      <c r="D105" s="153">
        <v>7300</v>
      </c>
      <c r="E105" s="156">
        <v>110</v>
      </c>
      <c r="F105" s="2">
        <v>0.025</v>
      </c>
      <c r="G105" s="118" t="s">
        <v>6</v>
      </c>
      <c r="H105" s="130" t="s">
        <v>733</v>
      </c>
      <c r="I105" s="8">
        <f>MIN(D105,E105,H105)*0.1</f>
        <v>11</v>
      </c>
      <c r="J105" s="162">
        <f t="shared" si="4"/>
        <v>110</v>
      </c>
      <c r="K105" s="151">
        <f t="shared" si="5"/>
        <v>11</v>
      </c>
      <c r="L105" s="158">
        <v>2.5</v>
      </c>
      <c r="M105" s="152">
        <v>480</v>
      </c>
      <c r="N105" s="118" t="s">
        <v>8</v>
      </c>
      <c r="O105" s="130" t="s">
        <v>733</v>
      </c>
      <c r="P105" s="120">
        <v>1.1</v>
      </c>
      <c r="Q105" s="51">
        <v>1</v>
      </c>
      <c r="R105" s="154" t="s">
        <v>915</v>
      </c>
    </row>
    <row r="106" spans="1:18" ht="12.75">
      <c r="A106" s="114" t="s">
        <v>161</v>
      </c>
      <c r="B106" s="118" t="s">
        <v>162</v>
      </c>
      <c r="C106" s="1" t="s">
        <v>12</v>
      </c>
      <c r="D106" s="153">
        <v>10000</v>
      </c>
      <c r="E106" s="155">
        <f>100*F106</f>
        <v>4900</v>
      </c>
      <c r="F106" s="2">
        <v>49</v>
      </c>
      <c r="G106" s="118" t="s">
        <v>12</v>
      </c>
      <c r="H106" s="120">
        <v>1400</v>
      </c>
      <c r="I106" s="199">
        <f>MIN(D106,E106,H106)*0.1</f>
        <v>140</v>
      </c>
      <c r="J106" s="203">
        <f t="shared" si="4"/>
        <v>4900</v>
      </c>
      <c r="K106" s="200">
        <f t="shared" si="5"/>
        <v>490</v>
      </c>
      <c r="L106" s="201">
        <v>4900</v>
      </c>
      <c r="M106" s="202">
        <v>10000</v>
      </c>
      <c r="N106" s="128" t="s">
        <v>8</v>
      </c>
      <c r="O106" s="153">
        <v>1400</v>
      </c>
      <c r="P106" s="120">
        <v>49</v>
      </c>
      <c r="Q106" s="51">
        <v>1</v>
      </c>
      <c r="R106" s="154" t="s">
        <v>916</v>
      </c>
    </row>
    <row r="107" spans="1:18" ht="12.75" customHeight="1">
      <c r="A107" s="114" t="s">
        <v>557</v>
      </c>
      <c r="B107" s="135" t="s">
        <v>163</v>
      </c>
      <c r="C107" s="1" t="s">
        <v>6</v>
      </c>
      <c r="D107" s="153">
        <v>5500</v>
      </c>
      <c r="E107" s="170">
        <v>0.1</v>
      </c>
      <c r="F107" s="2"/>
      <c r="G107" s="119" t="s">
        <v>7</v>
      </c>
      <c r="H107" s="178" t="s">
        <v>734</v>
      </c>
      <c r="I107" s="157"/>
      <c r="J107" s="162">
        <f t="shared" si="4"/>
        <v>0.1</v>
      </c>
      <c r="K107" s="151">
        <f t="shared" si="5"/>
        <v>0.010000000000000002</v>
      </c>
      <c r="L107" s="165"/>
      <c r="M107" s="152"/>
      <c r="N107" s="118" t="s">
        <v>8</v>
      </c>
      <c r="O107" s="178" t="s">
        <v>734</v>
      </c>
      <c r="P107" s="120">
        <v>0.001</v>
      </c>
      <c r="Q107" s="51">
        <v>1</v>
      </c>
      <c r="R107" s="154">
        <v>33</v>
      </c>
    </row>
    <row r="108" spans="1:18" ht="12.75" customHeight="1">
      <c r="A108" s="114" t="s">
        <v>558</v>
      </c>
      <c r="B108" s="135" t="s">
        <v>164</v>
      </c>
      <c r="C108" s="1" t="s">
        <v>6</v>
      </c>
      <c r="D108" s="153">
        <v>1700</v>
      </c>
      <c r="E108" s="170">
        <v>27</v>
      </c>
      <c r="F108" s="2"/>
      <c r="G108" s="119" t="s">
        <v>7</v>
      </c>
      <c r="H108" s="120">
        <v>84</v>
      </c>
      <c r="I108" s="157"/>
      <c r="J108" s="162">
        <f t="shared" si="4"/>
        <v>84</v>
      </c>
      <c r="K108" s="151">
        <f t="shared" si="5"/>
        <v>8.4</v>
      </c>
      <c r="L108" s="165"/>
      <c r="M108" s="152"/>
      <c r="N108" s="118" t="s">
        <v>8</v>
      </c>
      <c r="O108" s="153">
        <v>84</v>
      </c>
      <c r="P108" s="120">
        <v>0.27</v>
      </c>
      <c r="Q108" s="51">
        <v>1</v>
      </c>
      <c r="R108" s="154" t="s">
        <v>917</v>
      </c>
    </row>
    <row r="109" spans="1:18" ht="12.75">
      <c r="A109" s="115" t="s">
        <v>165</v>
      </c>
      <c r="B109" s="118" t="s">
        <v>166</v>
      </c>
      <c r="C109" s="1" t="s">
        <v>12</v>
      </c>
      <c r="D109" s="153">
        <v>75</v>
      </c>
      <c r="E109" s="161">
        <f aca="true" t="shared" si="6" ref="E109:E152">100*F109</f>
        <v>0.062</v>
      </c>
      <c r="F109" s="2">
        <v>0.00062</v>
      </c>
      <c r="G109" s="118" t="s">
        <v>7</v>
      </c>
      <c r="H109" s="120">
        <v>6.8</v>
      </c>
      <c r="I109" s="157">
        <f>MIN(D109,E109,H109)*0.1</f>
        <v>0.006200000000000001</v>
      </c>
      <c r="J109" s="162">
        <f t="shared" si="4"/>
        <v>6.8</v>
      </c>
      <c r="K109" s="151">
        <f t="shared" si="5"/>
        <v>0.68</v>
      </c>
      <c r="L109" s="152">
        <v>6.8</v>
      </c>
      <c r="M109" s="152">
        <v>330</v>
      </c>
      <c r="N109" s="118" t="s">
        <v>8</v>
      </c>
      <c r="O109" s="181">
        <v>6.8</v>
      </c>
      <c r="P109" s="120">
        <v>0.00062</v>
      </c>
      <c r="Q109" s="51">
        <v>1</v>
      </c>
      <c r="R109" s="154" t="s">
        <v>918</v>
      </c>
    </row>
    <row r="110" spans="1:18" ht="12.75">
      <c r="A110" s="115" t="s">
        <v>167</v>
      </c>
      <c r="B110" s="118" t="s">
        <v>168</v>
      </c>
      <c r="C110" s="1" t="s">
        <v>12</v>
      </c>
      <c r="D110" s="153">
        <v>53</v>
      </c>
      <c r="E110" s="170">
        <v>0.19</v>
      </c>
      <c r="F110" s="2">
        <v>0.0013</v>
      </c>
      <c r="G110" s="118" t="s">
        <v>7</v>
      </c>
      <c r="H110" s="120">
        <v>41</v>
      </c>
      <c r="I110" s="162">
        <f>MIN(D110,E110,H110)*0.1</f>
        <v>0.019000000000000003</v>
      </c>
      <c r="J110" s="162">
        <f t="shared" si="4"/>
        <v>41</v>
      </c>
      <c r="K110" s="151">
        <f t="shared" si="5"/>
        <v>4.1000000000000005</v>
      </c>
      <c r="L110" s="152">
        <v>28</v>
      </c>
      <c r="M110" s="152">
        <v>230</v>
      </c>
      <c r="N110" s="118" t="s">
        <v>8</v>
      </c>
      <c r="O110" s="153">
        <v>41</v>
      </c>
      <c r="P110" s="120">
        <v>0.0019</v>
      </c>
      <c r="Q110" s="51">
        <v>1</v>
      </c>
      <c r="R110" s="154" t="s">
        <v>919</v>
      </c>
    </row>
    <row r="111" spans="1:18" ht="12.75">
      <c r="A111" s="115" t="s">
        <v>169</v>
      </c>
      <c r="B111" s="118" t="s">
        <v>170</v>
      </c>
      <c r="C111" s="1" t="s">
        <v>12</v>
      </c>
      <c r="D111" s="153">
        <v>53</v>
      </c>
      <c r="E111" s="170">
        <v>0.19</v>
      </c>
      <c r="F111" s="2">
        <v>0.0017</v>
      </c>
      <c r="G111" s="118" t="s">
        <v>7</v>
      </c>
      <c r="H111" s="120">
        <v>110</v>
      </c>
      <c r="I111" s="162">
        <f>MIN(D111,E111,H111)*0.1</f>
        <v>0.019000000000000003</v>
      </c>
      <c r="J111" s="162">
        <f t="shared" si="4"/>
        <v>53</v>
      </c>
      <c r="K111" s="151">
        <f t="shared" si="5"/>
        <v>5.300000000000001</v>
      </c>
      <c r="L111" s="152">
        <v>53</v>
      </c>
      <c r="M111" s="190">
        <v>230</v>
      </c>
      <c r="N111" s="118" t="s">
        <v>8</v>
      </c>
      <c r="O111" s="153">
        <v>53</v>
      </c>
      <c r="P111" s="120">
        <v>0.0019</v>
      </c>
      <c r="Q111" s="51">
        <v>0</v>
      </c>
      <c r="R111" s="154" t="s">
        <v>920</v>
      </c>
    </row>
    <row r="112" spans="1:18" ht="12.75">
      <c r="A112" s="117" t="s">
        <v>559</v>
      </c>
      <c r="B112" s="135" t="s">
        <v>171</v>
      </c>
      <c r="C112" s="1" t="s">
        <v>12</v>
      </c>
      <c r="D112" s="153">
        <v>10000</v>
      </c>
      <c r="E112" s="170">
        <v>40</v>
      </c>
      <c r="F112" s="2"/>
      <c r="G112" s="119" t="s">
        <v>12</v>
      </c>
      <c r="H112" s="130" t="s">
        <v>735</v>
      </c>
      <c r="I112" s="162"/>
      <c r="J112" s="162">
        <f t="shared" si="4"/>
        <v>40</v>
      </c>
      <c r="K112" s="151">
        <f t="shared" si="5"/>
        <v>4</v>
      </c>
      <c r="L112" s="152"/>
      <c r="M112" s="190"/>
      <c r="N112" s="118" t="s">
        <v>12</v>
      </c>
      <c r="O112" s="130" t="s">
        <v>735</v>
      </c>
      <c r="P112" s="120">
        <v>0.4</v>
      </c>
      <c r="Q112" s="51">
        <v>1</v>
      </c>
      <c r="R112" s="154">
        <v>10000</v>
      </c>
    </row>
    <row r="113" spans="1:18" ht="12.75">
      <c r="A113" s="114" t="s">
        <v>172</v>
      </c>
      <c r="B113" s="118" t="s">
        <v>173</v>
      </c>
      <c r="C113" s="1" t="s">
        <v>6</v>
      </c>
      <c r="D113" s="153">
        <v>18</v>
      </c>
      <c r="E113" s="170">
        <f t="shared" si="6"/>
        <v>0.25</v>
      </c>
      <c r="F113" s="2">
        <v>0.0025</v>
      </c>
      <c r="G113" s="118" t="s">
        <v>6</v>
      </c>
      <c r="H113" s="132">
        <v>0.15</v>
      </c>
      <c r="I113" s="203">
        <f>MIN(D113,E113,H113)*0.1</f>
        <v>0.015</v>
      </c>
      <c r="J113" s="203">
        <f t="shared" si="4"/>
        <v>0.25</v>
      </c>
      <c r="K113" s="200">
        <f t="shared" si="5"/>
        <v>0.025</v>
      </c>
      <c r="L113" s="204">
        <v>0.25</v>
      </c>
      <c r="M113" s="202">
        <v>93</v>
      </c>
      <c r="N113" s="118" t="s">
        <v>8</v>
      </c>
      <c r="O113" s="148">
        <v>0.15</v>
      </c>
      <c r="P113" s="120">
        <v>0.0025</v>
      </c>
      <c r="Q113" s="51">
        <v>1</v>
      </c>
      <c r="R113" s="144" t="s">
        <v>921</v>
      </c>
    </row>
    <row r="114" spans="1:18" ht="12.75">
      <c r="A114" s="114" t="s">
        <v>560</v>
      </c>
      <c r="B114" s="135" t="s">
        <v>174</v>
      </c>
      <c r="C114" s="1" t="s">
        <v>12</v>
      </c>
      <c r="D114" s="148">
        <v>5.6</v>
      </c>
      <c r="E114" s="170">
        <v>0.021</v>
      </c>
      <c r="F114" s="2"/>
      <c r="G114" s="119" t="s">
        <v>7</v>
      </c>
      <c r="H114" s="130" t="s">
        <v>736</v>
      </c>
      <c r="I114" s="162"/>
      <c r="J114" s="162">
        <f t="shared" si="4"/>
        <v>0.021</v>
      </c>
      <c r="K114" s="151">
        <f t="shared" si="5"/>
        <v>0.0021000000000000003</v>
      </c>
      <c r="L114" s="163"/>
      <c r="M114" s="152"/>
      <c r="N114" s="118" t="s">
        <v>8</v>
      </c>
      <c r="O114" s="130" t="s">
        <v>736</v>
      </c>
      <c r="P114" s="120">
        <v>0.00020999999999999998</v>
      </c>
      <c r="Q114" s="51">
        <v>1</v>
      </c>
      <c r="R114" s="171" t="s">
        <v>922</v>
      </c>
    </row>
    <row r="115" spans="1:18" ht="12.75">
      <c r="A115" s="114" t="s">
        <v>175</v>
      </c>
      <c r="B115" s="118" t="s">
        <v>176</v>
      </c>
      <c r="C115" s="1" t="s">
        <v>6</v>
      </c>
      <c r="D115" s="153">
        <v>200</v>
      </c>
      <c r="E115" s="170">
        <f t="shared" si="6"/>
        <v>0.06</v>
      </c>
      <c r="F115" s="2">
        <v>0.0006</v>
      </c>
      <c r="G115" s="118" t="s">
        <v>7</v>
      </c>
      <c r="H115" s="120">
        <v>0.082</v>
      </c>
      <c r="I115" s="162">
        <f>MIN(D115,E115,H115)*0.1</f>
        <v>0.006</v>
      </c>
      <c r="J115" s="162">
        <f t="shared" si="4"/>
        <v>0.082</v>
      </c>
      <c r="K115" s="151">
        <f t="shared" si="5"/>
        <v>0.0082</v>
      </c>
      <c r="L115" s="163">
        <v>0.082</v>
      </c>
      <c r="M115" s="190">
        <v>2500</v>
      </c>
      <c r="N115" s="118" t="s">
        <v>8</v>
      </c>
      <c r="O115" s="164">
        <v>0.082</v>
      </c>
      <c r="P115" s="120">
        <v>0.0006</v>
      </c>
      <c r="Q115" s="51">
        <v>1</v>
      </c>
      <c r="R115" s="171">
        <v>0.082</v>
      </c>
    </row>
    <row r="116" spans="1:18" ht="12.75">
      <c r="A116" s="114" t="s">
        <v>177</v>
      </c>
      <c r="B116" s="118" t="s">
        <v>178</v>
      </c>
      <c r="C116" s="1" t="s">
        <v>12</v>
      </c>
      <c r="D116" s="181">
        <v>2.5</v>
      </c>
      <c r="E116" s="170">
        <f t="shared" si="6"/>
        <v>0.009000000000000001</v>
      </c>
      <c r="F116" s="2">
        <v>9E-05</v>
      </c>
      <c r="G116" s="118" t="s">
        <v>7</v>
      </c>
      <c r="H116" s="120">
        <v>41</v>
      </c>
      <c r="I116" s="157">
        <f>MIN(D116,E116,H116)*0.1</f>
        <v>0.0009000000000000002</v>
      </c>
      <c r="J116" s="162">
        <f t="shared" si="4"/>
        <v>2.5</v>
      </c>
      <c r="K116" s="151">
        <f t="shared" si="5"/>
        <v>0.25</v>
      </c>
      <c r="L116" s="163">
        <v>2.5</v>
      </c>
      <c r="M116" s="190">
        <v>11</v>
      </c>
      <c r="N116" s="118" t="s">
        <v>8</v>
      </c>
      <c r="O116" s="148">
        <v>2.5</v>
      </c>
      <c r="P116" s="120">
        <v>8.999999999999999E-05</v>
      </c>
      <c r="Q116" s="51">
        <v>0</v>
      </c>
      <c r="R116" s="154" t="s">
        <v>923</v>
      </c>
    </row>
    <row r="117" spans="1:18" ht="12.75">
      <c r="A117" s="115" t="s">
        <v>179</v>
      </c>
      <c r="B117" s="118" t="s">
        <v>180</v>
      </c>
      <c r="C117" s="1" t="s">
        <v>12</v>
      </c>
      <c r="D117" s="148">
        <v>3.8</v>
      </c>
      <c r="E117" s="170">
        <f t="shared" si="6"/>
        <v>0.02</v>
      </c>
      <c r="F117" s="2">
        <v>0.0002</v>
      </c>
      <c r="G117" s="118" t="s">
        <v>6</v>
      </c>
      <c r="H117" s="130" t="s">
        <v>737</v>
      </c>
      <c r="I117" s="157">
        <f>MIN(D117,E117,H117)*0.1</f>
        <v>0.002</v>
      </c>
      <c r="J117" s="162">
        <f t="shared" si="4"/>
        <v>0.02</v>
      </c>
      <c r="K117" s="151">
        <f t="shared" si="5"/>
        <v>0.002</v>
      </c>
      <c r="L117" s="163">
        <v>0.02</v>
      </c>
      <c r="M117" s="152">
        <v>11</v>
      </c>
      <c r="N117" s="118" t="s">
        <v>8</v>
      </c>
      <c r="O117" s="219" t="s">
        <v>737</v>
      </c>
      <c r="P117" s="120">
        <v>0.0002</v>
      </c>
      <c r="Q117" s="51">
        <v>1</v>
      </c>
      <c r="R117" s="167">
        <v>0.0092</v>
      </c>
    </row>
    <row r="118" spans="1:18" ht="12.75">
      <c r="A118" s="114" t="s">
        <v>561</v>
      </c>
      <c r="B118" s="135" t="s">
        <v>181</v>
      </c>
      <c r="C118" s="1" t="s">
        <v>6</v>
      </c>
      <c r="D118" s="153">
        <v>2200</v>
      </c>
      <c r="E118" s="170">
        <v>37</v>
      </c>
      <c r="F118" s="2"/>
      <c r="G118" s="119" t="s">
        <v>7</v>
      </c>
      <c r="H118" s="130" t="s">
        <v>738</v>
      </c>
      <c r="I118" s="157"/>
      <c r="J118" s="162">
        <f t="shared" si="4"/>
        <v>37</v>
      </c>
      <c r="K118" s="151">
        <f t="shared" si="5"/>
        <v>3.7</v>
      </c>
      <c r="L118" s="165"/>
      <c r="M118" s="152"/>
      <c r="N118" s="118" t="s">
        <v>8</v>
      </c>
      <c r="O118" s="220" t="s">
        <v>738</v>
      </c>
      <c r="P118" s="120">
        <v>0.37</v>
      </c>
      <c r="Q118" s="51">
        <v>1</v>
      </c>
      <c r="R118" s="217" t="s">
        <v>924</v>
      </c>
    </row>
    <row r="119" spans="1:18" ht="12.75">
      <c r="A119" s="115" t="s">
        <v>182</v>
      </c>
      <c r="B119" s="118" t="s">
        <v>183</v>
      </c>
      <c r="C119" s="1" t="s">
        <v>12</v>
      </c>
      <c r="D119" s="148">
        <v>0.21</v>
      </c>
      <c r="E119" s="170">
        <f t="shared" si="6"/>
        <v>0.005</v>
      </c>
      <c r="F119" s="2">
        <v>5E-05</v>
      </c>
      <c r="G119" s="118" t="s">
        <v>7</v>
      </c>
      <c r="H119" s="120">
        <v>0.0012</v>
      </c>
      <c r="I119" s="157">
        <f aca="true" t="shared" si="7" ref="I119:I130">MIN(D119,E119,H119)*0.1</f>
        <v>0.00011999999999999999</v>
      </c>
      <c r="J119" s="162">
        <f t="shared" si="4"/>
        <v>0.005</v>
      </c>
      <c r="K119" s="151">
        <f t="shared" si="5"/>
        <v>0.0005</v>
      </c>
      <c r="L119" s="165">
        <v>0.005</v>
      </c>
      <c r="M119" s="158">
        <v>0.93</v>
      </c>
      <c r="N119" s="118" t="s">
        <v>8</v>
      </c>
      <c r="O119" s="174">
        <v>0.0012</v>
      </c>
      <c r="P119" s="120">
        <v>5E-05</v>
      </c>
      <c r="Q119" s="51">
        <v>1</v>
      </c>
      <c r="R119" s="167">
        <v>0.0012</v>
      </c>
    </row>
    <row r="120" spans="1:18" ht="12.75">
      <c r="A120" s="114" t="s">
        <v>184</v>
      </c>
      <c r="B120" s="118" t="s">
        <v>185</v>
      </c>
      <c r="C120" s="1" t="s">
        <v>12</v>
      </c>
      <c r="D120" s="153">
        <v>670</v>
      </c>
      <c r="E120" s="156">
        <f t="shared" si="6"/>
        <v>9.700000000000001</v>
      </c>
      <c r="F120" s="2">
        <v>0.097</v>
      </c>
      <c r="G120" s="118" t="s">
        <v>6</v>
      </c>
      <c r="H120" s="120">
        <v>3.7</v>
      </c>
      <c r="I120" s="8">
        <f t="shared" si="7"/>
        <v>0.37000000000000005</v>
      </c>
      <c r="J120" s="162">
        <f t="shared" si="4"/>
        <v>9.700000000000001</v>
      </c>
      <c r="K120" s="151">
        <f t="shared" si="5"/>
        <v>0.9700000000000002</v>
      </c>
      <c r="L120" s="158">
        <v>9.7</v>
      </c>
      <c r="M120" s="158">
        <v>1900</v>
      </c>
      <c r="N120" s="118" t="s">
        <v>8</v>
      </c>
      <c r="O120" s="181">
        <v>3.7</v>
      </c>
      <c r="P120" s="120">
        <v>0.097</v>
      </c>
      <c r="Q120" s="51">
        <v>1</v>
      </c>
      <c r="R120" s="144" t="s">
        <v>925</v>
      </c>
    </row>
    <row r="121" spans="1:18" ht="12.75">
      <c r="A121" s="117" t="s">
        <v>186</v>
      </c>
      <c r="B121" s="118" t="s">
        <v>187</v>
      </c>
      <c r="C121" s="1" t="s">
        <v>6</v>
      </c>
      <c r="D121" s="153">
        <v>10000</v>
      </c>
      <c r="E121" s="170">
        <v>370</v>
      </c>
      <c r="F121" s="2"/>
      <c r="G121" s="118" t="s">
        <v>12</v>
      </c>
      <c r="H121" s="120">
        <v>1500</v>
      </c>
      <c r="I121" s="8">
        <f t="shared" si="7"/>
        <v>37</v>
      </c>
      <c r="J121" s="162">
        <f t="shared" si="4"/>
        <v>1500</v>
      </c>
      <c r="K121" s="151">
        <f t="shared" si="5"/>
        <v>150</v>
      </c>
      <c r="L121" s="158">
        <f>MIN(M121,O121)</f>
        <v>1500</v>
      </c>
      <c r="M121" s="152"/>
      <c r="N121" s="118" t="s">
        <v>8</v>
      </c>
      <c r="O121" s="153">
        <v>1500</v>
      </c>
      <c r="P121" s="120">
        <v>3.7</v>
      </c>
      <c r="Q121" s="51">
        <v>1</v>
      </c>
      <c r="R121" s="154" t="s">
        <v>926</v>
      </c>
    </row>
    <row r="122" spans="1:18" ht="12.75">
      <c r="A122" s="117" t="s">
        <v>927</v>
      </c>
      <c r="B122" s="135" t="s">
        <v>188</v>
      </c>
      <c r="C122" s="1" t="s">
        <v>12</v>
      </c>
      <c r="D122" s="153">
        <v>91000</v>
      </c>
      <c r="E122" s="170">
        <v>0.0016</v>
      </c>
      <c r="F122" s="2"/>
      <c r="G122" s="119" t="s">
        <v>6</v>
      </c>
      <c r="H122" s="130" t="s">
        <v>739</v>
      </c>
      <c r="I122" s="8">
        <f t="shared" si="7"/>
        <v>0.00016</v>
      </c>
      <c r="J122" s="162">
        <f t="shared" si="4"/>
        <v>0.0016</v>
      </c>
      <c r="K122" s="151">
        <f t="shared" si="5"/>
        <v>0.00016</v>
      </c>
      <c r="L122" s="158"/>
      <c r="M122" s="152"/>
      <c r="N122" s="118" t="s">
        <v>8</v>
      </c>
      <c r="O122" s="130" t="s">
        <v>739</v>
      </c>
      <c r="P122" s="120">
        <v>1.6E-05</v>
      </c>
      <c r="Q122" s="51">
        <v>1</v>
      </c>
      <c r="R122" s="167" t="s">
        <v>928</v>
      </c>
    </row>
    <row r="123" spans="1:18" ht="12.75">
      <c r="A123" s="115" t="s">
        <v>189</v>
      </c>
      <c r="B123" s="118" t="s">
        <v>190</v>
      </c>
      <c r="C123" s="1" t="s">
        <v>12</v>
      </c>
      <c r="D123" s="153">
        <v>3800</v>
      </c>
      <c r="E123" s="155">
        <f t="shared" si="6"/>
        <v>60</v>
      </c>
      <c r="F123" s="2">
        <v>0.6</v>
      </c>
      <c r="G123" s="118" t="s">
        <v>6</v>
      </c>
      <c r="H123" s="130" t="s">
        <v>740</v>
      </c>
      <c r="I123" s="7">
        <f t="shared" si="7"/>
        <v>6</v>
      </c>
      <c r="J123" s="162">
        <f t="shared" si="4"/>
        <v>60</v>
      </c>
      <c r="K123" s="151">
        <f t="shared" si="5"/>
        <v>6</v>
      </c>
      <c r="L123" s="158">
        <v>60</v>
      </c>
      <c r="M123" s="152">
        <v>10000</v>
      </c>
      <c r="N123" s="118" t="s">
        <v>8</v>
      </c>
      <c r="O123" s="130" t="s">
        <v>740</v>
      </c>
      <c r="P123" s="120">
        <v>0.6</v>
      </c>
      <c r="Q123" s="51">
        <v>0</v>
      </c>
      <c r="R123" s="154">
        <v>59</v>
      </c>
    </row>
    <row r="124" spans="1:18" ht="13.5" customHeight="1">
      <c r="A124" s="115" t="s">
        <v>191</v>
      </c>
      <c r="B124" s="118" t="s">
        <v>192</v>
      </c>
      <c r="C124" s="1" t="s">
        <v>12</v>
      </c>
      <c r="D124" s="176" t="s">
        <v>741</v>
      </c>
      <c r="E124" s="155">
        <f t="shared" si="6"/>
        <v>60</v>
      </c>
      <c r="F124" s="2">
        <v>0.6</v>
      </c>
      <c r="G124" s="103" t="s">
        <v>665</v>
      </c>
      <c r="H124" s="120">
        <v>61</v>
      </c>
      <c r="I124" s="7">
        <f t="shared" si="7"/>
        <v>6</v>
      </c>
      <c r="J124" s="162">
        <f t="shared" si="4"/>
        <v>61</v>
      </c>
      <c r="K124" s="151">
        <f t="shared" si="5"/>
        <v>6.1000000000000005</v>
      </c>
      <c r="L124" s="158">
        <v>61</v>
      </c>
      <c r="M124" s="152">
        <v>10000</v>
      </c>
      <c r="N124" s="118" t="s">
        <v>8</v>
      </c>
      <c r="O124" s="153">
        <v>61</v>
      </c>
      <c r="P124" s="120">
        <v>0.6</v>
      </c>
      <c r="Q124" s="51">
        <v>0</v>
      </c>
      <c r="R124" s="154">
        <v>61</v>
      </c>
    </row>
    <row r="125" spans="1:18" ht="12.75">
      <c r="A125" s="115" t="s">
        <v>193</v>
      </c>
      <c r="B125" s="118" t="s">
        <v>194</v>
      </c>
      <c r="C125" s="1" t="s">
        <v>12</v>
      </c>
      <c r="D125" s="153">
        <v>750</v>
      </c>
      <c r="E125" s="156">
        <f t="shared" si="6"/>
        <v>7.5</v>
      </c>
      <c r="F125" s="2">
        <v>0.075</v>
      </c>
      <c r="G125" s="118" t="s">
        <v>7</v>
      </c>
      <c r="H125" s="120">
        <v>10</v>
      </c>
      <c r="I125" s="8">
        <f t="shared" si="7"/>
        <v>0.75</v>
      </c>
      <c r="J125" s="162">
        <f t="shared" si="4"/>
        <v>10</v>
      </c>
      <c r="K125" s="151">
        <f t="shared" si="5"/>
        <v>1</v>
      </c>
      <c r="L125" s="158">
        <v>10</v>
      </c>
      <c r="M125" s="152">
        <v>3300</v>
      </c>
      <c r="N125" s="118" t="s">
        <v>8</v>
      </c>
      <c r="O125" s="153">
        <v>10</v>
      </c>
      <c r="P125" s="120">
        <v>0.075</v>
      </c>
      <c r="Q125" s="51">
        <v>1</v>
      </c>
      <c r="R125" s="154">
        <v>10</v>
      </c>
    </row>
    <row r="126" spans="1:18" ht="12.75">
      <c r="A126" s="115" t="s">
        <v>195</v>
      </c>
      <c r="B126" s="118" t="s">
        <v>196</v>
      </c>
      <c r="C126" s="1" t="s">
        <v>12</v>
      </c>
      <c r="D126" s="153">
        <v>40</v>
      </c>
      <c r="E126" s="170">
        <f t="shared" si="6"/>
        <v>0.15</v>
      </c>
      <c r="F126" s="2">
        <v>0.0015</v>
      </c>
      <c r="G126" s="118" t="s">
        <v>7</v>
      </c>
      <c r="H126" s="130" t="s">
        <v>742</v>
      </c>
      <c r="I126" s="162">
        <f t="shared" si="7"/>
        <v>0.015</v>
      </c>
      <c r="J126" s="162">
        <f t="shared" si="4"/>
        <v>0.15</v>
      </c>
      <c r="K126" s="151">
        <f t="shared" si="5"/>
        <v>0.015</v>
      </c>
      <c r="L126" s="163">
        <v>8.4</v>
      </c>
      <c r="M126" s="152">
        <v>180</v>
      </c>
      <c r="N126" s="118" t="s">
        <v>8</v>
      </c>
      <c r="O126" s="130" t="s">
        <v>742</v>
      </c>
      <c r="P126" s="120">
        <v>0.0015</v>
      </c>
      <c r="Q126" s="51">
        <v>1</v>
      </c>
      <c r="R126" s="154" t="s">
        <v>929</v>
      </c>
    </row>
    <row r="127" spans="1:18" ht="12.75">
      <c r="A127" s="114" t="s">
        <v>197</v>
      </c>
      <c r="B127" s="118" t="s">
        <v>198</v>
      </c>
      <c r="C127" s="1" t="s">
        <v>12</v>
      </c>
      <c r="D127" s="153">
        <v>3800</v>
      </c>
      <c r="E127" s="155">
        <f t="shared" si="6"/>
        <v>100</v>
      </c>
      <c r="F127" s="2">
        <v>1</v>
      </c>
      <c r="G127" s="118" t="s">
        <v>6</v>
      </c>
      <c r="H127" s="120">
        <v>100</v>
      </c>
      <c r="I127" s="7">
        <f t="shared" si="7"/>
        <v>10</v>
      </c>
      <c r="J127" s="162">
        <f t="shared" si="4"/>
        <v>100</v>
      </c>
      <c r="K127" s="151">
        <f t="shared" si="5"/>
        <v>10</v>
      </c>
      <c r="L127" s="159">
        <v>100</v>
      </c>
      <c r="M127" s="152">
        <v>10000</v>
      </c>
      <c r="N127" s="118" t="s">
        <v>8</v>
      </c>
      <c r="O127" s="153">
        <v>100</v>
      </c>
      <c r="P127" s="120">
        <v>1</v>
      </c>
      <c r="Q127" s="51">
        <v>1</v>
      </c>
      <c r="R127" s="154">
        <v>100</v>
      </c>
    </row>
    <row r="128" spans="1:18" ht="12.75">
      <c r="A128" s="115" t="s">
        <v>199</v>
      </c>
      <c r="B128" s="118" t="s">
        <v>200</v>
      </c>
      <c r="C128" s="1" t="s">
        <v>12</v>
      </c>
      <c r="D128" s="153">
        <v>200</v>
      </c>
      <c r="E128" s="156">
        <f t="shared" si="6"/>
        <v>2.7</v>
      </c>
      <c r="F128" s="2">
        <v>0.027</v>
      </c>
      <c r="G128" s="118" t="s">
        <v>6</v>
      </c>
      <c r="H128" s="120">
        <v>0.65</v>
      </c>
      <c r="I128" s="8">
        <f t="shared" si="7"/>
        <v>0.065</v>
      </c>
      <c r="J128" s="162">
        <f t="shared" si="4"/>
        <v>2.7</v>
      </c>
      <c r="K128" s="151">
        <f t="shared" si="5"/>
        <v>0.27</v>
      </c>
      <c r="L128" s="158">
        <v>2.7</v>
      </c>
      <c r="M128" s="152">
        <v>1000</v>
      </c>
      <c r="N128" s="118" t="s">
        <v>8</v>
      </c>
      <c r="O128" s="148">
        <v>0.65</v>
      </c>
      <c r="P128" s="120">
        <v>0.027</v>
      </c>
      <c r="Q128" s="51">
        <v>1</v>
      </c>
      <c r="R128" s="217" t="s">
        <v>930</v>
      </c>
    </row>
    <row r="129" spans="1:18" ht="12.75">
      <c r="A129" s="115" t="s">
        <v>201</v>
      </c>
      <c r="B129" s="118" t="s">
        <v>202</v>
      </c>
      <c r="C129" s="1" t="s">
        <v>12</v>
      </c>
      <c r="D129" s="148">
        <v>12</v>
      </c>
      <c r="E129" s="156">
        <f t="shared" si="6"/>
        <v>0.5</v>
      </c>
      <c r="F129" s="2">
        <v>0.005</v>
      </c>
      <c r="G129" s="118" t="s">
        <v>6</v>
      </c>
      <c r="H129" s="120">
        <v>0.1</v>
      </c>
      <c r="I129" s="8">
        <f t="shared" si="7"/>
        <v>0.010000000000000002</v>
      </c>
      <c r="J129" s="162">
        <f t="shared" si="4"/>
        <v>0.5</v>
      </c>
      <c r="K129" s="151">
        <f t="shared" si="5"/>
        <v>0.05</v>
      </c>
      <c r="L129" s="158">
        <v>0.5</v>
      </c>
      <c r="M129" s="152">
        <v>63</v>
      </c>
      <c r="N129" s="118" t="s">
        <v>8</v>
      </c>
      <c r="O129" s="148">
        <v>0.1</v>
      </c>
      <c r="P129" s="120">
        <v>0.005</v>
      </c>
      <c r="Q129" s="51">
        <v>1</v>
      </c>
      <c r="R129" s="144">
        <v>0.1</v>
      </c>
    </row>
    <row r="130" spans="1:18" ht="12.75">
      <c r="A130" s="115" t="s">
        <v>203</v>
      </c>
      <c r="B130" s="118" t="s">
        <v>204</v>
      </c>
      <c r="C130" s="1" t="s">
        <v>12</v>
      </c>
      <c r="D130" s="148">
        <v>6.4</v>
      </c>
      <c r="E130" s="156">
        <f t="shared" si="6"/>
        <v>0.7000000000000001</v>
      </c>
      <c r="F130" s="4">
        <v>0.007</v>
      </c>
      <c r="G130" s="118" t="s">
        <v>6</v>
      </c>
      <c r="H130" s="120">
        <v>0.19</v>
      </c>
      <c r="I130" s="162">
        <f t="shared" si="7"/>
        <v>0.019000000000000003</v>
      </c>
      <c r="J130" s="162">
        <f t="shared" si="4"/>
        <v>0.7000000000000001</v>
      </c>
      <c r="K130" s="151">
        <f t="shared" si="5"/>
        <v>0.07</v>
      </c>
      <c r="L130" s="163">
        <v>0.7</v>
      </c>
      <c r="M130" s="152">
        <v>33</v>
      </c>
      <c r="N130" s="118" t="s">
        <v>8</v>
      </c>
      <c r="O130" s="148">
        <v>0.19</v>
      </c>
      <c r="P130" s="120">
        <v>0.007</v>
      </c>
      <c r="Q130" s="51">
        <v>1</v>
      </c>
      <c r="R130" s="144">
        <v>0.19</v>
      </c>
    </row>
    <row r="131" spans="1:18" ht="12.75">
      <c r="A131" s="115" t="s">
        <v>205</v>
      </c>
      <c r="B131" s="118" t="s">
        <v>206</v>
      </c>
      <c r="C131" s="1" t="s">
        <v>12</v>
      </c>
      <c r="D131" s="153">
        <v>670</v>
      </c>
      <c r="E131" s="155">
        <f t="shared" si="6"/>
        <v>7.000000000000001</v>
      </c>
      <c r="F131" s="2">
        <v>0.07</v>
      </c>
      <c r="G131" s="118" t="s">
        <v>6</v>
      </c>
      <c r="H131" s="120">
        <v>1.6</v>
      </c>
      <c r="I131" s="8">
        <f aca="true" t="shared" si="8" ref="I131:I139">MIN(D132,E131,H131)*0.1</f>
        <v>0.16000000000000003</v>
      </c>
      <c r="J131" s="162">
        <f t="shared" si="4"/>
        <v>7.000000000000001</v>
      </c>
      <c r="K131" s="151">
        <f t="shared" si="5"/>
        <v>0.7000000000000002</v>
      </c>
      <c r="L131" s="158">
        <v>7</v>
      </c>
      <c r="M131" s="152">
        <v>1900</v>
      </c>
      <c r="N131" s="118" t="s">
        <v>8</v>
      </c>
      <c r="O131" s="181">
        <v>1.6</v>
      </c>
      <c r="P131" s="120">
        <v>0.07</v>
      </c>
      <c r="Q131" s="51">
        <v>1</v>
      </c>
      <c r="R131" s="144">
        <v>1.6</v>
      </c>
    </row>
    <row r="132" spans="1:18" ht="12.75">
      <c r="A132" s="115" t="s">
        <v>207</v>
      </c>
      <c r="B132" s="118" t="s">
        <v>208</v>
      </c>
      <c r="C132" s="1" t="s">
        <v>12</v>
      </c>
      <c r="D132" s="153">
        <v>1300</v>
      </c>
      <c r="E132" s="155">
        <f t="shared" si="6"/>
        <v>10</v>
      </c>
      <c r="F132" s="2">
        <v>0.1</v>
      </c>
      <c r="G132" s="118" t="s">
        <v>6</v>
      </c>
      <c r="H132" s="120">
        <v>2.3</v>
      </c>
      <c r="I132" s="8">
        <f t="shared" si="8"/>
        <v>0.22999999999999998</v>
      </c>
      <c r="J132" s="162">
        <f t="shared" si="4"/>
        <v>10</v>
      </c>
      <c r="K132" s="151">
        <f t="shared" si="5"/>
        <v>1</v>
      </c>
      <c r="L132" s="158">
        <v>10</v>
      </c>
      <c r="M132" s="152">
        <v>3700</v>
      </c>
      <c r="N132" s="118" t="s">
        <v>8</v>
      </c>
      <c r="O132" s="181">
        <v>2.3</v>
      </c>
      <c r="P132" s="120">
        <v>0.1</v>
      </c>
      <c r="Q132" s="51">
        <v>1</v>
      </c>
      <c r="R132" s="144">
        <v>2.3</v>
      </c>
    </row>
    <row r="133" spans="1:18" ht="12.75">
      <c r="A133" s="114" t="s">
        <v>209</v>
      </c>
      <c r="B133" s="118" t="s">
        <v>210</v>
      </c>
      <c r="C133" s="1" t="s">
        <v>12</v>
      </c>
      <c r="D133" s="153">
        <v>680</v>
      </c>
      <c r="E133" s="155">
        <f t="shared" si="6"/>
        <v>0.5</v>
      </c>
      <c r="F133" s="2">
        <v>0.005</v>
      </c>
      <c r="G133" s="118" t="s">
        <v>6</v>
      </c>
      <c r="H133" s="130" t="s">
        <v>743</v>
      </c>
      <c r="I133" s="157">
        <f t="shared" si="8"/>
        <v>0.05</v>
      </c>
      <c r="J133" s="162">
        <f t="shared" si="4"/>
        <v>0.5</v>
      </c>
      <c r="K133" s="151">
        <f t="shared" si="5"/>
        <v>0.05</v>
      </c>
      <c r="L133" s="158">
        <v>0.5</v>
      </c>
      <c r="M133" s="152">
        <v>3500</v>
      </c>
      <c r="N133" s="118" t="s">
        <v>8</v>
      </c>
      <c r="O133" s="130" t="s">
        <v>743</v>
      </c>
      <c r="P133" s="120">
        <v>0.005</v>
      </c>
      <c r="Q133" s="51">
        <v>1</v>
      </c>
      <c r="R133" s="171">
        <v>0.076</v>
      </c>
    </row>
    <row r="134" spans="1:18" ht="12.75">
      <c r="A134" s="115" t="s">
        <v>211</v>
      </c>
      <c r="B134" s="118" t="s">
        <v>212</v>
      </c>
      <c r="C134" s="1" t="s">
        <v>6</v>
      </c>
      <c r="D134" s="153">
        <v>660</v>
      </c>
      <c r="E134" s="155">
        <f t="shared" si="6"/>
        <v>2</v>
      </c>
      <c r="F134" s="2">
        <v>0.02</v>
      </c>
      <c r="G134" s="118" t="s">
        <v>7</v>
      </c>
      <c r="H134" s="221">
        <v>1</v>
      </c>
      <c r="I134" s="4">
        <f t="shared" si="8"/>
        <v>0.1</v>
      </c>
      <c r="J134" s="162">
        <f aca="true" t="shared" si="9" ref="J134:J196">MIN(D134,(MAX(E134,H134)))</f>
        <v>2</v>
      </c>
      <c r="K134" s="151">
        <f t="shared" si="5"/>
        <v>0.2</v>
      </c>
      <c r="L134" s="158">
        <v>2</v>
      </c>
      <c r="M134" s="152">
        <v>8400</v>
      </c>
      <c r="N134" s="118" t="s">
        <v>8</v>
      </c>
      <c r="O134" s="153">
        <v>1</v>
      </c>
      <c r="P134" s="120">
        <v>0.02</v>
      </c>
      <c r="Q134" s="51">
        <v>1</v>
      </c>
      <c r="R134" s="154">
        <v>1</v>
      </c>
    </row>
    <row r="135" spans="1:18" ht="12.75">
      <c r="A135" s="115" t="s">
        <v>213</v>
      </c>
      <c r="B135" s="118" t="s">
        <v>214</v>
      </c>
      <c r="C135" s="1" t="s">
        <v>6</v>
      </c>
      <c r="D135" s="153">
        <v>2200</v>
      </c>
      <c r="E135" s="155">
        <f t="shared" si="6"/>
        <v>7.000000000000001</v>
      </c>
      <c r="F135" s="2">
        <v>0.07</v>
      </c>
      <c r="G135" s="118" t="s">
        <v>7</v>
      </c>
      <c r="H135" s="120">
        <v>1.8</v>
      </c>
      <c r="I135" s="8">
        <f t="shared" si="8"/>
        <v>0.18000000000000002</v>
      </c>
      <c r="J135" s="162">
        <f t="shared" si="9"/>
        <v>7.000000000000001</v>
      </c>
      <c r="K135" s="151">
        <f t="shared" si="5"/>
        <v>0.7000000000000002</v>
      </c>
      <c r="L135" s="158">
        <v>7</v>
      </c>
      <c r="M135" s="152">
        <v>28000</v>
      </c>
      <c r="N135" s="118" t="s">
        <v>8</v>
      </c>
      <c r="O135" s="181">
        <v>1.8</v>
      </c>
      <c r="P135" s="120">
        <v>0.07</v>
      </c>
      <c r="Q135" s="51">
        <v>1</v>
      </c>
      <c r="R135" s="217">
        <v>1.8</v>
      </c>
    </row>
    <row r="136" spans="1:18" ht="12.75">
      <c r="A136" s="117" t="s">
        <v>562</v>
      </c>
      <c r="B136" s="118" t="s">
        <v>215</v>
      </c>
      <c r="C136" s="1" t="s">
        <v>12</v>
      </c>
      <c r="D136" s="176" t="s">
        <v>744</v>
      </c>
      <c r="E136" s="156">
        <f t="shared" si="6"/>
        <v>0.5</v>
      </c>
      <c r="F136" s="2">
        <v>0.005</v>
      </c>
      <c r="G136" s="118" t="s">
        <v>6</v>
      </c>
      <c r="H136" s="120">
        <v>0.11</v>
      </c>
      <c r="I136" s="162">
        <f t="shared" si="8"/>
        <v>0.011000000000000001</v>
      </c>
      <c r="J136" s="162">
        <f t="shared" si="9"/>
        <v>0.5</v>
      </c>
      <c r="K136" s="151">
        <f t="shared" si="5"/>
        <v>0.05</v>
      </c>
      <c r="L136" s="158">
        <v>0.5</v>
      </c>
      <c r="M136" s="152">
        <v>85</v>
      </c>
      <c r="N136" s="118" t="s">
        <v>8</v>
      </c>
      <c r="O136" s="148">
        <v>0.11</v>
      </c>
      <c r="P136" s="120">
        <v>0.005</v>
      </c>
      <c r="Q136" s="51">
        <v>1</v>
      </c>
      <c r="R136" s="144">
        <v>0.11</v>
      </c>
    </row>
    <row r="137" spans="1:18" ht="12.75">
      <c r="A137" s="117" t="s">
        <v>563</v>
      </c>
      <c r="B137" s="135" t="s">
        <v>216</v>
      </c>
      <c r="C137" s="1" t="s">
        <v>12</v>
      </c>
      <c r="D137" s="160" t="s">
        <v>745</v>
      </c>
      <c r="E137" s="156">
        <v>0.12</v>
      </c>
      <c r="F137" s="2">
        <v>0.07</v>
      </c>
      <c r="G137" s="119" t="s">
        <v>6</v>
      </c>
      <c r="H137" s="130" t="s">
        <v>746</v>
      </c>
      <c r="I137" s="8">
        <f t="shared" si="8"/>
        <v>0.012</v>
      </c>
      <c r="J137" s="162">
        <f t="shared" si="9"/>
        <v>0.12</v>
      </c>
      <c r="K137" s="151">
        <f t="shared" si="5"/>
        <v>0.012</v>
      </c>
      <c r="L137" s="158"/>
      <c r="M137" s="152"/>
      <c r="N137" s="118" t="s">
        <v>8</v>
      </c>
      <c r="O137" s="130" t="s">
        <v>746</v>
      </c>
      <c r="P137" s="120">
        <v>0.0066</v>
      </c>
      <c r="Q137" s="51">
        <v>1</v>
      </c>
      <c r="R137" s="144" t="s">
        <v>931</v>
      </c>
    </row>
    <row r="138" spans="1:18" ht="12.75">
      <c r="A138" s="115" t="s">
        <v>217</v>
      </c>
      <c r="B138" s="118" t="s">
        <v>218</v>
      </c>
      <c r="C138" s="1" t="s">
        <v>12</v>
      </c>
      <c r="D138" s="153">
        <v>2000</v>
      </c>
      <c r="E138" s="155">
        <f t="shared" si="6"/>
        <v>20</v>
      </c>
      <c r="F138" s="2">
        <v>0.2</v>
      </c>
      <c r="G138" s="118" t="s">
        <v>6</v>
      </c>
      <c r="H138" s="120">
        <v>5.3</v>
      </c>
      <c r="I138" s="8">
        <f t="shared" si="8"/>
        <v>0.53</v>
      </c>
      <c r="J138" s="162">
        <f t="shared" si="9"/>
        <v>20</v>
      </c>
      <c r="K138" s="151">
        <f aca="true" t="shared" si="10" ref="K138:K200">SUM(J138*0.1)</f>
        <v>2</v>
      </c>
      <c r="L138" s="158">
        <v>20</v>
      </c>
      <c r="M138" s="152">
        <v>5500</v>
      </c>
      <c r="N138" s="118" t="s">
        <v>8</v>
      </c>
      <c r="O138" s="148">
        <v>5.3</v>
      </c>
      <c r="P138" s="120">
        <v>0.2</v>
      </c>
      <c r="Q138" s="51">
        <v>1</v>
      </c>
      <c r="R138" s="144">
        <v>5.3</v>
      </c>
    </row>
    <row r="139" spans="1:18" ht="12.75">
      <c r="A139" s="114" t="s">
        <v>219</v>
      </c>
      <c r="B139" s="118" t="s">
        <v>220</v>
      </c>
      <c r="C139" s="1" t="s">
        <v>12</v>
      </c>
      <c r="D139" s="153">
        <v>62</v>
      </c>
      <c r="E139" s="170">
        <f t="shared" si="6"/>
        <v>0.052</v>
      </c>
      <c r="F139" s="2">
        <v>0.00052</v>
      </c>
      <c r="G139" s="118" t="s">
        <v>7</v>
      </c>
      <c r="H139" s="120">
        <v>0.012</v>
      </c>
      <c r="I139" s="157">
        <f t="shared" si="8"/>
        <v>0.0012000000000000001</v>
      </c>
      <c r="J139" s="162">
        <f t="shared" si="9"/>
        <v>0.052</v>
      </c>
      <c r="K139" s="151">
        <f t="shared" si="10"/>
        <v>0.0052</v>
      </c>
      <c r="L139" s="165">
        <v>0.052</v>
      </c>
      <c r="M139" s="152">
        <v>270</v>
      </c>
      <c r="N139" s="118" t="s">
        <v>8</v>
      </c>
      <c r="O139" s="164">
        <v>0.012</v>
      </c>
      <c r="P139" s="120">
        <v>0.0005200000000000001</v>
      </c>
      <c r="Q139" s="51">
        <v>1</v>
      </c>
      <c r="R139" s="171">
        <v>0.052000000000000005</v>
      </c>
    </row>
    <row r="140" spans="1:18" ht="12.75">
      <c r="A140" s="114" t="s">
        <v>564</v>
      </c>
      <c r="B140" s="135" t="s">
        <v>221</v>
      </c>
      <c r="C140" s="1" t="s">
        <v>6</v>
      </c>
      <c r="D140" s="153">
        <v>6600</v>
      </c>
      <c r="E140" s="170">
        <v>0.055</v>
      </c>
      <c r="F140" s="2"/>
      <c r="G140" s="119" t="s">
        <v>7</v>
      </c>
      <c r="H140" s="130" t="s">
        <v>747</v>
      </c>
      <c r="I140" s="157"/>
      <c r="J140" s="162">
        <f t="shared" si="9"/>
        <v>0.055</v>
      </c>
      <c r="K140" s="151">
        <f t="shared" si="10"/>
        <v>0.0055000000000000005</v>
      </c>
      <c r="L140" s="165"/>
      <c r="M140" s="152"/>
      <c r="N140" s="118" t="s">
        <v>8</v>
      </c>
      <c r="O140" s="148">
        <v>0.12</v>
      </c>
      <c r="P140" s="120">
        <v>0.00055</v>
      </c>
      <c r="Q140" s="51">
        <v>1</v>
      </c>
      <c r="R140" s="144" t="s">
        <v>932</v>
      </c>
    </row>
    <row r="141" spans="1:18" ht="12.75">
      <c r="A141" s="114" t="s">
        <v>222</v>
      </c>
      <c r="B141" s="118" t="s">
        <v>223</v>
      </c>
      <c r="C141" s="1" t="s">
        <v>12</v>
      </c>
      <c r="D141" s="181">
        <v>1.1</v>
      </c>
      <c r="E141" s="172">
        <f t="shared" si="6"/>
        <v>0.0041</v>
      </c>
      <c r="F141" s="2">
        <v>4.1E-05</v>
      </c>
      <c r="G141" s="118" t="s">
        <v>7</v>
      </c>
      <c r="H141" s="120">
        <v>0.11</v>
      </c>
      <c r="I141" s="173">
        <f>MIN(D142,E141,H141)*0.1</f>
        <v>0.00041000000000000005</v>
      </c>
      <c r="J141" s="162">
        <f t="shared" si="9"/>
        <v>0.11</v>
      </c>
      <c r="K141" s="151">
        <f t="shared" si="10"/>
        <v>0.011000000000000001</v>
      </c>
      <c r="L141" s="165">
        <v>0.0041</v>
      </c>
      <c r="M141" s="152">
        <v>5</v>
      </c>
      <c r="N141" s="118" t="s">
        <v>8</v>
      </c>
      <c r="O141" s="148">
        <v>0.11</v>
      </c>
      <c r="P141" s="120">
        <v>4.0999999999999994E-05</v>
      </c>
      <c r="Q141" s="51">
        <v>1</v>
      </c>
      <c r="R141" s="144" t="s">
        <v>933</v>
      </c>
    </row>
    <row r="142" spans="1:18" ht="12.75">
      <c r="A142" s="114" t="s">
        <v>224</v>
      </c>
      <c r="B142" s="118" t="s">
        <v>225</v>
      </c>
      <c r="C142" s="1" t="s">
        <v>6</v>
      </c>
      <c r="D142" s="153">
        <v>10000</v>
      </c>
      <c r="E142" s="155">
        <f t="shared" si="6"/>
        <v>500</v>
      </c>
      <c r="F142" s="2">
        <v>5</v>
      </c>
      <c r="G142" s="118" t="s">
        <v>12</v>
      </c>
      <c r="H142" s="120">
        <v>160</v>
      </c>
      <c r="I142" s="7">
        <f>MIN(D143,E142,H142)*0.1</f>
        <v>16</v>
      </c>
      <c r="J142" s="162">
        <f t="shared" si="9"/>
        <v>500</v>
      </c>
      <c r="K142" s="151">
        <f t="shared" si="10"/>
        <v>50</v>
      </c>
      <c r="L142" s="159">
        <v>500</v>
      </c>
      <c r="M142" s="190">
        <v>10000</v>
      </c>
      <c r="N142" s="118" t="s">
        <v>8</v>
      </c>
      <c r="O142" s="153">
        <v>160</v>
      </c>
      <c r="P142" s="120">
        <v>5</v>
      </c>
      <c r="Q142" s="51">
        <v>1</v>
      </c>
      <c r="R142" s="154">
        <v>160</v>
      </c>
    </row>
    <row r="143" spans="1:18" ht="14.25" customHeight="1">
      <c r="A143" s="114" t="s">
        <v>565</v>
      </c>
      <c r="B143" s="135" t="s">
        <v>226</v>
      </c>
      <c r="C143" s="1" t="s">
        <v>6</v>
      </c>
      <c r="D143" s="153">
        <v>4400</v>
      </c>
      <c r="E143" s="170">
        <v>20</v>
      </c>
      <c r="F143" s="2"/>
      <c r="G143" s="119" t="s">
        <v>7</v>
      </c>
      <c r="H143" s="130" t="s">
        <v>748</v>
      </c>
      <c r="I143" s="157"/>
      <c r="J143" s="162">
        <f t="shared" si="9"/>
        <v>20</v>
      </c>
      <c r="K143" s="151">
        <f t="shared" si="10"/>
        <v>2</v>
      </c>
      <c r="L143" s="163"/>
      <c r="M143" s="152"/>
      <c r="N143" s="118" t="s">
        <v>8</v>
      </c>
      <c r="O143" s="130" t="s">
        <v>748</v>
      </c>
      <c r="P143" s="120">
        <v>0.2</v>
      </c>
      <c r="Q143" s="51">
        <v>1</v>
      </c>
      <c r="R143" s="154">
        <v>52</v>
      </c>
    </row>
    <row r="144" spans="1:18" ht="12.75">
      <c r="A144" s="114" t="s">
        <v>227</v>
      </c>
      <c r="B144" s="118" t="s">
        <v>228</v>
      </c>
      <c r="C144" s="1" t="s">
        <v>6</v>
      </c>
      <c r="D144" s="153">
        <v>44</v>
      </c>
      <c r="E144" s="170">
        <f t="shared" si="6"/>
        <v>0.73</v>
      </c>
      <c r="F144" s="2">
        <v>0.0073</v>
      </c>
      <c r="G144" s="118" t="s">
        <v>7</v>
      </c>
      <c r="H144" s="145">
        <v>0.28</v>
      </c>
      <c r="I144" s="162">
        <f>MIN(D145,E144,H144)*0.1</f>
        <v>0.028000000000000004</v>
      </c>
      <c r="J144" s="162">
        <f t="shared" si="9"/>
        <v>0.73</v>
      </c>
      <c r="K144" s="151">
        <f t="shared" si="10"/>
        <v>0.073</v>
      </c>
      <c r="L144" s="163">
        <v>0.73</v>
      </c>
      <c r="M144" s="152">
        <v>560</v>
      </c>
      <c r="N144" s="118" t="s">
        <v>8</v>
      </c>
      <c r="O144" s="148">
        <v>0.28</v>
      </c>
      <c r="P144" s="120">
        <v>0.0073</v>
      </c>
      <c r="Q144" s="51">
        <v>1</v>
      </c>
      <c r="R144" s="144" t="s">
        <v>934</v>
      </c>
    </row>
    <row r="145" spans="1:18" ht="12.75">
      <c r="A145" s="114" t="s">
        <v>566</v>
      </c>
      <c r="B145" s="135" t="s">
        <v>229</v>
      </c>
      <c r="C145" s="1" t="s">
        <v>12</v>
      </c>
      <c r="D145" s="153">
        <v>1300</v>
      </c>
      <c r="E145" s="170">
        <v>4.7</v>
      </c>
      <c r="F145" s="2"/>
      <c r="G145" s="119" t="s">
        <v>7</v>
      </c>
      <c r="H145" s="130" t="s">
        <v>749</v>
      </c>
      <c r="I145" s="157"/>
      <c r="J145" s="162">
        <f t="shared" si="9"/>
        <v>4.7</v>
      </c>
      <c r="K145" s="151">
        <f t="shared" si="10"/>
        <v>0.47000000000000003</v>
      </c>
      <c r="L145" s="165"/>
      <c r="M145" s="152"/>
      <c r="N145" s="118" t="s">
        <v>8</v>
      </c>
      <c r="O145" s="130" t="s">
        <v>749</v>
      </c>
      <c r="P145" s="120">
        <v>0.047</v>
      </c>
      <c r="Q145" s="51">
        <v>1</v>
      </c>
      <c r="R145" s="154" t="s">
        <v>935</v>
      </c>
    </row>
    <row r="146" spans="1:18" ht="12.75">
      <c r="A146" s="114" t="s">
        <v>230</v>
      </c>
      <c r="B146" s="118" t="s">
        <v>231</v>
      </c>
      <c r="C146" s="1" t="s">
        <v>12</v>
      </c>
      <c r="D146" s="181">
        <v>3.9</v>
      </c>
      <c r="E146" s="161">
        <f t="shared" si="6"/>
        <v>0.013999999999999999</v>
      </c>
      <c r="F146" s="2">
        <v>0.00014</v>
      </c>
      <c r="G146" s="118" t="s">
        <v>7</v>
      </c>
      <c r="H146" s="120">
        <v>0.037</v>
      </c>
      <c r="I146" s="157">
        <f>MIN(D147,E146,H146)*0.1</f>
        <v>0.0014</v>
      </c>
      <c r="J146" s="162">
        <f t="shared" si="9"/>
        <v>0.037</v>
      </c>
      <c r="K146" s="151">
        <f t="shared" si="10"/>
        <v>0.0037</v>
      </c>
      <c r="L146" s="165">
        <v>0.037</v>
      </c>
      <c r="M146" s="152">
        <v>17</v>
      </c>
      <c r="N146" s="118" t="s">
        <v>8</v>
      </c>
      <c r="O146" s="164">
        <v>0.037</v>
      </c>
      <c r="P146" s="120">
        <v>0.00014000000000000001</v>
      </c>
      <c r="Q146" s="51">
        <v>1</v>
      </c>
      <c r="R146" s="171" t="s">
        <v>936</v>
      </c>
    </row>
    <row r="147" spans="1:18" ht="15.75" customHeight="1">
      <c r="A147" s="114" t="s">
        <v>567</v>
      </c>
      <c r="B147" s="135" t="s">
        <v>627</v>
      </c>
      <c r="C147" s="1" t="s">
        <v>6</v>
      </c>
      <c r="D147" s="153">
        <v>440</v>
      </c>
      <c r="E147" s="161">
        <v>7.3</v>
      </c>
      <c r="F147" s="2"/>
      <c r="G147" s="119" t="s">
        <v>7</v>
      </c>
      <c r="H147" s="130" t="s">
        <v>750</v>
      </c>
      <c r="I147" s="157"/>
      <c r="J147" s="162">
        <f t="shared" si="9"/>
        <v>7.3</v>
      </c>
      <c r="K147" s="151">
        <f t="shared" si="10"/>
        <v>0.73</v>
      </c>
      <c r="L147" s="165"/>
      <c r="M147" s="152"/>
      <c r="N147" s="118" t="s">
        <v>8</v>
      </c>
      <c r="O147" s="130" t="s">
        <v>750</v>
      </c>
      <c r="P147" s="120">
        <v>0.073</v>
      </c>
      <c r="Q147" s="51">
        <v>1</v>
      </c>
      <c r="R147" s="144" t="s">
        <v>937</v>
      </c>
    </row>
    <row r="148" spans="1:18" ht="13.5" customHeight="1">
      <c r="A148" s="114" t="s">
        <v>568</v>
      </c>
      <c r="B148" s="135" t="s">
        <v>628</v>
      </c>
      <c r="C148" s="1" t="s">
        <v>12</v>
      </c>
      <c r="D148" s="181">
        <v>1.9</v>
      </c>
      <c r="E148" s="161">
        <v>0.0072</v>
      </c>
      <c r="F148" s="2"/>
      <c r="G148" s="119" t="s">
        <v>7</v>
      </c>
      <c r="H148" s="130" t="s">
        <v>751</v>
      </c>
      <c r="I148" s="157"/>
      <c r="J148" s="162">
        <f t="shared" si="9"/>
        <v>0.0072</v>
      </c>
      <c r="K148" s="151">
        <f t="shared" si="10"/>
        <v>0.00072</v>
      </c>
      <c r="L148" s="165"/>
      <c r="M148" s="152"/>
      <c r="N148" s="118" t="s">
        <v>8</v>
      </c>
      <c r="O148" s="160" t="s">
        <v>752</v>
      </c>
      <c r="P148" s="120">
        <v>7.2E-05</v>
      </c>
      <c r="Q148" s="51">
        <v>1</v>
      </c>
      <c r="R148" s="217" t="s">
        <v>938</v>
      </c>
    </row>
    <row r="149" spans="1:18" ht="12.75">
      <c r="A149" s="115" t="s">
        <v>232</v>
      </c>
      <c r="B149" s="118" t="s">
        <v>233</v>
      </c>
      <c r="C149" s="1" t="s">
        <v>6</v>
      </c>
      <c r="D149" s="153">
        <v>4400</v>
      </c>
      <c r="E149" s="155">
        <f t="shared" si="6"/>
        <v>73</v>
      </c>
      <c r="F149" s="2">
        <v>0.73</v>
      </c>
      <c r="G149" s="118" t="s">
        <v>7</v>
      </c>
      <c r="H149" s="130" t="s">
        <v>753</v>
      </c>
      <c r="I149" s="4">
        <f aca="true" t="shared" si="11" ref="I149:I155">MIN(D150,E149,H149)*0.1</f>
        <v>2.2</v>
      </c>
      <c r="J149" s="162">
        <f t="shared" si="9"/>
        <v>73</v>
      </c>
      <c r="K149" s="151">
        <f t="shared" si="10"/>
        <v>7.300000000000001</v>
      </c>
      <c r="L149" s="159">
        <v>73</v>
      </c>
      <c r="M149" s="152">
        <v>10000</v>
      </c>
      <c r="N149" s="118" t="s">
        <v>8</v>
      </c>
      <c r="O149" s="176" t="s">
        <v>754</v>
      </c>
      <c r="P149" s="120">
        <v>0.73</v>
      </c>
      <c r="Q149" s="51">
        <v>1</v>
      </c>
      <c r="R149" s="154" t="s">
        <v>939</v>
      </c>
    </row>
    <row r="150" spans="1:18" ht="12.75">
      <c r="A150" s="115" t="s">
        <v>234</v>
      </c>
      <c r="B150" s="118" t="s">
        <v>235</v>
      </c>
      <c r="C150" s="1" t="s">
        <v>6</v>
      </c>
      <c r="D150" s="153">
        <v>22</v>
      </c>
      <c r="E150" s="156">
        <f t="shared" si="6"/>
        <v>0.1</v>
      </c>
      <c r="F150" s="2">
        <v>0.001</v>
      </c>
      <c r="G150" s="118" t="s">
        <v>7</v>
      </c>
      <c r="H150" s="120">
        <v>0.049</v>
      </c>
      <c r="I150" s="157">
        <f t="shared" si="11"/>
        <v>0.004900000000000001</v>
      </c>
      <c r="J150" s="162">
        <f t="shared" si="9"/>
        <v>0.1</v>
      </c>
      <c r="K150" s="151">
        <f t="shared" si="10"/>
        <v>0.010000000000000002</v>
      </c>
      <c r="L150" s="163">
        <v>0.1</v>
      </c>
      <c r="M150" s="152">
        <v>280</v>
      </c>
      <c r="N150" s="118" t="s">
        <v>8</v>
      </c>
      <c r="O150" s="164">
        <v>0.049</v>
      </c>
      <c r="P150" s="120">
        <v>0.001</v>
      </c>
      <c r="Q150" s="51">
        <v>1</v>
      </c>
      <c r="R150" s="171">
        <v>0.049</v>
      </c>
    </row>
    <row r="151" spans="1:18" ht="12.75">
      <c r="A151" s="115" t="s">
        <v>236</v>
      </c>
      <c r="B151" s="118" t="s">
        <v>237</v>
      </c>
      <c r="C151" s="1" t="s">
        <v>6</v>
      </c>
      <c r="D151" s="153">
        <v>440</v>
      </c>
      <c r="E151" s="156">
        <f t="shared" si="6"/>
        <v>1.9</v>
      </c>
      <c r="F151" s="2">
        <v>0.019</v>
      </c>
      <c r="G151" s="118" t="s">
        <v>7</v>
      </c>
      <c r="H151" s="120">
        <v>0.21</v>
      </c>
      <c r="I151" s="162">
        <f t="shared" si="11"/>
        <v>0.021</v>
      </c>
      <c r="J151" s="162">
        <f t="shared" si="9"/>
        <v>1.9</v>
      </c>
      <c r="K151" s="151">
        <f t="shared" si="10"/>
        <v>0.19</v>
      </c>
      <c r="L151" s="163">
        <v>1.9</v>
      </c>
      <c r="M151" s="152">
        <v>5600</v>
      </c>
      <c r="N151" s="118" t="s">
        <v>8</v>
      </c>
      <c r="O151" s="148">
        <v>0.21</v>
      </c>
      <c r="P151" s="120">
        <v>0.019</v>
      </c>
      <c r="Q151" s="51">
        <v>1</v>
      </c>
      <c r="R151" s="144" t="s">
        <v>940</v>
      </c>
    </row>
    <row r="152" spans="1:18" ht="12.75">
      <c r="A152" s="115" t="s">
        <v>238</v>
      </c>
      <c r="B152" s="118" t="s">
        <v>239</v>
      </c>
      <c r="C152" s="1" t="s">
        <v>12</v>
      </c>
      <c r="D152" s="153">
        <v>58</v>
      </c>
      <c r="E152" s="170">
        <f t="shared" si="6"/>
        <v>0.21</v>
      </c>
      <c r="F152" s="2">
        <v>0.0021</v>
      </c>
      <c r="G152" s="118" t="s">
        <v>7</v>
      </c>
      <c r="H152" s="120">
        <v>0.05</v>
      </c>
      <c r="I152" s="162">
        <f t="shared" si="11"/>
        <v>0.005000000000000001</v>
      </c>
      <c r="J152" s="162">
        <f t="shared" si="9"/>
        <v>0.21</v>
      </c>
      <c r="K152" s="151">
        <f t="shared" si="10"/>
        <v>0.021</v>
      </c>
      <c r="L152" s="163">
        <v>0.21</v>
      </c>
      <c r="M152" s="152">
        <v>260</v>
      </c>
      <c r="N152" s="118" t="s">
        <v>8</v>
      </c>
      <c r="O152" s="164">
        <v>0.05</v>
      </c>
      <c r="P152" s="120">
        <v>0.0021000000000000003</v>
      </c>
      <c r="Q152" s="51">
        <v>1</v>
      </c>
      <c r="R152" s="217" t="s">
        <v>941</v>
      </c>
    </row>
    <row r="153" spans="1:18" ht="12.75">
      <c r="A153" s="114" t="s">
        <v>240</v>
      </c>
      <c r="B153" s="118" t="s">
        <v>241</v>
      </c>
      <c r="C153" s="1" t="s">
        <v>6</v>
      </c>
      <c r="D153" s="153">
        <v>220</v>
      </c>
      <c r="E153" s="156">
        <f>100*F153</f>
        <v>3.6999999999999997</v>
      </c>
      <c r="F153" s="2">
        <v>0.037</v>
      </c>
      <c r="G153" s="118" t="s">
        <v>7</v>
      </c>
      <c r="H153" s="120">
        <v>1.1</v>
      </c>
      <c r="I153" s="8">
        <f t="shared" si="11"/>
        <v>0.11000000000000001</v>
      </c>
      <c r="J153" s="162">
        <f t="shared" si="9"/>
        <v>3.6999999999999997</v>
      </c>
      <c r="K153" s="151">
        <f t="shared" si="10"/>
        <v>0.37</v>
      </c>
      <c r="L153" s="163">
        <v>3.7</v>
      </c>
      <c r="M153" s="152">
        <v>2800</v>
      </c>
      <c r="N153" s="118" t="s">
        <v>8</v>
      </c>
      <c r="O153" s="148">
        <v>1.1</v>
      </c>
      <c r="P153" s="120">
        <v>0.037</v>
      </c>
      <c r="Q153" s="51">
        <v>1</v>
      </c>
      <c r="R153" s="217" t="s">
        <v>942</v>
      </c>
    </row>
    <row r="154" spans="1:18" ht="12.75">
      <c r="A154" s="114" t="s">
        <v>242</v>
      </c>
      <c r="B154" s="118" t="s">
        <v>243</v>
      </c>
      <c r="C154" s="1" t="s">
        <v>6</v>
      </c>
      <c r="D154" s="153">
        <v>220</v>
      </c>
      <c r="E154" s="156">
        <f>100*F154</f>
        <v>0.7000000000000001</v>
      </c>
      <c r="F154" s="2">
        <v>0.007</v>
      </c>
      <c r="G154" s="118" t="s">
        <v>7</v>
      </c>
      <c r="H154" s="120">
        <v>0.29</v>
      </c>
      <c r="I154" s="162">
        <f t="shared" si="11"/>
        <v>0.028999999999999998</v>
      </c>
      <c r="J154" s="162">
        <f t="shared" si="9"/>
        <v>0.7000000000000001</v>
      </c>
      <c r="K154" s="151">
        <f t="shared" si="10"/>
        <v>0.07</v>
      </c>
      <c r="L154" s="163">
        <v>0.7</v>
      </c>
      <c r="M154" s="152">
        <v>2800</v>
      </c>
      <c r="N154" s="118" t="s">
        <v>8</v>
      </c>
      <c r="O154" s="164">
        <v>0.29</v>
      </c>
      <c r="P154" s="120">
        <v>0.007</v>
      </c>
      <c r="Q154" s="51">
        <v>1</v>
      </c>
      <c r="R154" s="144">
        <v>0.29</v>
      </c>
    </row>
    <row r="155" spans="1:18" ht="12.75">
      <c r="A155" s="114" t="s">
        <v>244</v>
      </c>
      <c r="B155" s="118" t="s">
        <v>245</v>
      </c>
      <c r="C155" s="1" t="s">
        <v>6</v>
      </c>
      <c r="D155" s="153">
        <v>41</v>
      </c>
      <c r="E155" s="170">
        <f>100*F155</f>
        <v>0.5599999999999999</v>
      </c>
      <c r="F155" s="2">
        <v>0.0056</v>
      </c>
      <c r="G155" s="118" t="s">
        <v>6</v>
      </c>
      <c r="H155" s="120">
        <v>0.073</v>
      </c>
      <c r="I155" s="157">
        <f t="shared" si="11"/>
        <v>0.0073</v>
      </c>
      <c r="J155" s="162">
        <f t="shared" si="9"/>
        <v>0.5599999999999999</v>
      </c>
      <c r="K155" s="151">
        <f t="shared" si="10"/>
        <v>0.055999999999999994</v>
      </c>
      <c r="L155" s="163">
        <v>0.56</v>
      </c>
      <c r="M155" s="152">
        <v>210</v>
      </c>
      <c r="N155" s="118" t="s">
        <v>8</v>
      </c>
      <c r="O155" s="164">
        <v>0.073</v>
      </c>
      <c r="P155" s="120">
        <v>0.0056</v>
      </c>
      <c r="Q155" s="51">
        <v>1</v>
      </c>
      <c r="R155" s="144" t="s">
        <v>943</v>
      </c>
    </row>
    <row r="156" spans="1:18" ht="12.75">
      <c r="A156" s="114" t="s">
        <v>569</v>
      </c>
      <c r="B156" s="135" t="s">
        <v>246</v>
      </c>
      <c r="C156" s="1" t="s">
        <v>6</v>
      </c>
      <c r="D156" s="153">
        <v>6600</v>
      </c>
      <c r="E156" s="170">
        <v>20</v>
      </c>
      <c r="F156" s="2"/>
      <c r="G156" s="119" t="s">
        <v>7</v>
      </c>
      <c r="H156" s="130" t="s">
        <v>755</v>
      </c>
      <c r="I156" s="157"/>
      <c r="J156" s="162">
        <f t="shared" si="9"/>
        <v>20</v>
      </c>
      <c r="K156" s="151">
        <f t="shared" si="10"/>
        <v>2</v>
      </c>
      <c r="L156" s="163"/>
      <c r="M156" s="152"/>
      <c r="N156" s="118" t="s">
        <v>8</v>
      </c>
      <c r="O156" s="130" t="s">
        <v>755</v>
      </c>
      <c r="P156" s="120">
        <v>0.2</v>
      </c>
      <c r="Q156" s="51">
        <v>1</v>
      </c>
      <c r="R156" s="154">
        <v>12</v>
      </c>
    </row>
    <row r="157" spans="1:18" ht="12.75">
      <c r="A157" s="114" t="s">
        <v>247</v>
      </c>
      <c r="B157" s="118" t="s">
        <v>248</v>
      </c>
      <c r="C157" s="1" t="s">
        <v>6</v>
      </c>
      <c r="D157" s="153">
        <v>5500</v>
      </c>
      <c r="E157" s="155">
        <v>20</v>
      </c>
      <c r="F157" s="2">
        <v>2</v>
      </c>
      <c r="G157" s="118" t="s">
        <v>7</v>
      </c>
      <c r="H157" s="120">
        <v>12</v>
      </c>
      <c r="I157" s="4">
        <f aca="true" t="shared" si="12" ref="I157:I168">MIN(D158,E157,H157)*0.1</f>
        <v>1.2000000000000002</v>
      </c>
      <c r="J157" s="162">
        <f t="shared" si="9"/>
        <v>20</v>
      </c>
      <c r="K157" s="151">
        <f t="shared" si="10"/>
        <v>2</v>
      </c>
      <c r="L157" s="158">
        <v>20</v>
      </c>
      <c r="M157" s="152">
        <v>70000</v>
      </c>
      <c r="N157" s="118" t="s">
        <v>8</v>
      </c>
      <c r="O157" s="153">
        <v>12</v>
      </c>
      <c r="P157" s="120">
        <v>0.2</v>
      </c>
      <c r="Q157" s="51">
        <v>1</v>
      </c>
      <c r="R157" s="154">
        <v>12</v>
      </c>
    </row>
    <row r="158" spans="1:18" ht="12.75">
      <c r="A158" s="115" t="s">
        <v>249</v>
      </c>
      <c r="B158" s="118" t="s">
        <v>250</v>
      </c>
      <c r="C158" s="1" t="s">
        <v>12</v>
      </c>
      <c r="D158" s="153">
        <v>22</v>
      </c>
      <c r="E158" s="170">
        <v>0.083</v>
      </c>
      <c r="F158" s="2">
        <v>0.00083</v>
      </c>
      <c r="G158" s="118" t="s">
        <v>7</v>
      </c>
      <c r="H158" s="120">
        <v>0.15</v>
      </c>
      <c r="I158" s="157">
        <f t="shared" si="12"/>
        <v>0.0083</v>
      </c>
      <c r="J158" s="162">
        <f t="shared" si="9"/>
        <v>0.15</v>
      </c>
      <c r="K158" s="151">
        <f t="shared" si="10"/>
        <v>0.015</v>
      </c>
      <c r="L158" s="158">
        <v>0.15</v>
      </c>
      <c r="M158" s="152">
        <v>99</v>
      </c>
      <c r="N158" s="118" t="s">
        <v>8</v>
      </c>
      <c r="O158" s="148">
        <v>0.15</v>
      </c>
      <c r="P158" s="120">
        <v>0.00083</v>
      </c>
      <c r="Q158" s="51">
        <v>1</v>
      </c>
      <c r="R158" s="144" t="s">
        <v>944</v>
      </c>
    </row>
    <row r="159" spans="1:18" ht="12.75">
      <c r="A159" s="114" t="s">
        <v>251</v>
      </c>
      <c r="B159" s="118" t="s">
        <v>252</v>
      </c>
      <c r="C159" s="1" t="s">
        <v>6</v>
      </c>
      <c r="D159" s="153">
        <v>480</v>
      </c>
      <c r="E159" s="155">
        <f aca="true" t="shared" si="13" ref="E159:E168">100*F159</f>
        <v>2</v>
      </c>
      <c r="F159" s="2">
        <v>0.02</v>
      </c>
      <c r="G159" s="118" t="s">
        <v>7</v>
      </c>
      <c r="H159" s="120">
        <v>0.24</v>
      </c>
      <c r="I159" s="162">
        <f t="shared" si="12"/>
        <v>0.024</v>
      </c>
      <c r="J159" s="162">
        <f t="shared" si="9"/>
        <v>2</v>
      </c>
      <c r="K159" s="151">
        <f t="shared" si="10"/>
        <v>0.2</v>
      </c>
      <c r="L159" s="158">
        <v>2</v>
      </c>
      <c r="M159" s="152">
        <v>6200</v>
      </c>
      <c r="N159" s="118" t="s">
        <v>8</v>
      </c>
      <c r="O159" s="148">
        <v>0.24</v>
      </c>
      <c r="P159" s="120">
        <v>0.02</v>
      </c>
      <c r="Q159" s="51">
        <v>1</v>
      </c>
      <c r="R159" s="144">
        <v>0.24</v>
      </c>
    </row>
    <row r="160" spans="1:18" ht="12.75">
      <c r="A160" s="114" t="s">
        <v>253</v>
      </c>
      <c r="B160" s="118" t="s">
        <v>254</v>
      </c>
      <c r="C160" s="1" t="s">
        <v>12</v>
      </c>
      <c r="D160" s="153">
        <v>2.7</v>
      </c>
      <c r="E160" s="170">
        <f t="shared" si="13"/>
        <v>0.03</v>
      </c>
      <c r="F160" s="2">
        <v>0.0003</v>
      </c>
      <c r="G160" s="118" t="s">
        <v>6</v>
      </c>
      <c r="H160" s="125">
        <v>0.078</v>
      </c>
      <c r="I160" s="162">
        <f t="shared" si="12"/>
        <v>0.003</v>
      </c>
      <c r="J160" s="162">
        <f t="shared" si="9"/>
        <v>0.078</v>
      </c>
      <c r="K160" s="151">
        <f t="shared" si="10"/>
        <v>0.0078000000000000005</v>
      </c>
      <c r="L160" s="163">
        <v>0.08</v>
      </c>
      <c r="M160" s="159">
        <v>7.6</v>
      </c>
      <c r="N160" s="118" t="s">
        <v>8</v>
      </c>
      <c r="O160" s="164">
        <v>0.078</v>
      </c>
      <c r="P160" s="120">
        <v>0.0003</v>
      </c>
      <c r="Q160" s="51">
        <v>1</v>
      </c>
      <c r="R160" s="171">
        <v>0.078</v>
      </c>
    </row>
    <row r="161" spans="1:18" ht="12.75">
      <c r="A161" s="114" t="s">
        <v>255</v>
      </c>
      <c r="B161" s="118" t="s">
        <v>256</v>
      </c>
      <c r="C161" s="1" t="s">
        <v>6</v>
      </c>
      <c r="D161" s="153">
        <v>440</v>
      </c>
      <c r="E161" s="155">
        <f t="shared" si="13"/>
        <v>1</v>
      </c>
      <c r="F161" s="2">
        <v>0.01</v>
      </c>
      <c r="G161" s="118" t="s">
        <v>7</v>
      </c>
      <c r="H161" s="130" t="s">
        <v>756</v>
      </c>
      <c r="I161" s="4">
        <f t="shared" si="12"/>
        <v>0.1</v>
      </c>
      <c r="J161" s="162">
        <f t="shared" si="9"/>
        <v>1</v>
      </c>
      <c r="K161" s="151">
        <f t="shared" si="10"/>
        <v>0.1</v>
      </c>
      <c r="L161" s="158">
        <v>1</v>
      </c>
      <c r="M161" s="152">
        <v>5600</v>
      </c>
      <c r="N161" s="118" t="s">
        <v>8</v>
      </c>
      <c r="O161" s="130" t="s">
        <v>756</v>
      </c>
      <c r="P161" s="120">
        <v>0.01</v>
      </c>
      <c r="Q161" s="51">
        <v>1</v>
      </c>
      <c r="R161" s="144">
        <v>0.86</v>
      </c>
    </row>
    <row r="162" spans="1:18" ht="12.75">
      <c r="A162" s="114" t="s">
        <v>570</v>
      </c>
      <c r="B162" s="135" t="s">
        <v>257</v>
      </c>
      <c r="C162" s="1" t="s">
        <v>6</v>
      </c>
      <c r="D162" s="148">
        <v>1300</v>
      </c>
      <c r="E162" s="155">
        <v>5.8</v>
      </c>
      <c r="F162" s="2"/>
      <c r="G162" s="119" t="s">
        <v>7</v>
      </c>
      <c r="H162" s="130" t="s">
        <v>757</v>
      </c>
      <c r="I162" s="4">
        <f t="shared" si="12"/>
        <v>0.58</v>
      </c>
      <c r="J162" s="162">
        <f t="shared" si="9"/>
        <v>5.8</v>
      </c>
      <c r="K162" s="151">
        <f t="shared" si="10"/>
        <v>0.58</v>
      </c>
      <c r="L162" s="158">
        <f>MIN(M162,O162)</f>
        <v>0</v>
      </c>
      <c r="M162" s="152"/>
      <c r="N162" s="118" t="s">
        <v>8</v>
      </c>
      <c r="O162" s="140" t="s">
        <v>757</v>
      </c>
      <c r="P162" s="120">
        <v>0.058</v>
      </c>
      <c r="Q162" s="51">
        <v>1</v>
      </c>
      <c r="R162" s="154" t="s">
        <v>945</v>
      </c>
    </row>
    <row r="163" spans="1:18" ht="12.75">
      <c r="A163" s="114" t="s">
        <v>258</v>
      </c>
      <c r="B163" s="118" t="s">
        <v>259</v>
      </c>
      <c r="C163" s="1" t="s">
        <v>6</v>
      </c>
      <c r="D163" s="148">
        <v>1300</v>
      </c>
      <c r="E163" s="155">
        <f t="shared" si="13"/>
        <v>22</v>
      </c>
      <c r="F163" s="2">
        <v>0.22</v>
      </c>
      <c r="G163" s="118" t="s">
        <v>7</v>
      </c>
      <c r="H163" s="120">
        <v>110</v>
      </c>
      <c r="I163" s="4">
        <f t="shared" si="12"/>
        <v>2.2</v>
      </c>
      <c r="J163" s="162">
        <f t="shared" si="9"/>
        <v>110</v>
      </c>
      <c r="K163" s="151">
        <f t="shared" si="10"/>
        <v>11</v>
      </c>
      <c r="L163" s="159">
        <v>110</v>
      </c>
      <c r="M163" s="152">
        <v>17000</v>
      </c>
      <c r="N163" s="118" t="s">
        <v>8</v>
      </c>
      <c r="O163" s="153">
        <v>110</v>
      </c>
      <c r="P163" s="120">
        <v>0.22</v>
      </c>
      <c r="Q163" s="51">
        <v>1</v>
      </c>
      <c r="R163" s="154" t="s">
        <v>947</v>
      </c>
    </row>
    <row r="164" spans="1:18" ht="13.5" customHeight="1">
      <c r="A164" s="114" t="s">
        <v>260</v>
      </c>
      <c r="B164" s="118" t="s">
        <v>261</v>
      </c>
      <c r="C164" s="1" t="s">
        <v>6</v>
      </c>
      <c r="D164" s="148">
        <v>1300</v>
      </c>
      <c r="E164" s="155">
        <f t="shared" si="13"/>
        <v>22</v>
      </c>
      <c r="F164" s="2">
        <v>0.22</v>
      </c>
      <c r="G164" s="118" t="s">
        <v>7</v>
      </c>
      <c r="H164" s="120">
        <v>130</v>
      </c>
      <c r="I164" s="4">
        <f t="shared" si="12"/>
        <v>2.2</v>
      </c>
      <c r="J164" s="162">
        <f t="shared" si="9"/>
        <v>130</v>
      </c>
      <c r="K164" s="151">
        <f t="shared" si="10"/>
        <v>13</v>
      </c>
      <c r="L164" s="159">
        <v>130</v>
      </c>
      <c r="M164" s="152">
        <v>17000</v>
      </c>
      <c r="N164" s="118" t="s">
        <v>8</v>
      </c>
      <c r="O164" s="153">
        <v>130</v>
      </c>
      <c r="P164" s="120">
        <v>0.22</v>
      </c>
      <c r="Q164" s="51">
        <v>1</v>
      </c>
      <c r="R164" s="154" t="s">
        <v>946</v>
      </c>
    </row>
    <row r="165" spans="1:18" ht="12.75">
      <c r="A165" s="114" t="s">
        <v>262</v>
      </c>
      <c r="B165" s="118" t="s">
        <v>263</v>
      </c>
      <c r="C165" s="1" t="s">
        <v>6</v>
      </c>
      <c r="D165" s="148">
        <v>1300</v>
      </c>
      <c r="E165" s="155">
        <f t="shared" si="13"/>
        <v>12</v>
      </c>
      <c r="F165" s="2">
        <v>0.12</v>
      </c>
      <c r="G165" s="118" t="s">
        <v>7</v>
      </c>
      <c r="H165" s="130" t="s">
        <v>758</v>
      </c>
      <c r="I165" s="4">
        <f t="shared" si="12"/>
        <v>1.2000000000000002</v>
      </c>
      <c r="J165" s="162">
        <f t="shared" si="9"/>
        <v>12</v>
      </c>
      <c r="K165" s="151">
        <f t="shared" si="10"/>
        <v>1.2000000000000002</v>
      </c>
      <c r="L165" s="159">
        <v>72</v>
      </c>
      <c r="M165" s="152">
        <v>17000</v>
      </c>
      <c r="N165" s="118" t="s">
        <v>8</v>
      </c>
      <c r="O165" s="130" t="s">
        <v>758</v>
      </c>
      <c r="P165" s="120">
        <v>0.12</v>
      </c>
      <c r="Q165" s="51">
        <v>1</v>
      </c>
      <c r="R165" s="154">
        <v>70</v>
      </c>
    </row>
    <row r="166" spans="1:18" ht="12.75">
      <c r="A166" s="114" t="s">
        <v>264</v>
      </c>
      <c r="B166" s="118" t="s">
        <v>265</v>
      </c>
      <c r="C166" s="1" t="s">
        <v>6</v>
      </c>
      <c r="D166" s="148">
        <v>4400</v>
      </c>
      <c r="E166" s="155">
        <f t="shared" si="13"/>
        <v>10</v>
      </c>
      <c r="F166" s="2">
        <v>0.1</v>
      </c>
      <c r="G166" s="118" t="s">
        <v>7</v>
      </c>
      <c r="H166" s="130" t="s">
        <v>759</v>
      </c>
      <c r="I166" s="8">
        <f t="shared" si="12"/>
        <v>1</v>
      </c>
      <c r="J166" s="162">
        <f t="shared" si="9"/>
        <v>10</v>
      </c>
      <c r="K166" s="151">
        <f t="shared" si="10"/>
        <v>1</v>
      </c>
      <c r="L166" s="159">
        <v>10</v>
      </c>
      <c r="M166" s="152">
        <v>56000</v>
      </c>
      <c r="N166" s="118" t="s">
        <v>8</v>
      </c>
      <c r="O166" s="130" t="s">
        <v>759</v>
      </c>
      <c r="P166" s="120">
        <v>0.1</v>
      </c>
      <c r="Q166" s="51">
        <v>1</v>
      </c>
      <c r="R166" s="217">
        <v>4.1</v>
      </c>
    </row>
    <row r="167" spans="1:18" ht="12.75">
      <c r="A167" s="114" t="s">
        <v>266</v>
      </c>
      <c r="B167" s="118" t="s">
        <v>267</v>
      </c>
      <c r="C167" s="1" t="s">
        <v>6</v>
      </c>
      <c r="D167" s="148">
        <v>66</v>
      </c>
      <c r="E167" s="155">
        <f t="shared" si="13"/>
        <v>0.2</v>
      </c>
      <c r="F167" s="2">
        <v>0.002</v>
      </c>
      <c r="G167" s="118" t="s">
        <v>7</v>
      </c>
      <c r="H167" s="130" t="s">
        <v>760</v>
      </c>
      <c r="I167" s="8">
        <f t="shared" si="12"/>
        <v>0.020000000000000004</v>
      </c>
      <c r="J167" s="162">
        <f t="shared" si="9"/>
        <v>0.2</v>
      </c>
      <c r="K167" s="151">
        <f t="shared" si="10"/>
        <v>0.020000000000000004</v>
      </c>
      <c r="L167" s="159">
        <v>5.4</v>
      </c>
      <c r="M167" s="152">
        <v>840</v>
      </c>
      <c r="N167" s="118" t="s">
        <v>8</v>
      </c>
      <c r="O167" s="130" t="s">
        <v>760</v>
      </c>
      <c r="P167" s="120">
        <v>0.002</v>
      </c>
      <c r="Q167" s="51">
        <v>1</v>
      </c>
      <c r="R167" s="217">
        <v>5.5</v>
      </c>
    </row>
    <row r="168" spans="1:18" ht="12.75">
      <c r="A168" s="114" t="s">
        <v>268</v>
      </c>
      <c r="B168" s="118" t="s">
        <v>269</v>
      </c>
      <c r="C168" s="1" t="s">
        <v>6</v>
      </c>
      <c r="D168" s="153">
        <v>19</v>
      </c>
      <c r="E168" s="170">
        <f t="shared" si="13"/>
        <v>0.27999999999999997</v>
      </c>
      <c r="F168" s="2">
        <v>0.0028</v>
      </c>
      <c r="G168" s="118" t="s">
        <v>6</v>
      </c>
      <c r="H168" s="120">
        <v>0.056</v>
      </c>
      <c r="I168" s="157">
        <f t="shared" si="12"/>
        <v>0.005600000000000001</v>
      </c>
      <c r="J168" s="162">
        <f t="shared" si="9"/>
        <v>0.27999999999999997</v>
      </c>
      <c r="K168" s="151">
        <f t="shared" si="10"/>
        <v>0.027999999999999997</v>
      </c>
      <c r="L168" s="163">
        <v>0.28</v>
      </c>
      <c r="M168" s="152">
        <v>53</v>
      </c>
      <c r="N168" s="118" t="s">
        <v>8</v>
      </c>
      <c r="O168" s="171">
        <v>0.056</v>
      </c>
      <c r="P168" s="120">
        <v>0.0028</v>
      </c>
      <c r="Q168" s="51">
        <v>1</v>
      </c>
      <c r="R168" s="144" t="s">
        <v>948</v>
      </c>
    </row>
    <row r="169" spans="1:18" ht="12.75" customHeight="1">
      <c r="A169" s="114" t="s">
        <v>571</v>
      </c>
      <c r="B169" s="135" t="s">
        <v>270</v>
      </c>
      <c r="C169" s="1" t="s">
        <v>6</v>
      </c>
      <c r="D169" s="153">
        <v>1100</v>
      </c>
      <c r="E169" s="170">
        <v>18</v>
      </c>
      <c r="F169" s="2"/>
      <c r="G169" s="119" t="s">
        <v>7</v>
      </c>
      <c r="H169" s="130" t="s">
        <v>761</v>
      </c>
      <c r="I169" s="157"/>
      <c r="J169" s="162">
        <f t="shared" si="9"/>
        <v>18</v>
      </c>
      <c r="K169" s="151">
        <f t="shared" si="10"/>
        <v>1.8</v>
      </c>
      <c r="L169" s="159"/>
      <c r="M169" s="152"/>
      <c r="N169" s="118" t="s">
        <v>8</v>
      </c>
      <c r="O169" s="130" t="s">
        <v>761</v>
      </c>
      <c r="P169" s="120">
        <v>0.18</v>
      </c>
      <c r="Q169" s="51">
        <v>1</v>
      </c>
      <c r="R169" s="217" t="s">
        <v>949</v>
      </c>
    </row>
    <row r="170" spans="1:18" ht="12.75">
      <c r="A170" s="114" t="s">
        <v>271</v>
      </c>
      <c r="B170" s="118" t="s">
        <v>272</v>
      </c>
      <c r="C170" s="1" t="s">
        <v>6</v>
      </c>
      <c r="D170" s="153">
        <v>110</v>
      </c>
      <c r="E170" s="155">
        <v>1.8</v>
      </c>
      <c r="F170" s="2">
        <v>0.18</v>
      </c>
      <c r="G170" s="118" t="s">
        <v>7</v>
      </c>
      <c r="H170" s="120">
        <v>39</v>
      </c>
      <c r="I170" s="4">
        <f>MIN(D171,E170,H170)*0.1</f>
        <v>0.18000000000000002</v>
      </c>
      <c r="J170" s="162">
        <f t="shared" si="9"/>
        <v>39</v>
      </c>
      <c r="K170" s="151">
        <f t="shared" si="10"/>
        <v>3.9000000000000004</v>
      </c>
      <c r="L170" s="159">
        <v>39</v>
      </c>
      <c r="M170" s="152">
        <v>1400</v>
      </c>
      <c r="N170" s="118" t="s">
        <v>8</v>
      </c>
      <c r="O170" s="153">
        <v>39</v>
      </c>
      <c r="P170" s="120">
        <v>0.018</v>
      </c>
      <c r="Q170" s="51">
        <v>1</v>
      </c>
      <c r="R170" s="154" t="s">
        <v>950</v>
      </c>
    </row>
    <row r="171" spans="1:18" ht="14.25" customHeight="1">
      <c r="A171" s="115" t="s">
        <v>273</v>
      </c>
      <c r="B171" s="118" t="s">
        <v>274</v>
      </c>
      <c r="C171" s="1" t="s">
        <v>12</v>
      </c>
      <c r="D171" s="153">
        <v>3800</v>
      </c>
      <c r="E171" s="155">
        <v>55</v>
      </c>
      <c r="F171" s="2">
        <v>3.9</v>
      </c>
      <c r="G171" s="103" t="s">
        <v>666</v>
      </c>
      <c r="H171" s="120">
        <v>7.8</v>
      </c>
      <c r="I171" s="4">
        <f>MIN(D172,E171,H171)*0.1</f>
        <v>0.78</v>
      </c>
      <c r="J171" s="162">
        <f t="shared" si="9"/>
        <v>55</v>
      </c>
      <c r="K171" s="151">
        <f t="shared" si="10"/>
        <v>5.5</v>
      </c>
      <c r="L171" s="159">
        <v>390</v>
      </c>
      <c r="M171" s="152">
        <v>10000</v>
      </c>
      <c r="N171" s="118" t="s">
        <v>8</v>
      </c>
      <c r="O171" s="148">
        <v>7.8</v>
      </c>
      <c r="P171" s="120">
        <v>0.55</v>
      </c>
      <c r="Q171" s="51">
        <v>1</v>
      </c>
      <c r="R171" s="154" t="s">
        <v>951</v>
      </c>
    </row>
    <row r="172" spans="1:18" ht="12.75">
      <c r="A172" s="114" t="s">
        <v>275</v>
      </c>
      <c r="B172" s="118" t="s">
        <v>276</v>
      </c>
      <c r="C172" s="1" t="s">
        <v>12</v>
      </c>
      <c r="D172" s="153">
        <v>10000</v>
      </c>
      <c r="E172" s="155">
        <f aca="true" t="shared" si="14" ref="E172:E204">100*F172</f>
        <v>869.9999999999999</v>
      </c>
      <c r="F172" s="2">
        <v>8.7</v>
      </c>
      <c r="G172" s="118" t="s">
        <v>12</v>
      </c>
      <c r="H172" s="120">
        <v>220</v>
      </c>
      <c r="I172" s="7">
        <f>MIN(D173,E172,H172)*0.1</f>
        <v>2.3000000000000003</v>
      </c>
      <c r="J172" s="162">
        <f t="shared" si="9"/>
        <v>869.9999999999999</v>
      </c>
      <c r="K172" s="151">
        <f t="shared" si="10"/>
        <v>87</v>
      </c>
      <c r="L172" s="159">
        <v>870</v>
      </c>
      <c r="M172" s="152">
        <v>10000</v>
      </c>
      <c r="N172" s="118" t="s">
        <v>8</v>
      </c>
      <c r="O172" s="153">
        <v>220</v>
      </c>
      <c r="P172" s="120">
        <v>8.7</v>
      </c>
      <c r="Q172" s="51">
        <v>1</v>
      </c>
      <c r="R172" s="154" t="s">
        <v>952</v>
      </c>
    </row>
    <row r="173" spans="1:18" ht="12.75">
      <c r="A173" s="114" t="s">
        <v>277</v>
      </c>
      <c r="B173" s="118" t="s">
        <v>278</v>
      </c>
      <c r="C173" s="1" t="s">
        <v>6</v>
      </c>
      <c r="D173" s="153">
        <v>23</v>
      </c>
      <c r="E173" s="170">
        <f t="shared" si="14"/>
        <v>0.31</v>
      </c>
      <c r="F173" s="2">
        <v>0.0031</v>
      </c>
      <c r="G173" s="118" t="s">
        <v>6</v>
      </c>
      <c r="H173" s="120">
        <v>0.12</v>
      </c>
      <c r="I173" s="162">
        <f>MIN(D174,E173,H173)*0.1</f>
        <v>0.012</v>
      </c>
      <c r="J173" s="162">
        <f t="shared" si="9"/>
        <v>0.31</v>
      </c>
      <c r="K173" s="151">
        <f t="shared" si="10"/>
        <v>0.031</v>
      </c>
      <c r="L173" s="163">
        <v>0.31</v>
      </c>
      <c r="M173" s="152">
        <v>120</v>
      </c>
      <c r="N173" s="118" t="s">
        <v>8</v>
      </c>
      <c r="O173" s="148">
        <v>0.12</v>
      </c>
      <c r="P173" s="120">
        <v>0.0031</v>
      </c>
      <c r="Q173" s="51">
        <v>1</v>
      </c>
      <c r="R173" s="217" t="s">
        <v>953</v>
      </c>
    </row>
    <row r="174" spans="1:18" ht="12.75">
      <c r="A174" s="114" t="s">
        <v>640</v>
      </c>
      <c r="B174" s="118" t="s">
        <v>279</v>
      </c>
      <c r="C174" s="1" t="s">
        <v>12</v>
      </c>
      <c r="D174" s="153">
        <v>10000</v>
      </c>
      <c r="E174" s="155">
        <f t="shared" si="14"/>
        <v>70</v>
      </c>
      <c r="F174" s="2">
        <v>0.7</v>
      </c>
      <c r="G174" s="118" t="s">
        <v>12</v>
      </c>
      <c r="H174" s="120">
        <v>46</v>
      </c>
      <c r="I174" s="4">
        <f>MIN(D175,E174,H174)*0.1</f>
        <v>4.6000000000000005</v>
      </c>
      <c r="J174" s="162">
        <f t="shared" si="9"/>
        <v>70</v>
      </c>
      <c r="K174" s="151">
        <f t="shared" si="10"/>
        <v>7</v>
      </c>
      <c r="L174" s="159">
        <v>70</v>
      </c>
      <c r="M174" s="152">
        <v>10000</v>
      </c>
      <c r="N174" s="118" t="s">
        <v>8</v>
      </c>
      <c r="O174" s="153">
        <v>46</v>
      </c>
      <c r="P174" s="120">
        <v>0.7</v>
      </c>
      <c r="Q174" s="51">
        <v>1</v>
      </c>
      <c r="R174" s="154">
        <v>46</v>
      </c>
    </row>
    <row r="175" spans="1:18" ht="12.75">
      <c r="A175" s="114" t="s">
        <v>572</v>
      </c>
      <c r="B175" s="135" t="s">
        <v>280</v>
      </c>
      <c r="C175" s="1" t="s">
        <v>6</v>
      </c>
      <c r="D175" s="153">
        <v>5500</v>
      </c>
      <c r="E175" s="155">
        <v>91</v>
      </c>
      <c r="F175" s="2"/>
      <c r="G175" s="119" t="s">
        <v>7</v>
      </c>
      <c r="H175" s="130" t="s">
        <v>762</v>
      </c>
      <c r="I175" s="4"/>
      <c r="J175" s="162">
        <f t="shared" si="9"/>
        <v>91</v>
      </c>
      <c r="K175" s="151">
        <f t="shared" si="10"/>
        <v>9.1</v>
      </c>
      <c r="L175" s="165"/>
      <c r="M175" s="152"/>
      <c r="N175" s="118" t="s">
        <v>8</v>
      </c>
      <c r="O175" s="130" t="s">
        <v>762</v>
      </c>
      <c r="P175" s="120">
        <v>0.91</v>
      </c>
      <c r="Q175" s="51">
        <v>1</v>
      </c>
      <c r="R175" s="154" t="s">
        <v>954</v>
      </c>
    </row>
    <row r="176" spans="1:18" ht="12.75">
      <c r="A176" s="114" t="s">
        <v>281</v>
      </c>
      <c r="B176" s="118" t="s">
        <v>282</v>
      </c>
      <c r="C176" s="1" t="s">
        <v>12</v>
      </c>
      <c r="D176" s="153">
        <v>10000</v>
      </c>
      <c r="E176" s="155">
        <f t="shared" si="14"/>
        <v>190</v>
      </c>
      <c r="F176" s="2">
        <v>1.9</v>
      </c>
      <c r="G176" s="118" t="s">
        <v>12</v>
      </c>
      <c r="H176" s="120">
        <v>53</v>
      </c>
      <c r="I176" s="4">
        <f>MIN(D177,E176,H176)*0.1</f>
        <v>5.300000000000001</v>
      </c>
      <c r="J176" s="162">
        <f t="shared" si="9"/>
        <v>190</v>
      </c>
      <c r="K176" s="151">
        <f t="shared" si="10"/>
        <v>19</v>
      </c>
      <c r="L176" s="158">
        <v>190</v>
      </c>
      <c r="M176" s="152">
        <v>10000</v>
      </c>
      <c r="N176" s="118" t="s">
        <v>8</v>
      </c>
      <c r="O176" s="153">
        <v>53</v>
      </c>
      <c r="P176" s="120">
        <v>1.9</v>
      </c>
      <c r="Q176" s="51">
        <v>1</v>
      </c>
      <c r="R176" s="154" t="s">
        <v>955</v>
      </c>
    </row>
    <row r="177" spans="1:18" ht="12.75">
      <c r="A177" s="114" t="s">
        <v>573</v>
      </c>
      <c r="B177" s="135" t="s">
        <v>283</v>
      </c>
      <c r="C177" s="1" t="s">
        <v>6</v>
      </c>
      <c r="D177" s="153">
        <v>20000</v>
      </c>
      <c r="E177" s="155">
        <v>87</v>
      </c>
      <c r="F177" s="2"/>
      <c r="G177" s="119" t="s">
        <v>7</v>
      </c>
      <c r="H177" s="130" t="s">
        <v>763</v>
      </c>
      <c r="I177" s="4"/>
      <c r="J177" s="162">
        <f t="shared" si="9"/>
        <v>87</v>
      </c>
      <c r="K177" s="151">
        <f t="shared" si="10"/>
        <v>8.700000000000001</v>
      </c>
      <c r="L177" s="158"/>
      <c r="M177" s="152"/>
      <c r="N177" s="118" t="s">
        <v>8</v>
      </c>
      <c r="O177" s="130" t="s">
        <v>763</v>
      </c>
      <c r="P177" s="120">
        <v>0.87</v>
      </c>
      <c r="Q177" s="51">
        <v>1</v>
      </c>
      <c r="R177" s="154" t="s">
        <v>956</v>
      </c>
    </row>
    <row r="178" spans="1:18" ht="12.75">
      <c r="A178" s="114" t="s">
        <v>284</v>
      </c>
      <c r="B178" s="118" t="s">
        <v>285</v>
      </c>
      <c r="C178" s="1" t="s">
        <v>12</v>
      </c>
      <c r="D178" s="153">
        <v>10000</v>
      </c>
      <c r="E178" s="155">
        <f t="shared" si="14"/>
        <v>700</v>
      </c>
      <c r="F178" s="2">
        <v>7</v>
      </c>
      <c r="G178" s="118" t="s">
        <v>12</v>
      </c>
      <c r="H178" s="130" t="s">
        <v>764</v>
      </c>
      <c r="I178" s="4">
        <f>MIN(D179,E178,H178)*0.1</f>
        <v>1.8</v>
      </c>
      <c r="J178" s="162">
        <f t="shared" si="9"/>
        <v>700</v>
      </c>
      <c r="K178" s="151">
        <f t="shared" si="10"/>
        <v>70</v>
      </c>
      <c r="L178" s="158">
        <v>700</v>
      </c>
      <c r="M178" s="152">
        <v>10000</v>
      </c>
      <c r="N178" s="118" t="s">
        <v>8</v>
      </c>
      <c r="O178" s="130" t="s">
        <v>764</v>
      </c>
      <c r="P178" s="120">
        <v>14</v>
      </c>
      <c r="Q178" s="51">
        <v>1</v>
      </c>
      <c r="R178" s="154">
        <v>170</v>
      </c>
    </row>
    <row r="179" spans="1:18" ht="12.75">
      <c r="A179" s="116" t="s">
        <v>574</v>
      </c>
      <c r="B179" s="135" t="s">
        <v>286</v>
      </c>
      <c r="C179" s="1" t="s">
        <v>12</v>
      </c>
      <c r="D179" s="153">
        <v>18</v>
      </c>
      <c r="E179" s="155">
        <v>0.3</v>
      </c>
      <c r="F179" s="2"/>
      <c r="G179" s="119" t="s">
        <v>7</v>
      </c>
      <c r="H179" s="130" t="s">
        <v>765</v>
      </c>
      <c r="I179" s="157"/>
      <c r="J179" s="162">
        <f t="shared" si="9"/>
        <v>0.3</v>
      </c>
      <c r="K179" s="151">
        <f t="shared" si="10"/>
        <v>0.03</v>
      </c>
      <c r="L179" s="158"/>
      <c r="M179" s="152"/>
      <c r="N179" s="118" t="s">
        <v>8</v>
      </c>
      <c r="O179" s="130" t="s">
        <v>765</v>
      </c>
      <c r="P179" s="120">
        <v>0.003</v>
      </c>
      <c r="Q179" s="51">
        <v>1</v>
      </c>
      <c r="R179" s="171">
        <v>0.034</v>
      </c>
    </row>
    <row r="180" spans="1:18" ht="12.75">
      <c r="A180" s="114" t="s">
        <v>575</v>
      </c>
      <c r="B180" s="135" t="s">
        <v>287</v>
      </c>
      <c r="C180" s="1" t="s">
        <v>6</v>
      </c>
      <c r="D180" s="148">
        <v>2.2</v>
      </c>
      <c r="E180" s="155">
        <v>0.037</v>
      </c>
      <c r="F180" s="2"/>
      <c r="G180" s="119" t="s">
        <v>7</v>
      </c>
      <c r="H180" s="130" t="s">
        <v>766</v>
      </c>
      <c r="I180" s="157"/>
      <c r="J180" s="162">
        <f t="shared" si="9"/>
        <v>0.037</v>
      </c>
      <c r="K180" s="151">
        <f t="shared" si="10"/>
        <v>0.0037</v>
      </c>
      <c r="L180" s="158"/>
      <c r="M180" s="152"/>
      <c r="N180" s="118" t="s">
        <v>8</v>
      </c>
      <c r="O180" s="130" t="s">
        <v>766</v>
      </c>
      <c r="P180" s="120">
        <v>0.00037</v>
      </c>
      <c r="Q180" s="51">
        <v>1</v>
      </c>
      <c r="R180" s="144" t="s">
        <v>957</v>
      </c>
    </row>
    <row r="181" spans="1:18" ht="13.5" customHeight="1">
      <c r="A181" s="114" t="s">
        <v>288</v>
      </c>
      <c r="B181" s="118" t="s">
        <v>289</v>
      </c>
      <c r="C181" s="1" t="s">
        <v>6</v>
      </c>
      <c r="D181" s="153">
        <v>55</v>
      </c>
      <c r="E181" s="155">
        <f t="shared" si="14"/>
        <v>0.2</v>
      </c>
      <c r="F181" s="2">
        <v>0.002</v>
      </c>
      <c r="G181" s="118" t="s">
        <v>7</v>
      </c>
      <c r="H181" s="120">
        <v>0.17</v>
      </c>
      <c r="I181" s="203">
        <f>MIN(D182,E181,H181)*0.1</f>
        <v>0.017</v>
      </c>
      <c r="J181" s="203">
        <f t="shared" si="9"/>
        <v>0.2</v>
      </c>
      <c r="K181" s="200">
        <f t="shared" si="10"/>
        <v>0.020000000000000004</v>
      </c>
      <c r="L181" s="216">
        <v>0.2</v>
      </c>
      <c r="M181" s="202">
        <v>700</v>
      </c>
      <c r="N181" s="118" t="s">
        <v>8</v>
      </c>
      <c r="O181" s="148">
        <v>0.17</v>
      </c>
      <c r="P181" s="120">
        <v>0.002</v>
      </c>
      <c r="Q181" s="51">
        <v>1</v>
      </c>
      <c r="R181" s="144">
        <v>0.17</v>
      </c>
    </row>
    <row r="182" spans="1:18" ht="14.25" customHeight="1">
      <c r="A182" s="114" t="s">
        <v>576</v>
      </c>
      <c r="B182" s="135" t="s">
        <v>290</v>
      </c>
      <c r="C182" s="1" t="s">
        <v>6</v>
      </c>
      <c r="D182" s="153">
        <v>5500</v>
      </c>
      <c r="E182" s="155">
        <v>8.5</v>
      </c>
      <c r="F182" s="2"/>
      <c r="G182" s="119" t="s">
        <v>7</v>
      </c>
      <c r="H182" s="130" t="s">
        <v>767</v>
      </c>
      <c r="I182" s="157"/>
      <c r="J182" s="162">
        <f t="shared" si="9"/>
        <v>8.5</v>
      </c>
      <c r="K182" s="151">
        <f t="shared" si="10"/>
        <v>0.8500000000000001</v>
      </c>
      <c r="L182" s="158"/>
      <c r="M182" s="152"/>
      <c r="N182" s="118" t="s">
        <v>8</v>
      </c>
      <c r="O182" s="130" t="s">
        <v>767</v>
      </c>
      <c r="P182" s="120">
        <v>0.085</v>
      </c>
      <c r="Q182" s="51">
        <v>1</v>
      </c>
      <c r="R182" s="154">
        <v>94</v>
      </c>
    </row>
    <row r="183" spans="1:18" ht="12.75">
      <c r="A183" s="114" t="s">
        <v>577</v>
      </c>
      <c r="B183" s="135" t="s">
        <v>291</v>
      </c>
      <c r="C183" s="1" t="s">
        <v>6</v>
      </c>
      <c r="D183" s="153">
        <v>2900</v>
      </c>
      <c r="E183" s="155">
        <v>9</v>
      </c>
      <c r="F183" s="2"/>
      <c r="G183" s="119" t="s">
        <v>7</v>
      </c>
      <c r="H183" s="130" t="s">
        <v>768</v>
      </c>
      <c r="I183" s="157"/>
      <c r="J183" s="162">
        <f t="shared" si="9"/>
        <v>9</v>
      </c>
      <c r="K183" s="151">
        <f t="shared" si="10"/>
        <v>0.9</v>
      </c>
      <c r="L183" s="158"/>
      <c r="M183" s="152"/>
      <c r="N183" s="118" t="s">
        <v>8</v>
      </c>
      <c r="O183" s="130" t="s">
        <v>768</v>
      </c>
      <c r="P183" s="120">
        <v>0.09</v>
      </c>
      <c r="Q183" s="51">
        <v>1</v>
      </c>
      <c r="R183" s="144">
        <v>2.5</v>
      </c>
    </row>
    <row r="184" spans="1:18" ht="12.75">
      <c r="A184" s="114" t="s">
        <v>292</v>
      </c>
      <c r="B184" s="118" t="s">
        <v>293</v>
      </c>
      <c r="C184" s="1" t="s">
        <v>6</v>
      </c>
      <c r="D184" s="153">
        <v>8800</v>
      </c>
      <c r="E184" s="155">
        <f t="shared" si="14"/>
        <v>27</v>
      </c>
      <c r="F184" s="2">
        <v>0.27</v>
      </c>
      <c r="G184" s="118" t="s">
        <v>7</v>
      </c>
      <c r="H184" s="130" t="s">
        <v>769</v>
      </c>
      <c r="I184" s="4">
        <f aca="true" t="shared" si="15" ref="I184:I189">MIN(D185,E184,H184)*0.1</f>
        <v>2.7</v>
      </c>
      <c r="J184" s="162">
        <f t="shared" si="9"/>
        <v>27</v>
      </c>
      <c r="K184" s="151">
        <f t="shared" si="10"/>
        <v>2.7</v>
      </c>
      <c r="L184" s="158">
        <v>3300</v>
      </c>
      <c r="M184" s="152">
        <v>110000</v>
      </c>
      <c r="N184" s="128" t="s">
        <v>8</v>
      </c>
      <c r="O184" s="130" t="s">
        <v>769</v>
      </c>
      <c r="P184" s="120">
        <v>0.26</v>
      </c>
      <c r="Q184" s="51">
        <v>1</v>
      </c>
      <c r="R184" s="154">
        <v>3200</v>
      </c>
    </row>
    <row r="185" spans="1:18" ht="12.75">
      <c r="A185" s="114" t="s">
        <v>639</v>
      </c>
      <c r="B185" s="118" t="s">
        <v>294</v>
      </c>
      <c r="C185" s="1" t="s">
        <v>6</v>
      </c>
      <c r="D185" s="153">
        <v>8800</v>
      </c>
      <c r="E185" s="155">
        <f t="shared" si="14"/>
        <v>19</v>
      </c>
      <c r="F185" s="2">
        <v>0.19</v>
      </c>
      <c r="G185" s="118" t="s">
        <v>7</v>
      </c>
      <c r="H185" s="130" t="s">
        <v>770</v>
      </c>
      <c r="I185" s="4">
        <f t="shared" si="15"/>
        <v>1.9000000000000001</v>
      </c>
      <c r="J185" s="162">
        <f t="shared" si="9"/>
        <v>19</v>
      </c>
      <c r="K185" s="151">
        <f t="shared" si="10"/>
        <v>1.9000000000000001</v>
      </c>
      <c r="L185" s="158">
        <v>380</v>
      </c>
      <c r="M185" s="152">
        <v>110000</v>
      </c>
      <c r="N185" s="118" t="s">
        <v>8</v>
      </c>
      <c r="O185" s="130" t="s">
        <v>770</v>
      </c>
      <c r="P185" s="120">
        <v>1.5</v>
      </c>
      <c r="Q185" s="51">
        <v>1</v>
      </c>
      <c r="R185" s="154" t="s">
        <v>958</v>
      </c>
    </row>
    <row r="186" spans="1:18" ht="12.75">
      <c r="A186" s="114" t="s">
        <v>295</v>
      </c>
      <c r="B186" s="118" t="s">
        <v>296</v>
      </c>
      <c r="C186" s="1" t="s">
        <v>12</v>
      </c>
      <c r="D186" s="153">
        <v>10000</v>
      </c>
      <c r="E186" s="155">
        <f t="shared" si="14"/>
        <v>200</v>
      </c>
      <c r="F186" s="7">
        <v>2</v>
      </c>
      <c r="G186" s="118" t="s">
        <v>12</v>
      </c>
      <c r="H186" s="130" t="s">
        <v>771</v>
      </c>
      <c r="I186" s="4">
        <f t="shared" si="15"/>
        <v>14</v>
      </c>
      <c r="J186" s="162">
        <f t="shared" si="9"/>
        <v>200</v>
      </c>
      <c r="K186" s="151">
        <f t="shared" si="10"/>
        <v>20</v>
      </c>
      <c r="L186" s="159">
        <v>200</v>
      </c>
      <c r="M186" s="152">
        <v>10000</v>
      </c>
      <c r="N186" s="118" t="s">
        <v>8</v>
      </c>
      <c r="O186" s="130" t="s">
        <v>771</v>
      </c>
      <c r="P186" s="120">
        <v>2</v>
      </c>
      <c r="Q186" s="51">
        <v>1</v>
      </c>
      <c r="R186" s="154">
        <v>87</v>
      </c>
    </row>
    <row r="187" spans="1:18" ht="12.75">
      <c r="A187" s="114" t="s">
        <v>297</v>
      </c>
      <c r="B187" s="118" t="s">
        <v>298</v>
      </c>
      <c r="C187" s="1" t="s">
        <v>12</v>
      </c>
      <c r="D187" s="153">
        <v>140</v>
      </c>
      <c r="E187" s="155">
        <f t="shared" si="14"/>
        <v>1</v>
      </c>
      <c r="F187" s="4">
        <v>0.01</v>
      </c>
      <c r="G187" s="118" t="s">
        <v>6</v>
      </c>
      <c r="H187" s="130" t="s">
        <v>772</v>
      </c>
      <c r="I187" s="4">
        <f t="shared" si="15"/>
        <v>0.1</v>
      </c>
      <c r="J187" s="162">
        <f t="shared" si="9"/>
        <v>1</v>
      </c>
      <c r="K187" s="151">
        <f t="shared" si="10"/>
        <v>0.1</v>
      </c>
      <c r="L187" s="158">
        <v>2.8</v>
      </c>
      <c r="M187" s="152">
        <v>380</v>
      </c>
      <c r="N187" s="118" t="s">
        <v>8</v>
      </c>
      <c r="O187" s="130" t="s">
        <v>772</v>
      </c>
      <c r="P187" s="120">
        <v>0.01</v>
      </c>
      <c r="Q187" s="51">
        <v>1</v>
      </c>
      <c r="R187" s="217">
        <v>2.9</v>
      </c>
    </row>
    <row r="188" spans="1:18" ht="12.75">
      <c r="A188" s="114" t="s">
        <v>299</v>
      </c>
      <c r="B188" s="118" t="s">
        <v>300</v>
      </c>
      <c r="C188" s="1" t="s">
        <v>12</v>
      </c>
      <c r="D188" s="153">
        <v>24</v>
      </c>
      <c r="E188" s="155">
        <f t="shared" si="14"/>
        <v>100</v>
      </c>
      <c r="F188" s="7">
        <v>1</v>
      </c>
      <c r="G188" s="118" t="s">
        <v>6</v>
      </c>
      <c r="H188" s="120">
        <v>12</v>
      </c>
      <c r="I188" s="198">
        <f t="shared" si="15"/>
        <v>1.2000000000000002</v>
      </c>
      <c r="J188" s="203">
        <f t="shared" si="9"/>
        <v>24</v>
      </c>
      <c r="K188" s="200">
        <f t="shared" si="10"/>
        <v>2.4000000000000004</v>
      </c>
      <c r="L188" s="216">
        <v>24</v>
      </c>
      <c r="M188" s="202">
        <v>130</v>
      </c>
      <c r="N188" s="118" t="s">
        <v>8</v>
      </c>
      <c r="O188" s="153">
        <v>12</v>
      </c>
      <c r="P188" s="120">
        <v>1</v>
      </c>
      <c r="Q188" s="51">
        <v>1</v>
      </c>
      <c r="R188" s="154">
        <v>12</v>
      </c>
    </row>
    <row r="189" spans="1:18" ht="12.75">
      <c r="A189" s="114" t="s">
        <v>301</v>
      </c>
      <c r="B189" s="118" t="s">
        <v>302</v>
      </c>
      <c r="C189" s="1" t="s">
        <v>12</v>
      </c>
      <c r="D189" s="153">
        <v>10000</v>
      </c>
      <c r="E189" s="155">
        <f t="shared" si="14"/>
        <v>1900</v>
      </c>
      <c r="F189" s="2">
        <v>19</v>
      </c>
      <c r="G189" s="118" t="s">
        <v>12</v>
      </c>
      <c r="H189" s="120">
        <v>210</v>
      </c>
      <c r="I189" s="199">
        <f t="shared" si="15"/>
        <v>21</v>
      </c>
      <c r="J189" s="203">
        <f t="shared" si="9"/>
        <v>1900</v>
      </c>
      <c r="K189" s="200">
        <f t="shared" si="10"/>
        <v>190</v>
      </c>
      <c r="L189" s="201">
        <v>190</v>
      </c>
      <c r="M189" s="202">
        <v>10000</v>
      </c>
      <c r="N189" s="128" t="s">
        <v>8</v>
      </c>
      <c r="O189" s="153">
        <v>210</v>
      </c>
      <c r="P189" s="120">
        <v>19</v>
      </c>
      <c r="Q189" s="51">
        <v>1</v>
      </c>
      <c r="R189" s="154" t="s">
        <v>959</v>
      </c>
    </row>
    <row r="190" spans="1:18" ht="12.75" customHeight="1">
      <c r="A190" s="114" t="s">
        <v>579</v>
      </c>
      <c r="B190" s="135" t="s">
        <v>303</v>
      </c>
      <c r="C190" s="1" t="s">
        <v>6</v>
      </c>
      <c r="D190" s="153">
        <v>190000</v>
      </c>
      <c r="E190" s="155">
        <v>11000</v>
      </c>
      <c r="F190" s="2"/>
      <c r="G190" s="119" t="s">
        <v>12</v>
      </c>
      <c r="H190" s="130" t="s">
        <v>773</v>
      </c>
      <c r="I190" s="7"/>
      <c r="J190" s="162">
        <f t="shared" si="9"/>
        <v>11000</v>
      </c>
      <c r="K190" s="151">
        <f t="shared" si="10"/>
        <v>1100</v>
      </c>
      <c r="L190" s="159"/>
      <c r="M190" s="152"/>
      <c r="N190" s="118" t="s">
        <v>8</v>
      </c>
      <c r="O190" s="130" t="s">
        <v>773</v>
      </c>
      <c r="P190" s="120">
        <v>110</v>
      </c>
      <c r="Q190" s="51">
        <v>1</v>
      </c>
      <c r="R190" s="154" t="s">
        <v>960</v>
      </c>
    </row>
    <row r="191" spans="1:18" ht="12.75">
      <c r="A191" s="114" t="s">
        <v>578</v>
      </c>
      <c r="B191" s="135" t="s">
        <v>304</v>
      </c>
      <c r="C191" s="1" t="s">
        <v>6</v>
      </c>
      <c r="D191" s="153">
        <v>220</v>
      </c>
      <c r="E191" s="170">
        <v>0.97</v>
      </c>
      <c r="F191" s="2"/>
      <c r="G191" s="119" t="s">
        <v>7</v>
      </c>
      <c r="H191" s="130" t="s">
        <v>774</v>
      </c>
      <c r="I191" s="7"/>
      <c r="J191" s="162">
        <f t="shared" si="9"/>
        <v>0.97</v>
      </c>
      <c r="K191" s="151">
        <f t="shared" si="10"/>
        <v>0.097</v>
      </c>
      <c r="L191" s="159"/>
      <c r="M191" s="152"/>
      <c r="N191" s="118" t="s">
        <v>8</v>
      </c>
      <c r="O191" s="130" t="s">
        <v>774</v>
      </c>
      <c r="P191" s="120">
        <v>0.009699999999999999</v>
      </c>
      <c r="Q191" s="51">
        <v>1</v>
      </c>
      <c r="R191" s="144" t="s">
        <v>961</v>
      </c>
    </row>
    <row r="192" spans="1:18" ht="12.75">
      <c r="A192" s="114" t="s">
        <v>305</v>
      </c>
      <c r="B192" s="118" t="s">
        <v>306</v>
      </c>
      <c r="C192" s="1" t="s">
        <v>6</v>
      </c>
      <c r="D192" s="153">
        <v>660</v>
      </c>
      <c r="E192" s="155">
        <v>9.7</v>
      </c>
      <c r="F192" s="2">
        <v>0.11</v>
      </c>
      <c r="G192" s="118" t="s">
        <v>7</v>
      </c>
      <c r="H192" s="130" t="s">
        <v>775</v>
      </c>
      <c r="I192" s="8">
        <f aca="true" t="shared" si="16" ref="I192:I200">MIN(D193,E192,H192)*0.1</f>
        <v>0.97</v>
      </c>
      <c r="J192" s="162">
        <f t="shared" si="9"/>
        <v>9.7</v>
      </c>
      <c r="K192" s="151">
        <f t="shared" si="10"/>
        <v>0.97</v>
      </c>
      <c r="L192" s="159">
        <v>11</v>
      </c>
      <c r="M192" s="152">
        <v>2600</v>
      </c>
      <c r="N192" s="118" t="s">
        <v>8</v>
      </c>
      <c r="O192" s="130" t="s">
        <v>775</v>
      </c>
      <c r="P192" s="130" t="s">
        <v>671</v>
      </c>
      <c r="Q192" s="51">
        <v>1</v>
      </c>
      <c r="R192" s="144" t="s">
        <v>962</v>
      </c>
    </row>
    <row r="193" spans="1:18" ht="12.75">
      <c r="A193" s="114" t="s">
        <v>307</v>
      </c>
      <c r="B193" s="118" t="s">
        <v>308</v>
      </c>
      <c r="C193" s="1" t="s">
        <v>6</v>
      </c>
      <c r="D193" s="153">
        <v>22000</v>
      </c>
      <c r="E193" s="155">
        <f t="shared" si="14"/>
        <v>70</v>
      </c>
      <c r="F193" s="4">
        <v>0.7</v>
      </c>
      <c r="G193" s="118" t="s">
        <v>7</v>
      </c>
      <c r="H193" s="130" t="s">
        <v>776</v>
      </c>
      <c r="I193" s="7">
        <f t="shared" si="16"/>
        <v>0.4</v>
      </c>
      <c r="J193" s="162">
        <f t="shared" si="9"/>
        <v>70</v>
      </c>
      <c r="K193" s="151">
        <f t="shared" si="10"/>
        <v>7</v>
      </c>
      <c r="L193" s="163">
        <v>630</v>
      </c>
      <c r="M193" s="152">
        <v>190000</v>
      </c>
      <c r="N193" s="118" t="s">
        <v>8</v>
      </c>
      <c r="O193" s="130" t="s">
        <v>776</v>
      </c>
      <c r="P193" s="120">
        <v>0.7</v>
      </c>
      <c r="Q193" s="51">
        <v>1</v>
      </c>
      <c r="R193" s="154">
        <v>620</v>
      </c>
    </row>
    <row r="194" spans="1:18" ht="12.75">
      <c r="A194" s="114" t="s">
        <v>309</v>
      </c>
      <c r="B194" s="118" t="s">
        <v>310</v>
      </c>
      <c r="C194" s="1" t="s">
        <v>12</v>
      </c>
      <c r="D194" s="153">
        <v>4</v>
      </c>
      <c r="E194" s="170">
        <f t="shared" si="14"/>
        <v>0.04</v>
      </c>
      <c r="F194" s="2">
        <v>0.0004</v>
      </c>
      <c r="G194" s="118" t="s">
        <v>7</v>
      </c>
      <c r="H194" s="120">
        <v>0.68</v>
      </c>
      <c r="I194" s="205">
        <f t="shared" si="16"/>
        <v>0.004</v>
      </c>
      <c r="J194" s="203">
        <f t="shared" si="9"/>
        <v>0.68</v>
      </c>
      <c r="K194" s="200">
        <f t="shared" si="10"/>
        <v>0.068</v>
      </c>
      <c r="L194" s="204">
        <v>0.68</v>
      </c>
      <c r="M194" s="202">
        <v>18</v>
      </c>
      <c r="N194" s="118" t="s">
        <v>8</v>
      </c>
      <c r="O194" s="148">
        <v>0.68</v>
      </c>
      <c r="P194" s="120">
        <v>0.0004</v>
      </c>
      <c r="Q194" s="51">
        <v>1</v>
      </c>
      <c r="R194" s="144">
        <v>0.68</v>
      </c>
    </row>
    <row r="195" spans="1:18" ht="12.75">
      <c r="A195" s="114" t="s">
        <v>311</v>
      </c>
      <c r="B195" s="118" t="s">
        <v>312</v>
      </c>
      <c r="C195" s="1" t="s">
        <v>12</v>
      </c>
      <c r="D195" s="153">
        <v>2</v>
      </c>
      <c r="E195" s="170">
        <f t="shared" si="14"/>
        <v>0.02</v>
      </c>
      <c r="F195" s="2">
        <v>0.0002</v>
      </c>
      <c r="G195" s="118" t="s">
        <v>7</v>
      </c>
      <c r="H195" s="130" t="s">
        <v>777</v>
      </c>
      <c r="I195" s="162">
        <f t="shared" si="16"/>
        <v>0.002</v>
      </c>
      <c r="J195" s="162">
        <f t="shared" si="9"/>
        <v>0.02</v>
      </c>
      <c r="K195" s="151">
        <f t="shared" si="10"/>
        <v>0.002</v>
      </c>
      <c r="L195" s="163">
        <v>1</v>
      </c>
      <c r="M195" s="159">
        <v>8.7</v>
      </c>
      <c r="N195" s="118" t="s">
        <v>8</v>
      </c>
      <c r="O195" s="130" t="s">
        <v>777</v>
      </c>
      <c r="P195" s="120">
        <v>0.0002</v>
      </c>
      <c r="Q195" s="51">
        <v>1</v>
      </c>
      <c r="R195" s="144">
        <v>1.1</v>
      </c>
    </row>
    <row r="196" spans="1:18" ht="12.75">
      <c r="A196" s="114" t="s">
        <v>313</v>
      </c>
      <c r="B196" s="118" t="s">
        <v>314</v>
      </c>
      <c r="C196" s="1" t="s">
        <v>12</v>
      </c>
      <c r="D196" s="153">
        <v>11</v>
      </c>
      <c r="E196" s="156">
        <f t="shared" si="14"/>
        <v>0.1</v>
      </c>
      <c r="F196" s="2">
        <v>0.001</v>
      </c>
      <c r="G196" s="118" t="s">
        <v>7</v>
      </c>
      <c r="H196" s="120">
        <v>0.96</v>
      </c>
      <c r="I196" s="8">
        <f t="shared" si="16"/>
        <v>0.010000000000000002</v>
      </c>
      <c r="J196" s="162">
        <f t="shared" si="9"/>
        <v>0.96</v>
      </c>
      <c r="K196" s="151">
        <f t="shared" si="10"/>
        <v>0.096</v>
      </c>
      <c r="L196" s="163">
        <v>0.96</v>
      </c>
      <c r="M196" s="152">
        <v>50</v>
      </c>
      <c r="N196" s="118" t="s">
        <v>8</v>
      </c>
      <c r="O196" s="148">
        <v>0.96</v>
      </c>
      <c r="P196" s="120">
        <v>0.001</v>
      </c>
      <c r="Q196" s="51">
        <v>1</v>
      </c>
      <c r="R196" s="144">
        <v>0.96</v>
      </c>
    </row>
    <row r="197" spans="1:18" ht="12.75">
      <c r="A197" s="114" t="s">
        <v>315</v>
      </c>
      <c r="B197" s="118" t="s">
        <v>316</v>
      </c>
      <c r="C197" s="1" t="s">
        <v>12</v>
      </c>
      <c r="D197" s="153">
        <v>44</v>
      </c>
      <c r="E197" s="156">
        <f t="shared" si="14"/>
        <v>0.1</v>
      </c>
      <c r="F197" s="2">
        <v>0.001</v>
      </c>
      <c r="G197" s="118" t="s">
        <v>7</v>
      </c>
      <c r="H197" s="120">
        <v>1.2</v>
      </c>
      <c r="I197" s="8">
        <f t="shared" si="16"/>
        <v>0.010000000000000002</v>
      </c>
      <c r="J197" s="162">
        <f aca="true" t="shared" si="17" ref="J197:J260">MIN(D197,(MAX(E197,H197)))</f>
        <v>1.2</v>
      </c>
      <c r="K197" s="151">
        <f t="shared" si="10"/>
        <v>0.12</v>
      </c>
      <c r="L197" s="163">
        <v>1.2</v>
      </c>
      <c r="M197" s="152">
        <v>560</v>
      </c>
      <c r="N197" s="118" t="s">
        <v>8</v>
      </c>
      <c r="O197" s="148">
        <v>1.2</v>
      </c>
      <c r="P197" s="120">
        <v>0.001</v>
      </c>
      <c r="Q197" s="51">
        <v>1</v>
      </c>
      <c r="R197" s="217">
        <v>1.2</v>
      </c>
    </row>
    <row r="198" spans="1:18" ht="12.75">
      <c r="A198" s="114" t="s">
        <v>317</v>
      </c>
      <c r="B198" s="118" t="s">
        <v>318</v>
      </c>
      <c r="C198" s="1" t="s">
        <v>6</v>
      </c>
      <c r="D198" s="176" t="s">
        <v>778</v>
      </c>
      <c r="E198" s="156">
        <f t="shared" si="14"/>
        <v>5</v>
      </c>
      <c r="F198" s="2">
        <v>0.05</v>
      </c>
      <c r="G198" s="118" t="s">
        <v>7</v>
      </c>
      <c r="H198" s="120">
        <v>91</v>
      </c>
      <c r="I198" s="4">
        <f t="shared" si="16"/>
        <v>0.5</v>
      </c>
      <c r="J198" s="162">
        <f t="shared" si="17"/>
        <v>91</v>
      </c>
      <c r="K198" s="151">
        <f t="shared" si="10"/>
        <v>9.1</v>
      </c>
      <c r="L198" s="159">
        <v>91</v>
      </c>
      <c r="M198" s="152">
        <v>10000</v>
      </c>
      <c r="N198" s="118" t="s">
        <v>8</v>
      </c>
      <c r="O198" s="153">
        <v>91</v>
      </c>
      <c r="P198" s="120">
        <v>0.05</v>
      </c>
      <c r="Q198" s="51">
        <v>1</v>
      </c>
      <c r="R198" s="154">
        <v>91</v>
      </c>
    </row>
    <row r="199" spans="1:18" ht="12.75">
      <c r="A199" s="114" t="s">
        <v>319</v>
      </c>
      <c r="B199" s="118" t="s">
        <v>320</v>
      </c>
      <c r="C199" s="1" t="s">
        <v>12</v>
      </c>
      <c r="D199" s="153">
        <v>220</v>
      </c>
      <c r="E199" s="156">
        <f t="shared" si="14"/>
        <v>0.1</v>
      </c>
      <c r="F199" s="2">
        <v>0.001</v>
      </c>
      <c r="G199" s="118" t="s">
        <v>7</v>
      </c>
      <c r="H199" s="120">
        <v>0.56</v>
      </c>
      <c r="I199" s="8">
        <f t="shared" si="16"/>
        <v>0.010000000000000002</v>
      </c>
      <c r="J199" s="162">
        <f t="shared" si="17"/>
        <v>0.56</v>
      </c>
      <c r="K199" s="151">
        <f t="shared" si="10"/>
        <v>0.05600000000000001</v>
      </c>
      <c r="L199" s="163">
        <v>0.56</v>
      </c>
      <c r="M199" s="152">
        <v>2800</v>
      </c>
      <c r="N199" s="118" t="s">
        <v>8</v>
      </c>
      <c r="O199" s="164">
        <v>0.56</v>
      </c>
      <c r="P199" s="120">
        <v>0.001</v>
      </c>
      <c r="Q199" s="51">
        <v>1</v>
      </c>
      <c r="R199" s="144">
        <v>0.56</v>
      </c>
    </row>
    <row r="200" spans="1:18" ht="12.75">
      <c r="A200" s="114" t="s">
        <v>321</v>
      </c>
      <c r="B200" s="118" t="s">
        <v>322</v>
      </c>
      <c r="C200" s="1" t="s">
        <v>12</v>
      </c>
      <c r="D200" s="153">
        <v>3800</v>
      </c>
      <c r="E200" s="155">
        <f t="shared" si="14"/>
        <v>55.00000000000001</v>
      </c>
      <c r="F200" s="2">
        <v>0.55</v>
      </c>
      <c r="G200" s="118" t="s">
        <v>6</v>
      </c>
      <c r="H200" s="130" t="s">
        <v>779</v>
      </c>
      <c r="I200" s="4">
        <f t="shared" si="16"/>
        <v>5.500000000000001</v>
      </c>
      <c r="J200" s="162">
        <f t="shared" si="17"/>
        <v>55.00000000000001</v>
      </c>
      <c r="K200" s="151">
        <f t="shared" si="10"/>
        <v>5.500000000000001</v>
      </c>
      <c r="L200" s="159">
        <v>510</v>
      </c>
      <c r="M200" s="152">
        <v>10000</v>
      </c>
      <c r="N200" s="118" t="s">
        <v>8</v>
      </c>
      <c r="O200" s="130" t="s">
        <v>779</v>
      </c>
      <c r="P200" s="120">
        <v>0.55</v>
      </c>
      <c r="Q200" s="51">
        <v>1</v>
      </c>
      <c r="R200" s="154" t="s">
        <v>963</v>
      </c>
    </row>
    <row r="201" spans="1:18" ht="12.75" customHeight="1">
      <c r="A201" s="114" t="s">
        <v>580</v>
      </c>
      <c r="B201" s="135" t="s">
        <v>323</v>
      </c>
      <c r="C201" s="1" t="s">
        <v>6</v>
      </c>
      <c r="D201" s="153">
        <v>5500</v>
      </c>
      <c r="E201" s="155">
        <v>50</v>
      </c>
      <c r="F201" s="2"/>
      <c r="G201" s="119" t="s">
        <v>7</v>
      </c>
      <c r="H201" s="130" t="s">
        <v>780</v>
      </c>
      <c r="I201" s="4"/>
      <c r="J201" s="162">
        <f t="shared" si="17"/>
        <v>50</v>
      </c>
      <c r="K201" s="151">
        <f aca="true" t="shared" si="18" ref="K201:K264">SUM(J201*0.1)</f>
        <v>5</v>
      </c>
      <c r="L201" s="159"/>
      <c r="M201" s="152"/>
      <c r="N201" s="118" t="s">
        <v>8</v>
      </c>
      <c r="O201" s="130" t="s">
        <v>780</v>
      </c>
      <c r="P201" s="120">
        <v>0.5</v>
      </c>
      <c r="Q201" s="51">
        <v>1</v>
      </c>
      <c r="R201" s="154">
        <v>820</v>
      </c>
    </row>
    <row r="202" spans="1:18" ht="14.25" customHeight="1">
      <c r="A202" s="114" t="s">
        <v>629</v>
      </c>
      <c r="B202" s="135" t="s">
        <v>324</v>
      </c>
      <c r="C202" s="1" t="s">
        <v>6</v>
      </c>
      <c r="D202" s="164">
        <v>0.065</v>
      </c>
      <c r="E202" s="155">
        <v>0.00087</v>
      </c>
      <c r="F202" s="2"/>
      <c r="G202" s="119" t="s">
        <v>6</v>
      </c>
      <c r="H202" s="130" t="s">
        <v>781</v>
      </c>
      <c r="I202" s="4"/>
      <c r="J202" s="162">
        <f t="shared" si="17"/>
        <v>0.00087</v>
      </c>
      <c r="K202" s="151">
        <f t="shared" si="18"/>
        <v>8.7E-05</v>
      </c>
      <c r="L202" s="159"/>
      <c r="M202" s="152"/>
      <c r="N202" s="118" t="s">
        <v>8</v>
      </c>
      <c r="O202" s="130" t="s">
        <v>782</v>
      </c>
      <c r="P202" s="130" t="s">
        <v>672</v>
      </c>
      <c r="Q202" s="51">
        <v>1</v>
      </c>
      <c r="R202" s="169" t="s">
        <v>964</v>
      </c>
    </row>
    <row r="203" spans="1:18" ht="12.75">
      <c r="A203" s="114" t="s">
        <v>581</v>
      </c>
      <c r="B203" s="135" t="s">
        <v>325</v>
      </c>
      <c r="C203" s="1" t="s">
        <v>6</v>
      </c>
      <c r="D203" s="153">
        <v>8800</v>
      </c>
      <c r="E203" s="170">
        <v>150</v>
      </c>
      <c r="F203" s="2"/>
      <c r="G203" s="119" t="s">
        <v>7</v>
      </c>
      <c r="H203" s="130" t="s">
        <v>783</v>
      </c>
      <c r="I203" s="157">
        <f>MIN(D204,E203,H203)*0.1</f>
        <v>2.5</v>
      </c>
      <c r="J203" s="162">
        <f t="shared" si="17"/>
        <v>150</v>
      </c>
      <c r="K203" s="151">
        <f t="shared" si="18"/>
        <v>15</v>
      </c>
      <c r="L203" s="163">
        <f>MIN(M203,O203)</f>
        <v>0</v>
      </c>
      <c r="M203" s="152"/>
      <c r="N203" s="118" t="s">
        <v>8</v>
      </c>
      <c r="O203" s="130" t="s">
        <v>783</v>
      </c>
      <c r="P203" s="120">
        <v>1.5</v>
      </c>
      <c r="Q203" s="51">
        <v>1</v>
      </c>
      <c r="R203" s="154" t="s">
        <v>965</v>
      </c>
    </row>
    <row r="204" spans="1:18" ht="12.75">
      <c r="A204" s="114" t="s">
        <v>638</v>
      </c>
      <c r="B204" s="118" t="s">
        <v>326</v>
      </c>
      <c r="C204" s="1" t="s">
        <v>12</v>
      </c>
      <c r="D204" s="153">
        <v>25</v>
      </c>
      <c r="E204" s="170">
        <f t="shared" si="14"/>
        <v>0.09</v>
      </c>
      <c r="F204" s="2">
        <v>0.0009</v>
      </c>
      <c r="G204" s="118" t="s">
        <v>7</v>
      </c>
      <c r="H204" s="120">
        <v>7000</v>
      </c>
      <c r="I204" s="205">
        <f>MIN(D205,E204,H204)*0.1</f>
        <v>0.009</v>
      </c>
      <c r="J204" s="203">
        <f t="shared" si="17"/>
        <v>25</v>
      </c>
      <c r="K204" s="200">
        <f t="shared" si="18"/>
        <v>2.5</v>
      </c>
      <c r="L204" s="204">
        <v>7000</v>
      </c>
      <c r="M204" s="202">
        <v>110</v>
      </c>
      <c r="N204" s="118" t="s">
        <v>8</v>
      </c>
      <c r="O204" s="153">
        <v>25</v>
      </c>
      <c r="P204" s="120">
        <v>0.0009</v>
      </c>
      <c r="Q204" s="51">
        <v>0</v>
      </c>
      <c r="R204" s="154" t="s">
        <v>872</v>
      </c>
    </row>
    <row r="205" spans="1:18" ht="14.25" customHeight="1">
      <c r="A205" s="114" t="s">
        <v>582</v>
      </c>
      <c r="B205" s="135" t="s">
        <v>327</v>
      </c>
      <c r="C205" s="1" t="s">
        <v>6</v>
      </c>
      <c r="D205" s="153">
        <v>8800</v>
      </c>
      <c r="E205" s="170">
        <v>150</v>
      </c>
      <c r="F205" s="2"/>
      <c r="G205" s="119" t="s">
        <v>7</v>
      </c>
      <c r="H205" s="130" t="s">
        <v>784</v>
      </c>
      <c r="I205" s="8"/>
      <c r="J205" s="162">
        <f t="shared" si="17"/>
        <v>150</v>
      </c>
      <c r="K205" s="151">
        <f t="shared" si="18"/>
        <v>15</v>
      </c>
      <c r="L205" s="165"/>
      <c r="M205" s="152"/>
      <c r="N205" s="118" t="s">
        <v>8</v>
      </c>
      <c r="O205" s="176" t="s">
        <v>784</v>
      </c>
      <c r="P205" s="120">
        <v>1.5</v>
      </c>
      <c r="Q205" s="51">
        <v>1</v>
      </c>
      <c r="R205" s="154" t="s">
        <v>966</v>
      </c>
    </row>
    <row r="206" spans="1:18" ht="12.75">
      <c r="A206" s="114" t="s">
        <v>328</v>
      </c>
      <c r="B206" s="118" t="s">
        <v>329</v>
      </c>
      <c r="C206" s="1" t="s">
        <v>12</v>
      </c>
      <c r="D206" s="153">
        <v>10000</v>
      </c>
      <c r="E206" s="155">
        <f>100*F206</f>
        <v>290</v>
      </c>
      <c r="F206" s="2">
        <v>2.9</v>
      </c>
      <c r="G206" s="118" t="s">
        <v>12</v>
      </c>
      <c r="H206" s="182">
        <v>76</v>
      </c>
      <c r="I206" s="4">
        <f>MIN(D207,E206,H206)*0.1</f>
        <v>7.6000000000000005</v>
      </c>
      <c r="J206" s="162">
        <f t="shared" si="17"/>
        <v>290</v>
      </c>
      <c r="K206" s="151">
        <f t="shared" si="18"/>
        <v>29</v>
      </c>
      <c r="L206" s="159">
        <v>290</v>
      </c>
      <c r="M206" s="152">
        <v>10000</v>
      </c>
      <c r="N206" s="118" t="s">
        <v>8</v>
      </c>
      <c r="O206" s="153">
        <v>76</v>
      </c>
      <c r="P206" s="120">
        <v>2.9</v>
      </c>
      <c r="Q206" s="51">
        <v>1</v>
      </c>
      <c r="R206" s="154" t="s">
        <v>967</v>
      </c>
    </row>
    <row r="207" spans="1:18" ht="12.75">
      <c r="A207" s="114" t="s">
        <v>330</v>
      </c>
      <c r="B207" s="118" t="s">
        <v>331</v>
      </c>
      <c r="C207" s="1" t="s">
        <v>12</v>
      </c>
      <c r="D207" s="153">
        <v>10000</v>
      </c>
      <c r="E207" s="155">
        <f>100*F207</f>
        <v>10</v>
      </c>
      <c r="F207" s="4">
        <v>0.1</v>
      </c>
      <c r="G207" s="118" t="s">
        <v>12</v>
      </c>
      <c r="H207" s="120">
        <v>1.9</v>
      </c>
      <c r="I207" s="8">
        <f>MIN(D208,E207,H207)*0.1</f>
        <v>0.11000000000000001</v>
      </c>
      <c r="J207" s="162">
        <f t="shared" si="17"/>
        <v>10</v>
      </c>
      <c r="K207" s="151">
        <f t="shared" si="18"/>
        <v>1</v>
      </c>
      <c r="L207" s="159">
        <v>10</v>
      </c>
      <c r="M207" s="152">
        <v>10000</v>
      </c>
      <c r="N207" s="118" t="s">
        <v>8</v>
      </c>
      <c r="O207" s="148">
        <v>1.9</v>
      </c>
      <c r="P207" s="120">
        <v>0.1</v>
      </c>
      <c r="Q207" s="51">
        <v>1</v>
      </c>
      <c r="R207" s="217">
        <v>1.9</v>
      </c>
    </row>
    <row r="208" spans="1:18" ht="12.75">
      <c r="A208" s="114" t="s">
        <v>332</v>
      </c>
      <c r="B208" s="118" t="s">
        <v>333</v>
      </c>
      <c r="C208" s="1" t="s">
        <v>12</v>
      </c>
      <c r="D208" s="148">
        <v>1.1</v>
      </c>
      <c r="E208" s="172">
        <f>100*F208</f>
        <v>0.0041</v>
      </c>
      <c r="F208" s="2">
        <v>4.1E-05</v>
      </c>
      <c r="G208" s="118" t="s">
        <v>7</v>
      </c>
      <c r="H208" s="120">
        <v>0.56</v>
      </c>
      <c r="I208" s="157">
        <f>MIN(D209,E208,H208)*0.1</f>
        <v>0.00041000000000000005</v>
      </c>
      <c r="J208" s="162">
        <f t="shared" si="17"/>
        <v>0.56</v>
      </c>
      <c r="K208" s="151">
        <f t="shared" si="18"/>
        <v>0.05600000000000001</v>
      </c>
      <c r="L208" s="165">
        <v>0.56</v>
      </c>
      <c r="M208" s="152">
        <v>5</v>
      </c>
      <c r="N208" s="118" t="s">
        <v>8</v>
      </c>
      <c r="O208" s="148">
        <v>0.56</v>
      </c>
      <c r="P208" s="120">
        <v>4.0999999999999994E-05</v>
      </c>
      <c r="Q208" s="51">
        <v>1</v>
      </c>
      <c r="R208" s="217" t="s">
        <v>968</v>
      </c>
    </row>
    <row r="209" spans="1:18" ht="12.75">
      <c r="A209" s="114" t="s">
        <v>334</v>
      </c>
      <c r="B209" s="118" t="s">
        <v>335</v>
      </c>
      <c r="C209" s="1" t="s">
        <v>12</v>
      </c>
      <c r="D209" s="153">
        <v>1400</v>
      </c>
      <c r="E209" s="170">
        <v>20</v>
      </c>
      <c r="F209" s="2"/>
      <c r="G209" s="118" t="s">
        <v>6</v>
      </c>
      <c r="H209" s="130" t="s">
        <v>785</v>
      </c>
      <c r="I209" s="4">
        <f>MIN(D210,E209,H209)*0.1</f>
        <v>2</v>
      </c>
      <c r="J209" s="162">
        <f t="shared" si="17"/>
        <v>20</v>
      </c>
      <c r="K209" s="151">
        <f t="shared" si="18"/>
        <v>2</v>
      </c>
      <c r="L209" s="159">
        <v>67</v>
      </c>
      <c r="M209" s="152">
        <v>4000</v>
      </c>
      <c r="N209" s="118" t="s">
        <v>8</v>
      </c>
      <c r="O209" s="130" t="s">
        <v>785</v>
      </c>
      <c r="P209" s="120">
        <v>0.1</v>
      </c>
      <c r="Q209" s="51">
        <v>1</v>
      </c>
      <c r="R209" s="154">
        <v>34</v>
      </c>
    </row>
    <row r="210" spans="1:18" ht="12.75">
      <c r="A210" s="114" t="s">
        <v>336</v>
      </c>
      <c r="B210" s="118" t="s">
        <v>337</v>
      </c>
      <c r="C210" s="1" t="s">
        <v>6</v>
      </c>
      <c r="D210" s="153">
        <v>110000</v>
      </c>
      <c r="E210" s="155">
        <f>100*F210</f>
        <v>400</v>
      </c>
      <c r="F210" s="7">
        <v>4</v>
      </c>
      <c r="G210" s="118" t="s">
        <v>7</v>
      </c>
      <c r="H210" s="120">
        <v>47</v>
      </c>
      <c r="I210" s="198">
        <f>MIN(D211,E210,H210)*0.1</f>
        <v>4.7</v>
      </c>
      <c r="J210" s="203">
        <f t="shared" si="17"/>
        <v>400</v>
      </c>
      <c r="K210" s="200">
        <f>SUM(J210*0.1)</f>
        <v>40</v>
      </c>
      <c r="L210" s="202">
        <v>400</v>
      </c>
      <c r="M210" s="202">
        <v>190000</v>
      </c>
      <c r="N210" s="118" t="s">
        <v>8</v>
      </c>
      <c r="O210" s="153">
        <v>47</v>
      </c>
      <c r="P210" s="120">
        <v>4</v>
      </c>
      <c r="Q210" s="51">
        <v>1</v>
      </c>
      <c r="R210" s="154">
        <v>47</v>
      </c>
    </row>
    <row r="211" spans="1:18" ht="13.5" customHeight="1">
      <c r="A211" s="114" t="s">
        <v>583</v>
      </c>
      <c r="B211" s="135" t="s">
        <v>338</v>
      </c>
      <c r="C211" s="1" t="s">
        <v>6</v>
      </c>
      <c r="D211" s="153">
        <v>1100</v>
      </c>
      <c r="E211" s="170">
        <v>18</v>
      </c>
      <c r="F211" s="2"/>
      <c r="G211" s="119" t="s">
        <v>7</v>
      </c>
      <c r="H211" s="120">
        <v>2</v>
      </c>
      <c r="I211" s="198"/>
      <c r="J211" s="203">
        <f t="shared" si="17"/>
        <v>18</v>
      </c>
      <c r="K211" s="200">
        <f>SUM(J211*0.1)</f>
        <v>1.8</v>
      </c>
      <c r="L211" s="222"/>
      <c r="M211" s="202"/>
      <c r="N211" s="118" t="s">
        <v>8</v>
      </c>
      <c r="O211" s="153">
        <v>2</v>
      </c>
      <c r="P211" s="120">
        <v>0.18</v>
      </c>
      <c r="Q211" s="51">
        <v>1</v>
      </c>
      <c r="R211" s="217" t="s">
        <v>969</v>
      </c>
    </row>
    <row r="212" spans="1:18" ht="12.75">
      <c r="A212" s="114" t="s">
        <v>584</v>
      </c>
      <c r="B212" s="135" t="s">
        <v>339</v>
      </c>
      <c r="C212" s="1" t="s">
        <v>6</v>
      </c>
      <c r="D212" s="181">
        <v>6.6</v>
      </c>
      <c r="E212" s="170">
        <v>0.11</v>
      </c>
      <c r="F212" s="2"/>
      <c r="G212" s="119" t="s">
        <v>7</v>
      </c>
      <c r="H212" s="130" t="s">
        <v>786</v>
      </c>
      <c r="I212" s="4"/>
      <c r="J212" s="162">
        <f t="shared" si="17"/>
        <v>0.11</v>
      </c>
      <c r="K212" s="151">
        <f>SUM(J212*0.1)</f>
        <v>0.011000000000000001</v>
      </c>
      <c r="L212" s="165"/>
      <c r="M212" s="152"/>
      <c r="N212" s="118" t="s">
        <v>8</v>
      </c>
      <c r="O212" s="181">
        <v>6.6</v>
      </c>
      <c r="P212" s="120">
        <v>0.0011</v>
      </c>
      <c r="Q212" s="51">
        <v>1</v>
      </c>
      <c r="R212" s="154" t="s">
        <v>970</v>
      </c>
    </row>
    <row r="213" spans="1:18" ht="12.75">
      <c r="A213" s="114" t="s">
        <v>340</v>
      </c>
      <c r="B213" s="118" t="s">
        <v>341</v>
      </c>
      <c r="C213" s="1" t="s">
        <v>12</v>
      </c>
      <c r="D213" s="153">
        <v>13</v>
      </c>
      <c r="E213" s="170">
        <f>100*F213</f>
        <v>0.19</v>
      </c>
      <c r="F213" s="2">
        <v>0.0019</v>
      </c>
      <c r="G213" s="118" t="s">
        <v>6</v>
      </c>
      <c r="H213" s="145">
        <v>0.031</v>
      </c>
      <c r="I213" s="157">
        <f>MIN(D214,E213,H213)*0.1</f>
        <v>0.0031000000000000003</v>
      </c>
      <c r="J213" s="162">
        <f t="shared" si="17"/>
        <v>0.19</v>
      </c>
      <c r="K213" s="151">
        <f t="shared" si="18"/>
        <v>0.019000000000000003</v>
      </c>
      <c r="L213" s="163">
        <v>0.19</v>
      </c>
      <c r="M213" s="152">
        <v>37</v>
      </c>
      <c r="N213" s="118" t="s">
        <v>8</v>
      </c>
      <c r="O213" s="164">
        <v>0.031</v>
      </c>
      <c r="P213" s="120">
        <v>0.0019</v>
      </c>
      <c r="Q213" s="51">
        <v>1</v>
      </c>
      <c r="R213" s="171" t="s">
        <v>971</v>
      </c>
    </row>
    <row r="214" spans="1:18" ht="13.5" customHeight="1">
      <c r="A214" s="114" t="s">
        <v>585</v>
      </c>
      <c r="B214" s="135" t="s">
        <v>342</v>
      </c>
      <c r="C214" s="1" t="s">
        <v>6</v>
      </c>
      <c r="D214" s="153">
        <v>11</v>
      </c>
      <c r="E214" s="170">
        <v>0.18</v>
      </c>
      <c r="F214" s="2"/>
      <c r="G214" s="119" t="s">
        <v>7</v>
      </c>
      <c r="H214" s="177" t="s">
        <v>787</v>
      </c>
      <c r="I214" s="157"/>
      <c r="J214" s="162">
        <f t="shared" si="17"/>
        <v>0.18</v>
      </c>
      <c r="K214" s="151">
        <f t="shared" si="18"/>
        <v>0.018</v>
      </c>
      <c r="L214" s="163"/>
      <c r="M214" s="152"/>
      <c r="N214" s="118" t="s">
        <v>8</v>
      </c>
      <c r="O214" s="177" t="s">
        <v>787</v>
      </c>
      <c r="P214" s="120">
        <v>0.0018</v>
      </c>
      <c r="Q214" s="51">
        <v>1</v>
      </c>
      <c r="R214" s="144" t="s">
        <v>972</v>
      </c>
    </row>
    <row r="215" spans="1:18" ht="12.75">
      <c r="A215" s="114" t="s">
        <v>343</v>
      </c>
      <c r="B215" s="118" t="s">
        <v>344</v>
      </c>
      <c r="C215" s="1" t="s">
        <v>12</v>
      </c>
      <c r="D215" s="153">
        <v>10000</v>
      </c>
      <c r="E215" s="155">
        <v>490</v>
      </c>
      <c r="F215" s="2">
        <v>49</v>
      </c>
      <c r="G215" s="118" t="s">
        <v>12</v>
      </c>
      <c r="H215" s="120">
        <v>58</v>
      </c>
      <c r="I215" s="4">
        <f>MIN(D216,E215,H215)*0.1</f>
        <v>5.800000000000001</v>
      </c>
      <c r="J215" s="162">
        <f t="shared" si="17"/>
        <v>490</v>
      </c>
      <c r="K215" s="151">
        <f t="shared" si="18"/>
        <v>49</v>
      </c>
      <c r="L215" s="152">
        <v>49</v>
      </c>
      <c r="M215" s="152">
        <v>10000</v>
      </c>
      <c r="N215" s="118" t="s">
        <v>8</v>
      </c>
      <c r="O215" s="148">
        <v>58</v>
      </c>
      <c r="P215" s="120">
        <v>4.9</v>
      </c>
      <c r="Q215" s="51">
        <v>1</v>
      </c>
      <c r="R215" s="154" t="s">
        <v>973</v>
      </c>
    </row>
    <row r="216" spans="1:18" ht="13.5" customHeight="1">
      <c r="A216" s="114" t="s">
        <v>345</v>
      </c>
      <c r="B216" s="118" t="s">
        <v>346</v>
      </c>
      <c r="C216" s="1" t="s">
        <v>6</v>
      </c>
      <c r="D216" s="153">
        <v>5500</v>
      </c>
      <c r="E216" s="155">
        <f aca="true" t="shared" si="19" ref="E216:E228">100*F216</f>
        <v>20</v>
      </c>
      <c r="F216" s="4">
        <v>0.2</v>
      </c>
      <c r="G216" s="118" t="s">
        <v>7</v>
      </c>
      <c r="H216" s="120">
        <v>3.2</v>
      </c>
      <c r="I216" s="8">
        <f>MIN(D217,E216,H216)*0.1</f>
        <v>0.32000000000000006</v>
      </c>
      <c r="J216" s="162">
        <f t="shared" si="17"/>
        <v>20</v>
      </c>
      <c r="K216" s="151">
        <f t="shared" si="18"/>
        <v>2</v>
      </c>
      <c r="L216" s="152">
        <v>20</v>
      </c>
      <c r="M216" s="152">
        <v>70000</v>
      </c>
      <c r="N216" s="118" t="s">
        <v>8</v>
      </c>
      <c r="O216" s="148">
        <v>3.2</v>
      </c>
      <c r="P216" s="120">
        <v>0.2</v>
      </c>
      <c r="Q216" s="51">
        <v>1</v>
      </c>
      <c r="R216" s="217">
        <v>3.2</v>
      </c>
    </row>
    <row r="217" spans="1:18" ht="12.75">
      <c r="A217" s="114" t="s">
        <v>347</v>
      </c>
      <c r="B217" s="118" t="s">
        <v>348</v>
      </c>
      <c r="C217" s="1" t="s">
        <v>6</v>
      </c>
      <c r="D217" s="153">
        <v>1100</v>
      </c>
      <c r="E217" s="155">
        <f t="shared" si="19"/>
        <v>4</v>
      </c>
      <c r="F217" s="2">
        <v>0.04</v>
      </c>
      <c r="G217" s="118" t="s">
        <v>7</v>
      </c>
      <c r="H217" s="120">
        <v>630</v>
      </c>
      <c r="I217" s="4">
        <f>MIN(D218,E217,H217)*0.1</f>
        <v>0.4</v>
      </c>
      <c r="J217" s="162">
        <f t="shared" si="17"/>
        <v>630</v>
      </c>
      <c r="K217" s="151">
        <f t="shared" si="18"/>
        <v>63</v>
      </c>
      <c r="L217" s="152">
        <v>630</v>
      </c>
      <c r="M217" s="152">
        <v>14000</v>
      </c>
      <c r="N217" s="118" t="s">
        <v>8</v>
      </c>
      <c r="O217" s="153">
        <v>630</v>
      </c>
      <c r="P217" s="120">
        <v>0.04</v>
      </c>
      <c r="Q217" s="51">
        <v>1</v>
      </c>
      <c r="R217" s="154">
        <v>630</v>
      </c>
    </row>
    <row r="218" spans="1:18" ht="12.75">
      <c r="A218" s="117" t="s">
        <v>586</v>
      </c>
      <c r="B218" s="135" t="s">
        <v>349</v>
      </c>
      <c r="C218" s="1" t="s">
        <v>6</v>
      </c>
      <c r="D218" s="153">
        <v>220</v>
      </c>
      <c r="E218" s="155">
        <v>4</v>
      </c>
      <c r="F218" s="2"/>
      <c r="G218" s="119" t="s">
        <v>7</v>
      </c>
      <c r="H218" s="120">
        <v>0.41</v>
      </c>
      <c r="I218" s="157"/>
      <c r="J218" s="162">
        <f t="shared" si="17"/>
        <v>4</v>
      </c>
      <c r="K218" s="151">
        <f t="shared" si="18"/>
        <v>0.4</v>
      </c>
      <c r="L218" s="158"/>
      <c r="M218" s="152"/>
      <c r="N218" s="128" t="s">
        <v>8</v>
      </c>
      <c r="O218" s="148">
        <v>0.41</v>
      </c>
      <c r="P218" s="120">
        <v>0.037</v>
      </c>
      <c r="Q218" s="51">
        <v>1</v>
      </c>
      <c r="R218" s="217" t="s">
        <v>974</v>
      </c>
    </row>
    <row r="219" spans="1:18" ht="12.75">
      <c r="A219" s="117" t="s">
        <v>587</v>
      </c>
      <c r="B219" s="135" t="s">
        <v>350</v>
      </c>
      <c r="C219" s="1" t="s">
        <v>6</v>
      </c>
      <c r="D219" s="153">
        <v>10000</v>
      </c>
      <c r="E219" s="155">
        <v>3700</v>
      </c>
      <c r="F219" s="2"/>
      <c r="G219" s="119" t="s">
        <v>12</v>
      </c>
      <c r="H219" s="130" t="s">
        <v>788</v>
      </c>
      <c r="I219" s="157"/>
      <c r="J219" s="162">
        <f t="shared" si="17"/>
        <v>3700</v>
      </c>
      <c r="K219" s="151">
        <f t="shared" si="18"/>
        <v>370</v>
      </c>
      <c r="L219" s="158"/>
      <c r="M219" s="152"/>
      <c r="N219" s="118" t="s">
        <v>8</v>
      </c>
      <c r="O219" s="130" t="s">
        <v>788</v>
      </c>
      <c r="P219" s="120">
        <v>37</v>
      </c>
      <c r="Q219" s="51">
        <v>1</v>
      </c>
      <c r="R219" s="154" t="s">
        <v>975</v>
      </c>
    </row>
    <row r="220" spans="1:18" ht="12.75">
      <c r="A220" s="117" t="s">
        <v>588</v>
      </c>
      <c r="B220" s="135" t="s">
        <v>351</v>
      </c>
      <c r="C220" s="1" t="s">
        <v>6</v>
      </c>
      <c r="D220" s="153">
        <v>6600</v>
      </c>
      <c r="E220" s="155">
        <v>110</v>
      </c>
      <c r="F220" s="2"/>
      <c r="G220" s="119" t="s">
        <v>7</v>
      </c>
      <c r="H220" s="130" t="s">
        <v>789</v>
      </c>
      <c r="I220" s="157"/>
      <c r="J220" s="162">
        <f t="shared" si="17"/>
        <v>110</v>
      </c>
      <c r="K220" s="151">
        <f t="shared" si="18"/>
        <v>11</v>
      </c>
      <c r="L220" s="158"/>
      <c r="M220" s="152"/>
      <c r="N220" s="118" t="s">
        <v>8</v>
      </c>
      <c r="O220" s="130" t="s">
        <v>789</v>
      </c>
      <c r="P220" s="120">
        <v>1.1</v>
      </c>
      <c r="Q220" s="51">
        <v>1</v>
      </c>
      <c r="R220" s="154" t="s">
        <v>976</v>
      </c>
    </row>
    <row r="221" spans="1:18" ht="12.75">
      <c r="A221" s="114" t="s">
        <v>352</v>
      </c>
      <c r="B221" s="118" t="s">
        <v>353</v>
      </c>
      <c r="C221" s="1" t="s">
        <v>12</v>
      </c>
      <c r="D221" s="153">
        <v>180</v>
      </c>
      <c r="E221" s="156">
        <f t="shared" si="19"/>
        <v>0.3</v>
      </c>
      <c r="F221" s="2">
        <v>0.003</v>
      </c>
      <c r="G221" s="118" t="s">
        <v>6</v>
      </c>
      <c r="H221" s="120">
        <v>0.038</v>
      </c>
      <c r="I221" s="223">
        <f aca="true" t="shared" si="20" ref="I221:I226">MIN(D222,E221,H221)*0.1</f>
        <v>0.0038</v>
      </c>
      <c r="J221" s="203">
        <f t="shared" si="17"/>
        <v>0.3</v>
      </c>
      <c r="K221" s="200">
        <f t="shared" si="18"/>
        <v>0.03</v>
      </c>
      <c r="L221" s="216">
        <v>0.38</v>
      </c>
      <c r="M221" s="202">
        <v>920</v>
      </c>
      <c r="N221" s="118" t="s">
        <v>8</v>
      </c>
      <c r="O221" s="164">
        <v>0.038</v>
      </c>
      <c r="P221" s="120">
        <v>0.003</v>
      </c>
      <c r="Q221" s="51">
        <v>1</v>
      </c>
      <c r="R221" s="171">
        <v>0.038</v>
      </c>
    </row>
    <row r="222" spans="1:18" ht="12.75">
      <c r="A222" s="114" t="s">
        <v>354</v>
      </c>
      <c r="B222" s="118" t="s">
        <v>355</v>
      </c>
      <c r="C222" s="1" t="s">
        <v>12</v>
      </c>
      <c r="D222" s="153">
        <v>10000</v>
      </c>
      <c r="E222" s="155">
        <f t="shared" si="19"/>
        <v>280</v>
      </c>
      <c r="F222" s="2">
        <v>2.8</v>
      </c>
      <c r="G222" s="118" t="s">
        <v>12</v>
      </c>
      <c r="H222" s="130" t="s">
        <v>790</v>
      </c>
      <c r="I222" s="205">
        <f t="shared" si="20"/>
        <v>28</v>
      </c>
      <c r="J222" s="203">
        <f t="shared" si="17"/>
        <v>280</v>
      </c>
      <c r="K222" s="200">
        <f t="shared" si="18"/>
        <v>28</v>
      </c>
      <c r="L222" s="216">
        <v>280</v>
      </c>
      <c r="M222" s="202">
        <v>10000</v>
      </c>
      <c r="N222" s="118" t="s">
        <v>8</v>
      </c>
      <c r="O222" s="153">
        <v>54</v>
      </c>
      <c r="P222" s="120">
        <v>2.8</v>
      </c>
      <c r="Q222" s="51">
        <v>1</v>
      </c>
      <c r="R222" s="154" t="s">
        <v>977</v>
      </c>
    </row>
    <row r="223" spans="1:18" ht="12.75">
      <c r="A223" s="114" t="s">
        <v>356</v>
      </c>
      <c r="B223" s="118" t="s">
        <v>357</v>
      </c>
      <c r="C223" s="1" t="s">
        <v>12</v>
      </c>
      <c r="D223" s="153">
        <v>1500</v>
      </c>
      <c r="E223" s="155">
        <v>19</v>
      </c>
      <c r="F223" s="2">
        <v>0.22</v>
      </c>
      <c r="G223" s="118" t="s">
        <v>6</v>
      </c>
      <c r="H223" s="120">
        <v>2.9</v>
      </c>
      <c r="I223" s="205">
        <f t="shared" si="20"/>
        <v>0.29</v>
      </c>
      <c r="J223" s="203">
        <f t="shared" si="17"/>
        <v>19</v>
      </c>
      <c r="K223" s="200">
        <f t="shared" si="18"/>
        <v>1.9000000000000001</v>
      </c>
      <c r="L223" s="216">
        <v>22</v>
      </c>
      <c r="M223" s="202">
        <v>4300</v>
      </c>
      <c r="N223" s="118" t="s">
        <v>8</v>
      </c>
      <c r="O223" s="148">
        <v>2.9</v>
      </c>
      <c r="P223" s="120">
        <v>0.19</v>
      </c>
      <c r="Q223" s="51">
        <v>1</v>
      </c>
      <c r="R223" s="144" t="s">
        <v>978</v>
      </c>
    </row>
    <row r="224" spans="1:18" ht="12.75">
      <c r="A224" s="114" t="s">
        <v>358</v>
      </c>
      <c r="B224" s="118" t="s">
        <v>359</v>
      </c>
      <c r="C224" s="1" t="s">
        <v>12</v>
      </c>
      <c r="D224" s="153">
        <v>10000</v>
      </c>
      <c r="E224" s="155">
        <v>190</v>
      </c>
      <c r="F224" s="2">
        <v>0.78</v>
      </c>
      <c r="G224" s="118" t="s">
        <v>12</v>
      </c>
      <c r="H224" s="120">
        <v>26</v>
      </c>
      <c r="I224" s="198">
        <f t="shared" si="20"/>
        <v>2.6</v>
      </c>
      <c r="J224" s="203">
        <f t="shared" si="17"/>
        <v>190</v>
      </c>
      <c r="K224" s="200">
        <f t="shared" si="18"/>
        <v>19</v>
      </c>
      <c r="L224" s="216">
        <v>78</v>
      </c>
      <c r="M224" s="202">
        <v>10000</v>
      </c>
      <c r="N224" s="118" t="s">
        <v>8</v>
      </c>
      <c r="O224" s="181">
        <v>26</v>
      </c>
      <c r="P224" s="120">
        <v>1.9</v>
      </c>
      <c r="Q224" s="51">
        <v>1</v>
      </c>
      <c r="R224" s="154" t="s">
        <v>979</v>
      </c>
    </row>
    <row r="225" spans="1:18" ht="12.75">
      <c r="A225" s="114" t="s">
        <v>360</v>
      </c>
      <c r="B225" s="118" t="s">
        <v>361</v>
      </c>
      <c r="C225" s="1" t="s">
        <v>12</v>
      </c>
      <c r="D225" s="153">
        <v>180</v>
      </c>
      <c r="E225" s="170">
        <f t="shared" si="19"/>
        <v>0.67</v>
      </c>
      <c r="F225" s="2">
        <v>0.0067</v>
      </c>
      <c r="G225" s="118" t="s">
        <v>7</v>
      </c>
      <c r="H225" s="120">
        <v>0.083</v>
      </c>
      <c r="I225" s="223">
        <f t="shared" si="20"/>
        <v>0.0083</v>
      </c>
      <c r="J225" s="203">
        <f t="shared" si="17"/>
        <v>0.67</v>
      </c>
      <c r="K225" s="200">
        <f t="shared" si="18"/>
        <v>0.067</v>
      </c>
      <c r="L225" s="216">
        <v>0.67</v>
      </c>
      <c r="M225" s="202">
        <v>800</v>
      </c>
      <c r="N225" s="118" t="s">
        <v>8</v>
      </c>
      <c r="O225" s="164">
        <v>0.083</v>
      </c>
      <c r="P225" s="120">
        <v>0.0067</v>
      </c>
      <c r="Q225" s="51">
        <v>1</v>
      </c>
      <c r="R225" s="144" t="s">
        <v>980</v>
      </c>
    </row>
    <row r="226" spans="1:18" ht="12.75">
      <c r="A226" s="114" t="s">
        <v>362</v>
      </c>
      <c r="B226" s="118" t="s">
        <v>363</v>
      </c>
      <c r="C226" s="1" t="s">
        <v>12</v>
      </c>
      <c r="D226" s="153">
        <v>17</v>
      </c>
      <c r="E226" s="156">
        <f t="shared" si="19"/>
        <v>0.2</v>
      </c>
      <c r="F226" s="2">
        <v>0.002</v>
      </c>
      <c r="G226" s="118" t="s">
        <v>6</v>
      </c>
      <c r="H226" s="120">
        <v>0.42</v>
      </c>
      <c r="I226" s="205">
        <f t="shared" si="20"/>
        <v>0.020000000000000004</v>
      </c>
      <c r="J226" s="203">
        <f t="shared" si="17"/>
        <v>0.42</v>
      </c>
      <c r="K226" s="200">
        <f t="shared" si="18"/>
        <v>0.042</v>
      </c>
      <c r="L226" s="216">
        <v>0.42</v>
      </c>
      <c r="M226" s="202">
        <v>48</v>
      </c>
      <c r="N226" s="118" t="s">
        <v>8</v>
      </c>
      <c r="O226" s="148">
        <v>0.42</v>
      </c>
      <c r="P226" s="120">
        <v>0.002</v>
      </c>
      <c r="Q226" s="51">
        <v>1</v>
      </c>
      <c r="R226" s="144">
        <v>0.42</v>
      </c>
    </row>
    <row r="227" spans="1:18" ht="13.5" customHeight="1">
      <c r="A227" s="117" t="s">
        <v>589</v>
      </c>
      <c r="B227" s="135" t="s">
        <v>364</v>
      </c>
      <c r="C227" s="1" t="s">
        <v>6</v>
      </c>
      <c r="D227" s="153">
        <v>1300</v>
      </c>
      <c r="E227" s="170">
        <v>22</v>
      </c>
      <c r="F227" s="2"/>
      <c r="G227" s="119" t="s">
        <v>7</v>
      </c>
      <c r="H227" s="130" t="s">
        <v>791</v>
      </c>
      <c r="I227" s="8"/>
      <c r="J227" s="162">
        <f t="shared" si="17"/>
        <v>22</v>
      </c>
      <c r="K227" s="151">
        <f t="shared" si="18"/>
        <v>2.2</v>
      </c>
      <c r="L227" s="158"/>
      <c r="M227" s="152"/>
      <c r="N227" s="118" t="s">
        <v>8</v>
      </c>
      <c r="O227" s="130" t="s">
        <v>791</v>
      </c>
      <c r="P227" s="120">
        <v>0.22</v>
      </c>
      <c r="Q227" s="51">
        <v>1</v>
      </c>
      <c r="R227" s="154" t="s">
        <v>981</v>
      </c>
    </row>
    <row r="228" spans="1:18" ht="12.75" customHeight="1">
      <c r="A228" s="114" t="s">
        <v>365</v>
      </c>
      <c r="B228" s="118" t="s">
        <v>366</v>
      </c>
      <c r="C228" s="1" t="s">
        <v>12</v>
      </c>
      <c r="D228" s="176" t="s">
        <v>792</v>
      </c>
      <c r="E228" s="155">
        <f t="shared" si="19"/>
        <v>2</v>
      </c>
      <c r="F228" s="2">
        <v>0.02</v>
      </c>
      <c r="G228" s="109" t="s">
        <v>666</v>
      </c>
      <c r="H228" s="120">
        <v>0.28</v>
      </c>
      <c r="I228" s="205">
        <f>MIN(D229,E228,H228)*0.1</f>
        <v>0.028000000000000004</v>
      </c>
      <c r="J228" s="203">
        <f t="shared" si="17"/>
        <v>2</v>
      </c>
      <c r="K228" s="200">
        <f t="shared" si="18"/>
        <v>0.2</v>
      </c>
      <c r="L228" s="216">
        <v>2</v>
      </c>
      <c r="M228" s="202">
        <v>10000</v>
      </c>
      <c r="N228" s="118" t="s">
        <v>8</v>
      </c>
      <c r="O228" s="148">
        <v>0.28</v>
      </c>
      <c r="P228" s="120">
        <v>0.02</v>
      </c>
      <c r="Q228" s="51">
        <v>1</v>
      </c>
      <c r="R228" s="144">
        <v>0.28</v>
      </c>
    </row>
    <row r="229" spans="1:18" ht="12.75">
      <c r="A229" s="117" t="s">
        <v>590</v>
      </c>
      <c r="B229" s="135" t="s">
        <v>367</v>
      </c>
      <c r="C229" s="1" t="s">
        <v>12</v>
      </c>
      <c r="D229" s="153">
        <v>140</v>
      </c>
      <c r="E229" s="155">
        <v>0.51</v>
      </c>
      <c r="F229" s="2"/>
      <c r="G229" s="119" t="s">
        <v>7</v>
      </c>
      <c r="H229" s="130" t="s">
        <v>793</v>
      </c>
      <c r="I229" s="8"/>
      <c r="J229" s="162">
        <f t="shared" si="17"/>
        <v>0.51</v>
      </c>
      <c r="K229" s="151">
        <f t="shared" si="18"/>
        <v>0.051000000000000004</v>
      </c>
      <c r="L229" s="158"/>
      <c r="M229" s="152"/>
      <c r="N229" s="118" t="s">
        <v>8</v>
      </c>
      <c r="O229" s="130" t="s">
        <v>793</v>
      </c>
      <c r="P229" s="120">
        <v>0.0050999999999999995</v>
      </c>
      <c r="Q229" s="51">
        <v>1</v>
      </c>
      <c r="R229" s="154" t="s">
        <v>982</v>
      </c>
    </row>
    <row r="230" spans="1:18" ht="12.75">
      <c r="A230" s="115" t="s">
        <v>368</v>
      </c>
      <c r="B230" s="118" t="s">
        <v>369</v>
      </c>
      <c r="C230" s="1" t="s">
        <v>6</v>
      </c>
      <c r="D230" s="153">
        <v>4400</v>
      </c>
      <c r="E230" s="155">
        <v>73</v>
      </c>
      <c r="F230" s="2">
        <v>1.5</v>
      </c>
      <c r="G230" s="118" t="s">
        <v>7</v>
      </c>
      <c r="H230" s="120">
        <v>2900</v>
      </c>
      <c r="I230" s="199">
        <f>MIN(D231,E230,H230)*0.1</f>
        <v>7.300000000000001</v>
      </c>
      <c r="J230" s="203">
        <f t="shared" si="17"/>
        <v>2900</v>
      </c>
      <c r="K230" s="200">
        <f t="shared" si="18"/>
        <v>290</v>
      </c>
      <c r="L230" s="216">
        <v>6000</v>
      </c>
      <c r="M230" s="202">
        <v>10000</v>
      </c>
      <c r="N230" s="128" t="s">
        <v>8</v>
      </c>
      <c r="O230" s="153">
        <v>2900</v>
      </c>
      <c r="P230" s="120">
        <v>0.73</v>
      </c>
      <c r="Q230" s="51">
        <v>1</v>
      </c>
      <c r="R230" s="154" t="s">
        <v>983</v>
      </c>
    </row>
    <row r="231" spans="1:18" ht="12.75">
      <c r="A231" s="114" t="s">
        <v>591</v>
      </c>
      <c r="B231" s="135" t="s">
        <v>370</v>
      </c>
      <c r="C231" s="1" t="s">
        <v>6</v>
      </c>
      <c r="D231" s="153">
        <v>15000</v>
      </c>
      <c r="E231" s="155">
        <v>68</v>
      </c>
      <c r="F231" s="2"/>
      <c r="G231" s="119" t="s">
        <v>7</v>
      </c>
      <c r="H231" s="130" t="s">
        <v>794</v>
      </c>
      <c r="I231" s="157"/>
      <c r="J231" s="162">
        <f t="shared" si="17"/>
        <v>68</v>
      </c>
      <c r="K231" s="151">
        <f t="shared" si="18"/>
        <v>6.800000000000001</v>
      </c>
      <c r="L231" s="158"/>
      <c r="M231" s="152"/>
      <c r="N231" s="118" t="s">
        <v>8</v>
      </c>
      <c r="O231" s="130" t="s">
        <v>794</v>
      </c>
      <c r="P231" s="120">
        <v>0.68</v>
      </c>
      <c r="Q231" s="51">
        <v>1</v>
      </c>
      <c r="R231" s="154" t="s">
        <v>984</v>
      </c>
    </row>
    <row r="232" spans="1:18" ht="12.75">
      <c r="A232" s="114" t="s">
        <v>371</v>
      </c>
      <c r="B232" s="118" t="s">
        <v>372</v>
      </c>
      <c r="C232" s="1" t="s">
        <v>6</v>
      </c>
      <c r="D232" s="153">
        <v>4400</v>
      </c>
      <c r="E232" s="155">
        <f>100*F232</f>
        <v>2</v>
      </c>
      <c r="F232" s="2">
        <v>0.02</v>
      </c>
      <c r="G232" s="118" t="s">
        <v>7</v>
      </c>
      <c r="H232" s="130" t="s">
        <v>795</v>
      </c>
      <c r="I232" s="162">
        <f>MIN(D233,E232,H232)*0.1</f>
        <v>0.2</v>
      </c>
      <c r="J232" s="162">
        <f t="shared" si="17"/>
        <v>2</v>
      </c>
      <c r="K232" s="151">
        <f t="shared" si="18"/>
        <v>0.2</v>
      </c>
      <c r="L232" s="158">
        <v>0.28</v>
      </c>
      <c r="M232" s="152">
        <v>110000</v>
      </c>
      <c r="N232" s="118" t="s">
        <v>8</v>
      </c>
      <c r="O232" s="130" t="s">
        <v>795</v>
      </c>
      <c r="P232" s="120">
        <v>0.1</v>
      </c>
      <c r="Q232" s="51">
        <v>1</v>
      </c>
      <c r="R232" s="154">
        <v>25</v>
      </c>
    </row>
    <row r="233" spans="1:18" ht="12.75">
      <c r="A233" s="115" t="s">
        <v>373</v>
      </c>
      <c r="B233" s="118" t="s">
        <v>374</v>
      </c>
      <c r="C233" s="1" t="s">
        <v>12</v>
      </c>
      <c r="D233" s="148">
        <v>9.9</v>
      </c>
      <c r="E233" s="170">
        <f>100*F233</f>
        <v>0.037</v>
      </c>
      <c r="F233" s="2">
        <v>0.00037</v>
      </c>
      <c r="G233" s="118" t="s">
        <v>7</v>
      </c>
      <c r="H233" s="120">
        <v>0.3</v>
      </c>
      <c r="I233" s="223">
        <f>MIN(D234,E233,H233)*0.1</f>
        <v>0.0037</v>
      </c>
      <c r="J233" s="203">
        <f t="shared" si="17"/>
        <v>0.3</v>
      </c>
      <c r="K233" s="200">
        <f t="shared" si="18"/>
        <v>0.03</v>
      </c>
      <c r="L233" s="222">
        <v>0.3</v>
      </c>
      <c r="M233" s="202">
        <v>44</v>
      </c>
      <c r="N233" s="118" t="s">
        <v>8</v>
      </c>
      <c r="O233" s="148">
        <v>0.3</v>
      </c>
      <c r="P233" s="120">
        <v>0.00037</v>
      </c>
      <c r="Q233" s="51">
        <v>1</v>
      </c>
      <c r="R233" s="217" t="s">
        <v>985</v>
      </c>
    </row>
    <row r="234" spans="1:18" ht="12.75">
      <c r="A234" s="115" t="s">
        <v>375</v>
      </c>
      <c r="B234" s="118" t="s">
        <v>376</v>
      </c>
      <c r="C234" s="1" t="s">
        <v>12</v>
      </c>
      <c r="D234" s="148">
        <v>9.9</v>
      </c>
      <c r="E234" s="170">
        <f>100*F234</f>
        <v>0.037</v>
      </c>
      <c r="F234" s="2">
        <v>0.00037</v>
      </c>
      <c r="G234" s="118" t="s">
        <v>7</v>
      </c>
      <c r="H234" s="120">
        <v>0.012</v>
      </c>
      <c r="I234" s="223">
        <f>MIN(D235,E234,H234)*0.1</f>
        <v>0.0012000000000000001</v>
      </c>
      <c r="J234" s="203">
        <f t="shared" si="17"/>
        <v>0.037</v>
      </c>
      <c r="K234" s="200">
        <f t="shared" si="18"/>
        <v>0.0037</v>
      </c>
      <c r="L234" s="222">
        <v>0.037</v>
      </c>
      <c r="M234" s="202">
        <v>44</v>
      </c>
      <c r="N234" s="118" t="s">
        <v>8</v>
      </c>
      <c r="O234" s="148">
        <v>0.012</v>
      </c>
      <c r="P234" s="120">
        <v>0.00037</v>
      </c>
      <c r="Q234" s="51">
        <v>1</v>
      </c>
      <c r="R234" s="171" t="s">
        <v>986</v>
      </c>
    </row>
    <row r="235" spans="1:18" ht="12.75" customHeight="1">
      <c r="A235" s="117" t="s">
        <v>592</v>
      </c>
      <c r="B235" s="135" t="s">
        <v>377</v>
      </c>
      <c r="C235" s="1" t="s">
        <v>6</v>
      </c>
      <c r="D235" s="153">
        <v>22000</v>
      </c>
      <c r="E235" s="170">
        <v>370</v>
      </c>
      <c r="F235" s="2"/>
      <c r="G235" s="119" t="s">
        <v>7</v>
      </c>
      <c r="H235" s="130" t="s">
        <v>796</v>
      </c>
      <c r="I235" s="157"/>
      <c r="J235" s="162">
        <f t="shared" si="17"/>
        <v>370</v>
      </c>
      <c r="K235" s="151">
        <f t="shared" si="18"/>
        <v>37</v>
      </c>
      <c r="L235" s="165"/>
      <c r="M235" s="152"/>
      <c r="N235" s="118" t="s">
        <v>8</v>
      </c>
      <c r="O235" s="130" t="s">
        <v>796</v>
      </c>
      <c r="P235" s="120">
        <v>3.7</v>
      </c>
      <c r="Q235" s="51">
        <v>1</v>
      </c>
      <c r="R235" s="154" t="s">
        <v>987</v>
      </c>
    </row>
    <row r="236" spans="1:18" ht="12.75">
      <c r="A236" s="115" t="s">
        <v>378</v>
      </c>
      <c r="B236" s="118" t="s">
        <v>379</v>
      </c>
      <c r="C236" s="1" t="s">
        <v>6</v>
      </c>
      <c r="D236" s="153">
        <v>13</v>
      </c>
      <c r="E236" s="170">
        <f aca="true" t="shared" si="21" ref="E236:E247">100*F236</f>
        <v>0.21</v>
      </c>
      <c r="F236" s="2">
        <v>0.0021</v>
      </c>
      <c r="G236" s="118" t="s">
        <v>7</v>
      </c>
      <c r="H236" s="120">
        <v>0.033</v>
      </c>
      <c r="I236" s="223">
        <f aca="true" t="shared" si="22" ref="I236:I244">MIN(D237,E236,H236)*0.1</f>
        <v>0.0033000000000000004</v>
      </c>
      <c r="J236" s="203">
        <f t="shared" si="17"/>
        <v>0.21</v>
      </c>
      <c r="K236" s="200">
        <f t="shared" si="18"/>
        <v>0.021</v>
      </c>
      <c r="L236" s="204">
        <v>0.21</v>
      </c>
      <c r="M236" s="202">
        <v>160</v>
      </c>
      <c r="N236" s="118" t="s">
        <v>8</v>
      </c>
      <c r="O236" s="164">
        <v>0.033</v>
      </c>
      <c r="P236" s="120">
        <v>0.0021000000000000003</v>
      </c>
      <c r="Q236" s="51">
        <v>1</v>
      </c>
      <c r="R236" s="171" t="s">
        <v>988</v>
      </c>
    </row>
    <row r="237" spans="1:18" ht="12.75">
      <c r="A237" s="115" t="s">
        <v>380</v>
      </c>
      <c r="B237" s="118" t="s">
        <v>381</v>
      </c>
      <c r="C237" s="1" t="s">
        <v>6</v>
      </c>
      <c r="D237" s="153">
        <v>13</v>
      </c>
      <c r="E237" s="170">
        <f t="shared" si="21"/>
        <v>0.21</v>
      </c>
      <c r="F237" s="2">
        <v>0.0021</v>
      </c>
      <c r="G237" s="118" t="s">
        <v>7</v>
      </c>
      <c r="H237" s="130" t="s">
        <v>797</v>
      </c>
      <c r="I237" s="157">
        <f t="shared" si="22"/>
        <v>0.021</v>
      </c>
      <c r="J237" s="162">
        <f t="shared" si="17"/>
        <v>0.21</v>
      </c>
      <c r="K237" s="151">
        <f t="shared" si="18"/>
        <v>0.021</v>
      </c>
      <c r="L237" s="163">
        <v>0.21</v>
      </c>
      <c r="M237" s="152">
        <v>160</v>
      </c>
      <c r="N237" s="118" t="s">
        <v>8</v>
      </c>
      <c r="O237" s="130" t="s">
        <v>797</v>
      </c>
      <c r="P237" s="120">
        <v>0.0021000000000000003</v>
      </c>
      <c r="Q237" s="51">
        <v>1</v>
      </c>
      <c r="R237" s="217" t="s">
        <v>989</v>
      </c>
    </row>
    <row r="238" spans="1:18" ht="12.75">
      <c r="A238" s="115" t="s">
        <v>382</v>
      </c>
      <c r="B238" s="118" t="s">
        <v>383</v>
      </c>
      <c r="C238" s="1" t="s">
        <v>6</v>
      </c>
      <c r="D238" s="153">
        <v>13</v>
      </c>
      <c r="E238" s="170">
        <f t="shared" si="21"/>
        <v>0.21</v>
      </c>
      <c r="F238" s="2">
        <v>0.0021</v>
      </c>
      <c r="G238" s="118" t="s">
        <v>7</v>
      </c>
      <c r="H238" s="120">
        <v>0.031</v>
      </c>
      <c r="I238" s="223">
        <f t="shared" si="22"/>
        <v>0.0031000000000000003</v>
      </c>
      <c r="J238" s="203">
        <f t="shared" si="17"/>
        <v>0.21</v>
      </c>
      <c r="K238" s="200">
        <f t="shared" si="18"/>
        <v>0.021</v>
      </c>
      <c r="L238" s="204">
        <v>0.21</v>
      </c>
      <c r="M238" s="202">
        <v>160</v>
      </c>
      <c r="N238" s="118" t="s">
        <v>8</v>
      </c>
      <c r="O238" s="164">
        <v>0.031</v>
      </c>
      <c r="P238" s="120">
        <v>0.0021000000000000003</v>
      </c>
      <c r="Q238" s="51">
        <v>1</v>
      </c>
      <c r="R238" s="171" t="s">
        <v>990</v>
      </c>
    </row>
    <row r="239" spans="1:18" ht="12.75">
      <c r="A239" s="114" t="s">
        <v>384</v>
      </c>
      <c r="B239" s="118" t="s">
        <v>385</v>
      </c>
      <c r="C239" s="1" t="s">
        <v>6</v>
      </c>
      <c r="D239" s="153">
        <v>110</v>
      </c>
      <c r="E239" s="156">
        <f t="shared" si="21"/>
        <v>1.7999999999999998</v>
      </c>
      <c r="F239" s="2">
        <v>0.018</v>
      </c>
      <c r="G239" s="118" t="s">
        <v>7</v>
      </c>
      <c r="H239" s="120">
        <v>0.79</v>
      </c>
      <c r="I239" s="205">
        <f t="shared" si="22"/>
        <v>0.07900000000000001</v>
      </c>
      <c r="J239" s="203">
        <f t="shared" si="17"/>
        <v>1.7999999999999998</v>
      </c>
      <c r="K239" s="200">
        <f t="shared" si="18"/>
        <v>0.18</v>
      </c>
      <c r="L239" s="216">
        <v>1.8</v>
      </c>
      <c r="M239" s="202">
        <v>1400</v>
      </c>
      <c r="N239" s="118" t="s">
        <v>8</v>
      </c>
      <c r="O239" s="148">
        <v>0.79</v>
      </c>
      <c r="P239" s="120">
        <v>0.018</v>
      </c>
      <c r="Q239" s="51">
        <v>1</v>
      </c>
      <c r="R239" s="217" t="s">
        <v>991</v>
      </c>
    </row>
    <row r="240" spans="1:18" ht="12.75">
      <c r="A240" s="114" t="s">
        <v>386</v>
      </c>
      <c r="B240" s="118" t="s">
        <v>387</v>
      </c>
      <c r="C240" s="1" t="s">
        <v>6</v>
      </c>
      <c r="D240" s="153">
        <v>1800</v>
      </c>
      <c r="E240" s="155">
        <v>29</v>
      </c>
      <c r="F240" s="2">
        <v>2.3</v>
      </c>
      <c r="G240" s="118" t="s">
        <v>7</v>
      </c>
      <c r="H240" s="120">
        <v>5.9</v>
      </c>
      <c r="I240" s="198">
        <f t="shared" si="22"/>
        <v>0.5900000000000001</v>
      </c>
      <c r="J240" s="203">
        <f t="shared" si="17"/>
        <v>29</v>
      </c>
      <c r="K240" s="200">
        <f t="shared" si="18"/>
        <v>2.9000000000000004</v>
      </c>
      <c r="L240" s="201">
        <v>230</v>
      </c>
      <c r="M240" s="202">
        <v>170000</v>
      </c>
      <c r="N240" s="118" t="s">
        <v>8</v>
      </c>
      <c r="O240" s="148">
        <v>5.9</v>
      </c>
      <c r="P240" s="120">
        <v>0.29</v>
      </c>
      <c r="Q240" s="51">
        <v>1</v>
      </c>
      <c r="R240" s="154" t="s">
        <v>992</v>
      </c>
    </row>
    <row r="241" spans="1:18" ht="12.75">
      <c r="A241" s="115" t="s">
        <v>388</v>
      </c>
      <c r="B241" s="118" t="s">
        <v>389</v>
      </c>
      <c r="C241" s="1" t="s">
        <v>6</v>
      </c>
      <c r="D241" s="153">
        <v>1800</v>
      </c>
      <c r="E241" s="155">
        <f t="shared" si="21"/>
        <v>6</v>
      </c>
      <c r="F241" s="8">
        <v>0.06</v>
      </c>
      <c r="G241" s="118" t="s">
        <v>7</v>
      </c>
      <c r="H241" s="130" t="s">
        <v>798</v>
      </c>
      <c r="I241" s="8">
        <f t="shared" si="22"/>
        <v>0.012</v>
      </c>
      <c r="J241" s="162">
        <f t="shared" si="17"/>
        <v>6</v>
      </c>
      <c r="K241" s="151">
        <f t="shared" si="18"/>
        <v>0.6000000000000001</v>
      </c>
      <c r="L241" s="159">
        <v>6</v>
      </c>
      <c r="M241" s="152">
        <v>170000</v>
      </c>
      <c r="N241" s="118" t="s">
        <v>8</v>
      </c>
      <c r="O241" s="130" t="s">
        <v>798</v>
      </c>
      <c r="P241" s="120">
        <v>0.06</v>
      </c>
      <c r="Q241" s="51">
        <v>1</v>
      </c>
      <c r="R241" s="217">
        <v>4.1</v>
      </c>
    </row>
    <row r="242" spans="1:18" ht="12.75">
      <c r="A242" s="115" t="s">
        <v>390</v>
      </c>
      <c r="B242" s="118" t="s">
        <v>391</v>
      </c>
      <c r="C242" s="1" t="s">
        <v>12</v>
      </c>
      <c r="D242" s="148">
        <v>0.12</v>
      </c>
      <c r="E242" s="172">
        <f t="shared" si="21"/>
        <v>0.0015999999999999999</v>
      </c>
      <c r="F242" s="2">
        <v>1.6E-05</v>
      </c>
      <c r="G242" s="118" t="s">
        <v>6</v>
      </c>
      <c r="H242" s="120">
        <v>0.00026</v>
      </c>
      <c r="I242" s="223">
        <f t="shared" si="22"/>
        <v>2.6E-05</v>
      </c>
      <c r="J242" s="203">
        <f t="shared" si="17"/>
        <v>0.0015999999999999999</v>
      </c>
      <c r="K242" s="200">
        <f t="shared" si="18"/>
        <v>0.00015999999999999999</v>
      </c>
      <c r="L242" s="222">
        <v>0.0016</v>
      </c>
      <c r="M242" s="216">
        <v>0.61</v>
      </c>
      <c r="N242" s="118" t="s">
        <v>8</v>
      </c>
      <c r="O242" s="224">
        <v>0.00026</v>
      </c>
      <c r="P242" s="120">
        <v>1.6E-05</v>
      </c>
      <c r="Q242" s="51">
        <v>1</v>
      </c>
      <c r="R242" s="167" t="s">
        <v>993</v>
      </c>
    </row>
    <row r="243" spans="1:18" ht="12.75">
      <c r="A243" s="115" t="s">
        <v>392</v>
      </c>
      <c r="B243" s="118" t="s">
        <v>393</v>
      </c>
      <c r="C243" s="1" t="s">
        <v>6</v>
      </c>
      <c r="D243" s="174">
        <v>0.0073</v>
      </c>
      <c r="E243" s="172">
        <f t="shared" si="21"/>
        <v>9.999999999999999E-05</v>
      </c>
      <c r="F243" s="2">
        <v>1E-06</v>
      </c>
      <c r="G243" s="118" t="s">
        <v>6</v>
      </c>
      <c r="H243" s="120">
        <v>1.8E-05</v>
      </c>
      <c r="I243" s="225">
        <f t="shared" si="22"/>
        <v>1.8000000000000001E-06</v>
      </c>
      <c r="J243" s="203">
        <f t="shared" si="17"/>
        <v>9.999999999999999E-05</v>
      </c>
      <c r="K243" s="200">
        <f t="shared" si="18"/>
        <v>9.999999999999999E-06</v>
      </c>
      <c r="L243" s="226">
        <v>0.0001</v>
      </c>
      <c r="M243" s="204">
        <v>0.038</v>
      </c>
      <c r="N243" s="118" t="s">
        <v>8</v>
      </c>
      <c r="O243" s="224">
        <v>1.8E-05</v>
      </c>
      <c r="P243" s="120">
        <v>1E-06</v>
      </c>
      <c r="Q243" s="51">
        <v>1</v>
      </c>
      <c r="R243" s="189" t="s">
        <v>994</v>
      </c>
    </row>
    <row r="244" spans="1:18" ht="12.75">
      <c r="A244" s="115" t="s">
        <v>394</v>
      </c>
      <c r="B244" s="118" t="s">
        <v>395</v>
      </c>
      <c r="C244" s="1" t="s">
        <v>6</v>
      </c>
      <c r="D244" s="164">
        <v>0.023</v>
      </c>
      <c r="E244" s="186">
        <f t="shared" si="21"/>
        <v>0.00031</v>
      </c>
      <c r="F244" s="2">
        <v>3.1E-06</v>
      </c>
      <c r="G244" s="118" t="s">
        <v>6</v>
      </c>
      <c r="H244" s="120">
        <v>4.1E-05</v>
      </c>
      <c r="I244" s="225">
        <f t="shared" si="22"/>
        <v>4.1000000000000006E-06</v>
      </c>
      <c r="J244" s="203">
        <f t="shared" si="17"/>
        <v>0.00031</v>
      </c>
      <c r="K244" s="200">
        <f t="shared" si="18"/>
        <v>3.1E-05</v>
      </c>
      <c r="L244" s="226">
        <v>0.00031</v>
      </c>
      <c r="M244" s="216">
        <v>0.12</v>
      </c>
      <c r="N244" s="118" t="s">
        <v>8</v>
      </c>
      <c r="O244" s="224">
        <v>4.1E-05</v>
      </c>
      <c r="P244" s="120">
        <v>3.1000000000000004E-06</v>
      </c>
      <c r="Q244" s="51">
        <v>1</v>
      </c>
      <c r="R244" s="169" t="s">
        <v>995</v>
      </c>
    </row>
    <row r="245" spans="1:18" ht="12.75">
      <c r="A245" s="117" t="s">
        <v>593</v>
      </c>
      <c r="B245" s="135" t="s">
        <v>396</v>
      </c>
      <c r="C245" s="1" t="s">
        <v>12</v>
      </c>
      <c r="D245" s="148">
        <v>3.3</v>
      </c>
      <c r="E245" s="186">
        <v>0.0027</v>
      </c>
      <c r="F245" s="2"/>
      <c r="G245" s="119" t="s">
        <v>7</v>
      </c>
      <c r="H245" s="130" t="s">
        <v>799</v>
      </c>
      <c r="I245" s="227"/>
      <c r="J245" s="162">
        <f t="shared" si="17"/>
        <v>0.0027</v>
      </c>
      <c r="K245" s="151">
        <f t="shared" si="18"/>
        <v>0.00027</v>
      </c>
      <c r="L245" s="185"/>
      <c r="M245" s="158"/>
      <c r="N245" s="118" t="s">
        <v>8</v>
      </c>
      <c r="O245" s="130" t="s">
        <v>799</v>
      </c>
      <c r="P245" s="120">
        <v>2.7000000000000002E-05</v>
      </c>
      <c r="Q245" s="51">
        <v>1</v>
      </c>
      <c r="R245" s="171" t="s">
        <v>996</v>
      </c>
    </row>
    <row r="246" spans="1:18" ht="12.75">
      <c r="A246" s="115" t="s">
        <v>397</v>
      </c>
      <c r="B246" s="118" t="s">
        <v>398</v>
      </c>
      <c r="C246" s="1" t="s">
        <v>12</v>
      </c>
      <c r="D246" s="148">
        <v>2.6</v>
      </c>
      <c r="E246" s="172">
        <f>100*F246</f>
        <v>0.009399999999999999</v>
      </c>
      <c r="F246" s="2">
        <v>9.4E-05</v>
      </c>
      <c r="G246" s="118" t="s">
        <v>7</v>
      </c>
      <c r="H246" s="120">
        <v>0.0013</v>
      </c>
      <c r="I246" s="223">
        <f>MIN(D247,E246,H246)*0.1</f>
        <v>0.00013</v>
      </c>
      <c r="J246" s="203">
        <f t="shared" si="17"/>
        <v>0.009399999999999999</v>
      </c>
      <c r="K246" s="200">
        <f t="shared" si="18"/>
        <v>0.0009399999999999999</v>
      </c>
      <c r="L246" s="222">
        <v>0.0094</v>
      </c>
      <c r="M246" s="202">
        <v>11</v>
      </c>
      <c r="N246" s="118" t="s">
        <v>8</v>
      </c>
      <c r="O246" s="174">
        <v>0.0013</v>
      </c>
      <c r="P246" s="120">
        <v>9.4E-05</v>
      </c>
      <c r="Q246" s="51">
        <v>1</v>
      </c>
      <c r="R246" s="167" t="s">
        <v>997</v>
      </c>
    </row>
    <row r="247" spans="1:18" ht="12.75">
      <c r="A247" s="115" t="s">
        <v>399</v>
      </c>
      <c r="B247" s="118" t="s">
        <v>400</v>
      </c>
      <c r="C247" s="1" t="s">
        <v>12</v>
      </c>
      <c r="D247" s="153">
        <v>3700</v>
      </c>
      <c r="E247" s="155">
        <f t="shared" si="21"/>
        <v>13</v>
      </c>
      <c r="F247" s="2">
        <v>0.13</v>
      </c>
      <c r="G247" s="118" t="s">
        <v>7</v>
      </c>
      <c r="H247" s="120">
        <v>20</v>
      </c>
      <c r="I247" s="198">
        <f>MIN(D248,E247,H247)*0.1</f>
        <v>0.013000000000000001</v>
      </c>
      <c r="J247" s="203">
        <f t="shared" si="17"/>
        <v>20</v>
      </c>
      <c r="K247" s="200">
        <f t="shared" si="18"/>
        <v>2</v>
      </c>
      <c r="L247" s="201">
        <v>20</v>
      </c>
      <c r="M247" s="202">
        <v>16000</v>
      </c>
      <c r="N247" s="118" t="s">
        <v>8</v>
      </c>
      <c r="O247" s="148">
        <v>20</v>
      </c>
      <c r="P247" s="120">
        <v>0.13</v>
      </c>
      <c r="Q247" s="51">
        <v>1</v>
      </c>
      <c r="R247" s="154" t="s">
        <v>998</v>
      </c>
    </row>
    <row r="248" spans="1:18" ht="12.75">
      <c r="A248" s="114" t="s">
        <v>594</v>
      </c>
      <c r="B248" s="135" t="s">
        <v>401</v>
      </c>
      <c r="C248" s="1" t="s">
        <v>12</v>
      </c>
      <c r="D248" s="148">
        <v>0.13</v>
      </c>
      <c r="E248" s="155">
        <v>0.00047</v>
      </c>
      <c r="F248" s="2"/>
      <c r="G248" s="119" t="s">
        <v>7</v>
      </c>
      <c r="H248" s="130" t="s">
        <v>800</v>
      </c>
      <c r="I248" s="4"/>
      <c r="J248" s="162">
        <f t="shared" si="17"/>
        <v>0.00047</v>
      </c>
      <c r="K248" s="151">
        <f t="shared" si="18"/>
        <v>4.7000000000000004E-05</v>
      </c>
      <c r="L248" s="159"/>
      <c r="M248" s="152"/>
      <c r="N248" s="118" t="s">
        <v>8</v>
      </c>
      <c r="O248" s="130" t="s">
        <v>800</v>
      </c>
      <c r="P248" s="120">
        <v>4.7E-06</v>
      </c>
      <c r="Q248" s="51">
        <v>1</v>
      </c>
      <c r="R248" s="169" t="s">
        <v>999</v>
      </c>
    </row>
    <row r="249" spans="1:18" ht="12.75">
      <c r="A249" s="115" t="s">
        <v>402</v>
      </c>
      <c r="B249" s="118" t="s">
        <v>403</v>
      </c>
      <c r="C249" s="1" t="s">
        <v>6</v>
      </c>
      <c r="D249" s="153">
        <v>4400</v>
      </c>
      <c r="E249" s="155">
        <f>100*F249</f>
        <v>73</v>
      </c>
      <c r="F249" s="2">
        <v>0.73</v>
      </c>
      <c r="G249" s="118" t="s">
        <v>7</v>
      </c>
      <c r="H249" s="120">
        <v>10000</v>
      </c>
      <c r="I249" s="198">
        <f aca="true" t="shared" si="23" ref="I249:I258">MIN(D250,E249,H249)*0.1</f>
        <v>7.300000000000001</v>
      </c>
      <c r="J249" s="203">
        <f t="shared" si="17"/>
        <v>4400</v>
      </c>
      <c r="K249" s="200">
        <f t="shared" si="18"/>
        <v>440</v>
      </c>
      <c r="L249" s="201">
        <v>4400</v>
      </c>
      <c r="M249" s="202">
        <v>10000</v>
      </c>
      <c r="N249" s="128" t="s">
        <v>12</v>
      </c>
      <c r="O249" s="153">
        <v>4400</v>
      </c>
      <c r="P249" s="120">
        <v>0.73</v>
      </c>
      <c r="Q249" s="51">
        <v>0</v>
      </c>
      <c r="R249" s="154" t="s">
        <v>1000</v>
      </c>
    </row>
    <row r="250" spans="1:18" ht="15" customHeight="1">
      <c r="A250" s="114" t="s">
        <v>404</v>
      </c>
      <c r="B250" s="118" t="s">
        <v>405</v>
      </c>
      <c r="C250" s="1" t="s">
        <v>6</v>
      </c>
      <c r="D250" s="153">
        <v>5500</v>
      </c>
      <c r="E250" s="155">
        <f>100*F250</f>
        <v>20</v>
      </c>
      <c r="F250" s="4">
        <v>0.2</v>
      </c>
      <c r="G250" s="118" t="s">
        <v>7</v>
      </c>
      <c r="H250" s="120">
        <v>2.6</v>
      </c>
      <c r="I250" s="205">
        <f t="shared" si="23"/>
        <v>0.26</v>
      </c>
      <c r="J250" s="203">
        <f t="shared" si="17"/>
        <v>20</v>
      </c>
      <c r="K250" s="200">
        <f t="shared" si="18"/>
        <v>2</v>
      </c>
      <c r="L250" s="201">
        <v>20</v>
      </c>
      <c r="M250" s="202">
        <v>70000</v>
      </c>
      <c r="N250" s="118" t="s">
        <v>8</v>
      </c>
      <c r="O250" s="148">
        <v>2.6</v>
      </c>
      <c r="P250" s="120">
        <v>0.2</v>
      </c>
      <c r="Q250" s="51">
        <v>1</v>
      </c>
      <c r="R250" s="217">
        <v>2.6</v>
      </c>
    </row>
    <row r="251" spans="1:18" ht="12.75">
      <c r="A251" s="114" t="s">
        <v>406</v>
      </c>
      <c r="B251" s="118" t="s">
        <v>407</v>
      </c>
      <c r="C251" s="1" t="s">
        <v>6</v>
      </c>
      <c r="D251" s="153">
        <v>1300</v>
      </c>
      <c r="E251" s="155">
        <f>100*F251</f>
        <v>22</v>
      </c>
      <c r="F251" s="2">
        <v>0.22</v>
      </c>
      <c r="G251" s="118" t="s">
        <v>7</v>
      </c>
      <c r="H251" s="120">
        <v>130</v>
      </c>
      <c r="I251" s="205">
        <f t="shared" si="23"/>
        <v>1.5</v>
      </c>
      <c r="J251" s="203">
        <f t="shared" si="17"/>
        <v>130</v>
      </c>
      <c r="K251" s="200">
        <f t="shared" si="18"/>
        <v>13</v>
      </c>
      <c r="L251" s="201">
        <v>130</v>
      </c>
      <c r="M251" s="202">
        <v>10000</v>
      </c>
      <c r="N251" s="118" t="s">
        <v>8</v>
      </c>
      <c r="O251" s="153">
        <v>130</v>
      </c>
      <c r="P251" s="120">
        <v>0.22</v>
      </c>
      <c r="Q251" s="51">
        <v>1</v>
      </c>
      <c r="R251" s="154" t="s">
        <v>1001</v>
      </c>
    </row>
    <row r="252" spans="1:18" ht="14.25" customHeight="1">
      <c r="A252" s="114" t="s">
        <v>408</v>
      </c>
      <c r="B252" s="118" t="s">
        <v>409</v>
      </c>
      <c r="C252" s="1" t="s">
        <v>6</v>
      </c>
      <c r="D252" s="153">
        <v>15</v>
      </c>
      <c r="E252" s="170">
        <v>0.26</v>
      </c>
      <c r="F252" s="2">
        <v>0.0026</v>
      </c>
      <c r="G252" s="118" t="s">
        <v>7</v>
      </c>
      <c r="H252" s="130" t="s">
        <v>801</v>
      </c>
      <c r="I252" s="203">
        <f t="shared" si="23"/>
        <v>0.026000000000000002</v>
      </c>
      <c r="J252" s="203">
        <f t="shared" si="17"/>
        <v>0.26</v>
      </c>
      <c r="K252" s="200">
        <f t="shared" si="18"/>
        <v>0.026000000000000002</v>
      </c>
      <c r="L252" s="204">
        <v>15</v>
      </c>
      <c r="M252" s="202">
        <v>200</v>
      </c>
      <c r="N252" s="118" t="s">
        <v>8</v>
      </c>
      <c r="O252" s="153">
        <v>15</v>
      </c>
      <c r="P252" s="120">
        <v>0.0026</v>
      </c>
      <c r="Q252" s="51">
        <v>0</v>
      </c>
      <c r="R252" s="154" t="s">
        <v>1002</v>
      </c>
    </row>
    <row r="253" spans="1:18" ht="12.75" customHeight="1">
      <c r="A253" s="114" t="s">
        <v>410</v>
      </c>
      <c r="B253" s="118" t="s">
        <v>411</v>
      </c>
      <c r="C253" s="1" t="s">
        <v>12</v>
      </c>
      <c r="D253" s="153">
        <v>36</v>
      </c>
      <c r="E253" s="170">
        <f aca="true" t="shared" si="24" ref="E253:E271">100*F253</f>
        <v>0.13</v>
      </c>
      <c r="F253" s="2">
        <v>0.0013</v>
      </c>
      <c r="G253" s="118" t="s">
        <v>7</v>
      </c>
      <c r="H253" s="130" t="s">
        <v>802</v>
      </c>
      <c r="I253" s="162">
        <f t="shared" si="23"/>
        <v>0.013000000000000001</v>
      </c>
      <c r="J253" s="162">
        <f t="shared" si="17"/>
        <v>0.13</v>
      </c>
      <c r="K253" s="151">
        <f t="shared" si="18"/>
        <v>0.013000000000000001</v>
      </c>
      <c r="L253" s="163">
        <v>0.62</v>
      </c>
      <c r="M253" s="152">
        <v>160</v>
      </c>
      <c r="N253" s="118" t="s">
        <v>8</v>
      </c>
      <c r="O253" s="130" t="s">
        <v>802</v>
      </c>
      <c r="P253" s="120">
        <v>0.0013</v>
      </c>
      <c r="Q253" s="51">
        <v>1</v>
      </c>
      <c r="R253" s="144" t="s">
        <v>1003</v>
      </c>
    </row>
    <row r="254" spans="1:18" ht="13.5" customHeight="1">
      <c r="A254" s="114" t="s">
        <v>412</v>
      </c>
      <c r="B254" s="118" t="s">
        <v>413</v>
      </c>
      <c r="C254" s="1" t="s">
        <v>12</v>
      </c>
      <c r="D254" s="153">
        <v>36</v>
      </c>
      <c r="E254" s="170">
        <f t="shared" si="24"/>
        <v>0.13</v>
      </c>
      <c r="F254" s="2">
        <v>0.0013</v>
      </c>
      <c r="G254" s="118" t="s">
        <v>7</v>
      </c>
      <c r="H254" s="182">
        <v>0.52</v>
      </c>
      <c r="I254" s="203">
        <f t="shared" si="23"/>
        <v>0.013000000000000001</v>
      </c>
      <c r="J254" s="203">
        <f t="shared" si="17"/>
        <v>0.52</v>
      </c>
      <c r="K254" s="200">
        <f t="shared" si="18"/>
        <v>0.052000000000000005</v>
      </c>
      <c r="L254" s="204">
        <v>0.52</v>
      </c>
      <c r="M254" s="202">
        <v>160</v>
      </c>
      <c r="N254" s="118" t="s">
        <v>8</v>
      </c>
      <c r="O254" s="148">
        <v>0.5</v>
      </c>
      <c r="P254" s="120">
        <v>0.0013</v>
      </c>
      <c r="Q254" s="51">
        <v>1</v>
      </c>
      <c r="R254" s="154" t="s">
        <v>1004</v>
      </c>
    </row>
    <row r="255" spans="1:18" ht="12.75" customHeight="1">
      <c r="A255" s="114" t="s">
        <v>414</v>
      </c>
      <c r="B255" s="118" t="s">
        <v>415</v>
      </c>
      <c r="C255" s="1" t="s">
        <v>12</v>
      </c>
      <c r="D255" s="153">
        <v>36</v>
      </c>
      <c r="E255" s="170">
        <f t="shared" si="24"/>
        <v>0.13</v>
      </c>
      <c r="F255" s="2">
        <v>0.0013</v>
      </c>
      <c r="G255" s="118" t="s">
        <v>7</v>
      </c>
      <c r="H255" s="120">
        <v>16</v>
      </c>
      <c r="I255" s="203">
        <f t="shared" si="23"/>
        <v>0.013000000000000001</v>
      </c>
      <c r="J255" s="203">
        <f t="shared" si="17"/>
        <v>16</v>
      </c>
      <c r="K255" s="200">
        <f t="shared" si="18"/>
        <v>1.6</v>
      </c>
      <c r="L255" s="204">
        <v>16</v>
      </c>
      <c r="M255" s="202">
        <v>160</v>
      </c>
      <c r="N255" s="118" t="s">
        <v>8</v>
      </c>
      <c r="O255" s="153">
        <v>16</v>
      </c>
      <c r="P255" s="120">
        <v>0.0013</v>
      </c>
      <c r="Q255" s="51">
        <v>1</v>
      </c>
      <c r="R255" s="154" t="s">
        <v>1005</v>
      </c>
    </row>
    <row r="256" spans="1:18" ht="14.25" customHeight="1">
      <c r="A256" s="114" t="s">
        <v>416</v>
      </c>
      <c r="B256" s="118" t="s">
        <v>417</v>
      </c>
      <c r="C256" s="1" t="s">
        <v>12</v>
      </c>
      <c r="D256" s="148">
        <v>9.9</v>
      </c>
      <c r="E256" s="170">
        <f t="shared" si="24"/>
        <v>0.037</v>
      </c>
      <c r="F256" s="2">
        <v>0.00037</v>
      </c>
      <c r="G256" s="118" t="s">
        <v>7</v>
      </c>
      <c r="H256" s="120">
        <v>18</v>
      </c>
      <c r="I256" s="223">
        <f t="shared" si="23"/>
        <v>0.0037</v>
      </c>
      <c r="J256" s="203">
        <f t="shared" si="17"/>
        <v>9.9</v>
      </c>
      <c r="K256" s="200">
        <f t="shared" si="18"/>
        <v>0.9900000000000001</v>
      </c>
      <c r="L256" s="222">
        <v>9.9</v>
      </c>
      <c r="M256" s="202">
        <v>44</v>
      </c>
      <c r="N256" s="118" t="s">
        <v>8</v>
      </c>
      <c r="O256" s="148">
        <v>9.9</v>
      </c>
      <c r="P256" s="122">
        <v>0.00037</v>
      </c>
      <c r="Q256" s="51">
        <v>0</v>
      </c>
      <c r="R256" s="154" t="s">
        <v>1006</v>
      </c>
    </row>
    <row r="257" spans="1:18" ht="13.5" customHeight="1">
      <c r="A257" s="114" t="s">
        <v>637</v>
      </c>
      <c r="B257" s="118" t="s">
        <v>418</v>
      </c>
      <c r="C257" s="1" t="s">
        <v>12</v>
      </c>
      <c r="D257" s="148">
        <v>4.4</v>
      </c>
      <c r="E257" s="170">
        <f t="shared" si="24"/>
        <v>0.037</v>
      </c>
      <c r="F257" s="2">
        <v>0.00037</v>
      </c>
      <c r="G257" s="118" t="s">
        <v>7</v>
      </c>
      <c r="H257" s="120">
        <v>75</v>
      </c>
      <c r="I257" s="223">
        <f t="shared" si="23"/>
        <v>0.0037</v>
      </c>
      <c r="J257" s="203">
        <f t="shared" si="17"/>
        <v>4.4</v>
      </c>
      <c r="K257" s="200">
        <f t="shared" si="18"/>
        <v>0.44000000000000006</v>
      </c>
      <c r="L257" s="222">
        <v>4.4</v>
      </c>
      <c r="M257" s="202">
        <v>44</v>
      </c>
      <c r="N257" s="118" t="s">
        <v>8</v>
      </c>
      <c r="O257" s="148">
        <v>4.4</v>
      </c>
      <c r="P257" s="122">
        <v>0.00037</v>
      </c>
      <c r="Q257" s="51">
        <v>0</v>
      </c>
      <c r="R257" s="154" t="s">
        <v>1007</v>
      </c>
    </row>
    <row r="258" spans="1:18" ht="13.5" customHeight="1">
      <c r="A258" s="114" t="s">
        <v>419</v>
      </c>
      <c r="B258" s="118" t="s">
        <v>420</v>
      </c>
      <c r="C258" s="1" t="s">
        <v>12</v>
      </c>
      <c r="D258" s="153">
        <v>30</v>
      </c>
      <c r="E258" s="170">
        <f t="shared" si="24"/>
        <v>0.025</v>
      </c>
      <c r="F258" s="2">
        <v>0.00025</v>
      </c>
      <c r="G258" s="118" t="s">
        <v>7</v>
      </c>
      <c r="H258" s="130" t="s">
        <v>803</v>
      </c>
      <c r="I258" s="157">
        <f t="shared" si="23"/>
        <v>0.0025000000000000005</v>
      </c>
      <c r="J258" s="162">
        <f t="shared" si="17"/>
        <v>0.025</v>
      </c>
      <c r="K258" s="151">
        <f t="shared" si="18"/>
        <v>0.0025000000000000005</v>
      </c>
      <c r="L258" s="165">
        <v>30</v>
      </c>
      <c r="M258" s="152">
        <v>130</v>
      </c>
      <c r="N258" s="118" t="s">
        <v>8</v>
      </c>
      <c r="O258" s="145">
        <v>30</v>
      </c>
      <c r="P258" s="123">
        <v>0.0011</v>
      </c>
      <c r="Q258" s="51">
        <v>0</v>
      </c>
      <c r="R258" s="154" t="s">
        <v>1008</v>
      </c>
    </row>
    <row r="259" spans="1:18" ht="12.75">
      <c r="A259" s="114" t="s">
        <v>595</v>
      </c>
      <c r="B259" s="135" t="s">
        <v>421</v>
      </c>
      <c r="C259" s="1" t="s">
        <v>6</v>
      </c>
      <c r="D259" s="153">
        <v>10000</v>
      </c>
      <c r="E259" s="170">
        <v>180</v>
      </c>
      <c r="F259" s="2"/>
      <c r="G259" s="119" t="s">
        <v>12</v>
      </c>
      <c r="H259" s="130" t="s">
        <v>804</v>
      </c>
      <c r="I259" s="157"/>
      <c r="J259" s="162">
        <f t="shared" si="17"/>
        <v>180</v>
      </c>
      <c r="K259" s="151">
        <f t="shared" si="18"/>
        <v>18</v>
      </c>
      <c r="L259" s="165"/>
      <c r="M259" s="152"/>
      <c r="N259" s="118" t="s">
        <v>8</v>
      </c>
      <c r="O259" s="130" t="s">
        <v>804</v>
      </c>
      <c r="P259" s="124">
        <v>1.8</v>
      </c>
      <c r="Q259" s="51">
        <v>1</v>
      </c>
      <c r="R259" s="154" t="s">
        <v>1009</v>
      </c>
    </row>
    <row r="260" spans="1:18" ht="12.75">
      <c r="A260" s="114" t="s">
        <v>422</v>
      </c>
      <c r="B260" s="118" t="s">
        <v>423</v>
      </c>
      <c r="C260" s="1" t="s">
        <v>6</v>
      </c>
      <c r="D260" s="153">
        <v>180</v>
      </c>
      <c r="E260" s="170">
        <f t="shared" si="24"/>
        <v>2.9000000000000004</v>
      </c>
      <c r="F260" s="2">
        <v>0.029</v>
      </c>
      <c r="G260" s="118" t="s">
        <v>7</v>
      </c>
      <c r="H260" s="120">
        <v>230</v>
      </c>
      <c r="I260" s="205">
        <f aca="true" t="shared" si="25" ref="I260:I266">MIN(D261,E260,H260)*0.1</f>
        <v>0.29000000000000004</v>
      </c>
      <c r="J260" s="203">
        <f t="shared" si="17"/>
        <v>180</v>
      </c>
      <c r="K260" s="200">
        <f t="shared" si="18"/>
        <v>18</v>
      </c>
      <c r="L260" s="216">
        <v>180</v>
      </c>
      <c r="M260" s="202">
        <v>2200</v>
      </c>
      <c r="N260" s="118" t="s">
        <v>8</v>
      </c>
      <c r="O260" s="153">
        <v>180</v>
      </c>
      <c r="P260" s="120">
        <v>0.029</v>
      </c>
      <c r="Q260" s="51">
        <v>0</v>
      </c>
      <c r="R260" s="154" t="s">
        <v>1010</v>
      </c>
    </row>
    <row r="261" spans="1:18" ht="12.75">
      <c r="A261" s="114" t="s">
        <v>424</v>
      </c>
      <c r="B261" s="118" t="s">
        <v>425</v>
      </c>
      <c r="C261" s="1" t="s">
        <v>12</v>
      </c>
      <c r="D261" s="153">
        <v>69</v>
      </c>
      <c r="E261" s="170">
        <f t="shared" si="24"/>
        <v>0.25</v>
      </c>
      <c r="F261" s="2">
        <v>0.0025</v>
      </c>
      <c r="G261" s="118" t="s">
        <v>7</v>
      </c>
      <c r="H261" s="120">
        <v>5</v>
      </c>
      <c r="I261" s="203">
        <f t="shared" si="25"/>
        <v>0.025</v>
      </c>
      <c r="J261" s="203">
        <f aca="true" t="shared" si="26" ref="J261:J326">MIN(D261,(MAX(E261,H261)))</f>
        <v>5</v>
      </c>
      <c r="K261" s="200">
        <f t="shared" si="18"/>
        <v>0.5</v>
      </c>
      <c r="L261" s="204">
        <v>5</v>
      </c>
      <c r="M261" s="202">
        <v>310</v>
      </c>
      <c r="N261" s="118" t="s">
        <v>8</v>
      </c>
      <c r="O261" s="148">
        <v>5</v>
      </c>
      <c r="P261" s="120">
        <v>0.0025</v>
      </c>
      <c r="Q261" s="51">
        <v>1</v>
      </c>
      <c r="R261" s="154" t="s">
        <v>1011</v>
      </c>
    </row>
    <row r="262" spans="1:18" ht="12.75">
      <c r="A262" s="114" t="s">
        <v>426</v>
      </c>
      <c r="B262" s="118" t="s">
        <v>427</v>
      </c>
      <c r="C262" s="1" t="s">
        <v>12</v>
      </c>
      <c r="D262" s="153">
        <v>150</v>
      </c>
      <c r="E262" s="156">
        <f t="shared" si="24"/>
        <v>0.1</v>
      </c>
      <c r="F262" s="2">
        <v>0.001</v>
      </c>
      <c r="G262" s="118" t="s">
        <v>7</v>
      </c>
      <c r="H262" s="120">
        <v>5</v>
      </c>
      <c r="I262" s="205">
        <f t="shared" si="25"/>
        <v>0.010000000000000002</v>
      </c>
      <c r="J262" s="203">
        <f t="shared" si="26"/>
        <v>5</v>
      </c>
      <c r="K262" s="200">
        <f t="shared" si="18"/>
        <v>0.5</v>
      </c>
      <c r="L262" s="216">
        <v>5</v>
      </c>
      <c r="M262" s="202">
        <v>660</v>
      </c>
      <c r="N262" s="118" t="s">
        <v>8</v>
      </c>
      <c r="O262" s="148">
        <v>5</v>
      </c>
      <c r="P262" s="125">
        <v>0.001</v>
      </c>
      <c r="Q262" s="51">
        <v>1</v>
      </c>
      <c r="R262" s="154">
        <v>5</v>
      </c>
    </row>
    <row r="263" spans="1:18" ht="12.75">
      <c r="A263" s="114" t="s">
        <v>428</v>
      </c>
      <c r="B263" s="118" t="s">
        <v>429</v>
      </c>
      <c r="C263" s="1" t="s">
        <v>12</v>
      </c>
      <c r="D263" s="153">
        <v>8100</v>
      </c>
      <c r="E263" s="155">
        <f t="shared" si="24"/>
        <v>30</v>
      </c>
      <c r="F263" s="2">
        <v>0.3</v>
      </c>
      <c r="G263" s="118" t="s">
        <v>7</v>
      </c>
      <c r="H263" s="120">
        <v>12</v>
      </c>
      <c r="I263" s="198">
        <f t="shared" si="25"/>
        <v>1.2000000000000002</v>
      </c>
      <c r="J263" s="203">
        <f t="shared" si="26"/>
        <v>30</v>
      </c>
      <c r="K263" s="200">
        <f t="shared" si="18"/>
        <v>3</v>
      </c>
      <c r="L263" s="216">
        <v>30</v>
      </c>
      <c r="M263" s="202">
        <v>36000</v>
      </c>
      <c r="N263" s="118" t="s">
        <v>8</v>
      </c>
      <c r="O263" s="148">
        <v>12</v>
      </c>
      <c r="P263" s="120">
        <v>0.3</v>
      </c>
      <c r="Q263" s="51">
        <v>1</v>
      </c>
      <c r="R263" s="154" t="s">
        <v>1012</v>
      </c>
    </row>
    <row r="264" spans="1:18" ht="12.75">
      <c r="A264" s="114" t="s">
        <v>636</v>
      </c>
      <c r="B264" s="118" t="s">
        <v>430</v>
      </c>
      <c r="C264" s="1" t="s">
        <v>6</v>
      </c>
      <c r="D264" s="153">
        <v>66000</v>
      </c>
      <c r="E264" s="155">
        <v>110</v>
      </c>
      <c r="F264" s="2">
        <v>1.2</v>
      </c>
      <c r="G264" s="118" t="s">
        <v>7</v>
      </c>
      <c r="H264" s="120">
        <v>10000</v>
      </c>
      <c r="I264" s="199">
        <f t="shared" si="25"/>
        <v>11</v>
      </c>
      <c r="J264" s="203">
        <f t="shared" si="26"/>
        <v>10000</v>
      </c>
      <c r="K264" s="200">
        <f t="shared" si="18"/>
        <v>1000</v>
      </c>
      <c r="L264" s="216">
        <v>11000</v>
      </c>
      <c r="M264" s="202">
        <v>190000</v>
      </c>
      <c r="N264" s="128" t="s">
        <v>8</v>
      </c>
      <c r="O264" s="153">
        <v>10000</v>
      </c>
      <c r="P264" s="120">
        <v>1.1</v>
      </c>
      <c r="Q264" s="51">
        <v>1</v>
      </c>
      <c r="R264" s="154">
        <v>10000</v>
      </c>
    </row>
    <row r="265" spans="1:35" ht="12.75">
      <c r="A265" s="114" t="s">
        <v>431</v>
      </c>
      <c r="B265" s="118" t="s">
        <v>432</v>
      </c>
      <c r="C265" s="1" t="s">
        <v>6</v>
      </c>
      <c r="D265" s="153">
        <v>130000</v>
      </c>
      <c r="E265" s="155">
        <f t="shared" si="24"/>
        <v>400</v>
      </c>
      <c r="F265" s="2">
        <v>4</v>
      </c>
      <c r="G265" s="118" t="s">
        <v>7</v>
      </c>
      <c r="H265" s="120">
        <v>66</v>
      </c>
      <c r="I265" s="198">
        <f t="shared" si="25"/>
        <v>6.6000000000000005</v>
      </c>
      <c r="J265" s="203">
        <f t="shared" si="26"/>
        <v>400</v>
      </c>
      <c r="K265" s="200">
        <f aca="true" t="shared" si="27" ref="K265:K274">SUM(J265*0.1)</f>
        <v>40</v>
      </c>
      <c r="L265" s="216">
        <v>400</v>
      </c>
      <c r="M265" s="202">
        <v>190000</v>
      </c>
      <c r="N265" s="118" t="s">
        <v>8</v>
      </c>
      <c r="O265" s="148">
        <v>66</v>
      </c>
      <c r="P265" s="120">
        <v>4</v>
      </c>
      <c r="Q265" s="51">
        <v>1</v>
      </c>
      <c r="R265" s="154">
        <v>66</v>
      </c>
      <c r="T265" s="52"/>
      <c r="U265" s="53"/>
      <c r="V265" s="54"/>
      <c r="W265" s="55"/>
      <c r="X265" s="56"/>
      <c r="Y265" s="57"/>
      <c r="Z265" s="58"/>
      <c r="AA265" s="59"/>
      <c r="AB265" s="60"/>
      <c r="AC265" s="61"/>
      <c r="AD265" s="62"/>
      <c r="AE265" s="63"/>
      <c r="AF265" s="6"/>
      <c r="AG265" s="58"/>
      <c r="AH265" s="47"/>
      <c r="AI265" s="64"/>
    </row>
    <row r="266" spans="1:35" ht="12.75">
      <c r="A266" s="115" t="s">
        <v>433</v>
      </c>
      <c r="B266" s="118" t="s">
        <v>434</v>
      </c>
      <c r="C266" s="1" t="s">
        <v>6</v>
      </c>
      <c r="D266" s="153">
        <v>1300</v>
      </c>
      <c r="E266" s="155">
        <f t="shared" si="24"/>
        <v>22</v>
      </c>
      <c r="F266" s="2">
        <v>0.22</v>
      </c>
      <c r="G266" s="118" t="s">
        <v>7</v>
      </c>
      <c r="H266" s="120">
        <v>3.1</v>
      </c>
      <c r="I266" s="205">
        <f t="shared" si="25"/>
        <v>0.31000000000000005</v>
      </c>
      <c r="J266" s="203">
        <f t="shared" si="26"/>
        <v>22</v>
      </c>
      <c r="K266" s="200">
        <f t="shared" si="27"/>
        <v>2.2</v>
      </c>
      <c r="L266" s="216">
        <v>22</v>
      </c>
      <c r="M266" s="202">
        <v>17000</v>
      </c>
      <c r="N266" s="118" t="s">
        <v>8</v>
      </c>
      <c r="O266" s="148">
        <v>3.1</v>
      </c>
      <c r="P266" s="120">
        <v>0.22</v>
      </c>
      <c r="Q266" s="51">
        <v>1</v>
      </c>
      <c r="R266" s="217" t="s">
        <v>1013</v>
      </c>
      <c r="T266" s="52"/>
      <c r="U266" s="53"/>
      <c r="V266" s="54"/>
      <c r="W266" s="55"/>
      <c r="X266" s="56"/>
      <c r="Y266" s="57"/>
      <c r="Z266" s="58"/>
      <c r="AA266" s="59"/>
      <c r="AB266" s="60"/>
      <c r="AC266" s="61"/>
      <c r="AD266" s="62"/>
      <c r="AE266" s="63"/>
      <c r="AF266" s="6"/>
      <c r="AG266" s="58"/>
      <c r="AH266" s="46"/>
      <c r="AI266" s="64"/>
    </row>
    <row r="267" spans="1:35" ht="12.75">
      <c r="A267" s="114" t="s">
        <v>596</v>
      </c>
      <c r="B267" s="135" t="s">
        <v>435</v>
      </c>
      <c r="C267" s="1" t="s">
        <v>12</v>
      </c>
      <c r="D267" s="153">
        <v>9200</v>
      </c>
      <c r="E267" s="170">
        <v>34</v>
      </c>
      <c r="F267" s="2"/>
      <c r="G267" s="119" t="s">
        <v>7</v>
      </c>
      <c r="H267" s="130" t="s">
        <v>805</v>
      </c>
      <c r="I267" s="157"/>
      <c r="J267" s="162">
        <f t="shared" si="26"/>
        <v>34</v>
      </c>
      <c r="K267" s="151">
        <f t="shared" si="27"/>
        <v>3.4000000000000004</v>
      </c>
      <c r="L267" s="158"/>
      <c r="M267" s="152"/>
      <c r="N267" s="118" t="s">
        <v>8</v>
      </c>
      <c r="O267" s="130" t="s">
        <v>805</v>
      </c>
      <c r="P267" s="120">
        <v>0.34</v>
      </c>
      <c r="Q267" s="51">
        <v>1</v>
      </c>
      <c r="R267" s="154" t="s">
        <v>1014</v>
      </c>
      <c r="T267" s="52"/>
      <c r="U267" s="53"/>
      <c r="V267" s="54"/>
      <c r="W267" s="55"/>
      <c r="X267" s="56"/>
      <c r="Y267" s="57"/>
      <c r="Z267" s="58"/>
      <c r="AA267" s="65"/>
      <c r="AB267" s="60"/>
      <c r="AC267" s="61"/>
      <c r="AD267" s="62"/>
      <c r="AE267" s="63"/>
      <c r="AF267" s="6"/>
      <c r="AG267" s="58"/>
      <c r="AH267" s="46"/>
      <c r="AI267" s="64"/>
    </row>
    <row r="268" spans="1:35" ht="12.75">
      <c r="A268" s="114" t="s">
        <v>436</v>
      </c>
      <c r="B268" s="118" t="s">
        <v>437</v>
      </c>
      <c r="C268" s="1" t="s">
        <v>12</v>
      </c>
      <c r="D268" s="153">
        <v>13</v>
      </c>
      <c r="E268" s="170">
        <f t="shared" si="24"/>
        <v>0.19</v>
      </c>
      <c r="F268" s="2">
        <v>0.0019</v>
      </c>
      <c r="G268" s="118" t="s">
        <v>6</v>
      </c>
      <c r="H268" s="120">
        <v>0.41</v>
      </c>
      <c r="I268" s="203">
        <f>MIN(D269,E268,H268)*0.1</f>
        <v>0.019000000000000003</v>
      </c>
      <c r="J268" s="203">
        <f t="shared" si="26"/>
        <v>0.41</v>
      </c>
      <c r="K268" s="200">
        <f t="shared" si="27"/>
        <v>0.041</v>
      </c>
      <c r="L268" s="216">
        <v>0.41</v>
      </c>
      <c r="M268" s="202">
        <v>37</v>
      </c>
      <c r="N268" s="118" t="s">
        <v>8</v>
      </c>
      <c r="O268" s="148">
        <v>0.41</v>
      </c>
      <c r="P268" s="120">
        <v>0.0019</v>
      </c>
      <c r="Q268" s="51">
        <v>1</v>
      </c>
      <c r="R268" s="144" t="s">
        <v>1015</v>
      </c>
      <c r="T268" s="52"/>
      <c r="U268" s="53"/>
      <c r="V268" s="54"/>
      <c r="W268" s="55"/>
      <c r="X268" s="56"/>
      <c r="Y268" s="57"/>
      <c r="Z268" s="58"/>
      <c r="AA268" s="59"/>
      <c r="AB268" s="60"/>
      <c r="AC268" s="61"/>
      <c r="AD268" s="62"/>
      <c r="AE268" s="63"/>
      <c r="AF268" s="6"/>
      <c r="AG268" s="58"/>
      <c r="AH268" s="47"/>
      <c r="AI268" s="64"/>
    </row>
    <row r="269" spans="1:35" ht="12.75">
      <c r="A269" s="114" t="s">
        <v>438</v>
      </c>
      <c r="B269" s="118" t="s">
        <v>439</v>
      </c>
      <c r="C269" s="1" t="s">
        <v>6</v>
      </c>
      <c r="D269" s="153">
        <v>190000</v>
      </c>
      <c r="E269" s="155">
        <f t="shared" si="24"/>
        <v>7300</v>
      </c>
      <c r="F269" s="2">
        <v>73</v>
      </c>
      <c r="G269" s="118" t="s">
        <v>12</v>
      </c>
      <c r="H269" s="120">
        <v>2300</v>
      </c>
      <c r="I269" s="199">
        <f>MIN(D270,E269,H269)*0.1</f>
        <v>230</v>
      </c>
      <c r="J269" s="203">
        <f t="shared" si="26"/>
        <v>7300</v>
      </c>
      <c r="K269" s="200">
        <f t="shared" si="27"/>
        <v>730</v>
      </c>
      <c r="L269" s="201">
        <v>2300</v>
      </c>
      <c r="M269" s="202">
        <v>190000</v>
      </c>
      <c r="N269" s="128" t="s">
        <v>8</v>
      </c>
      <c r="O269" s="153">
        <v>2300</v>
      </c>
      <c r="P269" s="120">
        <v>73</v>
      </c>
      <c r="Q269" s="51">
        <v>1</v>
      </c>
      <c r="R269" s="154" t="s">
        <v>1016</v>
      </c>
      <c r="T269" s="52"/>
      <c r="U269" s="53"/>
      <c r="V269" s="54"/>
      <c r="W269" s="66"/>
      <c r="X269" s="56"/>
      <c r="Y269" s="57"/>
      <c r="Z269" s="58"/>
      <c r="AA269" s="59"/>
      <c r="AB269" s="3"/>
      <c r="AC269" s="61"/>
      <c r="AD269" s="62"/>
      <c r="AE269" s="67"/>
      <c r="AF269" s="6"/>
      <c r="AG269" s="58"/>
      <c r="AH269" s="46"/>
      <c r="AI269" s="68"/>
    </row>
    <row r="270" spans="1:35" ht="12.75">
      <c r="A270" s="114" t="s">
        <v>630</v>
      </c>
      <c r="B270" s="136" t="s">
        <v>440</v>
      </c>
      <c r="C270" s="1" t="s">
        <v>6</v>
      </c>
      <c r="D270" s="153">
        <v>15000</v>
      </c>
      <c r="E270" s="155">
        <v>50</v>
      </c>
      <c r="F270" s="2"/>
      <c r="G270" s="119" t="s">
        <v>7</v>
      </c>
      <c r="H270" s="130" t="s">
        <v>806</v>
      </c>
      <c r="I270" s="157"/>
      <c r="J270" s="162">
        <f t="shared" si="26"/>
        <v>50</v>
      </c>
      <c r="K270" s="151">
        <f t="shared" si="27"/>
        <v>5</v>
      </c>
      <c r="L270" s="163"/>
      <c r="M270" s="152"/>
      <c r="N270" s="118" t="s">
        <v>8</v>
      </c>
      <c r="O270" s="130" t="s">
        <v>806</v>
      </c>
      <c r="P270" s="120">
        <v>0.5</v>
      </c>
      <c r="Q270" s="51">
        <v>1</v>
      </c>
      <c r="R270" s="217">
        <v>7.4</v>
      </c>
      <c r="T270" s="52"/>
      <c r="U270" s="53"/>
      <c r="V270" s="54"/>
      <c r="W270" s="66"/>
      <c r="X270" s="56"/>
      <c r="Y270" s="57"/>
      <c r="Z270" s="58"/>
      <c r="AA270" s="59"/>
      <c r="AB270" s="3"/>
      <c r="AC270" s="61"/>
      <c r="AD270" s="62"/>
      <c r="AE270" s="67"/>
      <c r="AF270" s="6"/>
      <c r="AG270" s="58"/>
      <c r="AH270" s="46"/>
      <c r="AI270" s="68"/>
    </row>
    <row r="271" spans="1:35" ht="13.5" customHeight="1">
      <c r="A271" s="114" t="s">
        <v>441</v>
      </c>
      <c r="B271" s="118" t="s">
        <v>442</v>
      </c>
      <c r="C271" s="1" t="s">
        <v>6</v>
      </c>
      <c r="D271" s="153">
        <v>17000</v>
      </c>
      <c r="E271" s="155">
        <f t="shared" si="24"/>
        <v>5</v>
      </c>
      <c r="F271" s="2">
        <v>0.05</v>
      </c>
      <c r="G271" s="118" t="s">
        <v>7</v>
      </c>
      <c r="H271" s="130" t="s">
        <v>807</v>
      </c>
      <c r="I271" s="4">
        <f>MIN(D272,E271,H271)*0.1</f>
        <v>0.5</v>
      </c>
      <c r="J271" s="162">
        <f t="shared" si="26"/>
        <v>5</v>
      </c>
      <c r="K271" s="151">
        <f t="shared" si="27"/>
        <v>0.5</v>
      </c>
      <c r="L271" s="158">
        <v>5</v>
      </c>
      <c r="M271" s="152">
        <v>190000</v>
      </c>
      <c r="N271" s="118" t="s">
        <v>8</v>
      </c>
      <c r="O271" s="130" t="s">
        <v>807</v>
      </c>
      <c r="P271" s="120">
        <v>0.05</v>
      </c>
      <c r="Q271" s="51">
        <v>1</v>
      </c>
      <c r="R271" s="217">
        <v>3.1</v>
      </c>
      <c r="T271" s="52"/>
      <c r="U271" s="53"/>
      <c r="V271" s="54"/>
      <c r="W271" s="55"/>
      <c r="X271" s="56"/>
      <c r="Y271" s="57"/>
      <c r="Z271" s="58"/>
      <c r="AA271" s="59"/>
      <c r="AB271" s="3"/>
      <c r="AC271" s="61"/>
      <c r="AD271" s="62"/>
      <c r="AE271" s="67"/>
      <c r="AF271" s="6"/>
      <c r="AG271" s="58"/>
      <c r="AH271" s="47"/>
      <c r="AI271" s="69"/>
    </row>
    <row r="272" spans="1:18" ht="12.75">
      <c r="A272" s="114" t="s">
        <v>597</v>
      </c>
      <c r="B272" s="135" t="s">
        <v>443</v>
      </c>
      <c r="C272" s="1" t="s">
        <v>6</v>
      </c>
      <c r="D272" s="153">
        <v>1100</v>
      </c>
      <c r="E272" s="170">
        <v>18</v>
      </c>
      <c r="F272" s="2"/>
      <c r="G272" s="119" t="s">
        <v>7</v>
      </c>
      <c r="H272" s="130" t="s">
        <v>808</v>
      </c>
      <c r="I272" s="157"/>
      <c r="J272" s="162">
        <f t="shared" si="26"/>
        <v>18</v>
      </c>
      <c r="K272" s="151">
        <f t="shared" si="27"/>
        <v>1.8</v>
      </c>
      <c r="L272" s="163"/>
      <c r="M272" s="152"/>
      <c r="N272" s="118" t="s">
        <v>8</v>
      </c>
      <c r="O272" s="130" t="s">
        <v>808</v>
      </c>
      <c r="P272" s="120">
        <v>0.18</v>
      </c>
      <c r="Q272" s="51">
        <v>1</v>
      </c>
      <c r="R272" s="154" t="s">
        <v>1017</v>
      </c>
    </row>
    <row r="273" spans="1:18" ht="12.75">
      <c r="A273" s="114" t="s">
        <v>598</v>
      </c>
      <c r="B273" s="135" t="s">
        <v>444</v>
      </c>
      <c r="C273" s="1" t="s">
        <v>6</v>
      </c>
      <c r="D273" s="153">
        <v>4400</v>
      </c>
      <c r="E273" s="170">
        <v>73</v>
      </c>
      <c r="F273" s="2"/>
      <c r="G273" s="119" t="s">
        <v>7</v>
      </c>
      <c r="H273" s="130" t="s">
        <v>809</v>
      </c>
      <c r="I273" s="157"/>
      <c r="J273" s="162">
        <f t="shared" si="26"/>
        <v>73</v>
      </c>
      <c r="K273" s="151">
        <f t="shared" si="27"/>
        <v>7.300000000000001</v>
      </c>
      <c r="L273" s="163"/>
      <c r="M273" s="152"/>
      <c r="N273" s="118" t="s">
        <v>8</v>
      </c>
      <c r="O273" s="130" t="s">
        <v>809</v>
      </c>
      <c r="P273" s="120">
        <v>0.73</v>
      </c>
      <c r="Q273" s="51">
        <v>1</v>
      </c>
      <c r="R273" s="154" t="s">
        <v>1018</v>
      </c>
    </row>
    <row r="274" spans="1:18" ht="12.75">
      <c r="A274" s="114" t="s">
        <v>599</v>
      </c>
      <c r="B274" s="135" t="s">
        <v>445</v>
      </c>
      <c r="C274" s="1" t="s">
        <v>6</v>
      </c>
      <c r="D274" s="176" t="s">
        <v>707</v>
      </c>
      <c r="E274" s="170">
        <v>37</v>
      </c>
      <c r="F274" s="2"/>
      <c r="G274" s="119" t="s">
        <v>7</v>
      </c>
      <c r="H274" s="130" t="s">
        <v>810</v>
      </c>
      <c r="I274" s="157"/>
      <c r="J274" s="162">
        <f t="shared" si="26"/>
        <v>37</v>
      </c>
      <c r="K274" s="151">
        <f t="shared" si="27"/>
        <v>3.7</v>
      </c>
      <c r="L274" s="163"/>
      <c r="M274" s="152"/>
      <c r="N274" s="118" t="s">
        <v>8</v>
      </c>
      <c r="O274" s="130" t="s">
        <v>810</v>
      </c>
      <c r="P274" s="120">
        <v>1.5</v>
      </c>
      <c r="Q274" s="51">
        <v>1</v>
      </c>
      <c r="R274" s="154" t="s">
        <v>1019</v>
      </c>
    </row>
    <row r="275" spans="1:18" ht="12.75">
      <c r="A275" s="114" t="s">
        <v>446</v>
      </c>
      <c r="B275" s="118" t="s">
        <v>447</v>
      </c>
      <c r="C275" s="1" t="s">
        <v>12</v>
      </c>
      <c r="D275" s="153">
        <v>75</v>
      </c>
      <c r="E275" s="170">
        <f>100*F275</f>
        <v>0.27999999999999997</v>
      </c>
      <c r="F275" s="2">
        <v>0.0028</v>
      </c>
      <c r="G275" s="118" t="s">
        <v>7</v>
      </c>
      <c r="H275" s="130" t="s">
        <v>811</v>
      </c>
      <c r="I275" s="157">
        <f>MIN(D276,E275,H275)*0.1</f>
        <v>0.027999999999999997</v>
      </c>
      <c r="J275" s="162">
        <f t="shared" si="26"/>
        <v>0.27999999999999997</v>
      </c>
      <c r="K275" s="151">
        <f>SUM(J275*0.1)</f>
        <v>0.027999999999999997</v>
      </c>
      <c r="L275" s="163">
        <v>0.28</v>
      </c>
      <c r="M275" s="152">
        <v>330</v>
      </c>
      <c r="N275" s="118" t="s">
        <v>8</v>
      </c>
      <c r="O275" s="130" t="s">
        <v>811</v>
      </c>
      <c r="P275" s="120">
        <v>0.0028</v>
      </c>
      <c r="Q275" s="51">
        <v>1</v>
      </c>
      <c r="R275" s="144" t="s">
        <v>1020</v>
      </c>
    </row>
    <row r="276" spans="1:18" ht="12.75">
      <c r="A276" s="114" t="s">
        <v>635</v>
      </c>
      <c r="B276" s="118" t="s">
        <v>448</v>
      </c>
      <c r="C276" s="1" t="s">
        <v>6</v>
      </c>
      <c r="D276" s="153">
        <v>6600</v>
      </c>
      <c r="E276" s="156">
        <v>13</v>
      </c>
      <c r="F276" s="2">
        <v>0.013</v>
      </c>
      <c r="G276" s="118" t="s">
        <v>7</v>
      </c>
      <c r="H276" s="120">
        <v>2200</v>
      </c>
      <c r="I276" s="205">
        <f>MIN(D277,E276,H276)*0.1</f>
        <v>1.3</v>
      </c>
      <c r="J276" s="203">
        <f t="shared" si="26"/>
        <v>2200</v>
      </c>
      <c r="K276" s="200">
        <f>SUM(J276*0.1)</f>
        <v>220</v>
      </c>
      <c r="L276" s="216">
        <v>220</v>
      </c>
      <c r="M276" s="202">
        <v>84000</v>
      </c>
      <c r="N276" s="118" t="s">
        <v>8</v>
      </c>
      <c r="O276" s="153">
        <v>2200</v>
      </c>
      <c r="P276" s="120">
        <v>0.13</v>
      </c>
      <c r="Q276" s="51">
        <v>1</v>
      </c>
      <c r="R276" s="154">
        <v>2200</v>
      </c>
    </row>
    <row r="277" spans="1:18" ht="12.75">
      <c r="A277" s="114" t="s">
        <v>449</v>
      </c>
      <c r="B277" s="118" t="s">
        <v>450</v>
      </c>
      <c r="C277" s="1" t="s">
        <v>12</v>
      </c>
      <c r="D277" s="153">
        <v>67</v>
      </c>
      <c r="E277" s="170">
        <f>100*F277</f>
        <v>0.97</v>
      </c>
      <c r="F277" s="2">
        <v>0.0097</v>
      </c>
      <c r="G277" s="118" t="s">
        <v>6</v>
      </c>
      <c r="H277" s="120">
        <v>0.11</v>
      </c>
      <c r="I277" s="203">
        <f>MIN(D278,E277,H277)*0.1</f>
        <v>0.011000000000000001</v>
      </c>
      <c r="J277" s="203">
        <f t="shared" si="26"/>
        <v>0.97</v>
      </c>
      <c r="K277" s="200">
        <f aca="true" t="shared" si="28" ref="K277:K326">SUM(J277*0.1)</f>
        <v>0.097</v>
      </c>
      <c r="L277" s="216">
        <v>0.97</v>
      </c>
      <c r="M277" s="202">
        <v>190</v>
      </c>
      <c r="N277" s="118" t="s">
        <v>8</v>
      </c>
      <c r="O277" s="148">
        <v>0.11</v>
      </c>
      <c r="P277" s="120">
        <v>0.009699999999999999</v>
      </c>
      <c r="Q277" s="51">
        <v>1</v>
      </c>
      <c r="R277" s="144" t="s">
        <v>1021</v>
      </c>
    </row>
    <row r="278" spans="1:18" ht="12.75">
      <c r="A278" s="114" t="s">
        <v>600</v>
      </c>
      <c r="B278" s="135" t="s">
        <v>451</v>
      </c>
      <c r="C278" s="1" t="s">
        <v>12</v>
      </c>
      <c r="D278" s="148">
        <v>1.5</v>
      </c>
      <c r="E278" s="170">
        <v>0.0055</v>
      </c>
      <c r="F278" s="2"/>
      <c r="G278" s="119" t="s">
        <v>7</v>
      </c>
      <c r="H278" s="130" t="s">
        <v>812</v>
      </c>
      <c r="I278" s="162"/>
      <c r="J278" s="162">
        <f t="shared" si="26"/>
        <v>0.0055</v>
      </c>
      <c r="K278" s="151">
        <f t="shared" si="28"/>
        <v>0.00055</v>
      </c>
      <c r="L278" s="158"/>
      <c r="M278" s="152"/>
      <c r="N278" s="118" t="s">
        <v>8</v>
      </c>
      <c r="O278" s="130" t="s">
        <v>812</v>
      </c>
      <c r="P278" s="120">
        <v>5.5E-05</v>
      </c>
      <c r="Q278" s="51">
        <v>1</v>
      </c>
      <c r="R278" s="171" t="s">
        <v>1022</v>
      </c>
    </row>
    <row r="279" spans="1:18" ht="12.75" customHeight="1">
      <c r="A279" s="114" t="s">
        <v>601</v>
      </c>
      <c r="B279" s="135" t="s">
        <v>452</v>
      </c>
      <c r="C279" s="1" t="s">
        <v>6</v>
      </c>
      <c r="D279" s="153">
        <v>2000</v>
      </c>
      <c r="E279" s="170">
        <v>30</v>
      </c>
      <c r="F279" s="2"/>
      <c r="G279" s="119" t="s">
        <v>7</v>
      </c>
      <c r="H279" s="130" t="s">
        <v>813</v>
      </c>
      <c r="I279" s="162"/>
      <c r="J279" s="162">
        <f t="shared" si="26"/>
        <v>30</v>
      </c>
      <c r="K279" s="151">
        <f t="shared" si="28"/>
        <v>3</v>
      </c>
      <c r="L279" s="158"/>
      <c r="M279" s="152"/>
      <c r="N279" s="118" t="s">
        <v>8</v>
      </c>
      <c r="O279" s="130" t="s">
        <v>813</v>
      </c>
      <c r="P279" s="120">
        <v>0.3</v>
      </c>
      <c r="Q279" s="51">
        <v>1</v>
      </c>
      <c r="R279" s="154">
        <v>47</v>
      </c>
    </row>
    <row r="280" spans="1:18" ht="12.75">
      <c r="A280" s="114" t="s">
        <v>602</v>
      </c>
      <c r="B280" s="135" t="s">
        <v>453</v>
      </c>
      <c r="C280" s="1" t="s">
        <v>6</v>
      </c>
      <c r="D280" s="153">
        <v>11000</v>
      </c>
      <c r="E280" s="170">
        <v>180</v>
      </c>
      <c r="F280" s="2"/>
      <c r="G280" s="119" t="s">
        <v>7</v>
      </c>
      <c r="H280" s="130" t="s">
        <v>814</v>
      </c>
      <c r="I280" s="162"/>
      <c r="J280" s="162">
        <f t="shared" si="26"/>
        <v>180</v>
      </c>
      <c r="K280" s="151">
        <f t="shared" si="28"/>
        <v>18</v>
      </c>
      <c r="L280" s="158"/>
      <c r="M280" s="152"/>
      <c r="N280" s="118" t="s">
        <v>8</v>
      </c>
      <c r="O280" s="130" t="s">
        <v>814</v>
      </c>
      <c r="P280" s="120">
        <v>1.8</v>
      </c>
      <c r="Q280" s="51">
        <v>1</v>
      </c>
      <c r="R280" s="154" t="s">
        <v>1023</v>
      </c>
    </row>
    <row r="281" spans="1:18" ht="12.75">
      <c r="A281" s="114" t="s">
        <v>454</v>
      </c>
      <c r="B281" s="118" t="s">
        <v>455</v>
      </c>
      <c r="C281" s="1" t="s">
        <v>12</v>
      </c>
      <c r="D281" s="153">
        <v>150</v>
      </c>
      <c r="E281" s="156">
        <f>100*F281</f>
        <v>0.4</v>
      </c>
      <c r="F281" s="2">
        <v>0.004</v>
      </c>
      <c r="G281" s="118" t="s">
        <v>7</v>
      </c>
      <c r="H281" s="130" t="s">
        <v>815</v>
      </c>
      <c r="I281" s="162">
        <f>MIN(D282,E281,H281)*0.1</f>
        <v>0.04000000000000001</v>
      </c>
      <c r="J281" s="162">
        <f t="shared" si="26"/>
        <v>0.4</v>
      </c>
      <c r="K281" s="151">
        <f t="shared" si="28"/>
        <v>0.04000000000000001</v>
      </c>
      <c r="L281" s="158">
        <v>0.4</v>
      </c>
      <c r="M281" s="152">
        <v>660</v>
      </c>
      <c r="N281" s="118" t="s">
        <v>8</v>
      </c>
      <c r="O281" s="130" t="s">
        <v>815</v>
      </c>
      <c r="P281" s="120">
        <v>0.004</v>
      </c>
      <c r="Q281" s="51">
        <v>1</v>
      </c>
      <c r="R281" s="144">
        <v>0.15</v>
      </c>
    </row>
    <row r="282" spans="1:18" ht="12.75">
      <c r="A282" s="114" t="s">
        <v>456</v>
      </c>
      <c r="B282" s="118" t="s">
        <v>457</v>
      </c>
      <c r="C282" s="1" t="s">
        <v>6</v>
      </c>
      <c r="D282" s="153">
        <v>66</v>
      </c>
      <c r="E282" s="156">
        <f>100*F282</f>
        <v>1.0999999999999999</v>
      </c>
      <c r="F282" s="2">
        <v>0.011</v>
      </c>
      <c r="G282" s="118" t="s">
        <v>7</v>
      </c>
      <c r="H282" s="182">
        <v>0.89</v>
      </c>
      <c r="I282" s="205">
        <f>MIN(D283,E282,H282)*0.1</f>
        <v>0.08900000000000001</v>
      </c>
      <c r="J282" s="203">
        <f t="shared" si="26"/>
        <v>1.0999999999999999</v>
      </c>
      <c r="K282" s="200">
        <f t="shared" si="28"/>
        <v>0.10999999999999999</v>
      </c>
      <c r="L282" s="216">
        <v>1.1</v>
      </c>
      <c r="M282" s="202">
        <v>840</v>
      </c>
      <c r="N282" s="118" t="s">
        <v>8</v>
      </c>
      <c r="O282" s="148">
        <v>0.89</v>
      </c>
      <c r="P282" s="120">
        <v>0.011</v>
      </c>
      <c r="Q282" s="51">
        <v>1</v>
      </c>
      <c r="R282" s="144" t="s">
        <v>1024</v>
      </c>
    </row>
    <row r="283" spans="1:18" ht="12.75">
      <c r="A283" s="114" t="s">
        <v>458</v>
      </c>
      <c r="B283" s="118" t="s">
        <v>459</v>
      </c>
      <c r="C283" s="1" t="s">
        <v>12</v>
      </c>
      <c r="D283" s="153">
        <v>10000</v>
      </c>
      <c r="E283" s="155">
        <f>100*F283</f>
        <v>10</v>
      </c>
      <c r="F283" s="2">
        <v>0.1</v>
      </c>
      <c r="G283" s="118" t="s">
        <v>12</v>
      </c>
      <c r="H283" s="120">
        <v>24</v>
      </c>
      <c r="I283" s="199">
        <f>MIN(D284,E283,H283)*0.1</f>
        <v>1</v>
      </c>
      <c r="J283" s="203">
        <f t="shared" si="26"/>
        <v>24</v>
      </c>
      <c r="K283" s="200">
        <f t="shared" si="28"/>
        <v>2.4000000000000004</v>
      </c>
      <c r="L283" s="216">
        <v>24</v>
      </c>
      <c r="M283" s="202">
        <v>10000</v>
      </c>
      <c r="N283" s="118" t="s">
        <v>8</v>
      </c>
      <c r="O283" s="153">
        <v>24</v>
      </c>
      <c r="P283" s="120">
        <v>0.1</v>
      </c>
      <c r="Q283" s="51">
        <v>1</v>
      </c>
      <c r="R283" s="154">
        <v>24</v>
      </c>
    </row>
    <row r="284" spans="1:18" ht="14.25" customHeight="1">
      <c r="A284" s="114" t="s">
        <v>603</v>
      </c>
      <c r="B284" s="135" t="s">
        <v>460</v>
      </c>
      <c r="C284" s="1" t="s">
        <v>6</v>
      </c>
      <c r="D284" s="153">
        <v>15000</v>
      </c>
      <c r="E284" s="155">
        <v>50</v>
      </c>
      <c r="F284" s="2"/>
      <c r="G284" s="119" t="s">
        <v>7</v>
      </c>
      <c r="H284" s="130" t="s">
        <v>816</v>
      </c>
      <c r="I284" s="157"/>
      <c r="J284" s="162">
        <f t="shared" si="26"/>
        <v>50</v>
      </c>
      <c r="K284" s="151">
        <f t="shared" si="28"/>
        <v>5</v>
      </c>
      <c r="L284" s="159"/>
      <c r="M284" s="152"/>
      <c r="N284" s="118" t="s">
        <v>8</v>
      </c>
      <c r="O284" s="130" t="s">
        <v>816</v>
      </c>
      <c r="P284" s="120">
        <v>0.5</v>
      </c>
      <c r="Q284" s="51">
        <v>1</v>
      </c>
      <c r="R284" s="154">
        <v>83</v>
      </c>
    </row>
    <row r="285" spans="1:18" ht="12.75">
      <c r="A285" s="114" t="s">
        <v>604</v>
      </c>
      <c r="B285" s="135" t="s">
        <v>461</v>
      </c>
      <c r="C285" s="1" t="s">
        <v>6</v>
      </c>
      <c r="D285" s="153">
        <v>2900</v>
      </c>
      <c r="E285" s="155">
        <v>9</v>
      </c>
      <c r="F285" s="2"/>
      <c r="G285" s="119" t="s">
        <v>7</v>
      </c>
      <c r="H285" s="130" t="s">
        <v>817</v>
      </c>
      <c r="I285" s="157"/>
      <c r="J285" s="162">
        <f t="shared" si="26"/>
        <v>9</v>
      </c>
      <c r="K285" s="151">
        <f t="shared" si="28"/>
        <v>0.9</v>
      </c>
      <c r="L285" s="159"/>
      <c r="M285" s="152"/>
      <c r="N285" s="118" t="s">
        <v>8</v>
      </c>
      <c r="O285" s="130" t="s">
        <v>817</v>
      </c>
      <c r="P285" s="120">
        <v>0.09</v>
      </c>
      <c r="Q285" s="51">
        <v>1</v>
      </c>
      <c r="R285" s="144">
        <v>2.2</v>
      </c>
    </row>
    <row r="286" spans="1:18" ht="13.5" customHeight="1">
      <c r="A286" s="114" t="s">
        <v>462</v>
      </c>
      <c r="B286" s="118" t="s">
        <v>463</v>
      </c>
      <c r="C286" s="1" t="s">
        <v>12</v>
      </c>
      <c r="D286" s="148">
        <v>1.7</v>
      </c>
      <c r="E286" s="170">
        <f aca="true" t="shared" si="29" ref="E286:E301">100*F286</f>
        <v>0.09</v>
      </c>
      <c r="F286" s="2">
        <v>0.0009</v>
      </c>
      <c r="G286" s="118" t="s">
        <v>6</v>
      </c>
      <c r="H286" s="130" t="s">
        <v>818</v>
      </c>
      <c r="I286" s="162">
        <f>MIN(D287,E286,H286)*0.1</f>
        <v>0.009</v>
      </c>
      <c r="J286" s="162">
        <f t="shared" si="26"/>
        <v>0.09</v>
      </c>
      <c r="K286" s="151">
        <f t="shared" si="28"/>
        <v>0.009</v>
      </c>
      <c r="L286" s="163">
        <v>0.13</v>
      </c>
      <c r="M286" s="159">
        <v>4.6</v>
      </c>
      <c r="N286" s="118" t="s">
        <v>8</v>
      </c>
      <c r="O286" s="130" t="s">
        <v>818</v>
      </c>
      <c r="P286" s="120">
        <v>0.0009</v>
      </c>
      <c r="Q286" s="51">
        <v>1</v>
      </c>
      <c r="R286" s="144">
        <v>0.12</v>
      </c>
    </row>
    <row r="287" spans="1:18" ht="12.75">
      <c r="A287" s="117" t="s">
        <v>605</v>
      </c>
      <c r="B287" s="135" t="s">
        <v>464</v>
      </c>
      <c r="C287" s="1" t="s">
        <v>6</v>
      </c>
      <c r="D287" s="153">
        <v>66</v>
      </c>
      <c r="E287" s="170">
        <v>1.1</v>
      </c>
      <c r="F287" s="2"/>
      <c r="G287" s="119" t="s">
        <v>7</v>
      </c>
      <c r="H287" s="130" t="s">
        <v>819</v>
      </c>
      <c r="I287" s="157">
        <f>MIN(D288,E287,H287)*0.1</f>
        <v>1.2E-05</v>
      </c>
      <c r="J287" s="162">
        <f t="shared" si="26"/>
        <v>1.1</v>
      </c>
      <c r="K287" s="151">
        <f t="shared" si="28"/>
        <v>0.11000000000000001</v>
      </c>
      <c r="L287" s="165">
        <f>MIN(M287,O287)</f>
        <v>0</v>
      </c>
      <c r="M287" s="152"/>
      <c r="N287" s="118" t="s">
        <v>8</v>
      </c>
      <c r="O287" s="130" t="s">
        <v>819</v>
      </c>
      <c r="P287" s="120">
        <v>0.011</v>
      </c>
      <c r="Q287" s="51">
        <v>1</v>
      </c>
      <c r="R287" s="154" t="s">
        <v>1025</v>
      </c>
    </row>
    <row r="288" spans="1:18" ht="12.75">
      <c r="A288" s="115" t="s">
        <v>465</v>
      </c>
      <c r="B288" s="118" t="s">
        <v>466</v>
      </c>
      <c r="C288" s="1" t="s">
        <v>12</v>
      </c>
      <c r="D288" s="166">
        <v>0.00012</v>
      </c>
      <c r="E288" s="228">
        <f t="shared" si="29"/>
        <v>2.9999999999999997E-06</v>
      </c>
      <c r="F288" s="2">
        <v>3E-08</v>
      </c>
      <c r="G288" s="118" t="s">
        <v>7</v>
      </c>
      <c r="H288" s="120">
        <v>0.032</v>
      </c>
      <c r="I288" s="225">
        <f>MIN(D289,E288,H288)*0.1</f>
        <v>3E-07</v>
      </c>
      <c r="J288" s="203">
        <f t="shared" si="26"/>
        <v>0.00012</v>
      </c>
      <c r="K288" s="200">
        <f t="shared" si="28"/>
        <v>1.2E-05</v>
      </c>
      <c r="L288" s="229">
        <v>0.00012</v>
      </c>
      <c r="M288" s="226">
        <v>0.00053</v>
      </c>
      <c r="N288" s="118" t="s">
        <v>8</v>
      </c>
      <c r="O288" s="169">
        <v>0.00012</v>
      </c>
      <c r="P288" s="126">
        <v>3E-08</v>
      </c>
      <c r="Q288" s="51">
        <v>0</v>
      </c>
      <c r="R288" s="169" t="s">
        <v>1026</v>
      </c>
    </row>
    <row r="289" spans="1:18" ht="12.75">
      <c r="A289" s="117" t="s">
        <v>606</v>
      </c>
      <c r="B289" s="135" t="s">
        <v>467</v>
      </c>
      <c r="C289" s="1" t="s">
        <v>12</v>
      </c>
      <c r="D289" s="153">
        <v>690</v>
      </c>
      <c r="E289" s="228">
        <v>7</v>
      </c>
      <c r="F289" s="2"/>
      <c r="G289" s="119" t="s">
        <v>7</v>
      </c>
      <c r="H289" s="130" t="s">
        <v>820</v>
      </c>
      <c r="I289" s="227"/>
      <c r="J289" s="162">
        <f t="shared" si="26"/>
        <v>7</v>
      </c>
      <c r="K289" s="151">
        <f t="shared" si="28"/>
        <v>0.7000000000000001</v>
      </c>
      <c r="L289" s="230"/>
      <c r="M289" s="185"/>
      <c r="N289" s="118" t="s">
        <v>8</v>
      </c>
      <c r="O289" s="130" t="s">
        <v>820</v>
      </c>
      <c r="P289" s="120">
        <v>0.07</v>
      </c>
      <c r="Q289" s="51">
        <v>1</v>
      </c>
      <c r="R289" s="154">
        <v>18</v>
      </c>
    </row>
    <row r="290" spans="1:18" ht="12.75">
      <c r="A290" s="117" t="s">
        <v>607</v>
      </c>
      <c r="B290" s="118" t="s">
        <v>468</v>
      </c>
      <c r="C290" s="1" t="s">
        <v>12</v>
      </c>
      <c r="D290" s="148">
        <v>5.5</v>
      </c>
      <c r="E290" s="161">
        <f t="shared" si="29"/>
        <v>0.074</v>
      </c>
      <c r="F290" s="2">
        <v>0.00074</v>
      </c>
      <c r="G290" s="118" t="s">
        <v>6</v>
      </c>
      <c r="H290" s="130" t="s">
        <v>821</v>
      </c>
      <c r="I290" s="157">
        <f>MIN(D291,E290,H290)*0.1</f>
        <v>0.0074</v>
      </c>
      <c r="J290" s="162">
        <f t="shared" si="26"/>
        <v>0.074</v>
      </c>
      <c r="K290" s="151">
        <f t="shared" si="28"/>
        <v>0.0074</v>
      </c>
      <c r="L290" s="165">
        <v>0.074</v>
      </c>
      <c r="M290" s="152">
        <v>28</v>
      </c>
      <c r="N290" s="118" t="s">
        <v>8</v>
      </c>
      <c r="O290" s="130" t="s">
        <v>821</v>
      </c>
      <c r="P290" s="120">
        <v>0.0003</v>
      </c>
      <c r="Q290" s="51">
        <v>1</v>
      </c>
      <c r="R290" s="167">
        <v>0.009300000000000001</v>
      </c>
    </row>
    <row r="291" spans="1:18" ht="12.75">
      <c r="A291" s="114" t="s">
        <v>469</v>
      </c>
      <c r="B291" s="118" t="s">
        <v>470</v>
      </c>
      <c r="C291" s="1" t="s">
        <v>12</v>
      </c>
      <c r="D291" s="153">
        <v>340</v>
      </c>
      <c r="E291" s="156">
        <f t="shared" si="29"/>
        <v>0.5</v>
      </c>
      <c r="F291" s="2">
        <v>0.005</v>
      </c>
      <c r="G291" s="118" t="s">
        <v>7</v>
      </c>
      <c r="H291" s="120">
        <v>0.43</v>
      </c>
      <c r="I291" s="203">
        <f>MIN(D292,E291,H291)*0.1</f>
        <v>0.043000000000000003</v>
      </c>
      <c r="J291" s="203">
        <f t="shared" si="26"/>
        <v>0.5</v>
      </c>
      <c r="K291" s="200">
        <f t="shared" si="28"/>
        <v>0.05</v>
      </c>
      <c r="L291" s="216">
        <v>0.5</v>
      </c>
      <c r="M291" s="202">
        <v>1500</v>
      </c>
      <c r="N291" s="118" t="s">
        <v>8</v>
      </c>
      <c r="O291" s="148">
        <v>0.43</v>
      </c>
      <c r="P291" s="120">
        <v>0.005</v>
      </c>
      <c r="Q291" s="51">
        <v>1</v>
      </c>
      <c r="R291" s="144">
        <v>0.43</v>
      </c>
    </row>
    <row r="292" spans="1:18" ht="12.75">
      <c r="A292" s="115" t="s">
        <v>471</v>
      </c>
      <c r="B292" s="118" t="s">
        <v>472</v>
      </c>
      <c r="C292" s="1" t="s">
        <v>6</v>
      </c>
      <c r="D292" s="153">
        <v>6600</v>
      </c>
      <c r="E292" s="155">
        <f t="shared" si="29"/>
        <v>28.999999999999996</v>
      </c>
      <c r="F292" s="2">
        <v>0.29</v>
      </c>
      <c r="G292" s="118" t="s">
        <v>7</v>
      </c>
      <c r="H292" s="120">
        <v>450</v>
      </c>
      <c r="I292" s="198">
        <f>MIN(D293,E292,H292)*0.1</f>
        <v>0.0022</v>
      </c>
      <c r="J292" s="203">
        <f t="shared" si="26"/>
        <v>450</v>
      </c>
      <c r="K292" s="200">
        <f t="shared" si="28"/>
        <v>45</v>
      </c>
      <c r="L292" s="216">
        <v>450</v>
      </c>
      <c r="M292" s="202">
        <v>84000</v>
      </c>
      <c r="N292" s="118" t="s">
        <v>8</v>
      </c>
      <c r="O292" s="148">
        <v>450</v>
      </c>
      <c r="P292" s="120">
        <v>0.29</v>
      </c>
      <c r="Q292" s="51">
        <v>1</v>
      </c>
      <c r="R292" s="154" t="s">
        <v>1027</v>
      </c>
    </row>
    <row r="293" spans="1:18" ht="12.75">
      <c r="A293" s="114" t="s">
        <v>473</v>
      </c>
      <c r="B293" s="118" t="s">
        <v>474</v>
      </c>
      <c r="C293" s="1" t="s">
        <v>6</v>
      </c>
      <c r="D293" s="164">
        <v>0.022000000000000002</v>
      </c>
      <c r="E293" s="186">
        <f t="shared" si="29"/>
        <v>0.00037</v>
      </c>
      <c r="F293" s="2">
        <v>3.7E-06</v>
      </c>
      <c r="G293" s="118" t="s">
        <v>7</v>
      </c>
      <c r="H293" s="120">
        <v>0.0046</v>
      </c>
      <c r="I293" s="231">
        <f>MIN(D294,E293,H293)*0.1</f>
        <v>3.7000000000000005E-05</v>
      </c>
      <c r="J293" s="203">
        <f t="shared" si="26"/>
        <v>0.0046</v>
      </c>
      <c r="K293" s="200">
        <f t="shared" si="28"/>
        <v>0.00046</v>
      </c>
      <c r="L293" s="226">
        <v>0.0046</v>
      </c>
      <c r="M293" s="202">
        <v>0.28</v>
      </c>
      <c r="N293" s="118" t="s">
        <v>8</v>
      </c>
      <c r="O293" s="174">
        <v>0.0046</v>
      </c>
      <c r="P293" s="120">
        <v>3.7E-06</v>
      </c>
      <c r="Q293" s="51">
        <v>1</v>
      </c>
      <c r="R293" s="171" t="s">
        <v>1028</v>
      </c>
    </row>
    <row r="294" spans="1:18" ht="12.75">
      <c r="A294" s="114" t="s">
        <v>608</v>
      </c>
      <c r="B294" s="135" t="s">
        <v>475</v>
      </c>
      <c r="C294" s="1" t="s">
        <v>12</v>
      </c>
      <c r="D294" s="153">
        <v>33</v>
      </c>
      <c r="E294" s="170">
        <v>0.49</v>
      </c>
      <c r="F294" s="2"/>
      <c r="G294" s="119" t="s">
        <v>6</v>
      </c>
      <c r="H294" s="130" t="s">
        <v>822</v>
      </c>
      <c r="I294" s="157"/>
      <c r="J294" s="162">
        <f t="shared" si="26"/>
        <v>0.49</v>
      </c>
      <c r="K294" s="151">
        <f t="shared" si="28"/>
        <v>0.049</v>
      </c>
      <c r="L294" s="165"/>
      <c r="M294" s="152"/>
      <c r="N294" s="118" t="s">
        <v>8</v>
      </c>
      <c r="O294" s="130" t="s">
        <v>822</v>
      </c>
      <c r="P294" s="120">
        <v>0.004900000000000001</v>
      </c>
      <c r="Q294" s="51">
        <v>1</v>
      </c>
      <c r="R294" s="217" t="s">
        <v>1029</v>
      </c>
    </row>
    <row r="295" spans="1:18" ht="14.25" customHeight="1">
      <c r="A295" s="114" t="s">
        <v>609</v>
      </c>
      <c r="B295" s="135" t="s">
        <v>476</v>
      </c>
      <c r="C295" s="1" t="s">
        <v>6</v>
      </c>
      <c r="D295" s="153">
        <v>66</v>
      </c>
      <c r="E295" s="170">
        <v>1.1</v>
      </c>
      <c r="F295" s="2"/>
      <c r="G295" s="119" t="s">
        <v>7</v>
      </c>
      <c r="H295" s="120">
        <v>0.12</v>
      </c>
      <c r="I295" s="223"/>
      <c r="J295" s="203">
        <f t="shared" si="26"/>
        <v>1.1</v>
      </c>
      <c r="K295" s="200">
        <f t="shared" si="28"/>
        <v>0.11000000000000001</v>
      </c>
      <c r="L295" s="222"/>
      <c r="M295" s="202"/>
      <c r="N295" s="118" t="s">
        <v>8</v>
      </c>
      <c r="O295" s="148">
        <v>0.12</v>
      </c>
      <c r="P295" s="120">
        <v>0.011</v>
      </c>
      <c r="Q295" s="51">
        <v>1</v>
      </c>
      <c r="R295" s="144" t="s">
        <v>1030</v>
      </c>
    </row>
    <row r="296" spans="1:18" ht="12.75">
      <c r="A296" s="114" t="s">
        <v>477</v>
      </c>
      <c r="B296" s="118" t="s">
        <v>478</v>
      </c>
      <c r="C296" s="1" t="s">
        <v>6</v>
      </c>
      <c r="D296" s="153">
        <v>1100</v>
      </c>
      <c r="E296" s="155">
        <f t="shared" si="29"/>
        <v>18</v>
      </c>
      <c r="F296" s="2">
        <v>0.18</v>
      </c>
      <c r="G296" s="118" t="s">
        <v>7</v>
      </c>
      <c r="H296" s="120">
        <v>47</v>
      </c>
      <c r="I296" s="198">
        <f aca="true" t="shared" si="30" ref="I296:I301">MIN(D297,E296,H296)*0.1</f>
        <v>1.8</v>
      </c>
      <c r="J296" s="203">
        <f t="shared" si="26"/>
        <v>47</v>
      </c>
      <c r="K296" s="200">
        <f t="shared" si="28"/>
        <v>4.7</v>
      </c>
      <c r="L296" s="201">
        <v>47</v>
      </c>
      <c r="M296" s="202">
        <v>14000</v>
      </c>
      <c r="N296" s="118" t="s">
        <v>8</v>
      </c>
      <c r="O296" s="153">
        <v>47</v>
      </c>
      <c r="P296" s="120">
        <v>0.18</v>
      </c>
      <c r="Q296" s="51">
        <v>1</v>
      </c>
      <c r="R296" s="154" t="s">
        <v>1031</v>
      </c>
    </row>
    <row r="297" spans="1:18" ht="12.75">
      <c r="A297" s="114" t="s">
        <v>634</v>
      </c>
      <c r="B297" s="118" t="s">
        <v>479</v>
      </c>
      <c r="C297" s="1" t="s">
        <v>12</v>
      </c>
      <c r="D297" s="153">
        <v>7600</v>
      </c>
      <c r="E297" s="155">
        <f t="shared" si="29"/>
        <v>100</v>
      </c>
      <c r="F297" s="2">
        <v>1</v>
      </c>
      <c r="G297" s="118" t="s">
        <v>6</v>
      </c>
      <c r="H297" s="120">
        <v>44</v>
      </c>
      <c r="I297" s="198">
        <f t="shared" si="30"/>
        <v>4.4</v>
      </c>
      <c r="J297" s="203">
        <f t="shared" si="26"/>
        <v>100</v>
      </c>
      <c r="K297" s="200">
        <f t="shared" si="28"/>
        <v>10</v>
      </c>
      <c r="L297" s="201">
        <v>100</v>
      </c>
      <c r="M297" s="202">
        <v>10000</v>
      </c>
      <c r="N297" s="118" t="s">
        <v>8</v>
      </c>
      <c r="O297" s="153">
        <v>44</v>
      </c>
      <c r="P297" s="120">
        <v>1</v>
      </c>
      <c r="Q297" s="51">
        <v>1</v>
      </c>
      <c r="R297" s="154">
        <v>44</v>
      </c>
    </row>
    <row r="298" spans="1:18" ht="12.75">
      <c r="A298" s="115" t="s">
        <v>480</v>
      </c>
      <c r="B298" s="118" t="s">
        <v>481</v>
      </c>
      <c r="C298" s="1" t="s">
        <v>12</v>
      </c>
      <c r="D298" s="153">
        <v>75</v>
      </c>
      <c r="E298" s="170">
        <f t="shared" si="29"/>
        <v>0.27999999999999997</v>
      </c>
      <c r="F298" s="2">
        <v>0.0028</v>
      </c>
      <c r="G298" s="118" t="s">
        <v>7</v>
      </c>
      <c r="H298" s="120">
        <v>0.13</v>
      </c>
      <c r="I298" s="205">
        <f t="shared" si="30"/>
        <v>0.013000000000000001</v>
      </c>
      <c r="J298" s="203">
        <f t="shared" si="26"/>
        <v>0.27999999999999997</v>
      </c>
      <c r="K298" s="200">
        <f t="shared" si="28"/>
        <v>0.027999999999999997</v>
      </c>
      <c r="L298" s="204">
        <v>0.28</v>
      </c>
      <c r="M298" s="202">
        <v>330</v>
      </c>
      <c r="N298" s="118" t="s">
        <v>8</v>
      </c>
      <c r="O298" s="148">
        <v>0.13</v>
      </c>
      <c r="P298" s="120">
        <v>0.0028</v>
      </c>
      <c r="Q298" s="51">
        <v>1</v>
      </c>
      <c r="R298" s="144" t="s">
        <v>1032</v>
      </c>
    </row>
    <row r="299" spans="1:18" ht="12.75">
      <c r="A299" s="115" t="s">
        <v>482</v>
      </c>
      <c r="B299" s="118" t="s">
        <v>483</v>
      </c>
      <c r="C299" s="1" t="s">
        <v>12</v>
      </c>
      <c r="D299" s="153">
        <v>75</v>
      </c>
      <c r="E299" s="170">
        <v>0.28</v>
      </c>
      <c r="F299" s="2">
        <v>0.0037</v>
      </c>
      <c r="G299" s="118" t="s">
        <v>7</v>
      </c>
      <c r="H299" s="120">
        <v>0.32</v>
      </c>
      <c r="I299" s="203">
        <f t="shared" si="30"/>
        <v>0.028000000000000004</v>
      </c>
      <c r="J299" s="203">
        <f t="shared" si="26"/>
        <v>0.32</v>
      </c>
      <c r="K299" s="200">
        <f t="shared" si="28"/>
        <v>0.032</v>
      </c>
      <c r="L299" s="204">
        <v>0.42</v>
      </c>
      <c r="M299" s="202">
        <v>440</v>
      </c>
      <c r="N299" s="118" t="s">
        <v>8</v>
      </c>
      <c r="O299" s="148">
        <v>0.32</v>
      </c>
      <c r="P299" s="120">
        <v>0.0028</v>
      </c>
      <c r="Q299" s="51">
        <v>1</v>
      </c>
      <c r="R299" s="217" t="s">
        <v>1033</v>
      </c>
    </row>
    <row r="300" spans="1:18" ht="12.75">
      <c r="A300" s="115" t="s">
        <v>484</v>
      </c>
      <c r="B300" s="118" t="s">
        <v>485</v>
      </c>
      <c r="C300" s="1" t="s">
        <v>12</v>
      </c>
      <c r="D300" s="153">
        <v>94</v>
      </c>
      <c r="E300" s="170">
        <f t="shared" si="29"/>
        <v>0.35000000000000003</v>
      </c>
      <c r="F300" s="2">
        <v>0.0035</v>
      </c>
      <c r="G300" s="118" t="s">
        <v>7</v>
      </c>
      <c r="H300" s="120">
        <v>0.32</v>
      </c>
      <c r="I300" s="203">
        <f t="shared" si="30"/>
        <v>0.032</v>
      </c>
      <c r="J300" s="203">
        <f t="shared" si="26"/>
        <v>0.35000000000000003</v>
      </c>
      <c r="K300" s="200">
        <f t="shared" si="28"/>
        <v>0.035</v>
      </c>
      <c r="L300" s="204">
        <v>0.35</v>
      </c>
      <c r="M300" s="232">
        <v>420</v>
      </c>
      <c r="N300" s="118" t="s">
        <v>8</v>
      </c>
      <c r="O300" s="148">
        <v>0.32</v>
      </c>
      <c r="P300" s="120">
        <v>0.0035</v>
      </c>
      <c r="Q300" s="51">
        <v>1</v>
      </c>
      <c r="R300" s="217" t="s">
        <v>1034</v>
      </c>
    </row>
    <row r="301" spans="1:18" ht="12.75">
      <c r="A301" s="114" t="s">
        <v>486</v>
      </c>
      <c r="B301" s="118" t="s">
        <v>487</v>
      </c>
      <c r="C301" s="1" t="s">
        <v>12</v>
      </c>
      <c r="D301" s="153">
        <v>16</v>
      </c>
      <c r="E301" s="156">
        <f t="shared" si="29"/>
        <v>0.3</v>
      </c>
      <c r="F301" s="2">
        <v>0.003</v>
      </c>
      <c r="G301" s="118" t="s">
        <v>7</v>
      </c>
      <c r="H301" s="120">
        <v>1.2</v>
      </c>
      <c r="I301" s="205">
        <f t="shared" si="30"/>
        <v>0.03</v>
      </c>
      <c r="J301" s="203">
        <f t="shared" si="26"/>
        <v>1.2</v>
      </c>
      <c r="K301" s="200">
        <f t="shared" si="28"/>
        <v>0.12</v>
      </c>
      <c r="L301" s="201">
        <v>1.2</v>
      </c>
      <c r="M301" s="202">
        <v>72</v>
      </c>
      <c r="N301" s="118" t="s">
        <v>8</v>
      </c>
      <c r="O301" s="148">
        <v>1.2</v>
      </c>
      <c r="P301" s="120">
        <v>0.003</v>
      </c>
      <c r="Q301" s="51">
        <v>1</v>
      </c>
      <c r="R301" s="217">
        <v>1.2</v>
      </c>
    </row>
    <row r="302" spans="1:18" ht="12.75">
      <c r="A302" s="114" t="s">
        <v>610</v>
      </c>
      <c r="B302" s="135" t="s">
        <v>488</v>
      </c>
      <c r="C302" s="1" t="s">
        <v>6</v>
      </c>
      <c r="D302" s="153">
        <v>2900</v>
      </c>
      <c r="E302" s="156">
        <v>47</v>
      </c>
      <c r="F302" s="2"/>
      <c r="G302" s="119" t="s">
        <v>7</v>
      </c>
      <c r="H302" s="130" t="s">
        <v>823</v>
      </c>
      <c r="I302" s="8"/>
      <c r="J302" s="162">
        <f t="shared" si="26"/>
        <v>47</v>
      </c>
      <c r="K302" s="151">
        <f t="shared" si="28"/>
        <v>4.7</v>
      </c>
      <c r="L302" s="159"/>
      <c r="M302" s="152"/>
      <c r="N302" s="118" t="s">
        <v>8</v>
      </c>
      <c r="O302" s="130" t="s">
        <v>823</v>
      </c>
      <c r="P302" s="120">
        <v>0.47</v>
      </c>
      <c r="Q302" s="51">
        <v>1</v>
      </c>
      <c r="R302" s="154" t="s">
        <v>1035</v>
      </c>
    </row>
    <row r="303" spans="1:18" ht="12.75">
      <c r="A303" s="114" t="s">
        <v>489</v>
      </c>
      <c r="B303" s="118" t="s">
        <v>490</v>
      </c>
      <c r="C303" s="1" t="s">
        <v>12</v>
      </c>
      <c r="D303" s="153">
        <v>290</v>
      </c>
      <c r="E303" s="155">
        <f aca="true" t="shared" si="31" ref="E303:E321">100*F303</f>
        <v>10</v>
      </c>
      <c r="F303" s="2">
        <v>0.1</v>
      </c>
      <c r="G303" s="118" t="s">
        <v>6</v>
      </c>
      <c r="H303" s="130" t="s">
        <v>824</v>
      </c>
      <c r="I303" s="8">
        <f>MIN(D304,E303,H303)*0.1</f>
        <v>1</v>
      </c>
      <c r="J303" s="162">
        <f t="shared" si="26"/>
        <v>10</v>
      </c>
      <c r="K303" s="151">
        <f t="shared" si="28"/>
        <v>1</v>
      </c>
      <c r="L303" s="158">
        <v>10</v>
      </c>
      <c r="M303" s="152">
        <v>1500</v>
      </c>
      <c r="N303" s="118" t="s">
        <v>8</v>
      </c>
      <c r="O303" s="130" t="s">
        <v>824</v>
      </c>
      <c r="P303" s="120">
        <v>0.1</v>
      </c>
      <c r="Q303" s="51">
        <v>1</v>
      </c>
      <c r="R303" s="217">
        <v>4.4</v>
      </c>
    </row>
    <row r="304" spans="1:18" ht="12.75">
      <c r="A304" s="114" t="s">
        <v>611</v>
      </c>
      <c r="B304" s="135" t="s">
        <v>491</v>
      </c>
      <c r="C304" s="1" t="s">
        <v>6</v>
      </c>
      <c r="D304" s="153">
        <v>190000</v>
      </c>
      <c r="E304" s="155">
        <v>8300</v>
      </c>
      <c r="F304" s="2"/>
      <c r="G304" s="119" t="s">
        <v>12</v>
      </c>
      <c r="H304" s="130" t="s">
        <v>825</v>
      </c>
      <c r="I304" s="8"/>
      <c r="J304" s="162">
        <f t="shared" si="26"/>
        <v>8300</v>
      </c>
      <c r="K304" s="151">
        <f t="shared" si="28"/>
        <v>830</v>
      </c>
      <c r="L304" s="158"/>
      <c r="M304" s="152"/>
      <c r="N304" s="118" t="s">
        <v>8</v>
      </c>
      <c r="O304" s="130" t="s">
        <v>825</v>
      </c>
      <c r="P304" s="120">
        <v>83</v>
      </c>
      <c r="Q304" s="51">
        <v>1</v>
      </c>
      <c r="R304" s="154" t="s">
        <v>1036</v>
      </c>
    </row>
    <row r="305" spans="1:18" ht="12.75">
      <c r="A305" s="115" t="s">
        <v>492</v>
      </c>
      <c r="B305" s="118" t="s">
        <v>493</v>
      </c>
      <c r="C305" s="1" t="s">
        <v>6</v>
      </c>
      <c r="D305" s="153">
        <v>2200</v>
      </c>
      <c r="E305" s="155">
        <f t="shared" si="31"/>
        <v>7.000000000000001</v>
      </c>
      <c r="F305" s="2">
        <v>0.07</v>
      </c>
      <c r="G305" s="118" t="s">
        <v>7</v>
      </c>
      <c r="H305" s="130" t="s">
        <v>826</v>
      </c>
      <c r="I305" s="4">
        <f aca="true" t="shared" si="32" ref="I305:I313">MIN(D306,E305,H305)*0.1</f>
        <v>0.7000000000000002</v>
      </c>
      <c r="J305" s="162">
        <f t="shared" si="26"/>
        <v>7.000000000000001</v>
      </c>
      <c r="K305" s="151">
        <f t="shared" si="28"/>
        <v>0.7000000000000002</v>
      </c>
      <c r="L305" s="158">
        <v>28</v>
      </c>
      <c r="M305" s="152">
        <v>10000</v>
      </c>
      <c r="N305" s="118" t="s">
        <v>8</v>
      </c>
      <c r="O305" s="130" t="s">
        <v>826</v>
      </c>
      <c r="P305" s="120">
        <v>0.07</v>
      </c>
      <c r="Q305" s="51">
        <v>1</v>
      </c>
      <c r="R305" s="154">
        <v>27</v>
      </c>
    </row>
    <row r="306" spans="1:18" ht="12.75">
      <c r="A306" s="115" t="s">
        <v>494</v>
      </c>
      <c r="B306" s="118" t="s">
        <v>495</v>
      </c>
      <c r="C306" s="1" t="s">
        <v>6</v>
      </c>
      <c r="D306" s="153">
        <v>1300</v>
      </c>
      <c r="E306" s="155">
        <f t="shared" si="31"/>
        <v>4</v>
      </c>
      <c r="F306" s="2">
        <v>0.04</v>
      </c>
      <c r="G306" s="118" t="s">
        <v>7</v>
      </c>
      <c r="H306" s="120">
        <v>31</v>
      </c>
      <c r="I306" s="198">
        <f t="shared" si="32"/>
        <v>0.4</v>
      </c>
      <c r="J306" s="203">
        <f t="shared" si="26"/>
        <v>31</v>
      </c>
      <c r="K306" s="200">
        <f t="shared" si="28"/>
        <v>3.1</v>
      </c>
      <c r="L306" s="216">
        <v>31</v>
      </c>
      <c r="M306" s="202">
        <v>28000</v>
      </c>
      <c r="N306" s="118" t="s">
        <v>8</v>
      </c>
      <c r="O306" s="153">
        <v>31</v>
      </c>
      <c r="P306" s="120">
        <v>0.04</v>
      </c>
      <c r="Q306" s="51">
        <v>1</v>
      </c>
      <c r="R306" s="154">
        <v>31</v>
      </c>
    </row>
    <row r="307" spans="1:18" ht="12" customHeight="1">
      <c r="A307" s="115" t="s">
        <v>633</v>
      </c>
      <c r="B307" s="118" t="s">
        <v>496</v>
      </c>
      <c r="C307" s="1" t="s">
        <v>6</v>
      </c>
      <c r="D307" s="176" t="s">
        <v>827</v>
      </c>
      <c r="E307" s="155">
        <f t="shared" si="31"/>
        <v>20</v>
      </c>
      <c r="F307" s="2">
        <v>0.2</v>
      </c>
      <c r="G307" s="109" t="s">
        <v>667</v>
      </c>
      <c r="H307" s="120">
        <v>7.2</v>
      </c>
      <c r="I307" s="205">
        <f t="shared" si="32"/>
        <v>0.7200000000000001</v>
      </c>
      <c r="J307" s="203">
        <f t="shared" si="26"/>
        <v>20</v>
      </c>
      <c r="K307" s="200">
        <f t="shared" si="28"/>
        <v>2</v>
      </c>
      <c r="L307" s="216">
        <v>20</v>
      </c>
      <c r="M307" s="202">
        <v>10000</v>
      </c>
      <c r="N307" s="118" t="s">
        <v>8</v>
      </c>
      <c r="O307" s="148">
        <v>7.2</v>
      </c>
      <c r="P307" s="120">
        <v>0.2</v>
      </c>
      <c r="Q307" s="51">
        <v>1</v>
      </c>
      <c r="R307" s="217">
        <v>7.2</v>
      </c>
    </row>
    <row r="308" spans="1:18" ht="12.75">
      <c r="A308" s="115" t="s">
        <v>497</v>
      </c>
      <c r="B308" s="118" t="s">
        <v>498</v>
      </c>
      <c r="C308" s="1" t="s">
        <v>12</v>
      </c>
      <c r="D308" s="153">
        <v>20</v>
      </c>
      <c r="E308" s="156">
        <f t="shared" si="31"/>
        <v>0.5</v>
      </c>
      <c r="F308" s="2">
        <v>0.005</v>
      </c>
      <c r="G308" s="118" t="s">
        <v>6</v>
      </c>
      <c r="H308" s="120">
        <v>0.15</v>
      </c>
      <c r="I308" s="203">
        <f t="shared" si="32"/>
        <v>0.015</v>
      </c>
      <c r="J308" s="203">
        <f t="shared" si="26"/>
        <v>0.5</v>
      </c>
      <c r="K308" s="200">
        <f t="shared" si="28"/>
        <v>0.05</v>
      </c>
      <c r="L308" s="216">
        <v>0.5</v>
      </c>
      <c r="M308" s="202">
        <v>100</v>
      </c>
      <c r="N308" s="118" t="s">
        <v>8</v>
      </c>
      <c r="O308" s="148">
        <v>0.15</v>
      </c>
      <c r="P308" s="120">
        <v>0.005</v>
      </c>
      <c r="Q308" s="51">
        <v>1</v>
      </c>
      <c r="R308" s="144">
        <v>0.15</v>
      </c>
    </row>
    <row r="309" spans="1:18" ht="12.75">
      <c r="A309" s="114" t="s">
        <v>632</v>
      </c>
      <c r="B309" s="118" t="s">
        <v>499</v>
      </c>
      <c r="C309" s="1" t="s">
        <v>6</v>
      </c>
      <c r="D309" s="153">
        <v>190</v>
      </c>
      <c r="E309" s="156">
        <f t="shared" si="31"/>
        <v>0.5</v>
      </c>
      <c r="F309" s="2">
        <v>0.005</v>
      </c>
      <c r="G309" s="118" t="s">
        <v>6</v>
      </c>
      <c r="H309" s="120">
        <v>0.17</v>
      </c>
      <c r="I309" s="203">
        <f t="shared" si="32"/>
        <v>0.017</v>
      </c>
      <c r="J309" s="203">
        <f t="shared" si="26"/>
        <v>0.5</v>
      </c>
      <c r="K309" s="200">
        <f t="shared" si="28"/>
        <v>0.05</v>
      </c>
      <c r="L309" s="216">
        <v>0.5</v>
      </c>
      <c r="M309" s="202">
        <v>970</v>
      </c>
      <c r="N309" s="128" t="s">
        <v>8</v>
      </c>
      <c r="O309" s="148">
        <v>0.17</v>
      </c>
      <c r="P309" s="120">
        <v>0.005</v>
      </c>
      <c r="Q309" s="51">
        <v>1</v>
      </c>
      <c r="R309" s="144">
        <v>0.17</v>
      </c>
    </row>
    <row r="310" spans="1:18" ht="12.75">
      <c r="A310" s="115" t="s">
        <v>500</v>
      </c>
      <c r="B310" s="118" t="s">
        <v>501</v>
      </c>
      <c r="C310" s="1" t="s">
        <v>6</v>
      </c>
      <c r="D310" s="153">
        <v>22000</v>
      </c>
      <c r="E310" s="155">
        <f t="shared" si="31"/>
        <v>370</v>
      </c>
      <c r="F310" s="2">
        <v>3.7</v>
      </c>
      <c r="G310" s="118" t="s">
        <v>7</v>
      </c>
      <c r="H310" s="120">
        <v>2300</v>
      </c>
      <c r="I310" s="199">
        <f t="shared" si="32"/>
        <v>37</v>
      </c>
      <c r="J310" s="203">
        <f t="shared" si="26"/>
        <v>2300</v>
      </c>
      <c r="K310" s="200">
        <f t="shared" si="28"/>
        <v>230</v>
      </c>
      <c r="L310" s="201">
        <v>2300</v>
      </c>
      <c r="M310" s="202">
        <v>190000</v>
      </c>
      <c r="N310" s="118" t="s">
        <v>8</v>
      </c>
      <c r="O310" s="153">
        <v>2300</v>
      </c>
      <c r="P310" s="120">
        <v>3.7</v>
      </c>
      <c r="Q310" s="51">
        <v>1</v>
      </c>
      <c r="R310" s="154" t="s">
        <v>1037</v>
      </c>
    </row>
    <row r="311" spans="1:18" ht="12.75">
      <c r="A311" s="115" t="s">
        <v>502</v>
      </c>
      <c r="B311" s="118" t="s">
        <v>503</v>
      </c>
      <c r="C311" s="1" t="s">
        <v>12</v>
      </c>
      <c r="D311" s="176" t="s">
        <v>828</v>
      </c>
      <c r="E311" s="155">
        <f t="shared" si="31"/>
        <v>6</v>
      </c>
      <c r="F311" s="2">
        <v>0.06</v>
      </c>
      <c r="G311" s="118" t="s">
        <v>7</v>
      </c>
      <c r="H311" s="130" t="s">
        <v>829</v>
      </c>
      <c r="I311" s="4">
        <f t="shared" si="32"/>
        <v>0.6000000000000001</v>
      </c>
      <c r="J311" s="162">
        <f t="shared" si="26"/>
        <v>6</v>
      </c>
      <c r="K311" s="151">
        <f t="shared" si="28"/>
        <v>0.6000000000000001</v>
      </c>
      <c r="L311" s="159">
        <v>17</v>
      </c>
      <c r="M311" s="152">
        <v>7200</v>
      </c>
      <c r="N311" s="118" t="s">
        <v>8</v>
      </c>
      <c r="O311" s="130" t="s">
        <v>829</v>
      </c>
      <c r="P311" s="130" t="s">
        <v>673</v>
      </c>
      <c r="Q311" s="51">
        <v>1</v>
      </c>
      <c r="R311" s="217" t="s">
        <v>909</v>
      </c>
    </row>
    <row r="312" spans="1:18" ht="12.75">
      <c r="A312" s="115" t="s">
        <v>504</v>
      </c>
      <c r="B312" s="118" t="s">
        <v>505</v>
      </c>
      <c r="C312" s="1" t="s">
        <v>6</v>
      </c>
      <c r="D312" s="153">
        <v>2200</v>
      </c>
      <c r="E312" s="155">
        <f t="shared" si="31"/>
        <v>7.000000000000001</v>
      </c>
      <c r="F312" s="2">
        <v>0.07</v>
      </c>
      <c r="G312" s="118" t="s">
        <v>7</v>
      </c>
      <c r="H312" s="120">
        <v>1.5</v>
      </c>
      <c r="I312" s="205">
        <f t="shared" si="32"/>
        <v>0.15000000000000002</v>
      </c>
      <c r="J312" s="203">
        <f t="shared" si="26"/>
        <v>7.000000000000001</v>
      </c>
      <c r="K312" s="200">
        <f t="shared" si="28"/>
        <v>0.7000000000000002</v>
      </c>
      <c r="L312" s="201">
        <v>7</v>
      </c>
      <c r="M312" s="202">
        <v>28000</v>
      </c>
      <c r="N312" s="118" t="s">
        <v>8</v>
      </c>
      <c r="O312" s="148">
        <v>1.5</v>
      </c>
      <c r="P312" s="120">
        <v>0.07</v>
      </c>
      <c r="Q312" s="51">
        <v>1</v>
      </c>
      <c r="R312" s="217">
        <v>1.5</v>
      </c>
    </row>
    <row r="313" spans="1:18" ht="12.75">
      <c r="A313" s="115" t="s">
        <v>657</v>
      </c>
      <c r="B313" s="118" t="s">
        <v>506</v>
      </c>
      <c r="C313" s="1" t="s">
        <v>6</v>
      </c>
      <c r="D313" s="153">
        <v>1800</v>
      </c>
      <c r="E313" s="155">
        <f t="shared" si="31"/>
        <v>5</v>
      </c>
      <c r="F313" s="2">
        <v>0.05</v>
      </c>
      <c r="G313" s="118" t="s">
        <v>7</v>
      </c>
      <c r="H313" s="120">
        <v>22</v>
      </c>
      <c r="I313" s="198">
        <f t="shared" si="32"/>
        <v>0.5</v>
      </c>
      <c r="J313" s="203">
        <f t="shared" si="26"/>
        <v>22</v>
      </c>
      <c r="K313" s="200">
        <f t="shared" si="28"/>
        <v>2.2</v>
      </c>
      <c r="L313" s="201">
        <v>22</v>
      </c>
      <c r="M313" s="202">
        <v>22000</v>
      </c>
      <c r="N313" s="118" t="s">
        <v>8</v>
      </c>
      <c r="O313" s="153">
        <v>22</v>
      </c>
      <c r="P313" s="120">
        <v>0.05</v>
      </c>
      <c r="Q313" s="51">
        <v>1</v>
      </c>
      <c r="R313" s="154">
        <v>22</v>
      </c>
    </row>
    <row r="314" spans="1:18" ht="12.75">
      <c r="A314" s="117" t="s">
        <v>612</v>
      </c>
      <c r="B314" s="135" t="s">
        <v>507</v>
      </c>
      <c r="C314" s="1" t="s">
        <v>6</v>
      </c>
      <c r="D314" s="153">
        <v>1100</v>
      </c>
      <c r="E314" s="155">
        <v>18</v>
      </c>
      <c r="F314" s="2"/>
      <c r="G314" s="119" t="s">
        <v>7</v>
      </c>
      <c r="H314" s="130" t="s">
        <v>830</v>
      </c>
      <c r="I314" s="4"/>
      <c r="J314" s="162">
        <f t="shared" si="26"/>
        <v>18</v>
      </c>
      <c r="K314" s="151">
        <f t="shared" si="28"/>
        <v>1.8</v>
      </c>
      <c r="L314" s="159"/>
      <c r="M314" s="152"/>
      <c r="N314" s="118" t="s">
        <v>8</v>
      </c>
      <c r="O314" s="130" t="s">
        <v>830</v>
      </c>
      <c r="P314" s="120">
        <v>0.18</v>
      </c>
      <c r="Q314" s="51">
        <v>1</v>
      </c>
      <c r="R314" s="217" t="s">
        <v>1038</v>
      </c>
    </row>
    <row r="315" spans="1:18" ht="12.75">
      <c r="A315" s="115" t="s">
        <v>508</v>
      </c>
      <c r="B315" s="118" t="s">
        <v>509</v>
      </c>
      <c r="C315" s="1" t="s">
        <v>12</v>
      </c>
      <c r="D315" s="148">
        <v>0.16</v>
      </c>
      <c r="E315" s="155">
        <f t="shared" si="31"/>
        <v>4</v>
      </c>
      <c r="F315" s="2">
        <v>0.04</v>
      </c>
      <c r="G315" s="118" t="s">
        <v>6</v>
      </c>
      <c r="H315" s="130" t="s">
        <v>831</v>
      </c>
      <c r="I315" s="162">
        <f>MIN(D316,E315,H315)*0.1</f>
        <v>0.4</v>
      </c>
      <c r="J315" s="162">
        <f t="shared" si="26"/>
        <v>0.16</v>
      </c>
      <c r="K315" s="151">
        <f t="shared" si="28"/>
        <v>0.016</v>
      </c>
      <c r="L315" s="165">
        <v>4</v>
      </c>
      <c r="M315" s="152">
        <v>0.82</v>
      </c>
      <c r="N315" s="118" t="s">
        <v>8</v>
      </c>
      <c r="O315" s="121">
        <v>1.6</v>
      </c>
      <c r="P315" s="120">
        <v>0.04</v>
      </c>
      <c r="Q315" s="51">
        <v>0</v>
      </c>
      <c r="R315" s="144" t="s">
        <v>1039</v>
      </c>
    </row>
    <row r="316" spans="1:18" ht="12.75">
      <c r="A316" s="114" t="s">
        <v>613</v>
      </c>
      <c r="B316" s="135" t="s">
        <v>510</v>
      </c>
      <c r="C316" s="1" t="s">
        <v>6</v>
      </c>
      <c r="D316" s="153">
        <v>1100</v>
      </c>
      <c r="E316" s="170">
        <v>18</v>
      </c>
      <c r="F316" s="2"/>
      <c r="G316" s="119" t="s">
        <v>7</v>
      </c>
      <c r="H316" s="130" t="s">
        <v>832</v>
      </c>
      <c r="I316" s="157"/>
      <c r="J316" s="162">
        <f t="shared" si="26"/>
        <v>18</v>
      </c>
      <c r="K316" s="151">
        <f t="shared" si="28"/>
        <v>1.8</v>
      </c>
      <c r="L316" s="165"/>
      <c r="M316" s="152"/>
      <c r="N316" s="118" t="s">
        <v>8</v>
      </c>
      <c r="O316" s="130" t="s">
        <v>832</v>
      </c>
      <c r="P316" s="120">
        <v>0.18</v>
      </c>
      <c r="Q316" s="51">
        <v>1</v>
      </c>
      <c r="R316" s="154" t="s">
        <v>881</v>
      </c>
    </row>
    <row r="317" spans="1:18" ht="12.75">
      <c r="A317" s="114" t="s">
        <v>614</v>
      </c>
      <c r="B317" s="135" t="s">
        <v>511</v>
      </c>
      <c r="C317" s="1" t="s">
        <v>12</v>
      </c>
      <c r="D317" s="153">
        <v>1700</v>
      </c>
      <c r="E317" s="170">
        <v>0.5</v>
      </c>
      <c r="F317" s="2"/>
      <c r="G317" s="119" t="s">
        <v>7</v>
      </c>
      <c r="H317" s="130" t="s">
        <v>833</v>
      </c>
      <c r="I317" s="157"/>
      <c r="J317" s="162">
        <f t="shared" si="26"/>
        <v>0.5</v>
      </c>
      <c r="K317" s="151">
        <f t="shared" si="28"/>
        <v>0.05</v>
      </c>
      <c r="L317" s="165"/>
      <c r="M317" s="152"/>
      <c r="N317" s="118" t="s">
        <v>8</v>
      </c>
      <c r="O317" s="130" t="s">
        <v>833</v>
      </c>
      <c r="P317" s="120">
        <v>0.005</v>
      </c>
      <c r="Q317" s="51">
        <v>1</v>
      </c>
      <c r="R317" s="144">
        <v>0.96</v>
      </c>
    </row>
    <row r="318" spans="1:18" ht="12.75">
      <c r="A318" s="114" t="s">
        <v>615</v>
      </c>
      <c r="B318" s="135" t="s">
        <v>512</v>
      </c>
      <c r="C318" s="1" t="s">
        <v>12</v>
      </c>
      <c r="D318" s="153">
        <v>110</v>
      </c>
      <c r="E318" s="170">
        <v>1.6</v>
      </c>
      <c r="F318" s="2"/>
      <c r="G318" s="119" t="s">
        <v>6</v>
      </c>
      <c r="H318" s="130" t="s">
        <v>834</v>
      </c>
      <c r="I318" s="157"/>
      <c r="J318" s="162">
        <f t="shared" si="26"/>
        <v>1.6</v>
      </c>
      <c r="K318" s="151">
        <f t="shared" si="28"/>
        <v>0.16000000000000003</v>
      </c>
      <c r="L318" s="165"/>
      <c r="M318" s="152"/>
      <c r="N318" s="118" t="s">
        <v>8</v>
      </c>
      <c r="O318" s="130" t="s">
        <v>834</v>
      </c>
      <c r="P318" s="120">
        <v>0.016</v>
      </c>
      <c r="Q318" s="51">
        <v>1</v>
      </c>
      <c r="R318" s="154" t="s">
        <v>1040</v>
      </c>
    </row>
    <row r="319" spans="1:18" ht="12.75">
      <c r="A319" s="114" t="s">
        <v>616</v>
      </c>
      <c r="B319" s="135" t="s">
        <v>513</v>
      </c>
      <c r="C319" s="1" t="s">
        <v>12</v>
      </c>
      <c r="D319" s="153">
        <v>110</v>
      </c>
      <c r="E319" s="170">
        <v>1.6</v>
      </c>
      <c r="F319" s="2"/>
      <c r="G319" s="119" t="s">
        <v>6</v>
      </c>
      <c r="H319" s="130" t="s">
        <v>835</v>
      </c>
      <c r="I319" s="157"/>
      <c r="J319" s="162">
        <f t="shared" si="26"/>
        <v>1.6</v>
      </c>
      <c r="K319" s="151">
        <f t="shared" si="28"/>
        <v>0.16000000000000003</v>
      </c>
      <c r="L319" s="165"/>
      <c r="M319" s="152"/>
      <c r="N319" s="118" t="s">
        <v>8</v>
      </c>
      <c r="O319" s="130" t="s">
        <v>835</v>
      </c>
      <c r="P319" s="120">
        <v>0.016</v>
      </c>
      <c r="Q319" s="51">
        <v>1</v>
      </c>
      <c r="R319" s="217" t="s">
        <v>1041</v>
      </c>
    </row>
    <row r="320" spans="1:18" ht="12.75">
      <c r="A320" s="114" t="s">
        <v>617</v>
      </c>
      <c r="B320" s="135" t="s">
        <v>514</v>
      </c>
      <c r="C320" s="1" t="s">
        <v>12</v>
      </c>
      <c r="D320" s="153">
        <v>110</v>
      </c>
      <c r="E320" s="170">
        <v>0.2</v>
      </c>
      <c r="F320" s="2"/>
      <c r="G320" s="119" t="s">
        <v>7</v>
      </c>
      <c r="H320" s="130" t="s">
        <v>836</v>
      </c>
      <c r="I320" s="157"/>
      <c r="J320" s="162">
        <f t="shared" si="26"/>
        <v>0.2</v>
      </c>
      <c r="K320" s="151">
        <f t="shared" si="28"/>
        <v>0.020000000000000004</v>
      </c>
      <c r="L320" s="165"/>
      <c r="M320" s="152"/>
      <c r="N320" s="118" t="s">
        <v>8</v>
      </c>
      <c r="O320" s="130" t="s">
        <v>836</v>
      </c>
      <c r="P320" s="120">
        <v>0.002</v>
      </c>
      <c r="Q320" s="51">
        <v>1</v>
      </c>
      <c r="R320" s="171">
        <v>0.023</v>
      </c>
    </row>
    <row r="321" spans="1:18" ht="12.75">
      <c r="A321" s="114" t="s">
        <v>515</v>
      </c>
      <c r="B321" s="118" t="s">
        <v>516</v>
      </c>
      <c r="C321" s="1" t="s">
        <v>12</v>
      </c>
      <c r="D321" s="153">
        <v>3800</v>
      </c>
      <c r="E321" s="155">
        <f t="shared" si="31"/>
        <v>55.00000000000001</v>
      </c>
      <c r="F321" s="2">
        <v>0.55</v>
      </c>
      <c r="G321" s="118" t="s">
        <v>6</v>
      </c>
      <c r="H321" s="182">
        <v>6.5</v>
      </c>
      <c r="I321" s="205">
        <f>MIN(D322,E321,H321)*0.1</f>
        <v>0.65</v>
      </c>
      <c r="J321" s="203">
        <f t="shared" si="26"/>
        <v>55.00000000000001</v>
      </c>
      <c r="K321" s="200">
        <f t="shared" si="28"/>
        <v>5.500000000000001</v>
      </c>
      <c r="L321" s="201">
        <v>55</v>
      </c>
      <c r="M321" s="202">
        <v>10000</v>
      </c>
      <c r="N321" s="118" t="s">
        <v>8</v>
      </c>
      <c r="O321" s="148">
        <v>6.5</v>
      </c>
      <c r="P321" s="120">
        <v>0.55</v>
      </c>
      <c r="Q321" s="51">
        <v>1</v>
      </c>
      <c r="R321" s="154" t="s">
        <v>1042</v>
      </c>
    </row>
    <row r="322" spans="1:18" ht="12.75">
      <c r="A322" s="114" t="s">
        <v>618</v>
      </c>
      <c r="B322" s="135" t="s">
        <v>517</v>
      </c>
      <c r="C322" s="1" t="s">
        <v>12</v>
      </c>
      <c r="D322" s="153">
        <v>160</v>
      </c>
      <c r="E322" s="170">
        <v>0.14</v>
      </c>
      <c r="F322" s="2"/>
      <c r="G322" s="119" t="s">
        <v>7</v>
      </c>
      <c r="H322" s="130" t="s">
        <v>837</v>
      </c>
      <c r="I322" s="8"/>
      <c r="J322" s="162">
        <f t="shared" si="26"/>
        <v>0.14</v>
      </c>
      <c r="K322" s="151">
        <f t="shared" si="28"/>
        <v>0.014000000000000002</v>
      </c>
      <c r="L322" s="165"/>
      <c r="M322" s="152"/>
      <c r="N322" s="118" t="s">
        <v>8</v>
      </c>
      <c r="O322" s="130" t="s">
        <v>837</v>
      </c>
      <c r="P322" s="120">
        <v>0.0014</v>
      </c>
      <c r="Q322" s="51">
        <v>1</v>
      </c>
      <c r="R322" s="144" t="s">
        <v>1043</v>
      </c>
    </row>
    <row r="323" spans="1:18" ht="12.75">
      <c r="A323" s="114" t="s">
        <v>518</v>
      </c>
      <c r="B323" s="118" t="s">
        <v>519</v>
      </c>
      <c r="C323" s="1" t="s">
        <v>12</v>
      </c>
      <c r="D323" s="140" t="s">
        <v>838</v>
      </c>
      <c r="E323" s="156">
        <f>100*F323</f>
        <v>0.2</v>
      </c>
      <c r="F323" s="2">
        <v>0.002</v>
      </c>
      <c r="G323" s="118" t="s">
        <v>7</v>
      </c>
      <c r="H323" s="120">
        <v>0.027</v>
      </c>
      <c r="I323" s="205">
        <f>MIN(D324,E323,H323)*0.1</f>
        <v>0.0027</v>
      </c>
      <c r="J323" s="203">
        <f t="shared" si="26"/>
        <v>0.2</v>
      </c>
      <c r="K323" s="200">
        <f t="shared" si="28"/>
        <v>0.020000000000000004</v>
      </c>
      <c r="L323" s="216">
        <v>0.27</v>
      </c>
      <c r="M323" s="202">
        <v>20</v>
      </c>
      <c r="N323" s="118" t="s">
        <v>8</v>
      </c>
      <c r="O323" s="148">
        <v>0.027</v>
      </c>
      <c r="P323" s="120">
        <v>0.002</v>
      </c>
      <c r="Q323" s="51">
        <v>1</v>
      </c>
      <c r="R323" s="171">
        <v>0.027000000000000003</v>
      </c>
    </row>
    <row r="324" spans="1:18" ht="13.5" customHeight="1">
      <c r="A324" s="114" t="s">
        <v>520</v>
      </c>
      <c r="B324" s="118" t="s">
        <v>521</v>
      </c>
      <c r="C324" s="1" t="s">
        <v>6</v>
      </c>
      <c r="D324" s="153">
        <v>66</v>
      </c>
      <c r="E324" s="155">
        <v>1.1</v>
      </c>
      <c r="F324" s="2">
        <v>9.2E-10</v>
      </c>
      <c r="G324" s="109" t="s">
        <v>665</v>
      </c>
      <c r="H324" s="120">
        <v>2.6</v>
      </c>
      <c r="I324" s="233">
        <f>MIN(D325,E324,H324)*0.1</f>
        <v>0.11000000000000001</v>
      </c>
      <c r="J324" s="203">
        <f t="shared" si="26"/>
        <v>2.6</v>
      </c>
      <c r="K324" s="200">
        <f t="shared" si="28"/>
        <v>0.26</v>
      </c>
      <c r="L324" s="234">
        <v>2.2E-07</v>
      </c>
      <c r="M324" s="202">
        <v>840</v>
      </c>
      <c r="N324" s="128" t="s">
        <v>8</v>
      </c>
      <c r="O324" s="148">
        <v>2.6</v>
      </c>
      <c r="P324" s="120">
        <v>0.011</v>
      </c>
      <c r="Q324" s="51">
        <v>1</v>
      </c>
      <c r="R324" s="217" t="s">
        <v>1044</v>
      </c>
    </row>
    <row r="325" spans="1:18" ht="12.75">
      <c r="A325" s="115" t="s">
        <v>631</v>
      </c>
      <c r="B325" s="118" t="s">
        <v>522</v>
      </c>
      <c r="C325" s="1" t="s">
        <v>12</v>
      </c>
      <c r="D325" s="176" t="s">
        <v>839</v>
      </c>
      <c r="E325" s="155">
        <f>100*F325</f>
        <v>1000</v>
      </c>
      <c r="F325" s="2">
        <v>10</v>
      </c>
      <c r="G325" s="118" t="s">
        <v>6</v>
      </c>
      <c r="H325" s="130" t="s">
        <v>840</v>
      </c>
      <c r="I325" s="7">
        <f>MIN(D326,E325,H325)*0.1</f>
        <v>100</v>
      </c>
      <c r="J325" s="162">
        <f t="shared" si="26"/>
        <v>1000</v>
      </c>
      <c r="K325" s="151">
        <f t="shared" si="28"/>
        <v>100</v>
      </c>
      <c r="L325" s="159">
        <v>1000</v>
      </c>
      <c r="M325" s="152">
        <v>10000</v>
      </c>
      <c r="N325" s="118" t="s">
        <v>8</v>
      </c>
      <c r="O325" s="130" t="s">
        <v>840</v>
      </c>
      <c r="P325" s="120">
        <v>10</v>
      </c>
      <c r="Q325" s="51">
        <v>1</v>
      </c>
      <c r="R325" s="154">
        <v>990</v>
      </c>
    </row>
    <row r="326" spans="1:18" ht="12.75" customHeight="1">
      <c r="A326" s="117" t="s">
        <v>619</v>
      </c>
      <c r="B326" s="135" t="s">
        <v>523</v>
      </c>
      <c r="C326" s="1" t="s">
        <v>6</v>
      </c>
      <c r="D326" s="153">
        <v>11000</v>
      </c>
      <c r="E326" s="155">
        <v>180</v>
      </c>
      <c r="F326" s="2"/>
      <c r="G326" s="119" t="s">
        <v>7</v>
      </c>
      <c r="H326" s="130" t="s">
        <v>841</v>
      </c>
      <c r="I326" s="7"/>
      <c r="J326" s="162">
        <f t="shared" si="26"/>
        <v>180</v>
      </c>
      <c r="K326" s="151">
        <f t="shared" si="28"/>
        <v>18</v>
      </c>
      <c r="L326" s="159"/>
      <c r="M326" s="152"/>
      <c r="N326" s="148" t="s">
        <v>8</v>
      </c>
      <c r="O326" s="130" t="s">
        <v>841</v>
      </c>
      <c r="P326" s="120">
        <v>1.8</v>
      </c>
      <c r="Q326" s="51" t="s">
        <v>649</v>
      </c>
      <c r="R326" s="154" t="s">
        <v>1045</v>
      </c>
    </row>
    <row r="327" spans="16:17" ht="12.75">
      <c r="P327" s="64"/>
      <c r="Q327" s="49"/>
    </row>
    <row r="328" spans="1:18" ht="12.75">
      <c r="A328" s="79" t="s">
        <v>663</v>
      </c>
      <c r="B328" s="137"/>
      <c r="C328" s="10"/>
      <c r="D328" s="83"/>
      <c r="E328" s="11"/>
      <c r="F328" s="12"/>
      <c r="G328" s="89"/>
      <c r="H328" s="95"/>
      <c r="I328" s="14"/>
      <c r="J328" s="15"/>
      <c r="K328" s="16"/>
      <c r="L328" s="17"/>
      <c r="M328" s="18"/>
      <c r="N328" s="97"/>
      <c r="O328" s="71"/>
      <c r="P328" s="19"/>
      <c r="Q328" s="49"/>
      <c r="R328" s="19"/>
    </row>
    <row r="329" spans="1:18" ht="12.75">
      <c r="A329" s="237" t="s">
        <v>525</v>
      </c>
      <c r="B329" s="137"/>
      <c r="C329" s="20"/>
      <c r="D329" s="84"/>
      <c r="E329" s="21"/>
      <c r="F329" s="21"/>
      <c r="G329" s="90"/>
      <c r="H329" s="21"/>
      <c r="I329" s="22"/>
      <c r="J329" s="23"/>
      <c r="K329" s="24"/>
      <c r="L329" s="25"/>
      <c r="M329" s="26"/>
      <c r="N329" s="98"/>
      <c r="O329" s="71"/>
      <c r="P329" s="19"/>
      <c r="Q329" s="27"/>
      <c r="R329" s="19"/>
    </row>
    <row r="330" spans="1:18" ht="12.75">
      <c r="A330" s="105" t="s">
        <v>664</v>
      </c>
      <c r="B330" s="138"/>
      <c r="C330" s="20"/>
      <c r="D330" s="84"/>
      <c r="E330" s="28"/>
      <c r="F330" s="28"/>
      <c r="G330" s="91"/>
      <c r="H330" s="28"/>
      <c r="I330" s="14"/>
      <c r="J330" s="29"/>
      <c r="K330" s="30"/>
      <c r="L330" s="31"/>
      <c r="M330" s="32"/>
      <c r="N330" s="99"/>
      <c r="O330" s="71"/>
      <c r="P330" s="19"/>
      <c r="Q330" s="33"/>
      <c r="R330" s="19"/>
    </row>
    <row r="331" spans="1:18" ht="12.75">
      <c r="A331" s="238" t="s">
        <v>845</v>
      </c>
      <c r="B331" s="138"/>
      <c r="C331" s="9"/>
      <c r="D331" s="85"/>
      <c r="E331" s="34"/>
      <c r="F331" s="34"/>
      <c r="G331" s="92"/>
      <c r="H331" s="34"/>
      <c r="I331" s="35"/>
      <c r="J331" s="29"/>
      <c r="K331" s="30"/>
      <c r="L331" s="31"/>
      <c r="M331" s="32"/>
      <c r="N331" s="99"/>
      <c r="O331" s="71"/>
      <c r="P331" s="19"/>
      <c r="Q331" s="33"/>
      <c r="R331" s="19"/>
    </row>
    <row r="332" spans="1:18" ht="12.75">
      <c r="A332" s="238" t="s">
        <v>846</v>
      </c>
      <c r="B332" s="138"/>
      <c r="C332" s="9"/>
      <c r="D332" s="86"/>
      <c r="E332" s="36"/>
      <c r="F332" s="37"/>
      <c r="G332" s="93"/>
      <c r="H332" s="96"/>
      <c r="I332" s="38"/>
      <c r="J332" s="39"/>
      <c r="K332" s="40"/>
      <c r="L332" s="31"/>
      <c r="M332" s="32"/>
      <c r="N332" s="99"/>
      <c r="O332" s="71"/>
      <c r="P332" s="19"/>
      <c r="Q332" s="41"/>
      <c r="R332" s="19"/>
    </row>
    <row r="333" spans="1:18" ht="12.75">
      <c r="A333" s="238" t="s">
        <v>847</v>
      </c>
      <c r="B333" s="138"/>
      <c r="C333" s="9"/>
      <c r="D333" s="87"/>
      <c r="E333" s="42"/>
      <c r="F333" s="42"/>
      <c r="G333" s="94"/>
      <c r="H333" s="42"/>
      <c r="I333" s="42"/>
      <c r="J333" s="43"/>
      <c r="K333" s="16"/>
      <c r="L333" s="43"/>
      <c r="M333" s="43"/>
      <c r="N333" s="80"/>
      <c r="O333" s="71"/>
      <c r="P333" s="19"/>
      <c r="Q333" s="33"/>
      <c r="R333" s="19"/>
    </row>
    <row r="334" spans="1:18" ht="12.75">
      <c r="A334" s="43" t="s">
        <v>524</v>
      </c>
      <c r="B334" s="108"/>
      <c r="C334" s="9"/>
      <c r="D334" s="88"/>
      <c r="E334" s="44"/>
      <c r="F334" s="13"/>
      <c r="G334" s="89"/>
      <c r="H334" s="95"/>
      <c r="I334" s="14"/>
      <c r="J334" s="29"/>
      <c r="K334" s="45"/>
      <c r="L334" s="31"/>
      <c r="M334" s="32"/>
      <c r="N334" s="99"/>
      <c r="O334" s="71"/>
      <c r="P334" s="19"/>
      <c r="Q334" s="33"/>
      <c r="R334" s="19"/>
    </row>
    <row r="335" ht="12.75">
      <c r="A335" s="106" t="s">
        <v>621</v>
      </c>
    </row>
    <row r="336" ht="12.75">
      <c r="A336" s="131" t="s">
        <v>674</v>
      </c>
    </row>
    <row r="337" ht="12.75">
      <c r="A337" s="81" t="s">
        <v>662</v>
      </c>
    </row>
  </sheetData>
  <mergeCells count="9">
    <mergeCell ref="O1:P1"/>
    <mergeCell ref="D4:G4"/>
    <mergeCell ref="H4:N4"/>
    <mergeCell ref="D1:N1"/>
    <mergeCell ref="A2:A3"/>
    <mergeCell ref="H2:N2"/>
    <mergeCell ref="D2:G2"/>
    <mergeCell ref="H3:N3"/>
    <mergeCell ref="D3:G3"/>
  </mergeCells>
  <printOptions horizontalCentered="1"/>
  <pageMargins left="0.25" right="0.25" top="1" bottom="1" header="0.5" footer="0.5"/>
  <pageSetup horizontalDpi="600" verticalDpi="600" orientation="landscape" scale="75" r:id="rId1"/>
  <headerFooter alignWithMargins="0">
    <oddHeader>&amp;C&amp;"Arial,Bold"APPENDIX A
TABLE 2:  Safe Fill Numeric Standards for Organic Regulated Substances</oddHeader>
    <oddFooter>&amp;C&amp;"Arial,Bold"&amp;UPAGE &amp;P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cshroyer</cp:lastModifiedBy>
  <cp:lastPrinted>2003-06-19T19:40:44Z</cp:lastPrinted>
  <dcterms:created xsi:type="dcterms:W3CDTF">2001-02-06T19:50:15Z</dcterms:created>
  <dcterms:modified xsi:type="dcterms:W3CDTF">2003-06-20T16:18:09Z</dcterms:modified>
  <cp:category/>
  <cp:version/>
  <cp:contentType/>
  <cp:contentStatus/>
</cp:coreProperties>
</file>