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65" yWindow="150" windowWidth="9075" windowHeight="5040" firstSheet="1" activeTab="1"/>
  </bookViews>
  <sheets>
    <sheet name="Sheet17" sheetId="1" r:id="rId1"/>
    <sheet name="Sheet1" sheetId="2" r:id="rId2"/>
    <sheet name="Sheet2" sheetId="3" r:id="rId3"/>
    <sheet name="Sheet3" sheetId="4" r:id="rId4"/>
    <sheet name="Sheet4" sheetId="5" r:id="rId5"/>
    <sheet name="Sheet5" sheetId="6" r:id="rId6"/>
    <sheet name="Sheet6" sheetId="7" r:id="rId7"/>
    <sheet name="Sheet7" sheetId="8" r:id="rId8"/>
    <sheet name="Sheet8" sheetId="9" r:id="rId9"/>
    <sheet name="Sheet9" sheetId="10" r:id="rId10"/>
    <sheet name="Sheet10" sheetId="11" r:id="rId11"/>
    <sheet name="Sheet11" sheetId="12" r:id="rId12"/>
    <sheet name="Sheet12" sheetId="13" r:id="rId13"/>
    <sheet name="Sheet13" sheetId="14" r:id="rId14"/>
    <sheet name="Sheet14" sheetId="15" r:id="rId15"/>
    <sheet name="Sheet15" sheetId="16" r:id="rId16"/>
    <sheet name="Sheet16" sheetId="17" r:id="rId17"/>
  </sheets>
  <definedNames>
    <definedName name="_xlnm.Print_Area" localSheetId="1">'Sheet1'!$A$1:$L$36</definedName>
  </definedNames>
  <calcPr fullCalcOnLoad="1"/>
</workbook>
</file>

<file path=xl/sharedStrings.xml><?xml version="1.0" encoding="utf-8"?>
<sst xmlns="http://schemas.openxmlformats.org/spreadsheetml/2006/main" count="53" uniqueCount="52">
  <si>
    <t>SUMMARY OUTPUT</t>
  </si>
  <si>
    <t>Regression Statistics</t>
  </si>
  <si>
    <t>Multiple R</t>
  </si>
  <si>
    <t>R Square</t>
  </si>
  <si>
    <t>Adjusted R Square</t>
  </si>
  <si>
    <t>Standard Error</t>
  </si>
  <si>
    <t>Observations</t>
  </si>
  <si>
    <t>ANOVA</t>
  </si>
  <si>
    <t>df</t>
  </si>
  <si>
    <t>SS</t>
  </si>
  <si>
    <t>MS</t>
  </si>
  <si>
    <t>F</t>
  </si>
  <si>
    <t>Significance F</t>
  </si>
  <si>
    <t>Regression</t>
  </si>
  <si>
    <t>Residual</t>
  </si>
  <si>
    <t>Total</t>
  </si>
  <si>
    <t>Coefficients</t>
  </si>
  <si>
    <t>t Stat</t>
  </si>
  <si>
    <t>P-value</t>
  </si>
  <si>
    <t>Lower 95%</t>
  </si>
  <si>
    <t>Upper 95%</t>
  </si>
  <si>
    <t>Lower 95.0%</t>
  </si>
  <si>
    <t>Upper 95.0%</t>
  </si>
  <si>
    <t>Intercept</t>
  </si>
  <si>
    <t>X Variable 1</t>
  </si>
  <si>
    <t>Well ID(minimum 3)</t>
  </si>
  <si>
    <t>dist(ft)</t>
  </si>
  <si>
    <t>exp(conc)</t>
  </si>
  <si>
    <t xml:space="preserve">Source </t>
  </si>
  <si>
    <t>Vx(ft/day)</t>
  </si>
  <si>
    <t>Vc(ft/day)</t>
  </si>
  <si>
    <t>Ax(ft)</t>
  </si>
  <si>
    <t>k/Vx</t>
  </si>
  <si>
    <t>Vc/4Ax</t>
  </si>
  <si>
    <t>1+2Ax*kVx</t>
  </si>
  <si>
    <t>1+2Ax*kV^2</t>
  </si>
  <si>
    <t xml:space="preserve">Enter the absolute value of slope of the graph in the chart above </t>
  </si>
  <si>
    <t xml:space="preserve">VALID ONLY FOR STEADY STATE PLUMES OR SEGMENTS OF PLUMES NEAR STEADY STATE  - </t>
  </si>
  <si>
    <t>ALLOWS FOR UP TO 5 WELLS ALONG CENTERLINE INCLUDING SOURCE</t>
  </si>
  <si>
    <t>ENTER WELL ID, CONC. AND  DIST ALONG CENTERLINE OF PLUME FROM SOURCE  IN CELLS A6::E10.</t>
  </si>
  <si>
    <t>INPUT SLOPE OF EQUATION FOR K/Vx VALUE IN CELL A29 WITH OTHER DATA TO CALCULATE K AND LAMBDA</t>
  </si>
  <si>
    <t>Enter the gw velocity (ki/n) in cell B26</t>
  </si>
  <si>
    <t>Enter the gw contaminant velocity (ki/nRf) in cell B27</t>
  </si>
  <si>
    <t>Enter the estimated longitudinal dispersion in cell B28</t>
  </si>
  <si>
    <t>Try this value in Quick Domenico or other model using lambda for first order decay</t>
  </si>
  <si>
    <t>This is a bulk attenuation rate</t>
  </si>
  <si>
    <r>
      <t>k (days</t>
    </r>
    <r>
      <rPr>
        <b/>
        <vertAlign val="superscript"/>
        <sz val="8"/>
        <rFont val="Arial"/>
        <family val="2"/>
      </rPr>
      <t>-1</t>
    </r>
    <r>
      <rPr>
        <b/>
        <sz val="8"/>
        <rFont val="Arial"/>
        <family val="2"/>
      </rPr>
      <t>)</t>
    </r>
  </si>
  <si>
    <r>
      <t>lambda (days</t>
    </r>
    <r>
      <rPr>
        <b/>
        <vertAlign val="superscript"/>
        <sz val="8"/>
        <rFont val="Arial"/>
        <family val="2"/>
      </rPr>
      <t>-1</t>
    </r>
    <r>
      <rPr>
        <b/>
        <sz val="8"/>
        <rFont val="Arial"/>
        <family val="2"/>
      </rPr>
      <t>)</t>
    </r>
  </si>
  <si>
    <t>lambda/k (%)</t>
  </si>
  <si>
    <t>Conc.(mg/l)</t>
  </si>
  <si>
    <t>data inputs and/or assumptions should be reviewed</t>
  </si>
  <si>
    <t>This is an estimate of the percentage of decay due to biodegradation.  If value exceeds 100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</si>
</sst>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8"/>
      <name val="Arial"/>
      <family val="0"/>
    </font>
    <font>
      <b/>
      <sz val="8"/>
      <name val="Arial"/>
      <family val="0"/>
    </font>
    <font>
      <i/>
      <sz val="8"/>
      <name val="Arial"/>
      <family val="0"/>
    </font>
    <font>
      <b/>
      <i/>
      <sz val="8"/>
      <name val="Arial"/>
      <family val="0"/>
    </font>
    <font>
      <vertAlign val="superscript"/>
      <sz val="8"/>
      <name val="Arial"/>
      <family val="0"/>
    </font>
    <font>
      <b/>
      <sz val="8"/>
      <color indexed="29"/>
      <name val="Arial"/>
      <family val="2"/>
    </font>
    <font>
      <sz val="8"/>
      <color indexed="10"/>
      <name val="Arial"/>
      <family val="2"/>
    </font>
    <font>
      <b/>
      <vertAlign val="superscript"/>
      <sz val="8"/>
      <name val="Arial"/>
      <family val="2"/>
    </font>
  </fonts>
  <fills count="6">
    <fill>
      <patternFill/>
    </fill>
    <fill>
      <patternFill patternType="gray125"/>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indexed="9"/>
        <bgColor indexed="64"/>
      </patternFill>
    </fill>
  </fills>
  <borders count="4">
    <border>
      <left/>
      <right/>
      <top/>
      <bottom/>
      <diagonal/>
    </border>
    <border>
      <left>
        <color indexed="63"/>
      </left>
      <right>
        <color indexed="63"/>
      </right>
      <top>
        <color indexed="63"/>
      </top>
      <bottom style="medium"/>
    </border>
    <border>
      <left>
        <color indexed="63"/>
      </left>
      <right>
        <color indexed="63"/>
      </right>
      <top style="medium"/>
      <bottom style="thin"/>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0" fontId="0" fillId="0" borderId="0" xfId="0" applyFill="1" applyBorder="1" applyAlignment="1">
      <alignment/>
    </xf>
    <xf numFmtId="0" fontId="0" fillId="0" borderId="1" xfId="0" applyFill="1" applyBorder="1" applyAlignment="1">
      <alignment/>
    </xf>
    <xf numFmtId="0" fontId="2" fillId="0" borderId="2" xfId="0" applyFont="1" applyFill="1" applyBorder="1" applyAlignment="1">
      <alignment horizontal="center"/>
    </xf>
    <xf numFmtId="0" fontId="2" fillId="0" borderId="2" xfId="0" applyFont="1" applyFill="1" applyBorder="1" applyAlignment="1">
      <alignment horizontal="centerContinuous"/>
    </xf>
    <xf numFmtId="0" fontId="1" fillId="0" borderId="0" xfId="0" applyFont="1" applyAlignment="1">
      <alignment/>
    </xf>
    <xf numFmtId="0" fontId="1" fillId="0" borderId="0" xfId="0" applyFont="1" applyAlignment="1" applyProtection="1">
      <alignment/>
      <protection locked="0"/>
    </xf>
    <xf numFmtId="0" fontId="0" fillId="0" borderId="0" xfId="0" applyFont="1" applyAlignment="1">
      <alignment/>
    </xf>
    <xf numFmtId="0" fontId="1" fillId="2" borderId="3" xfId="0" applyFont="1" applyFill="1" applyBorder="1" applyAlignment="1" applyProtection="1">
      <alignment/>
      <protection locked="0"/>
    </xf>
    <xf numFmtId="0" fontId="0" fillId="2" borderId="3" xfId="0" applyFill="1" applyBorder="1" applyAlignment="1" applyProtection="1">
      <alignment/>
      <protection locked="0"/>
    </xf>
    <xf numFmtId="0" fontId="5" fillId="0" borderId="0" xfId="0" applyFont="1" applyAlignment="1">
      <alignment/>
    </xf>
    <xf numFmtId="0" fontId="6" fillId="0" borderId="0" xfId="0" applyFont="1" applyAlignment="1">
      <alignment/>
    </xf>
    <xf numFmtId="0" fontId="0" fillId="0" borderId="0" xfId="0" applyFont="1" applyAlignment="1" quotePrefix="1">
      <alignment horizontal="left"/>
    </xf>
    <xf numFmtId="0" fontId="1" fillId="0" borderId="0" xfId="0" applyFont="1" applyAlignment="1" quotePrefix="1">
      <alignment horizontal="left"/>
    </xf>
    <xf numFmtId="0" fontId="1" fillId="3" borderId="0" xfId="0" applyFont="1" applyFill="1" applyAlignment="1">
      <alignment/>
    </xf>
    <xf numFmtId="0" fontId="1" fillId="4" borderId="3" xfId="0" applyFont="1" applyFill="1" applyBorder="1" applyAlignment="1" applyProtection="1">
      <alignment/>
      <protection locked="0"/>
    </xf>
    <xf numFmtId="11" fontId="1" fillId="4" borderId="3" xfId="0" applyNumberFormat="1" applyFont="1" applyFill="1" applyBorder="1" applyAlignment="1" applyProtection="1">
      <alignment vertical="top"/>
      <protection locked="0"/>
    </xf>
    <xf numFmtId="0" fontId="1" fillId="2" borderId="0" xfId="0" applyFont="1" applyFill="1" applyAlignment="1">
      <alignment vertical="top"/>
    </xf>
    <xf numFmtId="0" fontId="1" fillId="5" borderId="3" xfId="0" applyFont="1" applyFill="1" applyBorder="1" applyAlignment="1" applyProtection="1">
      <alignment/>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TRENDLINE OF DATA </a:t>
            </a:r>
          </a:p>
        </c:rich>
      </c:tx>
      <c:layout>
        <c:manualLayout>
          <c:xMode val="factor"/>
          <c:yMode val="factor"/>
          <c:x val="0.008"/>
          <c:y val="0"/>
        </c:manualLayout>
      </c:layout>
      <c:spPr>
        <a:noFill/>
        <a:ln>
          <a:noFill/>
        </a:ln>
      </c:spPr>
    </c:title>
    <c:plotArea>
      <c:layout>
        <c:manualLayout>
          <c:xMode val="edge"/>
          <c:yMode val="edge"/>
          <c:x val="0.07025"/>
          <c:y val="0.30225"/>
          <c:w val="0.603"/>
          <c:h val="0.4285"/>
        </c:manualLayout>
      </c:layout>
      <c:scatterChart>
        <c:scatterStyle val="lineMarker"/>
        <c:varyColors val="0"/>
        <c:ser>
          <c:idx val="0"/>
          <c:order val="0"/>
          <c:tx>
            <c:strRef>
              <c:f>Sheet1!$F$5</c:f>
              <c:strCache>
                <c:ptCount val="1"/>
                <c:pt idx="0">
                  <c:v>exp(conc)</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Sheet1!$E$6:$E$10</c:f>
              <c:numCache>
                <c:ptCount val="5"/>
                <c:pt idx="0">
                  <c:v>0</c:v>
                </c:pt>
                <c:pt idx="1">
                  <c:v>50</c:v>
                </c:pt>
                <c:pt idx="2">
                  <c:v>125</c:v>
                </c:pt>
                <c:pt idx="3">
                  <c:v>200</c:v>
                </c:pt>
              </c:numCache>
            </c:numRef>
          </c:xVal>
          <c:yVal>
            <c:numRef>
              <c:f>Sheet1!$F$6:$F$10</c:f>
              <c:numCache>
                <c:ptCount val="5"/>
                <c:pt idx="0">
                  <c:v>2.70805020110221</c:v>
                </c:pt>
                <c:pt idx="1">
                  <c:v>2.624668592163159</c:v>
                </c:pt>
                <c:pt idx="2">
                  <c:v>2.3841650799864684</c:v>
                </c:pt>
                <c:pt idx="3">
                  <c:v>2.152924318439639</c:v>
                </c:pt>
                <c:pt idx="4">
                  <c:v>0</c:v>
                </c:pt>
              </c:numCache>
            </c:numRef>
          </c:yVal>
          <c:smooth val="0"/>
        </c:ser>
        <c:axId val="12216260"/>
        <c:axId val="42837477"/>
      </c:scatterChart>
      <c:valAx>
        <c:axId val="12216260"/>
        <c:scaling>
          <c:orientation val="minMax"/>
        </c:scaling>
        <c:axPos val="b"/>
        <c:title>
          <c:tx>
            <c:rich>
              <a:bodyPr vert="horz" rot="0" anchor="ctr"/>
              <a:lstStyle/>
              <a:p>
                <a:pPr algn="ctr">
                  <a:defRPr/>
                </a:pPr>
                <a:r>
                  <a:rPr lang="en-US" cap="none" sz="800" b="1" i="0" u="none" baseline="0">
                    <a:latin typeface="Arial"/>
                    <a:ea typeface="Arial"/>
                    <a:cs typeface="Arial"/>
                  </a:rPr>
                  <a:t>DISTANCE (FT)</a:t>
                </a:r>
              </a:p>
            </c:rich>
          </c:tx>
          <c:layout/>
          <c:overlay val="0"/>
          <c:spPr>
            <a:noFill/>
            <a:ln>
              <a:noFill/>
            </a:ln>
          </c:spPr>
        </c:title>
        <c:majorGridlines/>
        <c:delete val="0"/>
        <c:numFmt formatCode="General" sourceLinked="1"/>
        <c:majorTickMark val="out"/>
        <c:minorTickMark val="none"/>
        <c:tickLblPos val="nextTo"/>
        <c:crossAx val="42837477"/>
        <c:crosses val="autoZero"/>
        <c:crossBetween val="midCat"/>
        <c:dispUnits/>
      </c:valAx>
      <c:valAx>
        <c:axId val="42837477"/>
        <c:scaling>
          <c:orientation val="minMax"/>
        </c:scaling>
        <c:axPos val="l"/>
        <c:title>
          <c:tx>
            <c:rich>
              <a:bodyPr vert="horz" rot="-5400000" anchor="ctr"/>
              <a:lstStyle/>
              <a:p>
                <a:pPr algn="ctr">
                  <a:defRPr/>
                </a:pPr>
                <a:r>
                  <a:rPr lang="en-US" cap="none" sz="800" b="1" i="0" u="none" baseline="0">
                    <a:latin typeface="Arial"/>
                    <a:ea typeface="Arial"/>
                    <a:cs typeface="Arial"/>
                  </a:rPr>
                  <a:t>LOG CONC</a:t>
                </a:r>
              </a:p>
            </c:rich>
          </c:tx>
          <c:layout/>
          <c:overlay val="0"/>
          <c:spPr>
            <a:noFill/>
            <a:ln>
              <a:noFill/>
            </a:ln>
          </c:spPr>
        </c:title>
        <c:majorGridlines/>
        <c:delete val="0"/>
        <c:numFmt formatCode="General" sourceLinked="1"/>
        <c:majorTickMark val="out"/>
        <c:minorTickMark val="none"/>
        <c:tickLblPos val="nextTo"/>
        <c:crossAx val="12216260"/>
        <c:crosses val="autoZero"/>
        <c:crossBetween val="midCat"/>
        <c:dispUnits/>
      </c:valAx>
      <c:spPr>
        <a:solidFill>
          <a:srgbClr val="C0C0C0"/>
        </a:solidFill>
        <a:ln w="12700">
          <a:solidFill>
            <a:srgbClr val="808080"/>
          </a:solidFill>
        </a:ln>
      </c:spPr>
    </c:plotArea>
    <c:legend>
      <c:legendPos val="b"/>
      <c:layout/>
      <c:overlay val="0"/>
      <c:spPr>
        <a:ln w="12700">
          <a:solidFill/>
        </a:ln>
      </c:sp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28575</xdr:rowOff>
    </xdr:from>
    <xdr:to>
      <xdr:col>6</xdr:col>
      <xdr:colOff>523875</xdr:colOff>
      <xdr:row>23</xdr:row>
      <xdr:rowOff>133350</xdr:rowOff>
    </xdr:to>
    <xdr:graphicFrame>
      <xdr:nvGraphicFramePr>
        <xdr:cNvPr id="1" name="Chart 2"/>
        <xdr:cNvGraphicFramePr/>
      </xdr:nvGraphicFramePr>
      <xdr:xfrm>
        <a:off x="0" y="1600200"/>
        <a:ext cx="4276725" cy="1819275"/>
      </xdr:xfrm>
      <a:graphic>
        <a:graphicData uri="http://schemas.openxmlformats.org/drawingml/2006/chart">
          <c:chart xmlns:c="http://schemas.openxmlformats.org/drawingml/2006/chart" r:id="rId1"/>
        </a:graphicData>
      </a:graphic>
    </xdr:graphicFrame>
    <xdr:clientData/>
  </xdr:twoCellAnchor>
  <xdr:twoCellAnchor>
    <xdr:from>
      <xdr:col>9</xdr:col>
      <xdr:colOff>190500</xdr:colOff>
      <xdr:row>9</xdr:row>
      <xdr:rowOff>0</xdr:rowOff>
    </xdr:from>
    <xdr:to>
      <xdr:col>12</xdr:col>
      <xdr:colOff>219075</xdr:colOff>
      <xdr:row>21</xdr:row>
      <xdr:rowOff>19050</xdr:rowOff>
    </xdr:to>
    <xdr:sp>
      <xdr:nvSpPr>
        <xdr:cNvPr id="2" name="Rectangle 3"/>
        <xdr:cNvSpPr>
          <a:spLocks/>
        </xdr:cNvSpPr>
      </xdr:nvSpPr>
      <xdr:spPr>
        <a:xfrm>
          <a:off x="5543550" y="1285875"/>
          <a:ext cx="1628775" cy="1733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523875</xdr:colOff>
      <xdr:row>3</xdr:row>
      <xdr:rowOff>0</xdr:rowOff>
    </xdr:from>
    <xdr:to>
      <xdr:col>10</xdr:col>
      <xdr:colOff>304800</xdr:colOff>
      <xdr:row>20</xdr:row>
      <xdr:rowOff>28575</xdr:rowOff>
    </xdr:to>
    <xdr:sp>
      <xdr:nvSpPr>
        <xdr:cNvPr id="3" name="Text 4"/>
        <xdr:cNvSpPr txBox="1">
          <a:spLocks noChangeArrowheads="1"/>
        </xdr:cNvSpPr>
      </xdr:nvSpPr>
      <xdr:spPr>
        <a:xfrm>
          <a:off x="4810125" y="428625"/>
          <a:ext cx="1381125" cy="2457450"/>
        </a:xfrm>
        <a:prstGeom prst="rect">
          <a:avLst/>
        </a:prstGeom>
        <a:solidFill>
          <a:srgbClr val="CCFFCC"/>
        </a:solidFill>
        <a:ln w="19050" cmpd="sng">
          <a:solidFill>
            <a:srgbClr val="003300"/>
          </a:solidFill>
          <a:headEnd type="none"/>
          <a:tailEnd type="none"/>
        </a:ln>
      </xdr:spPr>
      <xdr:txBody>
        <a:bodyPr vertOverflow="clip" wrap="square" anchor="ctr"/>
        <a:p>
          <a:pPr algn="ctr">
            <a:defRPr/>
          </a:pPr>
          <a:r>
            <a:rPr lang="en-US" cap="none" sz="800" b="0" i="0" u="none" baseline="0">
              <a:latin typeface="Arial"/>
              <a:ea typeface="Arial"/>
              <a:cs typeface="Arial"/>
            </a:rPr>
            <a:t>    
SPREADSHEET        </a:t>
          </a:r>
          <a:r>
            <a:rPr lang="en-US" cap="none" sz="800" b="0" i="0" u="none" baseline="0">
              <a:latin typeface="Arial"/>
              <a:ea typeface="Arial"/>
              <a:cs typeface="Arial"/>
            </a:rPr>
            <a:t>                     APPLICATION OF METHOD        OF BUSCHECK AND      ALCANTAR(1995) 
</a:t>
          </a:r>
          <a:r>
            <a:rPr lang="en-US" cap="none" sz="800" b="0" i="0" u="none" baseline="0">
              <a:latin typeface="Arial"/>
              <a:ea typeface="Arial"/>
              <a:cs typeface="Arial"/>
            </a:rPr>
            <a:t>
John P. Stephenson, P.G.
(See Buscheck, T.E. and Alcantar, C.M. 1995, Regression Techniques and Analytical Solutions to Demonstrate Intrinsic Bioremediation, In Hinchee, R.E., Wilson, J.T. and Downey, D.C. (Eds), Intrinsic Bioremediation, pp. 109-116)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8"/>
  <sheetViews>
    <sheetView workbookViewId="0" topLeftCell="A10">
      <selection activeCell="A18" sqref="A18"/>
    </sheetView>
  </sheetViews>
  <sheetFormatPr defaultColWidth="9.33203125" defaultRowHeight="11.25"/>
  <sheetData>
    <row r="1" ht="11.25">
      <c r="A1" t="s">
        <v>0</v>
      </c>
    </row>
    <row r="2" ht="12" thickBot="1"/>
    <row r="3" spans="1:2" ht="11.25">
      <c r="A3" s="4" t="s">
        <v>1</v>
      </c>
      <c r="B3" s="4"/>
    </row>
    <row r="4" spans="1:2" ht="11.25">
      <c r="A4" s="1" t="s">
        <v>2</v>
      </c>
      <c r="B4" s="1">
        <v>0.9954462942858151</v>
      </c>
    </row>
    <row r="5" spans="1:2" ht="11.25">
      <c r="A5" s="1" t="s">
        <v>3</v>
      </c>
      <c r="B5" s="1">
        <v>0.9909133248073616</v>
      </c>
    </row>
    <row r="6" spans="1:2" ht="11.25">
      <c r="A6" s="1" t="s">
        <v>4</v>
      </c>
      <c r="B6" s="1">
        <v>0.9896152283512704</v>
      </c>
    </row>
    <row r="7" spans="1:2" ht="11.25">
      <c r="A7" s="1" t="s">
        <v>5</v>
      </c>
      <c r="B7" s="1">
        <v>0.20542619799928102</v>
      </c>
    </row>
    <row r="8" spans="1:2" ht="12" thickBot="1">
      <c r="A8" s="2" t="s">
        <v>6</v>
      </c>
      <c r="B8" s="2">
        <v>9</v>
      </c>
    </row>
    <row r="10" ht="12" thickBot="1">
      <c r="A10" t="s">
        <v>7</v>
      </c>
    </row>
    <row r="11" spans="1:6" ht="11.25">
      <c r="A11" s="3"/>
      <c r="B11" s="3" t="s">
        <v>8</v>
      </c>
      <c r="C11" s="3" t="s">
        <v>9</v>
      </c>
      <c r="D11" s="3" t="s">
        <v>10</v>
      </c>
      <c r="E11" s="3" t="s">
        <v>11</v>
      </c>
      <c r="F11" s="3" t="s">
        <v>12</v>
      </c>
    </row>
    <row r="12" spans="1:6" ht="11.25">
      <c r="A12" s="1" t="s">
        <v>13</v>
      </c>
      <c r="B12" s="1">
        <v>1</v>
      </c>
      <c r="C12" s="1">
        <v>32.21368153064401</v>
      </c>
      <c r="D12" s="1">
        <v>32.21368153064401</v>
      </c>
      <c r="E12" s="1">
        <v>763.358778276904</v>
      </c>
      <c r="F12" s="1">
        <v>2.0887676009152073E-08</v>
      </c>
    </row>
    <row r="13" spans="1:6" ht="11.25">
      <c r="A13" s="1" t="s">
        <v>14</v>
      </c>
      <c r="B13" s="1">
        <v>7</v>
      </c>
      <c r="C13" s="1">
        <v>0.2953994597710787</v>
      </c>
      <c r="D13" s="1">
        <v>0.04219992282443981</v>
      </c>
      <c r="E13" s="1"/>
      <c r="F13" s="1"/>
    </row>
    <row r="14" spans="1:6" ht="12" thickBot="1">
      <c r="A14" s="2" t="s">
        <v>15</v>
      </c>
      <c r="B14" s="2">
        <v>8</v>
      </c>
      <c r="C14" s="2">
        <v>32.509080990415086</v>
      </c>
      <c r="D14" s="2"/>
      <c r="E14" s="2"/>
      <c r="F14" s="2"/>
    </row>
    <row r="15" ht="12" thickBot="1"/>
    <row r="16" spans="1:9" ht="11.25">
      <c r="A16" s="3"/>
      <c r="B16" s="3" t="s">
        <v>16</v>
      </c>
      <c r="C16" s="3" t="s">
        <v>5</v>
      </c>
      <c r="D16" s="3" t="s">
        <v>17</v>
      </c>
      <c r="E16" s="3" t="s">
        <v>18</v>
      </c>
      <c r="F16" s="3" t="s">
        <v>19</v>
      </c>
      <c r="G16" s="3" t="s">
        <v>20</v>
      </c>
      <c r="H16" s="3" t="s">
        <v>21</v>
      </c>
      <c r="I16" s="3" t="s">
        <v>22</v>
      </c>
    </row>
    <row r="17" spans="1:9" ht="11.25">
      <c r="A17" s="1" t="s">
        <v>23</v>
      </c>
      <c r="B17" s="1">
        <v>8.674195914297556</v>
      </c>
      <c r="C17" s="1">
        <v>0.1056276247652644</v>
      </c>
      <c r="D17" s="1">
        <v>82.12052418649162</v>
      </c>
      <c r="E17" s="1">
        <v>1.0452290007813781E-11</v>
      </c>
      <c r="F17" s="1">
        <v>8.424426449820459</v>
      </c>
      <c r="G17" s="1">
        <v>8.923965378774653</v>
      </c>
      <c r="H17" s="1">
        <v>8.424426449820459</v>
      </c>
      <c r="I17" s="1">
        <v>8.923965378774653</v>
      </c>
    </row>
    <row r="18" spans="1:9" ht="12" thickBot="1">
      <c r="A18" s="2" t="s">
        <v>24</v>
      </c>
      <c r="B18" s="2">
        <v>-0.006853574656567437</v>
      </c>
      <c r="C18" s="2">
        <v>0.000248057747568896</v>
      </c>
      <c r="D18" s="2">
        <v>-27.628948193460126</v>
      </c>
      <c r="E18" s="2">
        <v>2.0887676009152145E-08</v>
      </c>
      <c r="F18" s="2">
        <v>-0.007440137602646794</v>
      </c>
      <c r="G18" s="2">
        <v>-0.00626701171048808</v>
      </c>
      <c r="H18" s="2">
        <v>-0.007440137602646794</v>
      </c>
      <c r="I18" s="2">
        <v>-0.00626701171048808</v>
      </c>
    </row>
  </sheetData>
  <printOptions/>
  <pageMargins left="0.75" right="0.75" top="1" bottom="1" header="0.5" footer="0.5"/>
  <pageSetup orientation="portrait" paperSize="9"/>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printOptions/>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printOptions/>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printOptions/>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printOptions/>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printOptions/>
  <pageMargins left="0.75" right="0.75" top="1" bottom="1" header="0.5" footer="0.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printOptions/>
  <pageMargins left="0.75" right="0.75" top="1" bottom="1" header="0.5" footer="0.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printOptions/>
  <pageMargins left="0.75" right="0.75" top="1" bottom="1" header="0.5" footer="0.5"/>
  <pageSetup orientation="portrait" paperSize="9"/>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printOptions/>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K16383"/>
  <sheetViews>
    <sheetView tabSelected="1" workbookViewId="0" topLeftCell="A1">
      <selection activeCell="A1" sqref="A1"/>
    </sheetView>
  </sheetViews>
  <sheetFormatPr defaultColWidth="9.33203125" defaultRowHeight="11.25"/>
  <cols>
    <col min="1" max="1" width="17.16015625" style="0" customWidth="1"/>
    <col min="2" max="2" width="11.16015625" style="0" bestFit="1" customWidth="1"/>
  </cols>
  <sheetData>
    <row r="1" spans="1:10" ht="11.25">
      <c r="A1" s="13" t="s">
        <v>39</v>
      </c>
      <c r="B1" s="5"/>
      <c r="C1" s="5"/>
      <c r="D1" s="5"/>
      <c r="E1" s="5"/>
      <c r="F1" s="5"/>
      <c r="G1" s="5"/>
      <c r="H1" s="5"/>
      <c r="I1" s="5"/>
      <c r="J1" s="5"/>
    </row>
    <row r="2" spans="1:10" ht="11.25">
      <c r="A2" s="13" t="s">
        <v>40</v>
      </c>
      <c r="B2" s="5"/>
      <c r="C2" s="5"/>
      <c r="D2" s="5"/>
      <c r="E2" s="5"/>
      <c r="F2" s="5"/>
      <c r="G2" s="5"/>
      <c r="H2" s="5"/>
      <c r="I2" s="5"/>
      <c r="J2" s="5"/>
    </row>
    <row r="3" spans="1:8" ht="11.25">
      <c r="A3" s="10" t="s">
        <v>37</v>
      </c>
      <c r="B3" s="10"/>
      <c r="C3" s="10"/>
      <c r="D3" s="10"/>
      <c r="F3" s="10"/>
      <c r="G3" s="10"/>
      <c r="H3" s="10"/>
    </row>
    <row r="4" spans="1:9" ht="11.25">
      <c r="A4" s="10" t="s">
        <v>38</v>
      </c>
      <c r="B4" s="10"/>
      <c r="C4" s="10"/>
      <c r="D4" s="10"/>
      <c r="E4" s="10"/>
      <c r="F4" s="10"/>
      <c r="G4" s="10"/>
      <c r="H4" s="10"/>
      <c r="I4" s="10"/>
    </row>
    <row r="5" spans="1:11" ht="11.25">
      <c r="A5" s="6" t="s">
        <v>25</v>
      </c>
      <c r="B5" s="6"/>
      <c r="C5" s="6" t="s">
        <v>49</v>
      </c>
      <c r="D5" s="6"/>
      <c r="E5" s="6" t="s">
        <v>26</v>
      </c>
      <c r="F5" s="5" t="s">
        <v>27</v>
      </c>
      <c r="K5" s="11"/>
    </row>
    <row r="6" spans="1:6" ht="11.25">
      <c r="A6" s="8" t="s">
        <v>28</v>
      </c>
      <c r="B6" s="9"/>
      <c r="C6" s="8">
        <v>15</v>
      </c>
      <c r="D6" s="8"/>
      <c r="E6" s="8">
        <v>0</v>
      </c>
      <c r="F6" s="5">
        <f>LN(C6)</f>
        <v>2.70805020110221</v>
      </c>
    </row>
    <row r="7" spans="1:6" ht="11.25">
      <c r="A7" s="8">
        <v>1</v>
      </c>
      <c r="B7" s="9"/>
      <c r="C7" s="8">
        <v>13.8</v>
      </c>
      <c r="D7" s="8"/>
      <c r="E7" s="8">
        <v>50</v>
      </c>
      <c r="F7" s="5">
        <f>LN(C7)</f>
        <v>2.624668592163159</v>
      </c>
    </row>
    <row r="8" spans="1:6" ht="11.25">
      <c r="A8" s="8">
        <v>2</v>
      </c>
      <c r="B8" s="9"/>
      <c r="C8" s="8">
        <v>10.85</v>
      </c>
      <c r="D8" s="8"/>
      <c r="E8" s="8">
        <v>125</v>
      </c>
      <c r="F8" s="5">
        <f>LN(C8)</f>
        <v>2.3841650799864684</v>
      </c>
    </row>
    <row r="9" spans="1:6" ht="11.25">
      <c r="A9" s="8">
        <v>3</v>
      </c>
      <c r="B9" s="8"/>
      <c r="C9" s="8">
        <v>8.61</v>
      </c>
      <c r="D9" s="8"/>
      <c r="E9" s="8">
        <v>200</v>
      </c>
      <c r="F9" s="5">
        <f>LN(C9)</f>
        <v>2.152924318439639</v>
      </c>
    </row>
    <row r="10" spans="1:6" ht="11.25">
      <c r="A10" s="8">
        <v>4</v>
      </c>
      <c r="B10" s="8"/>
      <c r="C10" s="8"/>
      <c r="D10" s="8"/>
      <c r="E10" s="8"/>
      <c r="F10" s="5" t="e">
        <f>LN(C10)</f>
        <v>#NUM!</v>
      </c>
    </row>
    <row r="26" spans="1:5" ht="11.25">
      <c r="A26" s="18" t="s">
        <v>29</v>
      </c>
      <c r="B26" s="15">
        <v>0.838</v>
      </c>
      <c r="C26" s="5"/>
      <c r="D26" s="7" t="s">
        <v>41</v>
      </c>
      <c r="E26" s="5"/>
    </row>
    <row r="27" spans="1:7" ht="11.25">
      <c r="A27" s="18" t="s">
        <v>30</v>
      </c>
      <c r="B27" s="15">
        <v>0.657</v>
      </c>
      <c r="C27" s="5"/>
      <c r="D27" s="7" t="s">
        <v>42</v>
      </c>
      <c r="E27" s="7"/>
      <c r="F27" s="7"/>
      <c r="G27" s="7"/>
    </row>
    <row r="28" spans="1:7" ht="11.25">
      <c r="A28" s="18" t="s">
        <v>31</v>
      </c>
      <c r="B28" s="15">
        <v>50</v>
      </c>
      <c r="C28" s="5"/>
      <c r="D28" s="7" t="s">
        <v>43</v>
      </c>
      <c r="E28" s="7"/>
      <c r="F28" s="7"/>
      <c r="G28" s="7"/>
    </row>
    <row r="29" spans="1:7" ht="11.25">
      <c r="A29" s="18" t="s">
        <v>32</v>
      </c>
      <c r="B29" s="16">
        <v>0.0028</v>
      </c>
      <c r="C29" s="5"/>
      <c r="D29" s="12" t="s">
        <v>36</v>
      </c>
      <c r="E29" s="7"/>
      <c r="F29" s="7"/>
      <c r="G29" s="7"/>
    </row>
    <row r="30" spans="1:7" ht="11.25">
      <c r="A30" s="5"/>
      <c r="B30" s="5"/>
      <c r="C30" s="5"/>
      <c r="D30" s="7"/>
      <c r="E30" s="7"/>
      <c r="F30" s="7"/>
      <c r="G30" s="7"/>
    </row>
    <row r="31" spans="1:7" ht="11.25">
      <c r="A31" s="5" t="s">
        <v>46</v>
      </c>
      <c r="B31" s="17">
        <f>B29*B26</f>
        <v>0.0023464</v>
      </c>
      <c r="C31" s="5"/>
      <c r="D31" s="7" t="s">
        <v>45</v>
      </c>
      <c r="E31" s="7"/>
      <c r="F31" s="7"/>
      <c r="G31" s="7"/>
    </row>
    <row r="32" spans="2:5" ht="11.25">
      <c r="B32" s="5"/>
      <c r="C32" s="5"/>
      <c r="D32" s="5"/>
      <c r="E32" s="5"/>
    </row>
    <row r="33" spans="1:5" ht="11.25">
      <c r="A33" s="5" t="s">
        <v>47</v>
      </c>
      <c r="B33" s="14">
        <f>B38*(B40-1)</f>
        <v>0.0020971440000000004</v>
      </c>
      <c r="D33" s="5" t="s">
        <v>44</v>
      </c>
      <c r="E33" s="5"/>
    </row>
    <row r="34" spans="1:5" ht="11.25">
      <c r="A34" s="5"/>
      <c r="B34" s="5"/>
      <c r="C34" s="5"/>
      <c r="D34" s="5"/>
      <c r="E34" s="5"/>
    </row>
    <row r="35" spans="1:4" ht="11.25">
      <c r="A35" s="5" t="s">
        <v>48</v>
      </c>
      <c r="B35" s="5">
        <f>B33/B31*100</f>
        <v>89.37708830548928</v>
      </c>
      <c r="D35" t="s">
        <v>51</v>
      </c>
    </row>
    <row r="36" ht="11.25">
      <c r="D36" t="s">
        <v>50</v>
      </c>
    </row>
    <row r="38" spans="1:5" ht="11.25" hidden="1">
      <c r="A38" s="5" t="s">
        <v>33</v>
      </c>
      <c r="B38" s="5">
        <f>B27/(4*B28)</f>
        <v>0.003285</v>
      </c>
      <c r="C38" s="5"/>
      <c r="D38" s="5"/>
      <c r="E38" s="5"/>
    </row>
    <row r="39" spans="1:5" ht="11.25" hidden="1">
      <c r="A39" s="5" t="s">
        <v>34</v>
      </c>
      <c r="B39" s="5">
        <f>(1+(2*B28*B29))</f>
        <v>1.28</v>
      </c>
      <c r="C39" s="5"/>
      <c r="D39" s="5"/>
      <c r="E39" s="5"/>
    </row>
    <row r="40" spans="1:5" ht="11.25" hidden="1">
      <c r="A40" s="5" t="s">
        <v>35</v>
      </c>
      <c r="B40" s="5">
        <f>B39^2</f>
        <v>1.6384</v>
      </c>
      <c r="C40" s="5"/>
      <c r="D40" s="5"/>
      <c r="E40" s="5"/>
    </row>
    <row r="41" spans="3:5" ht="11.25">
      <c r="C41" s="5"/>
      <c r="D41" s="5"/>
      <c r="E41" s="5"/>
    </row>
    <row r="42" spans="3:5" ht="11.25">
      <c r="C42" s="5"/>
      <c r="D42" s="5"/>
      <c r="E42" s="5"/>
    </row>
    <row r="43" spans="3:5" ht="11.25">
      <c r="C43" s="5"/>
      <c r="D43" s="5"/>
      <c r="E43" s="5"/>
    </row>
    <row r="44" spans="1:5" ht="11.25">
      <c r="A44" s="5"/>
      <c r="B44" s="5"/>
      <c r="C44" s="5"/>
      <c r="D44" s="5"/>
      <c r="E44" s="5"/>
    </row>
    <row r="45" spans="1:5" ht="11.25">
      <c r="A45" s="5"/>
      <c r="B45" s="5"/>
      <c r="C45" s="5"/>
      <c r="D45" s="5"/>
      <c r="E45" s="5"/>
    </row>
    <row r="16383" ht="11.25">
      <c r="F16383" t="e">
        <f>LN(C16383)</f>
        <v>#NUM!</v>
      </c>
    </row>
  </sheetData>
  <sheetProtection sheet="1" objects="1" scenarios="1"/>
  <printOptions/>
  <pageMargins left="0.75" right="0.75" top="1" bottom="1" header="0.5" footer="0.5"/>
  <pageSetup horizontalDpi="300" verticalDpi="300" orientation="portrait" r:id="rId2"/>
  <headerFooter alignWithMargins="0">
    <oddHeader>&amp;C&amp;A</oddHeader>
    <oddFooter>&amp;CPage &amp;P</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printOptions/>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printOptions/>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printOptions/>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printOptions/>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printOptions/>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printOptions/>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Stephenson </dc:creator>
  <cp:keywords/>
  <dc:description/>
  <cp:lastModifiedBy>John P. Stephenson</cp:lastModifiedBy>
  <cp:lastPrinted>2003-04-25T00:28:06Z</cp:lastPrinted>
  <dcterms:created xsi:type="dcterms:W3CDTF">1999-06-16T19:34:23Z</dcterms:created>
  <dcterms:modified xsi:type="dcterms:W3CDTF">2002-09-10T17:00:52Z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