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5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<sst xmlns="http://schemas.openxmlformats.org/spreadsheetml/2006/main" count="128" uniqueCount="55">
  <si>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AQUEOUS METHODS (µg/L)</t>
  </si>
  <si>
    <t>SOILS METHODS (mg/kg)</t>
  </si>
  <si>
    <t>PQL</t>
  </si>
  <si>
    <t>Ground</t>
  </si>
  <si>
    <t>Soil</t>
  </si>
  <si>
    <t>REGULATED SUBSTANCE</t>
  </si>
  <si>
    <t>CASRN</t>
  </si>
  <si>
    <t>DETECTION LIMIT</t>
  </si>
  <si>
    <t>Water</t>
  </si>
  <si>
    <t>ORG</t>
  </si>
  <si>
    <t>METHOD</t>
  </si>
  <si>
    <t>APPARATUS</t>
  </si>
  <si>
    <t>TYPE</t>
  </si>
  <si>
    <t>VALUE</t>
  </si>
  <si>
    <t>ug/L</t>
  </si>
  <si>
    <t>ug/kg</t>
  </si>
  <si>
    <t>ALUMINUM</t>
  </si>
  <si>
    <t>OSW</t>
  </si>
  <si>
    <t>ICPAES</t>
  </si>
  <si>
    <t>EDL</t>
  </si>
  <si>
    <t>AMMONIA</t>
  </si>
  <si>
    <t>ANTIMONY</t>
  </si>
  <si>
    <t>ARSENIC</t>
  </si>
  <si>
    <t>GFAA</t>
  </si>
  <si>
    <t>DL</t>
  </si>
  <si>
    <t>ASBESTOS</t>
  </si>
  <si>
    <t>BARIUM AND COMPOUNDS</t>
  </si>
  <si>
    <t>BERYLLIUM</t>
  </si>
  <si>
    <t>BORON AND COMPOUNDS</t>
  </si>
  <si>
    <t>CADMIUM</t>
  </si>
  <si>
    <t>CHROMIUM III</t>
  </si>
  <si>
    <t>CHROMIUM VI</t>
  </si>
  <si>
    <t>COLORIM.</t>
  </si>
  <si>
    <t>COBALT</t>
  </si>
  <si>
    <t>COPPER</t>
  </si>
  <si>
    <t>CYANIDE, FREE</t>
  </si>
  <si>
    <t xml:space="preserve">IRON </t>
  </si>
  <si>
    <t>LEAD</t>
  </si>
  <si>
    <t>MANGANESE</t>
  </si>
  <si>
    <t>MERCURY</t>
  </si>
  <si>
    <t>7470A</t>
  </si>
  <si>
    <t>CVAA</t>
  </si>
  <si>
    <t>7471A</t>
  </si>
  <si>
    <t>NICKEL</t>
  </si>
  <si>
    <t>NITRATE-NITROGEN (TOTAL)</t>
  </si>
  <si>
    <t>NITRITE-NITROGEN (TOTAL)</t>
  </si>
  <si>
    <t>SELENIUM</t>
  </si>
  <si>
    <t>SILVER</t>
  </si>
  <si>
    <t>THALLIUM</t>
  </si>
  <si>
    <t>TIN</t>
  </si>
  <si>
    <t>EMSLC</t>
  </si>
  <si>
    <t>MDL</t>
  </si>
  <si>
    <t>VANADIUM</t>
  </si>
  <si>
    <t>ICPMS</t>
  </si>
  <si>
    <t xml:space="preserve">ZINC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</si>
</sst>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9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 quotePrefix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workbookViewId="0" topLeftCell="A1">
      <selection activeCell="A5" sqref="A5"/>
    </sheetView>
  </sheetViews>
  <sheetFormatPr defaultColWidth="9.140625" defaultRowHeight="12.75"/>
  <cols>
    <col min="1" max="1" width="46.7109375" style="0" customWidth="1"/>
    <col min="5" max="5" width="12.140625" style="0" customWidth="1"/>
    <col min="7" max="7" width="9.28125" style="0" customWidth="1"/>
    <col min="10" max="10" width="10.57421875" style="0" customWidth="1"/>
    <col min="13" max="14" width="0" style="0" hidden="1" customWidth="1"/>
  </cols>
  <sheetData>
    <row r="1" spans="1:16" ht="13.5" thickBot="1">
      <c r="A1" s="1"/>
      <c r="B1" s="1"/>
      <c r="C1" s="2" t="s">
        <v>0</v>
      </c>
      <c r="D1" s="2"/>
      <c r="E1" s="2"/>
      <c r="F1" s="2"/>
      <c r="G1" s="3"/>
      <c r="H1" s="2" t="s">
        <v>1</v>
      </c>
      <c r="I1" s="2"/>
      <c r="J1" s="2"/>
      <c r="K1" s="2"/>
      <c r="L1" s="3"/>
      <c r="M1" s="4" t="s">
        <v>2</v>
      </c>
      <c r="N1" s="3"/>
      <c r="O1" s="4" t="s">
        <v>2</v>
      </c>
      <c r="P1" s="3"/>
    </row>
    <row r="2" spans="1:16" ht="12.75">
      <c r="A2" s="5"/>
      <c r="B2" s="6"/>
      <c r="C2" s="7"/>
      <c r="D2" s="7"/>
      <c r="E2" s="8"/>
      <c r="F2" s="9"/>
      <c r="G2" s="10"/>
      <c r="H2" s="7"/>
      <c r="I2" s="7"/>
      <c r="J2" s="7"/>
      <c r="K2" s="9"/>
      <c r="L2" s="10"/>
      <c r="M2" s="11" t="s">
        <v>3</v>
      </c>
      <c r="N2" s="12" t="s">
        <v>4</v>
      </c>
      <c r="O2" s="11" t="s">
        <v>3</v>
      </c>
      <c r="P2" s="12" t="s">
        <v>4</v>
      </c>
    </row>
    <row r="3" spans="1:16" ht="12.75">
      <c r="A3" s="8" t="s">
        <v>5</v>
      </c>
      <c r="B3" s="8" t="s">
        <v>6</v>
      </c>
      <c r="C3" s="8"/>
      <c r="D3" s="8"/>
      <c r="E3" s="8"/>
      <c r="F3" s="13" t="s">
        <v>7</v>
      </c>
      <c r="G3" s="14"/>
      <c r="H3" s="8"/>
      <c r="I3" s="8"/>
      <c r="J3" s="8"/>
      <c r="K3" s="13" t="s">
        <v>7</v>
      </c>
      <c r="L3" s="14"/>
      <c r="M3" s="11" t="s">
        <v>8</v>
      </c>
      <c r="N3" s="11"/>
      <c r="O3" s="11" t="s">
        <v>8</v>
      </c>
      <c r="P3" s="11"/>
    </row>
    <row r="4" spans="1:16" ht="13.5" thickBot="1">
      <c r="A4" s="15"/>
      <c r="B4" s="16"/>
      <c r="C4" s="17" t="s">
        <v>9</v>
      </c>
      <c r="D4" s="17" t="s">
        <v>10</v>
      </c>
      <c r="E4" s="17" t="s">
        <v>11</v>
      </c>
      <c r="F4" s="18" t="s">
        <v>12</v>
      </c>
      <c r="G4" s="19" t="s">
        <v>13</v>
      </c>
      <c r="H4" s="17" t="s">
        <v>9</v>
      </c>
      <c r="I4" s="17" t="s">
        <v>10</v>
      </c>
      <c r="J4" s="17" t="s">
        <v>11</v>
      </c>
      <c r="K4" s="18" t="s">
        <v>12</v>
      </c>
      <c r="L4" s="19" t="s">
        <v>13</v>
      </c>
      <c r="M4" s="19" t="s">
        <v>14</v>
      </c>
      <c r="N4" s="19" t="s">
        <v>15</v>
      </c>
      <c r="O4" s="19" t="s">
        <v>14</v>
      </c>
      <c r="P4" s="19" t="s">
        <v>15</v>
      </c>
    </row>
    <row r="5" spans="1:16" ht="12.75">
      <c r="A5" s="20" t="s">
        <v>16</v>
      </c>
      <c r="B5" s="21">
        <v>7429905</v>
      </c>
      <c r="C5" s="21" t="s">
        <v>17</v>
      </c>
      <c r="D5" s="21">
        <v>6010</v>
      </c>
      <c r="E5" s="21" t="s">
        <v>18</v>
      </c>
      <c r="F5" s="21" t="s">
        <v>19</v>
      </c>
      <c r="G5" s="21">
        <v>45</v>
      </c>
      <c r="H5" s="21"/>
      <c r="I5" s="21"/>
      <c r="J5" s="21"/>
      <c r="K5" s="21"/>
      <c r="L5" s="21"/>
      <c r="M5" s="22">
        <f>IF(OR(F5="EDL",F5="DL"),G5,G5*3.18)</f>
        <v>45</v>
      </c>
      <c r="N5" s="22">
        <f>IF(OR(K5="EDL",K5="DL"),L5,L5*3.18)</f>
        <v>0</v>
      </c>
      <c r="O5" s="23">
        <f aca="true" t="shared" si="0" ref="O5:O31">IF((M5=0),"",ROUND((M5)/10^(INT(LOG(M5))),0)*10^(INT(LOG(M5))))</f>
        <v>50</v>
      </c>
      <c r="P5" s="23">
        <f aca="true" t="shared" si="1" ref="P5:P31">IF((N5=0),"",ROUND((N5)/10^(INT(LOG(N5))),1)*10^(INT(LOG(N5))))</f>
      </c>
    </row>
    <row r="6" spans="1:16" ht="12.75">
      <c r="A6" s="20" t="s">
        <v>20</v>
      </c>
      <c r="B6" s="21">
        <v>7664417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>
        <f aca="true" t="shared" si="2" ref="M6:M31">IF(OR(F6="EDL",F6="DL"),G6,G6*3.18)</f>
        <v>0</v>
      </c>
      <c r="N6" s="22">
        <f aca="true" t="shared" si="3" ref="N6:N31">IF(OR(K6="EDL",K6="DL"),L6,L6*3.18)</f>
        <v>0</v>
      </c>
      <c r="O6" s="23">
        <f t="shared" si="0"/>
      </c>
      <c r="P6" s="23">
        <f t="shared" si="1"/>
      </c>
    </row>
    <row r="7" spans="1:16" ht="12.75">
      <c r="A7" s="20" t="s">
        <v>21</v>
      </c>
      <c r="B7" s="21">
        <v>7440360</v>
      </c>
      <c r="C7" s="21" t="s">
        <v>17</v>
      </c>
      <c r="D7" s="21">
        <v>6010</v>
      </c>
      <c r="E7" s="21" t="s">
        <v>18</v>
      </c>
      <c r="F7" s="21" t="s">
        <v>19</v>
      </c>
      <c r="G7" s="21">
        <v>32</v>
      </c>
      <c r="H7" s="21"/>
      <c r="I7" s="21"/>
      <c r="J7" s="21"/>
      <c r="K7" s="21"/>
      <c r="L7" s="21"/>
      <c r="M7" s="22">
        <f t="shared" si="2"/>
        <v>32</v>
      </c>
      <c r="N7" s="22">
        <f t="shared" si="3"/>
        <v>0</v>
      </c>
      <c r="O7" s="23">
        <f t="shared" si="0"/>
        <v>30</v>
      </c>
      <c r="P7" s="23">
        <f t="shared" si="1"/>
      </c>
    </row>
    <row r="8" spans="1:16" ht="12.75">
      <c r="A8" s="20" t="s">
        <v>22</v>
      </c>
      <c r="B8" s="21">
        <v>7440382</v>
      </c>
      <c r="C8" s="21" t="s">
        <v>17</v>
      </c>
      <c r="D8" s="21">
        <v>7060</v>
      </c>
      <c r="E8" s="21" t="s">
        <v>23</v>
      </c>
      <c r="F8" s="21" t="s">
        <v>24</v>
      </c>
      <c r="G8" s="21">
        <v>1</v>
      </c>
      <c r="H8" s="21"/>
      <c r="I8" s="21"/>
      <c r="J8" s="21"/>
      <c r="K8" s="21"/>
      <c r="L8" s="21"/>
      <c r="M8" s="22">
        <f t="shared" si="2"/>
        <v>1</v>
      </c>
      <c r="N8" s="22">
        <f t="shared" si="3"/>
        <v>0</v>
      </c>
      <c r="O8" s="23">
        <f t="shared" si="0"/>
        <v>1</v>
      </c>
      <c r="P8" s="23">
        <f t="shared" si="1"/>
      </c>
    </row>
    <row r="9" spans="1:16" ht="12.75">
      <c r="A9" s="20" t="s">
        <v>25</v>
      </c>
      <c r="B9" s="24">
        <v>12001295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>
        <f t="shared" si="2"/>
        <v>0</v>
      </c>
      <c r="N9" s="22">
        <f t="shared" si="3"/>
        <v>0</v>
      </c>
      <c r="O9" s="23">
        <f t="shared" si="0"/>
      </c>
      <c r="P9" s="23">
        <f t="shared" si="1"/>
      </c>
    </row>
    <row r="10" spans="1:16" ht="12.75">
      <c r="A10" s="25" t="s">
        <v>26</v>
      </c>
      <c r="B10" s="21">
        <v>7440393</v>
      </c>
      <c r="C10" s="21" t="s">
        <v>17</v>
      </c>
      <c r="D10" s="21">
        <v>6010</v>
      </c>
      <c r="E10" s="21" t="s">
        <v>18</v>
      </c>
      <c r="F10" s="21" t="s">
        <v>19</v>
      </c>
      <c r="G10" s="21">
        <v>2</v>
      </c>
      <c r="H10" s="21"/>
      <c r="I10" s="21"/>
      <c r="J10" s="21"/>
      <c r="K10" s="21"/>
      <c r="L10" s="21"/>
      <c r="M10" s="22">
        <f t="shared" si="2"/>
        <v>2</v>
      </c>
      <c r="N10" s="22">
        <f t="shared" si="3"/>
        <v>0</v>
      </c>
      <c r="O10" s="23">
        <f t="shared" si="0"/>
        <v>2</v>
      </c>
      <c r="P10" s="23">
        <f t="shared" si="1"/>
      </c>
    </row>
    <row r="11" spans="1:16" ht="12.75">
      <c r="A11" s="20" t="s">
        <v>27</v>
      </c>
      <c r="B11" s="21">
        <v>7440417</v>
      </c>
      <c r="C11" s="21" t="s">
        <v>17</v>
      </c>
      <c r="D11" s="21">
        <v>6010</v>
      </c>
      <c r="E11" s="21" t="s">
        <v>18</v>
      </c>
      <c r="F11" s="21" t="s">
        <v>19</v>
      </c>
      <c r="G11" s="21">
        <v>0.3</v>
      </c>
      <c r="H11" s="21"/>
      <c r="I11" s="21"/>
      <c r="J11" s="21"/>
      <c r="K11" s="21"/>
      <c r="L11" s="21"/>
      <c r="M11" s="22">
        <f t="shared" si="2"/>
        <v>0.3</v>
      </c>
      <c r="N11" s="22">
        <f t="shared" si="3"/>
        <v>0</v>
      </c>
      <c r="O11" s="23">
        <f t="shared" si="0"/>
        <v>0.30000000000000004</v>
      </c>
      <c r="P11" s="23">
        <f t="shared" si="1"/>
      </c>
    </row>
    <row r="12" spans="1:16" ht="12.75">
      <c r="A12" s="25" t="s">
        <v>28</v>
      </c>
      <c r="B12" s="21">
        <v>7440428</v>
      </c>
      <c r="C12" s="21" t="s">
        <v>17</v>
      </c>
      <c r="D12" s="21">
        <v>6010</v>
      </c>
      <c r="E12" s="21" t="s">
        <v>18</v>
      </c>
      <c r="F12" s="21" t="s">
        <v>19</v>
      </c>
      <c r="G12" s="21">
        <v>5</v>
      </c>
      <c r="H12" s="21"/>
      <c r="I12" s="21"/>
      <c r="J12" s="21"/>
      <c r="K12" s="21"/>
      <c r="L12" s="21"/>
      <c r="M12" s="22">
        <f t="shared" si="2"/>
        <v>5</v>
      </c>
      <c r="N12" s="22">
        <f t="shared" si="3"/>
        <v>0</v>
      </c>
      <c r="O12" s="23">
        <f t="shared" si="0"/>
        <v>5</v>
      </c>
      <c r="P12" s="23">
        <f t="shared" si="1"/>
      </c>
    </row>
    <row r="13" spans="1:16" ht="12.75">
      <c r="A13" s="20" t="s">
        <v>29</v>
      </c>
      <c r="B13" s="21">
        <v>7440439</v>
      </c>
      <c r="C13" s="21" t="s">
        <v>17</v>
      </c>
      <c r="D13" s="21">
        <v>7131</v>
      </c>
      <c r="E13" s="21" t="s">
        <v>23</v>
      </c>
      <c r="F13" s="21" t="s">
        <v>19</v>
      </c>
      <c r="G13" s="21">
        <v>0.1</v>
      </c>
      <c r="H13" s="21"/>
      <c r="I13" s="21"/>
      <c r="J13" s="21"/>
      <c r="K13" s="21"/>
      <c r="L13" s="21"/>
      <c r="M13" s="22">
        <f t="shared" si="2"/>
        <v>0.1</v>
      </c>
      <c r="N13" s="22">
        <f t="shared" si="3"/>
        <v>0</v>
      </c>
      <c r="O13" s="23">
        <f t="shared" si="0"/>
        <v>0.1</v>
      </c>
      <c r="P13" s="23">
        <f t="shared" si="1"/>
      </c>
    </row>
    <row r="14" spans="1:16" ht="12.75">
      <c r="A14" s="25" t="s">
        <v>30</v>
      </c>
      <c r="B14" s="21">
        <v>7440473</v>
      </c>
      <c r="C14" s="21" t="s">
        <v>17</v>
      </c>
      <c r="D14" s="21">
        <v>7191</v>
      </c>
      <c r="E14" s="21" t="s">
        <v>23</v>
      </c>
      <c r="F14" s="21" t="s">
        <v>19</v>
      </c>
      <c r="G14" s="21">
        <v>1</v>
      </c>
      <c r="H14" s="21"/>
      <c r="I14" s="21"/>
      <c r="J14" s="21"/>
      <c r="K14" s="21"/>
      <c r="L14" s="21"/>
      <c r="M14" s="22">
        <f t="shared" si="2"/>
        <v>1</v>
      </c>
      <c r="N14" s="22">
        <f t="shared" si="3"/>
        <v>0</v>
      </c>
      <c r="O14" s="23">
        <f t="shared" si="0"/>
        <v>1</v>
      </c>
      <c r="P14" s="23">
        <f t="shared" si="1"/>
      </c>
    </row>
    <row r="15" spans="1:16" ht="12.75">
      <c r="A15" s="26" t="s">
        <v>31</v>
      </c>
      <c r="B15" s="24">
        <v>18540299</v>
      </c>
      <c r="C15" s="21" t="s">
        <v>17</v>
      </c>
      <c r="D15" s="21">
        <v>7196</v>
      </c>
      <c r="E15" s="27" t="s">
        <v>32</v>
      </c>
      <c r="F15" s="21" t="s">
        <v>19</v>
      </c>
      <c r="G15" s="21">
        <v>1</v>
      </c>
      <c r="H15" s="21"/>
      <c r="I15" s="21"/>
      <c r="J15" s="21"/>
      <c r="K15" s="21"/>
      <c r="L15" s="21"/>
      <c r="M15" s="22">
        <f t="shared" si="2"/>
        <v>1</v>
      </c>
      <c r="N15" s="22">
        <f t="shared" si="3"/>
        <v>0</v>
      </c>
      <c r="O15" s="23">
        <f t="shared" si="0"/>
        <v>1</v>
      </c>
      <c r="P15" s="23">
        <f t="shared" si="1"/>
      </c>
    </row>
    <row r="16" spans="1:16" ht="12.75">
      <c r="A16" s="20" t="s">
        <v>33</v>
      </c>
      <c r="B16" s="21">
        <v>7440484</v>
      </c>
      <c r="C16" s="21" t="s">
        <v>17</v>
      </c>
      <c r="D16" s="21">
        <v>6010</v>
      </c>
      <c r="E16" s="21" t="s">
        <v>18</v>
      </c>
      <c r="F16" s="21" t="s">
        <v>19</v>
      </c>
      <c r="G16" s="21">
        <v>7</v>
      </c>
      <c r="H16" s="21"/>
      <c r="I16" s="21"/>
      <c r="J16" s="21"/>
      <c r="K16" s="21"/>
      <c r="L16" s="21"/>
      <c r="M16" s="22">
        <f t="shared" si="2"/>
        <v>7</v>
      </c>
      <c r="N16" s="22">
        <f t="shared" si="3"/>
        <v>0</v>
      </c>
      <c r="O16" s="23">
        <f t="shared" si="0"/>
        <v>7</v>
      </c>
      <c r="P16" s="23">
        <f t="shared" si="1"/>
      </c>
    </row>
    <row r="17" spans="1:16" ht="12.75">
      <c r="A17" s="20" t="s">
        <v>34</v>
      </c>
      <c r="B17" s="21">
        <v>7440508</v>
      </c>
      <c r="C17" s="21" t="s">
        <v>17</v>
      </c>
      <c r="D17" s="21">
        <v>6010</v>
      </c>
      <c r="E17" s="21" t="s">
        <v>18</v>
      </c>
      <c r="F17" s="21" t="s">
        <v>19</v>
      </c>
      <c r="G17" s="21">
        <v>6</v>
      </c>
      <c r="H17" s="21"/>
      <c r="I17" s="21"/>
      <c r="J17" s="21"/>
      <c r="K17" s="21"/>
      <c r="L17" s="21"/>
      <c r="M17" s="22">
        <f t="shared" si="2"/>
        <v>6</v>
      </c>
      <c r="N17" s="22">
        <f t="shared" si="3"/>
        <v>0</v>
      </c>
      <c r="O17" s="23">
        <f t="shared" si="0"/>
        <v>6</v>
      </c>
      <c r="P17" s="23">
        <f t="shared" si="1"/>
      </c>
    </row>
    <row r="18" spans="1:16" ht="12.75">
      <c r="A18" s="25" t="s">
        <v>35</v>
      </c>
      <c r="B18" s="21">
        <v>57125</v>
      </c>
      <c r="C18" s="21" t="s">
        <v>17</v>
      </c>
      <c r="D18" s="21">
        <v>9014</v>
      </c>
      <c r="E18" s="21"/>
      <c r="F18" s="21" t="s">
        <v>19</v>
      </c>
      <c r="G18" s="21">
        <v>100</v>
      </c>
      <c r="H18" s="21"/>
      <c r="I18" s="21"/>
      <c r="J18" s="21"/>
      <c r="K18" s="21"/>
      <c r="L18" s="21"/>
      <c r="M18" s="22">
        <f t="shared" si="2"/>
        <v>100</v>
      </c>
      <c r="N18" s="22">
        <f t="shared" si="3"/>
        <v>0</v>
      </c>
      <c r="O18" s="23">
        <f t="shared" si="0"/>
        <v>100</v>
      </c>
      <c r="P18" s="23">
        <f t="shared" si="1"/>
      </c>
    </row>
    <row r="19" spans="1:16" ht="12.75">
      <c r="A19" s="25" t="s">
        <v>36</v>
      </c>
      <c r="B19" s="21">
        <v>7439896</v>
      </c>
      <c r="C19" s="21" t="s">
        <v>17</v>
      </c>
      <c r="D19" s="21">
        <v>6010</v>
      </c>
      <c r="E19" s="21" t="s">
        <v>18</v>
      </c>
      <c r="F19" s="21" t="s">
        <v>19</v>
      </c>
      <c r="G19" s="21">
        <v>7</v>
      </c>
      <c r="H19" s="21"/>
      <c r="I19" s="21"/>
      <c r="J19" s="21"/>
      <c r="K19" s="21"/>
      <c r="L19" s="21"/>
      <c r="M19" s="22">
        <f t="shared" si="2"/>
        <v>7</v>
      </c>
      <c r="N19" s="22">
        <f t="shared" si="3"/>
        <v>0</v>
      </c>
      <c r="O19" s="23">
        <f t="shared" si="0"/>
        <v>7</v>
      </c>
      <c r="P19" s="23">
        <f t="shared" si="1"/>
      </c>
    </row>
    <row r="20" spans="1:16" ht="12.75">
      <c r="A20" s="20" t="s">
        <v>37</v>
      </c>
      <c r="B20" s="21">
        <v>7439921</v>
      </c>
      <c r="C20" s="21" t="s">
        <v>17</v>
      </c>
      <c r="D20" s="21">
        <v>7421</v>
      </c>
      <c r="E20" s="21" t="s">
        <v>23</v>
      </c>
      <c r="F20" s="21" t="s">
        <v>19</v>
      </c>
      <c r="G20" s="21">
        <v>1</v>
      </c>
      <c r="H20" s="21"/>
      <c r="I20" s="21"/>
      <c r="J20" s="21"/>
      <c r="K20" s="21"/>
      <c r="L20" s="21"/>
      <c r="M20" s="22">
        <f t="shared" si="2"/>
        <v>1</v>
      </c>
      <c r="N20" s="22">
        <f t="shared" si="3"/>
        <v>0</v>
      </c>
      <c r="O20" s="23">
        <f t="shared" si="0"/>
        <v>1</v>
      </c>
      <c r="P20" s="23">
        <f t="shared" si="1"/>
      </c>
    </row>
    <row r="21" spans="1:16" ht="12.75">
      <c r="A21" s="20" t="s">
        <v>38</v>
      </c>
      <c r="B21" s="21">
        <v>7439965</v>
      </c>
      <c r="C21" s="21" t="s">
        <v>17</v>
      </c>
      <c r="D21" s="21">
        <v>6010</v>
      </c>
      <c r="E21" s="21" t="s">
        <v>18</v>
      </c>
      <c r="F21" s="21" t="s">
        <v>19</v>
      </c>
      <c r="G21" s="21">
        <v>2</v>
      </c>
      <c r="H21" s="21"/>
      <c r="I21" s="21"/>
      <c r="J21" s="21"/>
      <c r="K21" s="21"/>
      <c r="L21" s="21"/>
      <c r="M21" s="22">
        <f t="shared" si="2"/>
        <v>2</v>
      </c>
      <c r="N21" s="22">
        <f t="shared" si="3"/>
        <v>0</v>
      </c>
      <c r="O21" s="23">
        <f t="shared" si="0"/>
        <v>2</v>
      </c>
      <c r="P21" s="23">
        <f t="shared" si="1"/>
      </c>
    </row>
    <row r="22" spans="1:16" ht="12.75">
      <c r="A22" s="20" t="s">
        <v>39</v>
      </c>
      <c r="B22" s="21">
        <v>7439976</v>
      </c>
      <c r="C22" s="21" t="s">
        <v>17</v>
      </c>
      <c r="D22" s="21" t="s">
        <v>40</v>
      </c>
      <c r="E22" s="21" t="s">
        <v>41</v>
      </c>
      <c r="F22" s="21" t="s">
        <v>24</v>
      </c>
      <c r="G22" s="21">
        <v>0.2</v>
      </c>
      <c r="H22" s="21" t="s">
        <v>17</v>
      </c>
      <c r="I22" s="21" t="s">
        <v>42</v>
      </c>
      <c r="J22" s="21" t="s">
        <v>41</v>
      </c>
      <c r="K22" s="21" t="s">
        <v>24</v>
      </c>
      <c r="L22" s="21">
        <v>0.2</v>
      </c>
      <c r="M22" s="22">
        <f t="shared" si="2"/>
        <v>0.2</v>
      </c>
      <c r="N22" s="22">
        <f t="shared" si="3"/>
        <v>0.2</v>
      </c>
      <c r="O22" s="23">
        <f t="shared" si="0"/>
        <v>0.2</v>
      </c>
      <c r="P22" s="23">
        <f t="shared" si="1"/>
        <v>0.2</v>
      </c>
    </row>
    <row r="23" spans="1:16" ht="12.75">
      <c r="A23" s="20" t="s">
        <v>43</v>
      </c>
      <c r="B23" s="21">
        <v>7440020</v>
      </c>
      <c r="C23" s="21" t="s">
        <v>17</v>
      </c>
      <c r="D23" s="21">
        <v>6010</v>
      </c>
      <c r="E23" s="21" t="s">
        <v>18</v>
      </c>
      <c r="F23" s="21" t="s">
        <v>19</v>
      </c>
      <c r="G23" s="21">
        <v>15</v>
      </c>
      <c r="H23" s="21"/>
      <c r="I23" s="21"/>
      <c r="J23" s="21"/>
      <c r="K23" s="21"/>
      <c r="L23" s="21"/>
      <c r="M23" s="22">
        <f t="shared" si="2"/>
        <v>15</v>
      </c>
      <c r="N23" s="22">
        <f t="shared" si="3"/>
        <v>0</v>
      </c>
      <c r="O23" s="23">
        <f t="shared" si="0"/>
        <v>20</v>
      </c>
      <c r="P23" s="23">
        <f t="shared" si="1"/>
      </c>
    </row>
    <row r="24" spans="1:16" ht="12.75">
      <c r="A24" s="20" t="s">
        <v>44</v>
      </c>
      <c r="B24" s="24">
        <v>14797558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>
        <f t="shared" si="2"/>
        <v>0</v>
      </c>
      <c r="N24" s="22">
        <f t="shared" si="3"/>
        <v>0</v>
      </c>
      <c r="O24" s="23">
        <f t="shared" si="0"/>
      </c>
      <c r="P24" s="23">
        <f t="shared" si="1"/>
      </c>
    </row>
    <row r="25" spans="1:16" ht="12.75">
      <c r="A25" s="20" t="s">
        <v>45</v>
      </c>
      <c r="B25" s="24">
        <v>14797650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>
        <f t="shared" si="2"/>
        <v>0</v>
      </c>
      <c r="N25" s="22">
        <f t="shared" si="3"/>
        <v>0</v>
      </c>
      <c r="O25" s="23">
        <f t="shared" si="0"/>
      </c>
      <c r="P25" s="23">
        <f t="shared" si="1"/>
      </c>
    </row>
    <row r="26" spans="1:16" ht="12.75">
      <c r="A26" s="20" t="s">
        <v>46</v>
      </c>
      <c r="B26" s="21">
        <v>7782492</v>
      </c>
      <c r="C26" s="21" t="s">
        <v>17</v>
      </c>
      <c r="D26" s="21">
        <v>7740</v>
      </c>
      <c r="E26" s="21" t="s">
        <v>23</v>
      </c>
      <c r="F26" s="21" t="s">
        <v>19</v>
      </c>
      <c r="G26" s="21">
        <v>2</v>
      </c>
      <c r="H26" s="21"/>
      <c r="I26" s="21"/>
      <c r="J26" s="21"/>
      <c r="K26" s="21"/>
      <c r="L26" s="21"/>
      <c r="M26" s="22">
        <f t="shared" si="2"/>
        <v>2</v>
      </c>
      <c r="N26" s="22">
        <f t="shared" si="3"/>
        <v>0</v>
      </c>
      <c r="O26" s="23">
        <f t="shared" si="0"/>
        <v>2</v>
      </c>
      <c r="P26" s="23">
        <f t="shared" si="1"/>
      </c>
    </row>
    <row r="27" spans="1:16" ht="12.75">
      <c r="A27" s="20" t="s">
        <v>47</v>
      </c>
      <c r="B27" s="21">
        <v>7440224</v>
      </c>
      <c r="C27" s="21" t="s">
        <v>17</v>
      </c>
      <c r="D27" s="21">
        <v>6010</v>
      </c>
      <c r="E27" s="21" t="s">
        <v>18</v>
      </c>
      <c r="F27" s="21" t="s">
        <v>19</v>
      </c>
      <c r="G27" s="21">
        <v>7</v>
      </c>
      <c r="H27" s="21"/>
      <c r="I27" s="21"/>
      <c r="J27" s="21"/>
      <c r="K27" s="21"/>
      <c r="L27" s="21"/>
      <c r="M27" s="22">
        <f t="shared" si="2"/>
        <v>7</v>
      </c>
      <c r="N27" s="22">
        <f t="shared" si="3"/>
        <v>0</v>
      </c>
      <c r="O27" s="23">
        <f t="shared" si="0"/>
        <v>7</v>
      </c>
      <c r="P27" s="23">
        <f t="shared" si="1"/>
      </c>
    </row>
    <row r="28" spans="1:16" ht="12.75">
      <c r="A28" s="20" t="s">
        <v>48</v>
      </c>
      <c r="B28" s="21">
        <v>7440280</v>
      </c>
      <c r="C28" s="21" t="s">
        <v>17</v>
      </c>
      <c r="D28" s="21">
        <v>6010</v>
      </c>
      <c r="E28" s="21" t="s">
        <v>18</v>
      </c>
      <c r="F28" s="21" t="s">
        <v>19</v>
      </c>
      <c r="G28" s="21">
        <v>40</v>
      </c>
      <c r="H28" s="21"/>
      <c r="I28" s="21"/>
      <c r="J28" s="21"/>
      <c r="K28" s="21"/>
      <c r="L28" s="21"/>
      <c r="M28" s="22">
        <f t="shared" si="2"/>
        <v>40</v>
      </c>
      <c r="N28" s="22">
        <f t="shared" si="3"/>
        <v>0</v>
      </c>
      <c r="O28" s="23">
        <f t="shared" si="0"/>
        <v>40</v>
      </c>
      <c r="P28" s="23">
        <f t="shared" si="1"/>
      </c>
    </row>
    <row r="29" spans="1:16" ht="12.75">
      <c r="A29" s="20" t="s">
        <v>49</v>
      </c>
      <c r="B29" s="21">
        <v>7440315</v>
      </c>
      <c r="C29" s="21" t="s">
        <v>50</v>
      </c>
      <c r="D29" s="21">
        <v>200.7</v>
      </c>
      <c r="E29" s="21" t="s">
        <v>18</v>
      </c>
      <c r="F29" s="21" t="s">
        <v>51</v>
      </c>
      <c r="G29" s="21">
        <v>7</v>
      </c>
      <c r="H29" s="21"/>
      <c r="I29" s="21"/>
      <c r="J29" s="21"/>
      <c r="K29" s="21"/>
      <c r="L29" s="21"/>
      <c r="M29" s="22">
        <f t="shared" si="2"/>
        <v>22.26</v>
      </c>
      <c r="N29" s="22">
        <f t="shared" si="3"/>
        <v>0</v>
      </c>
      <c r="O29" s="23">
        <f t="shared" si="0"/>
        <v>20</v>
      </c>
      <c r="P29" s="23">
        <f t="shared" si="1"/>
      </c>
    </row>
    <row r="30" spans="1:16" ht="12.75">
      <c r="A30" s="20" t="s">
        <v>52</v>
      </c>
      <c r="B30" s="21">
        <v>7440622</v>
      </c>
      <c r="C30" s="21" t="s">
        <v>50</v>
      </c>
      <c r="D30" s="21">
        <v>200.8</v>
      </c>
      <c r="E30" s="21" t="s">
        <v>53</v>
      </c>
      <c r="F30" s="21" t="s">
        <v>51</v>
      </c>
      <c r="G30" s="21">
        <v>2.5</v>
      </c>
      <c r="H30" s="21"/>
      <c r="I30" s="21"/>
      <c r="J30" s="21"/>
      <c r="K30" s="21"/>
      <c r="L30" s="21"/>
      <c r="M30" s="22">
        <f t="shared" si="2"/>
        <v>7.95</v>
      </c>
      <c r="N30" s="22">
        <f t="shared" si="3"/>
        <v>0</v>
      </c>
      <c r="O30" s="23">
        <f t="shared" si="0"/>
        <v>8</v>
      </c>
      <c r="P30" s="23">
        <f t="shared" si="1"/>
      </c>
    </row>
    <row r="31" spans="1:16" ht="12.75">
      <c r="A31" s="25" t="s">
        <v>54</v>
      </c>
      <c r="B31" s="21">
        <v>7440666</v>
      </c>
      <c r="C31" s="21" t="s">
        <v>17</v>
      </c>
      <c r="D31" s="21">
        <v>6010</v>
      </c>
      <c r="E31" s="21" t="s">
        <v>18</v>
      </c>
      <c r="F31" s="21" t="s">
        <v>19</v>
      </c>
      <c r="G31" s="21">
        <v>2</v>
      </c>
      <c r="H31" s="21"/>
      <c r="I31" s="21"/>
      <c r="J31" s="21"/>
      <c r="K31" s="21"/>
      <c r="L31" s="21"/>
      <c r="M31" s="22">
        <f t="shared" si="2"/>
        <v>2</v>
      </c>
      <c r="N31" s="22">
        <f t="shared" si="3"/>
        <v>0</v>
      </c>
      <c r="O31" s="23">
        <f t="shared" si="0"/>
        <v>2</v>
      </c>
      <c r="P31" s="23">
        <f t="shared" si="1"/>
      </c>
    </row>
  </sheetData>
  <printOptions/>
  <pageMargins left="0.75" right="0.75" top="1" bottom="1" header="0.5" footer="0.5"/>
  <pageSetup fitToHeight="0" fitToWidth="1" horizontalDpi="300" verticalDpi="300" orientation="landscape" scale="72" r:id="rId1"/>
  <headerFooter alignWithMargins="0">
    <oddHeader>&amp;C&amp;"Arial,Bold"Analytical Methodologies for Establishing Practical Quantitaion limits in Soils and Groundwater
Inorganics</oddHeader>
    <oddFooter>&amp;LSection IV. General Guidance
F. Practical Quantitation Limits
Inorganics&amp;C
253-0300-100/January 30, 2002/Page IV-96&amp;R&amp;"Arial,Bold"&amp;12DRAFT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R. Shaw</dc:creator>
  <cp:keywords/>
  <dc:description/>
  <cp:lastModifiedBy>James R. Shaw</cp:lastModifiedBy>
  <cp:lastPrinted>2001-04-30T17:53:34Z</cp:lastPrinted>
  <dcterms:created xsi:type="dcterms:W3CDTF">2001-04-05T18:18:12Z</dcterms:created>
  <dcterms:modified xsi:type="dcterms:W3CDTF">2001-08-16T17:20:27Z</dcterms:modified>
  <cp:category/>
  <cp:version/>
  <cp:contentType/>
  <cp:contentStatus/>
</cp:coreProperties>
</file>